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030"/>
  <workbookPr filterPrivacy="1" updateLinks="never"/>
  <bookViews>
    <workbookView xWindow="4650" yWindow="0" windowWidth="15360" windowHeight="7755" tabRatio="840" activeTab="5"/>
  </bookViews>
  <sheets>
    <sheet name="表紙" sheetId="1" r:id="rId1"/>
    <sheet name="テスト報告" sheetId="5" r:id="rId2"/>
    <sheet name="テスト項目一覧" sheetId="2" r:id="rId3"/>
    <sheet name="Calculate" sheetId="38" r:id="rId4"/>
    <sheet name=" メッセージルール" sheetId="22" r:id="rId5"/>
    <sheet name="一般" sheetId="18" r:id="rId6"/>
    <sheet name="Homepage" sheetId="19" r:id="rId7"/>
    <sheet name="Account management" sheetId="21" r:id="rId8"/>
    <sheet name="Reviews" sheetId="24" r:id="rId9"/>
    <sheet name="Company" sheetId="25" r:id="rId10"/>
    <sheet name="Notification" sheetId="35" r:id="rId11"/>
    <sheet name="Admin" sheetId="36" r:id="rId12"/>
  </sheets>
  <definedNames>
    <definedName name="_xlnm._FilterDatabase" localSheetId="7" hidden="1">'Account management'!$J$10:$O$80</definedName>
    <definedName name="_xlnm._FilterDatabase" localSheetId="11" hidden="1">Admin!$J$10:$O$15</definedName>
    <definedName name="_xlnm._FilterDatabase" localSheetId="9" hidden="1">Company!$J$10:$O$23</definedName>
    <definedName name="_xlnm._FilterDatabase" localSheetId="6" hidden="1">Homepage!$J$10:$O$23</definedName>
    <definedName name="_xlnm._FilterDatabase" localSheetId="10" hidden="1">Notification!$J$10:$O$18</definedName>
    <definedName name="_xlnm._FilterDatabase" localSheetId="8" hidden="1">Reviews!$J$10:$O$42</definedName>
    <definedName name="_xlnm._FilterDatabase" localSheetId="5" hidden="1">一般!$J$10:$O$21</definedName>
  </definedNames>
  <calcPr calcId="162913" iterate="1" iterateCount="10000" iterateDelta="1.0000000000000001E-5"/>
  <fileRecoveryPr autoRecover="0"/>
</workbook>
</file>

<file path=xl/calcChain.xml><?xml version="1.0" encoding="utf-8"?>
<calcChain xmlns="http://schemas.openxmlformats.org/spreadsheetml/2006/main">
  <c r="C7" i="38" l="1"/>
  <c r="C6" i="38"/>
  <c r="D20" i="38"/>
  <c r="C5" i="38"/>
  <c r="C20" i="38"/>
  <c r="C4" i="38"/>
  <c r="B20" i="38"/>
  <c r="B15" i="38"/>
  <c r="N6" i="36"/>
  <c r="M6" i="36"/>
  <c r="L6" i="36"/>
  <c r="K6" i="36"/>
  <c r="J6" i="36"/>
  <c r="O6" i="36" s="1"/>
  <c r="N5" i="36"/>
  <c r="M5" i="36"/>
  <c r="L5" i="36"/>
  <c r="K5" i="36"/>
  <c r="J5" i="36"/>
  <c r="N4" i="36"/>
  <c r="M4" i="36"/>
  <c r="L4" i="36"/>
  <c r="K4" i="36"/>
  <c r="J4" i="36"/>
  <c r="N3" i="36"/>
  <c r="M3" i="36"/>
  <c r="L3" i="36"/>
  <c r="K3" i="36"/>
  <c r="J3" i="36"/>
  <c r="N2" i="36"/>
  <c r="M2" i="36"/>
  <c r="M7" i="36" s="1"/>
  <c r="L2" i="36"/>
  <c r="K2" i="36"/>
  <c r="K7" i="36" s="1"/>
  <c r="J2" i="36"/>
  <c r="J7" i="36" s="1"/>
  <c r="N6" i="35"/>
  <c r="M6" i="35"/>
  <c r="L6" i="35"/>
  <c r="K6" i="35"/>
  <c r="J6" i="35"/>
  <c r="O6" i="35" s="1"/>
  <c r="N5" i="35"/>
  <c r="M5" i="35"/>
  <c r="L5" i="35"/>
  <c r="K5" i="35"/>
  <c r="J5" i="35"/>
  <c r="N4" i="35"/>
  <c r="M4" i="35"/>
  <c r="L4" i="35"/>
  <c r="K4" i="35"/>
  <c r="J4" i="35"/>
  <c r="N3" i="35"/>
  <c r="M3" i="35"/>
  <c r="L3" i="35"/>
  <c r="K3" i="35"/>
  <c r="J3" i="35"/>
  <c r="O3" i="35" s="1"/>
  <c r="N2" i="35"/>
  <c r="M2" i="35"/>
  <c r="M7" i="35" s="1"/>
  <c r="L2" i="35"/>
  <c r="L7" i="35" s="1"/>
  <c r="K2" i="35"/>
  <c r="J2" i="35"/>
  <c r="J7" i="35" s="1"/>
  <c r="N6" i="25"/>
  <c r="M6" i="25"/>
  <c r="L6" i="25"/>
  <c r="K6" i="25"/>
  <c r="J6" i="25"/>
  <c r="O6" i="25" s="1"/>
  <c r="N5" i="25"/>
  <c r="M5" i="25"/>
  <c r="L5" i="25"/>
  <c r="O5" i="25" s="1"/>
  <c r="K5" i="25"/>
  <c r="J5" i="25"/>
  <c r="N4" i="25"/>
  <c r="M4" i="25"/>
  <c r="L4" i="25"/>
  <c r="K4" i="25"/>
  <c r="J4" i="25"/>
  <c r="N3" i="25"/>
  <c r="M3" i="25"/>
  <c r="L3" i="25"/>
  <c r="K3" i="25"/>
  <c r="J3" i="25"/>
  <c r="N2" i="25"/>
  <c r="M2" i="25"/>
  <c r="L2" i="25"/>
  <c r="K2" i="25"/>
  <c r="K7" i="25" s="1"/>
  <c r="J2" i="25"/>
  <c r="J7" i="25" s="1"/>
  <c r="N6" i="24"/>
  <c r="M6" i="24"/>
  <c r="L6" i="24"/>
  <c r="K6" i="24"/>
  <c r="J6" i="24"/>
  <c r="O6" i="24" s="1"/>
  <c r="N5" i="24"/>
  <c r="M5" i="24"/>
  <c r="L5" i="24"/>
  <c r="K5" i="24"/>
  <c r="J5" i="24"/>
  <c r="N4" i="24"/>
  <c r="M4" i="24"/>
  <c r="L4" i="24"/>
  <c r="K4" i="24"/>
  <c r="J4" i="24"/>
  <c r="O4" i="24" s="1"/>
  <c r="N3" i="24"/>
  <c r="M3" i="24"/>
  <c r="L3" i="24"/>
  <c r="K3" i="24"/>
  <c r="J3" i="24"/>
  <c r="N2" i="24"/>
  <c r="M2" i="24"/>
  <c r="M7" i="24" s="1"/>
  <c r="L2" i="24"/>
  <c r="K2" i="24"/>
  <c r="K7" i="24" s="1"/>
  <c r="J2" i="24"/>
  <c r="J7" i="24" s="1"/>
  <c r="N6" i="21"/>
  <c r="M6" i="21"/>
  <c r="L6" i="21"/>
  <c r="K6" i="21"/>
  <c r="J6" i="21"/>
  <c r="O6" i="21" s="1"/>
  <c r="N5" i="21"/>
  <c r="M5" i="21"/>
  <c r="L5" i="21"/>
  <c r="K5" i="21"/>
  <c r="J5" i="21"/>
  <c r="N4" i="21"/>
  <c r="M4" i="21"/>
  <c r="L4" i="21"/>
  <c r="K4" i="21"/>
  <c r="J4" i="21"/>
  <c r="N3" i="21"/>
  <c r="M3" i="21"/>
  <c r="L3" i="21"/>
  <c r="K3" i="21"/>
  <c r="J3" i="21"/>
  <c r="N2" i="21"/>
  <c r="M2" i="21"/>
  <c r="M7" i="21" s="1"/>
  <c r="L2" i="21"/>
  <c r="K2" i="21"/>
  <c r="K7" i="21" s="1"/>
  <c r="J2" i="21"/>
  <c r="J7" i="21" s="1"/>
  <c r="N6" i="19"/>
  <c r="M6" i="19"/>
  <c r="L6" i="19"/>
  <c r="K6" i="19"/>
  <c r="J6" i="19"/>
  <c r="O6" i="19" s="1"/>
  <c r="N5" i="19"/>
  <c r="M5" i="19"/>
  <c r="L5" i="19"/>
  <c r="K5" i="19"/>
  <c r="J5" i="19"/>
  <c r="N4" i="19"/>
  <c r="M4" i="19"/>
  <c r="L4" i="19"/>
  <c r="K4" i="19"/>
  <c r="J4" i="19"/>
  <c r="N3" i="19"/>
  <c r="M3" i="19"/>
  <c r="L3" i="19"/>
  <c r="K3" i="19"/>
  <c r="J3" i="19"/>
  <c r="N2" i="19"/>
  <c r="M2" i="19"/>
  <c r="M7" i="19" s="1"/>
  <c r="L2" i="19"/>
  <c r="K2" i="19"/>
  <c r="K7" i="19" s="1"/>
  <c r="J2" i="19"/>
  <c r="J7" i="19" s="1"/>
  <c r="N6" i="18"/>
  <c r="M6" i="18"/>
  <c r="L6" i="18"/>
  <c r="K6" i="18"/>
  <c r="J6" i="18"/>
  <c r="N5" i="18"/>
  <c r="M5" i="18"/>
  <c r="L5" i="18"/>
  <c r="K5" i="18"/>
  <c r="J5" i="18"/>
  <c r="N4" i="18"/>
  <c r="M4" i="18"/>
  <c r="L4" i="18"/>
  <c r="K4" i="18"/>
  <c r="J4" i="18"/>
  <c r="O4" i="18" s="1"/>
  <c r="N3" i="18"/>
  <c r="M3" i="18"/>
  <c r="L3" i="18"/>
  <c r="K3" i="18"/>
  <c r="J3" i="18"/>
  <c r="N2" i="18"/>
  <c r="M2" i="18"/>
  <c r="L2" i="18"/>
  <c r="K2" i="18"/>
  <c r="K7" i="18" s="1"/>
  <c r="J2" i="18"/>
  <c r="O2" i="18" s="1"/>
  <c r="L7" i="36" l="1"/>
  <c r="O4" i="36"/>
  <c r="N7" i="36"/>
  <c r="O3" i="36"/>
  <c r="O5" i="36"/>
  <c r="O2" i="36"/>
  <c r="O7" i="36" s="1"/>
  <c r="K7" i="35"/>
  <c r="O4" i="35"/>
  <c r="N7" i="35"/>
  <c r="O5" i="35"/>
  <c r="O2" i="35"/>
  <c r="L7" i="25"/>
  <c r="O4" i="25"/>
  <c r="N7" i="25"/>
  <c r="O3" i="25"/>
  <c r="M7" i="25"/>
  <c r="O2" i="25"/>
  <c r="L7" i="24"/>
  <c r="N7" i="24"/>
  <c r="O3" i="24"/>
  <c r="O5" i="24"/>
  <c r="O2" i="24"/>
  <c r="O7" i="24" s="1"/>
  <c r="L7" i="21"/>
  <c r="O4" i="21"/>
  <c r="N7" i="21"/>
  <c r="O3" i="21"/>
  <c r="O5" i="21"/>
  <c r="O2" i="21"/>
  <c r="L7" i="19"/>
  <c r="O4" i="19"/>
  <c r="N7" i="19"/>
  <c r="O3" i="19"/>
  <c r="O5" i="19"/>
  <c r="O2" i="19"/>
  <c r="O6" i="18"/>
  <c r="M7" i="18"/>
  <c r="O3" i="18"/>
  <c r="O7" i="18" s="1"/>
  <c r="L7" i="18"/>
  <c r="N7" i="18"/>
  <c r="O5" i="18"/>
  <c r="J7" i="18"/>
  <c r="O7" i="35" l="1"/>
  <c r="O7" i="25"/>
  <c r="O7" i="21"/>
  <c r="O7" i="19"/>
  <c r="A69" i="21" l="1"/>
  <c r="A68" i="21"/>
  <c r="A67" i="21"/>
  <c r="A48" i="24"/>
  <c r="A47" i="24"/>
  <c r="A35" i="24"/>
  <c r="A36" i="24"/>
  <c r="A25" i="21"/>
  <c r="A89" i="36"/>
  <c r="A88" i="36"/>
  <c r="A87" i="36"/>
  <c r="A85" i="36"/>
  <c r="A84" i="36"/>
  <c r="A79" i="36"/>
  <c r="A80" i="36"/>
  <c r="A81" i="36"/>
  <c r="A82" i="36"/>
  <c r="A83" i="36"/>
  <c r="A86" i="36"/>
  <c r="A78" i="36"/>
  <c r="A71" i="36"/>
  <c r="A72" i="36"/>
  <c r="A73" i="36"/>
  <c r="A74" i="36"/>
  <c r="A75" i="36"/>
  <c r="A76" i="36"/>
  <c r="A70" i="36"/>
  <c r="A58" i="36"/>
  <c r="A59" i="36"/>
  <c r="A60" i="36"/>
  <c r="A61" i="36"/>
  <c r="A62" i="36"/>
  <c r="A63" i="36"/>
  <c r="A64" i="36"/>
  <c r="A65" i="36"/>
  <c r="A66" i="36"/>
  <c r="A67" i="36"/>
  <c r="A68" i="36"/>
  <c r="A57" i="36"/>
  <c r="A55" i="36"/>
  <c r="A54" i="36"/>
  <c r="A53" i="36"/>
  <c r="A52" i="36"/>
  <c r="A51" i="36"/>
  <c r="A50" i="36"/>
  <c r="A49" i="36"/>
  <c r="A48" i="36"/>
  <c r="A47" i="36"/>
  <c r="A46" i="36"/>
  <c r="A45" i="36"/>
  <c r="A43" i="36"/>
  <c r="A42" i="36"/>
  <c r="A41" i="36"/>
  <c r="A40" i="36"/>
  <c r="A39" i="36"/>
  <c r="A38" i="36"/>
  <c r="A44" i="36"/>
  <c r="A37" i="36"/>
  <c r="A36" i="36"/>
  <c r="A35" i="36"/>
  <c r="A34" i="36"/>
  <c r="A33" i="36"/>
  <c r="A32" i="36"/>
  <c r="A19" i="36"/>
  <c r="A18" i="36"/>
  <c r="A17" i="36"/>
  <c r="A17" i="19"/>
  <c r="A16" i="19"/>
  <c r="D6" i="36" l="1"/>
  <c r="B6" i="36"/>
  <c r="A6" i="36"/>
  <c r="D6" i="35"/>
  <c r="B6" i="35"/>
  <c r="A6" i="35"/>
  <c r="D6" i="25"/>
  <c r="B6" i="25"/>
  <c r="A6" i="25"/>
  <c r="D6" i="24"/>
  <c r="B6" i="24"/>
  <c r="A6" i="24"/>
  <c r="D6" i="21"/>
  <c r="B6" i="21"/>
  <c r="A6" i="21"/>
  <c r="D6" i="19"/>
  <c r="B6" i="19"/>
  <c r="A6" i="19"/>
  <c r="A22" i="36"/>
  <c r="A23" i="36"/>
  <c r="A24" i="36"/>
  <c r="A25" i="36"/>
  <c r="A26" i="36"/>
  <c r="A27" i="36"/>
  <c r="A28" i="36"/>
  <c r="A29" i="36"/>
  <c r="A30" i="36"/>
  <c r="A21" i="36"/>
  <c r="A13" i="36"/>
  <c r="A14" i="36"/>
  <c r="A15" i="36"/>
  <c r="A12" i="36"/>
  <c r="A13" i="35"/>
  <c r="A14" i="35"/>
  <c r="A15" i="35"/>
  <c r="A16" i="35"/>
  <c r="A17" i="35"/>
  <c r="A18" i="35"/>
  <c r="A12" i="35"/>
  <c r="A33" i="25"/>
  <c r="A34" i="25"/>
  <c r="A35" i="25"/>
  <c r="A36" i="25"/>
  <c r="A37" i="25"/>
  <c r="A32" i="25"/>
  <c r="A23" i="25"/>
  <c r="A24" i="25"/>
  <c r="A25" i="25"/>
  <c r="A26" i="25"/>
  <c r="A27" i="25"/>
  <c r="A28" i="25"/>
  <c r="A29" i="25"/>
  <c r="A30" i="25"/>
  <c r="A22" i="25"/>
  <c r="A13" i="25"/>
  <c r="A14" i="25"/>
  <c r="A15" i="25"/>
  <c r="A16" i="25"/>
  <c r="A17" i="25"/>
  <c r="A18" i="25"/>
  <c r="A19" i="25"/>
  <c r="A20" i="25"/>
  <c r="A12" i="25"/>
  <c r="A76" i="24"/>
  <c r="A77" i="24"/>
  <c r="A78" i="24"/>
  <c r="A79" i="24"/>
  <c r="A80" i="24"/>
  <c r="A81" i="24"/>
  <c r="A82" i="24"/>
  <c r="A83" i="24"/>
  <c r="A84" i="24"/>
  <c r="A85" i="24"/>
  <c r="A86" i="24"/>
  <c r="A87" i="24"/>
  <c r="A88" i="24"/>
  <c r="A75" i="24"/>
  <c r="A61" i="24"/>
  <c r="A62" i="24"/>
  <c r="A63" i="24"/>
  <c r="A64" i="24"/>
  <c r="A65" i="24"/>
  <c r="A66" i="24"/>
  <c r="A67" i="24"/>
  <c r="A68" i="24"/>
  <c r="A69" i="24"/>
  <c r="A70" i="24"/>
  <c r="A71" i="24"/>
  <c r="A72" i="24"/>
  <c r="A73" i="24"/>
  <c r="A60" i="24"/>
  <c r="A53" i="24"/>
  <c r="A54" i="24"/>
  <c r="A55" i="24"/>
  <c r="A56" i="24"/>
  <c r="A57" i="24"/>
  <c r="A58" i="24"/>
  <c r="A52" i="24"/>
  <c r="A41" i="24"/>
  <c r="A42" i="24"/>
  <c r="A43" i="24"/>
  <c r="A44" i="24"/>
  <c r="A45" i="24"/>
  <c r="A46" i="24"/>
  <c r="A49" i="24"/>
  <c r="A50" i="24"/>
  <c r="A40" i="24"/>
  <c r="A28" i="24"/>
  <c r="A29" i="24"/>
  <c r="A30" i="24"/>
  <c r="A31" i="24"/>
  <c r="A32" i="24"/>
  <c r="A33" i="24"/>
  <c r="A34" i="24"/>
  <c r="A37" i="24"/>
  <c r="A38" i="24"/>
  <c r="A27" i="24"/>
  <c r="A13" i="24"/>
  <c r="A14" i="24"/>
  <c r="A15" i="24"/>
  <c r="A16" i="24"/>
  <c r="A17" i="24"/>
  <c r="A18" i="24"/>
  <c r="A19" i="24"/>
  <c r="A20" i="24"/>
  <c r="A21" i="24"/>
  <c r="A22" i="24"/>
  <c r="A23" i="24"/>
  <c r="A24" i="24"/>
  <c r="A25" i="24"/>
  <c r="A12" i="24"/>
  <c r="A76" i="21"/>
  <c r="A77" i="21"/>
  <c r="A78" i="21"/>
  <c r="A79" i="21"/>
  <c r="A80" i="21"/>
  <c r="A75" i="21"/>
  <c r="A63" i="21"/>
  <c r="A64" i="21"/>
  <c r="A65" i="21"/>
  <c r="A66" i="21"/>
  <c r="A70" i="21"/>
  <c r="A71" i="21"/>
  <c r="A72" i="21"/>
  <c r="A73" i="21"/>
  <c r="A62" i="21"/>
  <c r="A49" i="21"/>
  <c r="A50" i="21"/>
  <c r="A51" i="21"/>
  <c r="A52" i="21"/>
  <c r="A53" i="21"/>
  <c r="A54" i="21"/>
  <c r="A55" i="21"/>
  <c r="A56" i="21"/>
  <c r="A57" i="21"/>
  <c r="A58" i="21"/>
  <c r="A59" i="21"/>
  <c r="A60" i="21"/>
  <c r="A48" i="21"/>
  <c r="A34" i="21"/>
  <c r="A35" i="21"/>
  <c r="A36" i="21"/>
  <c r="A37" i="21"/>
  <c r="A38" i="21"/>
  <c r="A39" i="21"/>
  <c r="A40" i="21"/>
  <c r="A41" i="21"/>
  <c r="A42" i="21"/>
  <c r="A43" i="21"/>
  <c r="A44" i="21"/>
  <c r="A45" i="21"/>
  <c r="A46" i="21"/>
  <c r="A33" i="21"/>
  <c r="A29" i="21"/>
  <c r="A30" i="21"/>
  <c r="A31" i="21"/>
  <c r="A28" i="21"/>
  <c r="A13" i="21"/>
  <c r="A14" i="21"/>
  <c r="A15" i="21"/>
  <c r="A16" i="21"/>
  <c r="A17" i="21"/>
  <c r="A18" i="21"/>
  <c r="A19" i="21"/>
  <c r="A20" i="21"/>
  <c r="A21" i="21"/>
  <c r="A22" i="21"/>
  <c r="A23" i="21"/>
  <c r="A24" i="21"/>
  <c r="A26" i="21"/>
  <c r="A12" i="21"/>
  <c r="A13" i="19"/>
  <c r="A14" i="19"/>
  <c r="A15" i="19"/>
  <c r="A18" i="19"/>
  <c r="A19" i="19"/>
  <c r="A20" i="19"/>
  <c r="A21" i="19"/>
  <c r="A22" i="19"/>
  <c r="A23" i="19"/>
  <c r="A12" i="19"/>
  <c r="A21" i="18"/>
  <c r="A20" i="18"/>
  <c r="A13" i="18"/>
  <c r="A14" i="18"/>
  <c r="A15" i="18"/>
  <c r="A16" i="18"/>
  <c r="A17" i="18"/>
  <c r="A18" i="18"/>
  <c r="A12" i="18"/>
  <c r="C4" i="5"/>
  <c r="C5" i="5" s="1"/>
  <c r="C6" i="1"/>
  <c r="E6" i="35" l="1"/>
  <c r="C6" i="35" s="1"/>
  <c r="E6" i="25"/>
  <c r="C6" i="25" s="1"/>
  <c r="E6" i="21"/>
  <c r="C6" i="21" s="1"/>
  <c r="E6" i="24"/>
  <c r="C6" i="24" s="1"/>
  <c r="E6" i="36"/>
  <c r="C6" i="36" s="1"/>
  <c r="E6" i="19"/>
  <c r="C6" i="19" s="1"/>
  <c r="D17" i="38" l="1"/>
  <c r="B19" i="38"/>
  <c r="E20" i="38"/>
  <c r="B16" i="38"/>
  <c r="E17" i="38"/>
  <c r="C19" i="38"/>
  <c r="C16" i="38"/>
  <c r="D19" i="38"/>
  <c r="D16" i="38"/>
  <c r="B18" i="38"/>
  <c r="E19" i="38"/>
  <c r="E16" i="38"/>
  <c r="C18" i="38"/>
  <c r="C15" i="38"/>
  <c r="D18" i="38"/>
  <c r="D15" i="38"/>
  <c r="B17" i="38"/>
  <c r="E18" i="38"/>
  <c r="E15" i="38"/>
  <c r="C17" i="38"/>
  <c r="F16" i="38" l="1"/>
  <c r="F19" i="38"/>
  <c r="F20" i="38"/>
  <c r="F18" i="38"/>
  <c r="F17" i="38"/>
  <c r="F15" i="38"/>
  <c r="G17" i="5"/>
  <c r="E17" i="5"/>
  <c r="D17" i="5"/>
  <c r="C8" i="38" l="1"/>
  <c r="F17" i="5" l="1"/>
  <c r="H17" i="5"/>
  <c r="G16" i="5"/>
  <c r="E16" i="5"/>
  <c r="D16" i="5"/>
  <c r="F16" i="5" l="1"/>
  <c r="H16" i="5"/>
  <c r="G15" i="5" l="1"/>
  <c r="E15" i="5"/>
  <c r="D15" i="5"/>
  <c r="F15" i="5" l="1"/>
  <c r="B6" i="18"/>
  <c r="A6" i="18"/>
  <c r="D6" i="18"/>
  <c r="H15" i="5" l="1"/>
  <c r="G14" i="5"/>
  <c r="E14" i="5"/>
  <c r="D14" i="5"/>
  <c r="F14" i="5" l="1"/>
  <c r="H14" i="5" l="1"/>
  <c r="D13" i="5" l="1"/>
  <c r="E12" i="5"/>
  <c r="G13" i="5"/>
  <c r="E13" i="5"/>
  <c r="H13" i="5" l="1"/>
  <c r="F13" i="5"/>
  <c r="D12" i="5"/>
  <c r="D11" i="5"/>
  <c r="D18" i="5" s="1"/>
  <c r="E11" i="5"/>
  <c r="E18" i="5" s="1"/>
  <c r="G11" i="5"/>
  <c r="C3" i="5"/>
  <c r="D3" i="2"/>
  <c r="D4" i="2"/>
  <c r="F12" i="5" l="1"/>
  <c r="E6" i="18"/>
  <c r="C6" i="18" s="1"/>
  <c r="G12" i="5"/>
  <c r="G18" i="5" s="1"/>
  <c r="H11" i="5" l="1"/>
  <c r="F11" i="5"/>
  <c r="F18" i="5" s="1"/>
  <c r="H12" i="5"/>
  <c r="H18" i="5" l="1"/>
  <c r="E21" i="5" l="1"/>
  <c r="E20" i="5"/>
</calcChain>
</file>

<file path=xl/comments1.xml><?xml version="1.0" encoding="utf-8"?>
<comments xmlns="http://schemas.openxmlformats.org/spreadsheetml/2006/main">
  <authors>
    <author>Author</author>
  </authors>
  <commentList>
    <comment ref="E11" authorId="0" shapeId="0">
      <text>
        <r>
          <rPr>
            <b/>
            <sz val="10"/>
            <color indexed="8"/>
            <rFont val="Times New Roman"/>
            <family val="1"/>
          </rPr>
          <t>*A</t>
        </r>
        <r>
          <rPr>
            <sz val="10"/>
            <color indexed="8"/>
            <rFont val="Times New Roman"/>
            <family val="1"/>
          </rPr>
          <t xml:space="preserve">: Add </t>
        </r>
        <r>
          <rPr>
            <sz val="10"/>
            <color indexed="8"/>
            <rFont val="ＭＳ Ｐ明朝"/>
            <family val="1"/>
            <charset val="128"/>
          </rPr>
          <t>（追加）</t>
        </r>
        <r>
          <rPr>
            <sz val="10"/>
            <color indexed="8"/>
            <rFont val="Times New Roman"/>
            <family val="1"/>
          </rPr>
          <t xml:space="preserve">
  </t>
        </r>
        <r>
          <rPr>
            <b/>
            <sz val="10"/>
            <color indexed="8"/>
            <rFont val="Times New Roman"/>
            <family val="1"/>
          </rPr>
          <t>M</t>
        </r>
        <r>
          <rPr>
            <sz val="10"/>
            <color indexed="8"/>
            <rFont val="Times New Roman"/>
            <family val="1"/>
          </rPr>
          <t xml:space="preserve">: Modify </t>
        </r>
        <r>
          <rPr>
            <sz val="10"/>
            <color indexed="8"/>
            <rFont val="ＭＳ Ｐ明朝"/>
            <family val="1"/>
            <charset val="128"/>
          </rPr>
          <t>（修正）</t>
        </r>
        <r>
          <rPr>
            <sz val="10"/>
            <color indexed="8"/>
            <rFont val="Times New Roman"/>
            <family val="1"/>
          </rPr>
          <t xml:space="preserve">
  </t>
        </r>
        <r>
          <rPr>
            <b/>
            <sz val="10"/>
            <color indexed="8"/>
            <rFont val="Times New Roman"/>
            <family val="1"/>
          </rPr>
          <t>D</t>
        </r>
        <r>
          <rPr>
            <sz val="10"/>
            <color indexed="8"/>
            <rFont val="Times New Roman"/>
            <family val="1"/>
          </rPr>
          <t xml:space="preserve">: Delete </t>
        </r>
        <r>
          <rPr>
            <sz val="10"/>
            <color indexed="8"/>
            <rFont val="ＭＳ Ｐ明朝"/>
            <family val="1"/>
            <charset val="128"/>
          </rPr>
          <t>（削除）</t>
        </r>
        <r>
          <rPr>
            <sz val="10"/>
            <color indexed="8"/>
            <rFont val="Times New Roman"/>
            <family val="1"/>
          </rPr>
          <t xml:space="preserve">
</t>
        </r>
      </text>
    </comment>
  </commentList>
</comments>
</file>

<file path=xl/sharedStrings.xml><?xml version="1.0" encoding="utf-8"?>
<sst xmlns="http://schemas.openxmlformats.org/spreadsheetml/2006/main" count="1876" uniqueCount="865">
  <si>
    <t>No</t>
  </si>
  <si>
    <t>Pass</t>
  </si>
  <si>
    <t>Fail</t>
  </si>
  <si>
    <t>Tester</t>
  </si>
  <si>
    <t>Untested</t>
  </si>
  <si>
    <t>N/A</t>
  </si>
  <si>
    <t>Untesed</t>
  </si>
  <si>
    <t>ID</t>
  </si>
  <si>
    <t>Sub total</t>
  </si>
  <si>
    <t>%</t>
  </si>
  <si>
    <t>1.0</t>
  </si>
  <si>
    <t>A</t>
  </si>
  <si>
    <t>Back to Test Report</t>
  </si>
  <si>
    <t>Common Module</t>
  </si>
  <si>
    <t>Search</t>
  </si>
  <si>
    <t xml:space="preserve">When user search </t>
  </si>
  <si>
    <t>Display Homepage</t>
  </si>
  <si>
    <t>Common</t>
  </si>
  <si>
    <t>Log in</t>
  </si>
  <si>
    <t>Test Login View in 1366x768 screen resolution</t>
  </si>
  <si>
    <t>[Common Module- ]</t>
  </si>
  <si>
    <t>Test Login View in 1024x768 screen resolution</t>
  </si>
  <si>
    <t>[Account Management Module-]</t>
  </si>
  <si>
    <t>Verify that password is encoded</t>
  </si>
  <si>
    <t>Log out</t>
  </si>
  <si>
    <t>[Account Management Module- 4]</t>
  </si>
  <si>
    <t>[Account Management Module- 12]</t>
  </si>
  <si>
    <t>Register</t>
  </si>
  <si>
    <t>[Account Management Module-15]</t>
  </si>
  <si>
    <t>Check user register when user input email which was registered</t>
  </si>
  <si>
    <t>Edit profile</t>
  </si>
  <si>
    <t>[Account Management Module-58]</t>
  </si>
  <si>
    <t>Forgot Password</t>
  </si>
  <si>
    <t>[Account Management Module- ]</t>
  </si>
  <si>
    <t>[Account Management Module-85]</t>
  </si>
  <si>
    <t xml:space="preserve">This test cases were created to test Account management module. </t>
  </si>
  <si>
    <t>Account</t>
  </si>
  <si>
    <t>Check user account when user enter a string longer than 50 characters on "Password" field</t>
  </si>
  <si>
    <t>Check format date "Date of birth" field</t>
  </si>
  <si>
    <t>Check invalid day "Date of birth" field</t>
  </si>
  <si>
    <t>Check invalid month "Date of birth" field</t>
  </si>
  <si>
    <t>Bạn chưa nhập mật khẩu</t>
  </si>
  <si>
    <t>Sai mật khẩu hoặc tài khoản không tồn tại</t>
  </si>
  <si>
    <t>Mật khẩu không giống nhau</t>
  </si>
  <si>
    <t>Bạn chưa nhập Email</t>
  </si>
  <si>
    <t>Bạn chưa nhập tên</t>
  </si>
  <si>
    <t>MS10</t>
  </si>
  <si>
    <t>MS11</t>
  </si>
  <si>
    <t>MS12</t>
  </si>
  <si>
    <t>MS13</t>
  </si>
  <si>
    <t>MS14</t>
  </si>
  <si>
    <t>MS15</t>
  </si>
  <si>
    <t>MS16</t>
  </si>
  <si>
    <t>MS17</t>
  </si>
  <si>
    <t>MS18</t>
  </si>
  <si>
    <t>MS01</t>
  </si>
  <si>
    <t>MS02</t>
  </si>
  <si>
    <t>MS03</t>
  </si>
  <si>
    <t>MS04</t>
  </si>
  <si>
    <t>MS05</t>
  </si>
  <si>
    <t>MS06</t>
  </si>
  <si>
    <t>MS07</t>
  </si>
  <si>
    <t>MS08</t>
  </si>
  <si>
    <t>MS09</t>
  </si>
  <si>
    <t>Tài khoản bị khóa hoặc chưa xác nhận Email!</t>
  </si>
  <si>
    <t>Check user register when user input correct information on register form</t>
  </si>
  <si>
    <t>When user click "Back to top" icon button</t>
  </si>
  <si>
    <t>MS19</t>
  </si>
  <si>
    <t>MS20</t>
  </si>
  <si>
    <t>MS21</t>
  </si>
  <si>
    <t>MS22</t>
  </si>
  <si>
    <t>MS23</t>
  </si>
  <si>
    <t>MS24</t>
  </si>
  <si>
    <t>MS25</t>
  </si>
  <si>
    <t>MS26</t>
  </si>
  <si>
    <t>MS27</t>
  </si>
  <si>
    <t>MS28</t>
  </si>
  <si>
    <t>MS29</t>
  </si>
  <si>
    <t>MS30</t>
  </si>
  <si>
    <t>MS31</t>
  </si>
  <si>
    <t>Bình luận tối thiểu từ 10 đến 500 kí tự.</t>
  </si>
  <si>
    <t>Assignee</t>
  </si>
  <si>
    <t>Status</t>
  </si>
  <si>
    <t>Close Date</t>
  </si>
  <si>
    <t>Open Date</t>
  </si>
  <si>
    <t>Defects</t>
  </si>
  <si>
    <t>Total</t>
  </si>
  <si>
    <t>STATUS</t>
  </si>
  <si>
    <t>Open</t>
  </si>
  <si>
    <t>Accepted</t>
  </si>
  <si>
    <t>Ready for Test</t>
  </si>
  <si>
    <t>Closed</t>
  </si>
  <si>
    <t>∑</t>
  </si>
  <si>
    <t>Developer</t>
  </si>
  <si>
    <t>Evident</t>
  </si>
  <si>
    <t>Empty</t>
  </si>
  <si>
    <t>Scroll group</t>
  </si>
  <si>
    <t>When user click "Refresh" icon button</t>
  </si>
  <si>
    <t>Check Login button when user do not input Email and password</t>
  </si>
  <si>
    <t>Mật khẩu phải từ 8 đến 50 kí tự</t>
  </si>
  <si>
    <t>Email này đã được sử dụng</t>
  </si>
  <si>
    <t>Tài khoản không tồn tại</t>
  </si>
  <si>
    <t>Check user account when user enter a string smaller than 8 characters on "Password" field</t>
  </si>
  <si>
    <t>CRW</t>
  </si>
  <si>
    <t>1. Go to Homepage
2. Input "CRW" into search text box
3. Click Search or press Enter</t>
  </si>
  <si>
    <t>1. Go to Homepage
2. Input company name into search text box
3. Click Search or press Enter
4. Click hyperlink for company name or company image</t>
  </si>
  <si>
    <t>1. Homepage is displayed 
2. "CRW" is displayed in search text box and suggest some related company
3. Search Result page is displayed</t>
  </si>
  <si>
    <t>1. Homepage is displayed 
2. This name is displayed in search text box
3. Search Result page is displayed
4. Company detail page is displayed</t>
  </si>
  <si>
    <t>1. Go to Homepage
2. Input "" into search text box
3. Click Search or press Enter</t>
  </si>
  <si>
    <t>1. Go to Homepage
2. Input [maxlength] characters into search text box
3. Click Search or press Enter</t>
  </si>
  <si>
    <t>1. Homepage is displayed 
2. Input data is displayed in search text box
3. Search Result page is displayed</t>
  </si>
  <si>
    <t>1. Homepage is displayed 
2. "" is displayed in search text box
3. Search Result page is displayed with all existing company</t>
  </si>
  <si>
    <t>When user search with max length characters</t>
  </si>
  <si>
    <t>When user search with over max length characters</t>
  </si>
  <si>
    <t>1. Go to Homepage
2. Input [maxlength+1] characters into search text box
3. Click Search or press Enter</t>
  </si>
  <si>
    <t>1. Homepage is displayed 
2. First [maxlength] of input data is displayed in search text box
3. Search Result page is displayed</t>
  </si>
  <si>
    <t>1. Go to Homepage
2. Input position name into search text box
3. Click Search or press Enter
4. Click hyperlink for company name or company image</t>
  </si>
  <si>
    <t>Search Result page shows companies with said position name</t>
  </si>
  <si>
    <t>1. Go to Homepage
2. Click "Back to top" icon button</t>
  </si>
  <si>
    <t>1. Go to Homepage
2. Click "Refresh" icon button</t>
  </si>
  <si>
    <t>When user search for an existing company</t>
  </si>
  <si>
    <t>When user search for an existing position within any company</t>
  </si>
  <si>
    <t>When user search with a blank</t>
  </si>
  <si>
    <t>Test search suggestion when user search for a company outside of the system</t>
  </si>
  <si>
    <t>These test cases were created to test Common module.</t>
  </si>
  <si>
    <t>1. Go to Homepage</t>
  </si>
  <si>
    <t>1. Go to Homepage
2. Click Login button on Homepage</t>
  </si>
  <si>
    <t>1. Go to Homepage
2. Click on Register button on Home page</t>
  </si>
  <si>
    <t>Must be logged in</t>
  </si>
  <si>
    <t>Test Login View in 1920x1080 screen resolution</t>
  </si>
  <si>
    <t>Không có công ty như thế trong hệ thống</t>
  </si>
  <si>
    <t>1.Homepage is displayed 
2. Suggest display MS16</t>
  </si>
  <si>
    <t>1. Homepage is displayed
2. Scroll to top page</t>
  </si>
  <si>
    <t>1. Homepage is displayed
2. Current page is refreshed</t>
  </si>
  <si>
    <t>1. Homepage is displayed 
2. Login page is displayed and "Login" form located in the login page with the following information:
- Login with Facebook button
- Account or Email Address textbox
- Password field
- Remember login checkbox
- Login button
- Forgot your password hyperlink
- Sign up hyperlink</t>
  </si>
  <si>
    <t>1. Homepage is displayed
2. Login page is displayed
3. "abc123" is encoded as "••••••"</t>
  </si>
  <si>
    <t>1. Go to Homepage
2. Click Login button on Homepage
3. Input "abc123" to "Password" field</t>
  </si>
  <si>
    <t>1. Go to Homepage
2. Click on Register button on Homepage</t>
  </si>
  <si>
    <t>1. Homepage is displayed
2. Login page is displayed
3. Email is shown in email field and password is shown encoded in password field
4. Logged in successfully</t>
  </si>
  <si>
    <t>1. Homepage is displayed 
2. Login page is displayed
3. "•••" in password field
4. Display error message MS04</t>
  </si>
  <si>
    <t>1. Homepage is displayed
2. Login page is displayed
3. Email is shown in email field and password is shown encoded in password field
4. Display error message MS06</t>
  </si>
  <si>
    <t>1. Go to Homepage
2. Click Login button on Homepage
3. Click Login with Facebook button
4. Click accept the application use Facebook account</t>
  </si>
  <si>
    <t>1. Homepage is displayed
2. Login page is displayed
3. Redirect to Facebook
4. Redirect to CRW and Login succesfully</t>
  </si>
  <si>
    <t>Test Homepage in 1920x1080 screen</t>
  </si>
  <si>
    <t>Test Homepage in 1366x768 screen</t>
  </si>
  <si>
    <t>Test Homepage in 1024x768 screen</t>
  </si>
  <si>
    <t>1. Go to Homepage
2. Click on Register button on Homepage
3. Input "abc123" to "Password" field</t>
  </si>
  <si>
    <t>1. Homepage is displayed
2. Register page is displayed
3. "abc123" is encoded "••••••"</t>
  </si>
  <si>
    <t>Check user register when user do not enter any fields of register form and click Register button</t>
  </si>
  <si>
    <t>1. Homepage is displayed 
2. Register page is displayed 
3. Display error message MS01 and MS04</t>
  </si>
  <si>
    <t>1. Homepage is displayed 
2. Register page is displayed 
3. Display error message MS05</t>
  </si>
  <si>
    <t>1. Homepage is displayed
2. Login page is displayed
3. Display error message MS01 and MS04</t>
  </si>
  <si>
    <t>1. Homepage is displayed 
2. Login page is displayed
3. "abc@fpt.edu.vn" is shown in email field
4. Display error message MS01</t>
  </si>
  <si>
    <t>1. Homepage is displayed
2. Login page is displayed
3. Whichever was entered is shown in its respective field
4. Display error message MS01 or MS04 accordingly</t>
  </si>
  <si>
    <t>Check user register when user input is empty on Confirm Password field</t>
  </si>
  <si>
    <t>Check user register when user input is empty on Password field</t>
  </si>
  <si>
    <t>1. Homepage is displayed 
2. Register page is displayed 
3. Display error message MS04</t>
  </si>
  <si>
    <t>Check user register when Confirm Password does not match</t>
  </si>
  <si>
    <t>1. Go to Homepage
2. Click on Register button on Homepage
3. Input everything but Password</t>
  </si>
  <si>
    <t>1. Homepage is displayed
2. Register page is displayed and "Register" form located in the register page with the following information:
- Register with facebook button
- Email field
- Password field
- Re-enter password field
- Full Name field
- Sign up button
- Log in hyperlink</t>
  </si>
  <si>
    <t>Check user register when user input is empty on Email field</t>
  </si>
  <si>
    <t>1. Go to Homepage
2. Click on Register button on Homepage
3. Input everything but Email</t>
  </si>
  <si>
    <t>1. Homepage is displayed 
2. Register page is displayed 
3. Display error message MS01</t>
  </si>
  <si>
    <t>1. Homepage is displayed 
2. Register page is displayed
3. Email is shown in email field
4. Display error message MS14</t>
  </si>
  <si>
    <t>Đăng ký thành công</t>
  </si>
  <si>
    <t>1. Homepage is displayed 
2. Register page is displayed
3. Information is displayed accordingly
4. Display success message MS02</t>
  </si>
  <si>
    <t>1. Homepage is displayed
2. Account menu is displayed
3. Account page is displayed
4. Edit profile page is displayed</t>
  </si>
  <si>
    <t>Check user register when user has less than 8 characters for Password</t>
  </si>
  <si>
    <t>1. Go to Homepage
2. Click on Register button on Homepage
3. Input "abc123" to "Password" field and everything else normally
4. Click Register</t>
  </si>
  <si>
    <t>1. Homepage is displayed
2. Register page is displayed
3. "abc123" is encoded "••••••"
4. Display error message MS12</t>
  </si>
  <si>
    <t>Check user register when user has more than 50 characters for Password</t>
  </si>
  <si>
    <t>1. Go to Homepage
2. Click on Register button on Homepage
3. Input 51 characters to "Password" field and everything else normally
4. Click Register</t>
  </si>
  <si>
    <t>1. Homepage is displayed
2. Register page is displayed
3. Information is displayed accordingly
4. Display error message MS12</t>
  </si>
  <si>
    <t>Check user account when Confirm Password does not match</t>
  </si>
  <si>
    <t>1. Homepage is displayed
2. Account menu is displayed
3. Account page is displayed
4. Display textbox with the following:
- Curent pasword
- New password
- Confirm password</t>
  </si>
  <si>
    <t>1. Homepage is displayed
2. Account menu is displayed
3. Account page is displayed
4. Display textbox with the following:
- New password
- Confirm password
5. Information is displayed accordingly
6. Display error message MS05</t>
  </si>
  <si>
    <t>1. Homepage is displayed
2. Account menu is displayed
3. Account page is displayed
4. Display textbox with the following:
- New password
- Confirm password
5. Data is encoded</t>
  </si>
  <si>
    <t>1. Homepage is displayed
2. Account menu is displayed
3. Account page is displayed
4. Display textbox with the following:
- New password
- Confirm password
5. Information is displayed accordingly
6. Display error message MS12</t>
  </si>
  <si>
    <t>1. Go to Homepage
2. Click Login button on Homepage
3. Input 
- Email: "abc@fpt.edu.vn"
4. Edit Input:
- Email: ""</t>
  </si>
  <si>
    <t>1. Go to Homepage
2. Click Login button on Homepage
3. Input 
- Password: "123"
4. Edit Input:
- Password: ""</t>
  </si>
  <si>
    <t>1. Go to Homepage
2. Click on Register button on Homepage
3. Input 
- Password: "123456"
- Confirm Password: ""</t>
  </si>
  <si>
    <t xml:space="preserve">1. Go to Homepage
2. Click on Register button on Homepage
3. Input
- Password: "12345678"
- Confirm password: "12345679"
</t>
  </si>
  <si>
    <t>1. Homepage is displayed
2. Account menu is displayed
3. Account page is displayed
4. Display textbox with the following:
- New password
- Confirm password
5. New password is encoded
6. Display error message MS04</t>
  </si>
  <si>
    <t>1. Homepage is displayed
2. Account menu is displayed
3. Account page is displayed
4. Display textbox with the following:
- New password
- Confirm password
5. New password is encoded
6. Display error message MS05</t>
  </si>
  <si>
    <t>Thay đổi thành công</t>
  </si>
  <si>
    <t>1. Homepage is displayed
2. Account menu is displayed
3. The Edit profile page is displayed
4. The Edit Password page is displayed</t>
  </si>
  <si>
    <t>1. Homepage is displayed
2. Account menu is displayed
3. The Edit profile page is displayed
- Date format: dd/mm/yyyy</t>
  </si>
  <si>
    <t>1. Homepage is displayed
2. Account menu is displayed
3. The Edit profile page is displayed
4. Can not input 3 cases</t>
  </si>
  <si>
    <t>1. Homepage is displayed
2. Account menu is displayed
3. Account page is displayed
4. Display success message MS03</t>
  </si>
  <si>
    <t>1. Homepage is displayed
2. Account menu is displayed
3. Edit profile page is displayed
4. Display success message MS03</t>
  </si>
  <si>
    <t>Check user forgot password when user input a registered email</t>
  </si>
  <si>
    <t>Mật khẩu mới đã được gửi đến email đã dùng để đăng ký</t>
  </si>
  <si>
    <t>Reviews</t>
  </si>
  <si>
    <t>1. Login with a member account
2. Click on Avatar or Account name in Header</t>
  </si>
  <si>
    <t>Create Review</t>
  </si>
  <si>
    <t>Edit Review</t>
  </si>
  <si>
    <t>Test Create Review view in 1920x1080 screen</t>
  </si>
  <si>
    <t>Test Create Review view in 1366x768 screen</t>
  </si>
  <si>
    <t>Test Create Review view in 1024x768 screen</t>
  </si>
  <si>
    <t>Test Create Review when user is not logged in.</t>
  </si>
  <si>
    <t>Test Create Review when user input correct information on Create Review</t>
  </si>
  <si>
    <t>Bạn chưa điền đủ các nội dung cần thiết cho bài đánh giá</t>
  </si>
  <si>
    <t>1. Homepage is displayed
2. Company Details page is displayed
3. Create Review page is displayed
4. Display error message MS08</t>
  </si>
  <si>
    <t>Tên bài đánh giá không được để trống</t>
  </si>
  <si>
    <t>1. Homepage is displayed
2. Company Details page is displayed
3. Create Review page is displayed
4. Review Title is correctly displayed
5. Display error message MS17</t>
  </si>
  <si>
    <t>Test Create Review when user does not have review title</t>
  </si>
  <si>
    <t>Ưu điểm không được để trống</t>
  </si>
  <si>
    <t>Nhược điểm không được để trống</t>
  </si>
  <si>
    <t>1. Homepage is displayed
2. Company Details page is displayed
3. Create Review page is displayed
4. Review Title is correctly displayed
5. Display error message MS18</t>
  </si>
  <si>
    <t>1. Homepage is displayed
2. Company Details page is displayed
3. Create Review page is displayed
4. Review Title is correctly displayed
5. Display error message MS19</t>
  </si>
  <si>
    <t>Test Edit Review Page view in 1366x768 screen when user edit a review</t>
  </si>
  <si>
    <t>Test Edit Review Page view in 1024*768 screen when user edit a review</t>
  </si>
  <si>
    <t>Test Edit Review Page view in 1920x1080 screen when user edit a review</t>
  </si>
  <si>
    <t>1. Homepage is displayed
2. Account menu is displayed
3. Account page is displayed
4. Display textbox with the following:
- Curent pasword
- New password
- Confirm password
5. Data is encoded</t>
  </si>
  <si>
    <t>1. Login with a member account
2. Click on Avatar or Account name in Header
3. Click on Reviews menu</t>
  </si>
  <si>
    <t>Reviews Menu</t>
  </si>
  <si>
    <t>Test Reviews Menu view in 1920x1080 screen</t>
  </si>
  <si>
    <t>Test Reviews Menu view in 1366x768 screen</t>
  </si>
  <si>
    <t>Test Reviews Menu view in 1024*768 screen</t>
  </si>
  <si>
    <t>1. Login with a member account
2. Click on Avatar or Account name in Header
3. Click on Reviews menu
4. Click on Edit Review button from a rejected or approved review</t>
  </si>
  <si>
    <t>1. Login with a member account
2. Click on Avatar or Account name in Header
3. Click on Reviews menu
4. Click on Approved Reviews tab</t>
  </si>
  <si>
    <t>1. Login with a member account
2. Click on Avatar or Account name in Header
3. Click on Reviews menu
4. Click on Pending Reviews tab</t>
  </si>
  <si>
    <t>1. Login with a member account
2. Click on Avatar or Account name in Header
3. Click on Reviews menu
4. Click on Rejected Reviews tab</t>
  </si>
  <si>
    <t>Test Edit Review when user does not have review title</t>
  </si>
  <si>
    <t>1. Homepage is displayed
2. Account menu is displayed
3. Reviews menu is displayed
4. Edit Review page is displayed
5. Display error message MS08</t>
  </si>
  <si>
    <t>1. Login with a member account
2. Click on Avatar or Account name in Header
3. Click on Reviews menu
4. Click on Edit Review button from a rejected or approved review
5. Input 
+ Review title: "abc"
6. Edit Input:
+ Review title: ""</t>
  </si>
  <si>
    <t>1. Homepage is displayed
2. Account menu is displayed
3. Reviews menu is displayed
4. Edit Review page is displayed
5. Review Title is correctly displayed
6. Display error message MS17</t>
  </si>
  <si>
    <t>1. Login with a member account
2. Click on a Company name
3. Click Create Review button</t>
  </si>
  <si>
    <t>1. Login with a member account
2. Click on a Company name
3. Click Create Review button
4. Input 
+ Review title: "abc"
5. Edit Input:
+ Review title: ""</t>
  </si>
  <si>
    <t>1. Login with a member account
2. Click on a Company name
3. Click Create Review button
4. Input 
+ Pros: "abc"
5. Edit Input:
+ Pros: ""</t>
  </si>
  <si>
    <t>1. Login with a member account
2. Click on a Company name
3. Click Create Review button
4. Input 
+ Cons: "abc"
5. Edit Input:
+ Cons: ""</t>
  </si>
  <si>
    <t>Test Create Review when user does not have Pros</t>
  </si>
  <si>
    <t>Test Create Review when user does not have Cons</t>
  </si>
  <si>
    <t>Test Edit Review when user does not have Pros</t>
  </si>
  <si>
    <t>Test Edit Review when user does not have Cons</t>
  </si>
  <si>
    <t>Test Edit Review when user input correct information on Edit Review</t>
  </si>
  <si>
    <t>1. Login with a member account
2. Click on Avatar or Account name in Header
3. Click on Reviews menu
4. Click on Edit Review button from a rejected or approved review
5. Input 
+ Pros: "abc"
6. Edit Input:
+ Pros: ""</t>
  </si>
  <si>
    <t>1. Homepage is displayed
2. Account menu is displayed
3. Reviews menu is displayed
4. Edit Review page is displayed
5. Review Title is correctly displayed
6. Display error message MS18</t>
  </si>
  <si>
    <t>1. Homepage is displayed
2. Account menu is displayed
3. Reviews menu is displayed
4. Edit Review page is displayed
5. Review Title is correctly displayed
6. Display error message MS19</t>
  </si>
  <si>
    <t>1. Login with a member account
2. Click on Avatar or Account name in Header
3. Click on Reviews menu
4. Click on Edit Review button from a rejected or approved review
5. Input 
+ Cons: "abc"
6. Edit Input:
+ Cons: ""</t>
  </si>
  <si>
    <t>Test Create Review when user does not enter any field of Create Review form and click Submit button</t>
  </si>
  <si>
    <t>1. Login with a member account
2. Click on a Company name
3. Click Create Review button
4. Click Submit button on Create Review</t>
  </si>
  <si>
    <t>1. Login with a member account
2. Click on a Company name
3. Click Create Review button
4. Input correct information
5. Click Submit button on Create Review</t>
  </si>
  <si>
    <t>Test Edit Review when user does not enter any field of Edit Review form and click Submit button</t>
  </si>
  <si>
    <t>1. Login with a member account
2. Click on Avatar or Account name in Header
3. Click on Reviews menu
4. Click on Edit Review button from a rejected or approved review
5. Click Submit button on Edit Review</t>
  </si>
  <si>
    <t>1. Login with a member account
2. Click on Avatar or Account name in Header
3. Click on Reviews menu
4. Click on Edit Review button from a rejected or approved review
5. Input correct information
6. Click Submit button on Edit Review</t>
  </si>
  <si>
    <t>1. Login with a member account
2. Click on Avatar or Account name in Header
3. Click on Reviews menu
4. Click on Approved Reviews tab
5. Click on a shown review</t>
  </si>
  <si>
    <t>Test Review Details page from Reviews hyperlink under Approved Reviews tab</t>
  </si>
  <si>
    <t>Test Review Details page from Reviews hyperlink under Pending Reviews tab</t>
  </si>
  <si>
    <t>Test Review Details page from Reviews hyperlink under Rejected Reviews tab</t>
  </si>
  <si>
    <t>1. Login with a member account
2. Click on Avatar or Account name in Header
3. Click on Reviews menu
4. Click on Pending Reviews tab
5. Click on a shown review</t>
  </si>
  <si>
    <t>1. Login with a member account
2. Click on Avatar or Account name in Header
3. Click on Reviews menu
4. Click on Rejected Reviews tab
5. Click on a shown review</t>
  </si>
  <si>
    <t>1. Homepage is displayed
2. Account menu is displayed
3. Reviews menu is displayed
4. Pending Reviews page is displayed
5. Review Details page is displayed including:
- Header
- Review Title
- Review contents
- Delete Review button
- Comments
- Footer</t>
  </si>
  <si>
    <t>1. Homepage is displayed
2. Account menu is displayed
3. Reviews menu is displayed
4. Rejected Reviews page is displayed
5. Review Details page is displayed including:
- Header
- Review Title
- Review contents
- Delete Review button
- Comments
- Footer</t>
  </si>
  <si>
    <t>Test Edit Review button under Approved Reviews tab</t>
  </si>
  <si>
    <t>Test Edit Review button under Rejected Reviews tab</t>
  </si>
  <si>
    <t>1. Login with a member account
2. Click on Avatar or Account name in Header
3. Click on Reviews menu
4. Click on Approved Reviews tab
5. Click on Edit Review button</t>
  </si>
  <si>
    <t>1. Login with a member account
2. Click on Avatar or Account name in Header
3. Click on Reviews menu
4. Click on Rejected Reviews tab
5. Click on Edit Review button</t>
  </si>
  <si>
    <t>Homepage</t>
  </si>
  <si>
    <t>Company</t>
  </si>
  <si>
    <t>This test cases were created to test Company module.</t>
  </si>
  <si>
    <t>This test cases were created to test Reviews module.</t>
  </si>
  <si>
    <t>Account Management</t>
  </si>
  <si>
    <t>These test cases were created to test Homepage module.</t>
  </si>
  <si>
    <t>Bookmark Menu</t>
  </si>
  <si>
    <t>Test Bookmark Menu view in 1920x1080 screen</t>
  </si>
  <si>
    <t>1. Login with a member account
2. Click on Avatar or Account name in Header
3. Click on Bookmark Menu</t>
  </si>
  <si>
    <t>Test Bookmark Menu view in 1366x768 screen</t>
  </si>
  <si>
    <t>Test Bookmark Menu view in 1024x768 screen</t>
  </si>
  <si>
    <t>Test Company Details page from Company Name hyperlink under Approved Reviews tab</t>
  </si>
  <si>
    <t>Test Company Details page from Company Name hyperlink under Pending Reviews tab</t>
  </si>
  <si>
    <t>Test Company Details page from Company Name hyperlink under Rejected Reviews tab</t>
  </si>
  <si>
    <t>1. Login with a member account
2. Click on Avatar or Account name in Header
3. Click on Reviews menu
4. Click on Approved Reviews tab
5. Click on a shown review's company</t>
  </si>
  <si>
    <t>1. Login with a member account
2. Click on Avatar or Account name in Header
3. Click on Reviews menu
4. Click on Pending Reviews tab
5. Click on a shown review's company</t>
  </si>
  <si>
    <t>1. Login with a member account
2. Click on Avatar or Account name in Header
3. Click on Reviews menu
4. Click on Rejected Reviews tab
5. Click on a shown review's company</t>
  </si>
  <si>
    <t>1. Login with a member account
2. Click on Avatar or Account name in Header
3. Click on Bookmark menu
4. Click on a bookmarked review</t>
  </si>
  <si>
    <t>Test Bookmarked Review Details page from Bookmark Menu</t>
  </si>
  <si>
    <t>Test Logout form in 1920x1080 screen resolution</t>
  </si>
  <si>
    <t>Test Logout form in 1366x768 screen resolution</t>
  </si>
  <si>
    <t>Test Logout form in 1024x768 screen resolution</t>
  </si>
  <si>
    <t>Check user logout when user logout with Logout  button</t>
  </si>
  <si>
    <t>1. Login with a member account
2. Click on Avatar or Account name in Header
3. Click Logout button</t>
  </si>
  <si>
    <t>Test Register form in 1920x1080 screen resolution</t>
  </si>
  <si>
    <t>1. Homepage is displayed
2. Register page is displayed and Register form located in the register page with the following information:
- Register with facebook button
- Email field
- Password field
- Re-enter password field
- Full Name field
- Sign up button
- Log in hyperlink</t>
  </si>
  <si>
    <t>Test Register form in 1366x768 screen resolution</t>
  </si>
  <si>
    <t>Test Register form in 1024x768 screen resolution</t>
  </si>
  <si>
    <t>1. Go to Homepage
2. Click on Register button on Homepage
3. Click Register button</t>
  </si>
  <si>
    <t>1. Go to Homepage
2. Click on Register button on Homepage
3. Input a registered email
4. Click Register button</t>
  </si>
  <si>
    <t>1. Go to Homepage
2. Click on Register button on Homepage
3. Input correct information
4. Click Register button</t>
  </si>
  <si>
    <t>Test Account page in 1920x1080 screen resolution</t>
  </si>
  <si>
    <t>1. Login with a member account
2. Click on Avatar or Account name in Header
3. Click Account button</t>
  </si>
  <si>
    <t>Test Account page in 1366x768 screen resolution</t>
  </si>
  <si>
    <t>Test Account page in 1024x768 screen resolution</t>
  </si>
  <si>
    <t xml:space="preserve">Test Change Password </t>
  </si>
  <si>
    <t>1. Login with a member account
2. Click on Avatar or Account name in Header
3. Click Account button
4. Click Change Password button</t>
  </si>
  <si>
    <t>1. Login with a member account
2. Click on Avatar or Account name in Header
3. Click Account button
4. Click Change Password button
5. Input data to "Password" field</t>
  </si>
  <si>
    <t>1. Login with a member account
2. Click on Avatar or Account name in Header
3. Click Account button
4. Click Change Password button
5. Input:
- Password: "abc"
6. Click Save Changes button</t>
  </si>
  <si>
    <t>1. Login with a member account
2. Click on Avatar or Account name in Header
3. Click Account button
4. Click Change Password button
5. Input 51 characters to "Password" field
6. Click Save Changes button</t>
  </si>
  <si>
    <t>1. Login with a member account
2. Click on Avatar or Account name in Header
3. Click Account button
4. Click Change Password button
5. Input
- Password: "12345678"
- Confirm Password: "12345679"
6. Click Save Changes button</t>
  </si>
  <si>
    <t xml:space="preserve">Check Save Changes button </t>
  </si>
  <si>
    <t>1. Login with a member account
2. Click on Avatar or Account name in Header
3. Click Account button
4. Click Save Changes button</t>
  </si>
  <si>
    <t>Verify that Confirm Password is encoded</t>
  </si>
  <si>
    <t>1. Login with a member account
2. Click on Avatar or Account name in Header
3. Click Account button
4. Click Change Password button
5. Input data to Confirm Password field</t>
  </si>
  <si>
    <t>1. Login with a member account
2. Click on Avatar or Account name in Header
3. Click Account button
4. Click Change Password button
5. Input information to Confirm Password field
6. Click Save Changes button</t>
  </si>
  <si>
    <t>Verify that New Password is encoded</t>
  </si>
  <si>
    <t>Check user edit profile when user only input New Password field</t>
  </si>
  <si>
    <t>1. Login with a member account
2. Click on Avatar or Account name in Header
3. Click Account button
4. Click Change Password button
5. Input information to New Password field
6. Click Save Changes button</t>
  </si>
  <si>
    <t>Check user edit profile when user only input Confirm New Password field</t>
  </si>
  <si>
    <t xml:space="preserve">Test Edit Profile page </t>
  </si>
  <si>
    <t>1. Login with a member account
2. Click on Avatar or Account name in Header
3. Click Account button
4. Click Edit Profile link</t>
  </si>
  <si>
    <t>Test Edit Profile page in 1920x1080 screen resolution</t>
  </si>
  <si>
    <t>1. Login with a member account
2. Click on Avatar or Account name in Header
3. Click Edit Profile button</t>
  </si>
  <si>
    <t>Test Edit Profile page in 1366x768 screen resolution</t>
  </si>
  <si>
    <t>Test Edit Profile page in 1024x768 screen resolution</t>
  </si>
  <si>
    <t>1. Login with a member account
2. Click on Avatar or Account name in Header
3. Click Edit Profile button
4. Click Account link</t>
  </si>
  <si>
    <t>1. Login with a member account
2. Click on Avatar or Account name in Header
3. Click Edit Profile button
4. Input: 3 cases
- /01/1993
- 00/01/1993
- 32/01/1993</t>
  </si>
  <si>
    <t>1. Login with a member account
2. Click on Avatar or Account name in Header
3. Click Edit Profile button
4. Input: 3 cases
- 01//1993
- 01/00/1993
- 01/13/1993</t>
  </si>
  <si>
    <t>1. Login with a member account
2. Click on Avatar or Account name in Header
3. Click Edit Profile button
4. Click Save Changes button</t>
  </si>
  <si>
    <t>Test Forgot Password page in 1920x1080 screen resolution</t>
  </si>
  <si>
    <t>Test Forgot Password page in 1366x768 screen resolution</t>
  </si>
  <si>
    <t>Test Forgot Password page in 1024x768 screen resolution</t>
  </si>
  <si>
    <t>1. Homepage is displayed
2. Login page is displayed
3. Display Forgot Password page
4. Display error message MS01</t>
  </si>
  <si>
    <t>1. Homepage is displayed
2. Login page is displayed
3. Display Forgot Password page
4. Email is shown in Email field
5. New password is sent to registered email and message MS07 is displayed</t>
  </si>
  <si>
    <t>1. Homepage is displayed
2. Login page is displayed
3. Display Forgot Password page
4. Email is shown in Email field
5. Message MS07 is displayed</t>
  </si>
  <si>
    <t>1. Homepage is displayed
2. Login page is displayed
3. Display Forgot Password page with information following list :
- Email textbox
- Send Password button</t>
  </si>
  <si>
    <t>1. Homepage is displayed 
2. Login page is displayed with the following information:
- Login with Facebook button
- Account or Email Address textbox
- Password field
- Remember Login checkbox
- Login button
- Forgot your password hyperlink
- Sign up hyperlink</t>
  </si>
  <si>
    <t>1. Go to Homepage
2. Click Login button on Homepage
3. Click Login button on Login page</t>
  </si>
  <si>
    <t>Check user Login when user input correct Email and password</t>
  </si>
  <si>
    <t>1. Go to Homepage
2. Click Login button on Homepage
3. Input correct Email and password
4. Click Login button</t>
  </si>
  <si>
    <t>Check user Login when user input email is empty</t>
  </si>
  <si>
    <t>Check user Login when user input password is empty</t>
  </si>
  <si>
    <t>Check user Login when user only input email or password</t>
  </si>
  <si>
    <t>1. Go to Homepage
2. Click Login button on Homepage
3. Input only input email or password
4. Click Login button</t>
  </si>
  <si>
    <t>Check user Login when user input correct email and wrong password</t>
  </si>
  <si>
    <t>1. Go to Homepage
2. Click Login button on Homepage
3. Input correct email but wrong password
4. Click Login button</t>
  </si>
  <si>
    <t>Check user Login when input wrong email and correct password</t>
  </si>
  <si>
    <t>1. Go to Homepage
2. Click Login button on Homepage
3. Input wrong email and correct password
4. Click Login button</t>
  </si>
  <si>
    <t>Check user Login when input wrong email and password</t>
  </si>
  <si>
    <t>1. Go to Homepage
2. Click Login button on Homepage
3. Input wrong email and password
4. Click Login button</t>
  </si>
  <si>
    <t>Check user register when user input email which was registered with Facebook Login</t>
  </si>
  <si>
    <t>1. Go to Homepage
2. Click on Login button on Homepage
3. Click on Forgot Password link</t>
  </si>
  <si>
    <t>1. Go to Homepage
2. Click on Login button on Homepage
3. Click on Forgot Password link
4. Click Send Password button</t>
  </si>
  <si>
    <t>1. Go to Homepage
2. Click on Login button on Homepage
3. Click on Forgot Password link
4. Input registered email
5. Click Send Password button</t>
  </si>
  <si>
    <t>1. Go to Homepage
2. Click on Login button on Homepage
3. Click on Forgot Password link
4. Input wrong email
5. Click Send Password button</t>
  </si>
  <si>
    <t>Test Company Details page from Company Name hyperlink in Bookmark Menu</t>
  </si>
  <si>
    <t>1. Login with a member account
2. Click on Avatar or Account name in Header
3. Click on Bookmark menu
4. Click on a shown review's company</t>
  </si>
  <si>
    <t>Test Unbookmark button from Bookmark Menu</t>
  </si>
  <si>
    <t>1. Login with a member account
2. Click on Avatar or Account name in Header
3. Click on Bookmark menu
4. Click Unbookmark button on a bookmarked review</t>
  </si>
  <si>
    <t>1. Homepage is displayed
2. Account menu is displayed
3. Display Reviews menu with the following:
- Header
- Approved Reviews tab
- Pending Reviews tab
- Rejected Reviews tab
- Footer</t>
  </si>
  <si>
    <t>1. Homepage is displayed
2. Company Details page is displayed
3. Display Create Review page with the following: 
- Header
- Anonymous checkbox
- Company Name textbox
- Review Title textbox
- Pros &amp; Cons
- Salary related textboxes
- Review Content textarea
- Position related radiobuttons
- Agreements checkbox
- Submit/Cancel buttons</t>
  </si>
  <si>
    <t>Test Bookmark button from a Review Details page of a non-bookmarked review</t>
  </si>
  <si>
    <t>1. Login with a member account
2. Click on a non-bookmarked review in any Company Details Page
3. Click Bookmark button</t>
  </si>
  <si>
    <t>Test Upvote button from a Review Details page of a non-upvoted review</t>
  </si>
  <si>
    <t>1. Login with a member account
2. Click on a non-upvoted review in any Company Details Page
3. Click Upvote button</t>
  </si>
  <si>
    <t>Test Remove Upvote button from a Review Details page of an upvoted review</t>
  </si>
  <si>
    <t>1. Login with a member account
2. Click on an upvoted review in any Company Details Page
3. Click Remove Upvote button</t>
  </si>
  <si>
    <t>Comments</t>
  </si>
  <si>
    <t>1. Login with a member account
2. Click on a review in any Company Details Page
3. Click Submit Comment button</t>
  </si>
  <si>
    <t>1. Homepage is displayed
2. Review Details page is displayed
3. Display error message MS13</t>
  </si>
  <si>
    <t>Test Submit Comment button from a Review Details page when user does not enter any character</t>
  </si>
  <si>
    <t>Test Comments view in 1920x1080 screen</t>
  </si>
  <si>
    <t xml:space="preserve">1. Login with a member account
2. Click on a review in any Company Details Page
</t>
  </si>
  <si>
    <t>1. Homepage is displayed
2. Review Details page is displayed. All posted comments are displayed in the Comment section with the following:
- Poster Name
- Posted Date
- Comment content
- Report Comment button
- Delete Comment button (Only for comment owner)</t>
  </si>
  <si>
    <t>1. Homepage is displayed
2. Review Details page is displayed
3. Inputs are displayed correctly in the Comment box
4. Display error message MS13</t>
  </si>
  <si>
    <t>Test Submit Comment button from a Review Details page when user enter 500 characters</t>
  </si>
  <si>
    <t>1. Login with a member account
2. Click on a review in any Company Details Page
3. Input 500 characters
4. Click Submit Comment button</t>
  </si>
  <si>
    <t>Test Submit Comment button from a Review Details page when user enter more than 500 characters</t>
  </si>
  <si>
    <t>1. Login with a member account
2. Click on a review in any Company Details Page
3. Input 501 characters
4. Click Submit Comment button</t>
  </si>
  <si>
    <t>Test Comments view in 1366x768 screen</t>
  </si>
  <si>
    <t>Test Comments view in 1024x768 screen</t>
  </si>
  <si>
    <t>Check user Login when account is locked</t>
  </si>
  <si>
    <t>1. Go to Homepage
2. Click Login button on Homepage
3. Input locked account credentials
4. Click Login button</t>
  </si>
  <si>
    <t>1. Homepage is displayed
2. Login page is displayed
3. Email is shown in email field and password is shown encoded in password field
4. Display error message MS11</t>
  </si>
  <si>
    <t>1. Login with a member account
2. Click on a review in any Company Details Page
3. Click Delete Comment button on an owned comment</t>
  </si>
  <si>
    <t>1. Login with a member account
2. Click on a review in any Company Details Page
3. Click Delete Comment button on an owned comment
4. Click Yes</t>
  </si>
  <si>
    <t>1. Homepage is displayed
2. Review Details page is displayed
3. Delete Confirmation Box is displayed with the following:
- Textfield stating "Are you sure about deleting this comment?"
- Yes button
- No button</t>
  </si>
  <si>
    <t>Test Delete Confirmation Box from a Review Details page when user click Delete Comment button</t>
  </si>
  <si>
    <t>1. Login with a member account
2. Click on a review in any Company Details Page
3. Click Delete Comment button on an owned comment
4. Click No</t>
  </si>
  <si>
    <t>1. Homepage is displayed
2. Review Details page is displayed
3. Delete Confirmation Box is displayed
4. Delete Confirmation Box is dismissed</t>
  </si>
  <si>
    <t>Test Report Comment Box from a Review Details page when user click Report Comment button</t>
  </si>
  <si>
    <t>1. Login with a member account
2. Click on a review in any Company Details Page
3. Click Report Comment button on a comment</t>
  </si>
  <si>
    <t>1. Login with a member account
2. Click on a review in any Company Details Page
3. Click Report Comment button on a comment
4. Click Submit</t>
  </si>
  <si>
    <t>1. Homepage is displayed
2. Review Details page is displayed
3. Report Comment Box is displayed
4. Report Confirmation Box is displayed with the following:
- Textfield stating "Are you sure about this report?"
- Yes button
- No button</t>
  </si>
  <si>
    <t>1. Homepage is displayed
2. Review Details page is displayed
3. Report Comment Box is displayed with the following:
- Reported Type dropdown list
- Report Reasoning textbox
- Submit/Cancel button</t>
  </si>
  <si>
    <t>Test Report Confirmation Box from a Report Comment Box when user click Submit button</t>
  </si>
  <si>
    <t>1. Login with a member account
2. Click on a review in any Company Details Page
3. Click Report Comment button on a comment
4. Click Submit
5. Click Yes</t>
  </si>
  <si>
    <t>Test Report Confirmation Box from a Report Comment Box when user click Yes button</t>
  </si>
  <si>
    <t>Test Delete Comment and confirmation button from a Review Details page when user click Yes button</t>
  </si>
  <si>
    <t>Test Delete Comment and confirmation button from a Review Details page when user click No button</t>
  </si>
  <si>
    <t>1. Login with a member account
2. Click on a review in any Company Details Page
3. Click Report Comment button on a comment
4. Click Submit
5. Click No</t>
  </si>
  <si>
    <t>Test Report Confirmation Box from a Report Comment Box when user click No button</t>
  </si>
  <si>
    <t>Test Report Comment Box from a Review Details page when user click Cancel button</t>
  </si>
  <si>
    <t>1. Homepage is displayed
2. Review Details page is displayed
3. Report Comment Box is displayed
4. Report Confirmation Box is displayed
5. Report Confirmation Box is dismissed</t>
  </si>
  <si>
    <t>1. Login with a member account
2. Click on a review in any Company Details Page
3. Click Report Comment button on a comment
4. Click Cancel</t>
  </si>
  <si>
    <t>1. Homepage is displayed
2. Review Details page is displayed
3. Report Comment Box is displayed
4. Report Comment Box is dismissed</t>
  </si>
  <si>
    <t>1. Login with a member account
2. Click on a Company name
3. Click Create Review button
4. Input correct information
5. Click Cancel button on Create Review</t>
  </si>
  <si>
    <t>1. Homepage is displayed
2. Company Details page is displayed
3. Create Review page is displayed
4. Information is displayed accordingly
5. Redirect to Company Details page</t>
  </si>
  <si>
    <t>Test Create Review when user click Cancel button</t>
  </si>
  <si>
    <t>Test Edit Review when user click Cancel button</t>
  </si>
  <si>
    <t>1. Login with a member account
2. Click on Avatar or Account name in Header
3. Click on Reviews menu
4. Click on Edit Review button from a rejected or approved review
5. Input correct information
6. Click Cancel button</t>
  </si>
  <si>
    <t>1. Homepage is displayed
2. Account menu is displayed
3. Reviews menu is displayed
4. Edit Review page is displayed
5. Information is displayed accordingly
6. Redirect to Reviews Menu</t>
  </si>
  <si>
    <t>Review Details</t>
  </si>
  <si>
    <t>Test Review Details page in 1920x1080 screen</t>
  </si>
  <si>
    <t xml:space="preserve">1. Login with a member account
2. Click on a not owned review in any Company Details Page
</t>
  </si>
  <si>
    <t>Test Review Details page in 1366x768 screen</t>
  </si>
  <si>
    <t>Test Review Details page in 1024x768 screen</t>
  </si>
  <si>
    <t>Test Report Review Box from a Review Details page when user click Report Review button</t>
  </si>
  <si>
    <t>Test Report Confirmation Box from a Report Review Box when user click Submit button</t>
  </si>
  <si>
    <t>Test Report Review Box from a Review Details page when user click Cancel button</t>
  </si>
  <si>
    <t>Test Report Confirmation Box from a Report Review Box when user click Yes button</t>
  </si>
  <si>
    <t>Test Report Confirmation Box from a Report Review Box when user click No button</t>
  </si>
  <si>
    <t>1. Homepage is displayed
2. Review Details page is displayed
3. Report Review Box is displayed with the following:
- Reported Type dropdown list
- Report Reasoning textbox
- Submit/Cancel button</t>
  </si>
  <si>
    <t>1. Homepage is displayed
2. Review Details page is displayed
3. Report Review Box is displayed
4. Report Confirmation Box is displayed with the following:
- Textfield stating "Are you sure about this report?"
- Yes button
- No button</t>
  </si>
  <si>
    <t>1. Login with a member account
2. Click on a non-owned review in any Company Details Page
3. Click Report Review button
4. Click Submit</t>
  </si>
  <si>
    <t xml:space="preserve">1. Login with a member account
2. Click on a non-owned review in any Company Details Page
</t>
  </si>
  <si>
    <t>1. Login with a member account
2. Click on a non-owned review in any Company Details Page
3. Click Report Review button</t>
  </si>
  <si>
    <t>1. Login with a member account
2. Click on a non-owned review in any Company Details Page
3. Click Report Review button on a comment
4. Click Cancel</t>
  </si>
  <si>
    <t>1. Homepage is displayed
2. Review Details page is displayed
3. Report Review Box is displayed
4. Report Review Box is dismissed</t>
  </si>
  <si>
    <t>1. Homepage is displayed
2. Review Details page is displayed
3. Report Review Box is displayed
4. Report Confirmation Box is displayed
5. Report Confirmation Box is dismissed</t>
  </si>
  <si>
    <t>1. Login with a member account
2. Click on a non-owned review in any Company Details Page
3. Click Report Review button
4. Click Submit
5. Click No</t>
  </si>
  <si>
    <t>1. Login with a member account
2. Click on a non-owned review in any Company Details Page
3. Click Report Review button
4. Click Submit
5. Click Yes</t>
  </si>
  <si>
    <t>Company Details</t>
  </si>
  <si>
    <t>Test Company Details Page in 1920x1080 screen</t>
  </si>
  <si>
    <t>Test Company Details Page in 1366x768 screen</t>
  </si>
  <si>
    <t>Test Company Details Page in 1024x768 screen</t>
  </si>
  <si>
    <t>1. Homepage is displayed
2. Account menu is displayed
3. Reviews menu is displayed
4. Approved Reviews page is displayed
5. Review Details page is displayed including:
- Header
- Review Title
- Number of Upvotes
- Review contents
- Delete Review button
- Comments
- Footer</t>
  </si>
  <si>
    <t>1. Homepage is displayed
2. Account menu is displayed
3. Reviews menu is displayed
4. Approved Reviews page is displayed
5. Company Details page is displayed including:
- Header
- Company Name
- Company Rating
- Company Info
- Company Image
- Number of Followers
- Follow button
- Create Review button
- Reviews
- Footer</t>
  </si>
  <si>
    <t>1. Homepage is displayed
2. Account menu is displayed
3. Reviews menu is displayed
4. Pending Reviews page is displayed
5. Company Details page is displayed including:
- Header
- Company Name
- Company Rating
- Company Info
- Company Image
- Number of Followers
- Follow button
- Create Review button
- Reviews
- Footer</t>
  </si>
  <si>
    <t>1. Homepage is displayed
2. Account menu is displayed
3. Reviews menu is displayed
4. Rejected Reviews page is displayed
5. Company Details page is displayed including:
- Header
- Company Name
- Company Rating
- Company Info
- Company Image
- Number of Followers
- Follow button
- Create Review button
- Reviews
- Footer</t>
  </si>
  <si>
    <t>1. Homepage is displayed
2. Account menu is displayed
3. Bookmark page is displayed
4. Company Details page is displayed including:
- Header
- Company Name
- Company Rating
- Company Info
- Company Image
- Number of Followers
- Follow button
- Create Review button
- Reviews
- Footer</t>
  </si>
  <si>
    <t>1. Homepage is displayed
2. Company Details page is displayed including:
- Header
- Company Name
- Company Rating
- Company Info
- Company Image
- Number of Followers
- Follow button
- Create Review button
- Reviews
- Footer</t>
  </si>
  <si>
    <t>1. Login with a member account
2. Click on any Company Name</t>
  </si>
  <si>
    <t>Test Create Review page from a Company Details page when user click Create Review button</t>
  </si>
  <si>
    <t>1. Login with a member account
2. Click on any Company Name
3. Click Create Review button</t>
  </si>
  <si>
    <t>Test Review Details Page from a Company Details page when user click on a review</t>
  </si>
  <si>
    <t>1. Login with a member account
2. Click on any Company Name
3. Click on any shown review of that company</t>
  </si>
  <si>
    <t>1. Login with a member account
2. Click on any non-followed Company Name
3. Click Follow button</t>
  </si>
  <si>
    <t>1. Homepage is displayed
2. Company Details page is displayed
3. Current page is refreshed and Follow button is replaced with Unfollow button</t>
  </si>
  <si>
    <t>1. Homepage is displayed
2. Review Details page is displayed
3. Current page is refreshed and change Upvote button to Remove Upvote button</t>
  </si>
  <si>
    <t>1. Homepage is displayed
2. Review Details page is displayed
3. Current page is refreshed and change Remove Upvote button to Upvote button</t>
  </si>
  <si>
    <t>Test Follow button from a Company Details page of a non-followed company</t>
  </si>
  <si>
    <t>1. Homepage is displayed
2. Review Details page is displayed
3. Inputs are displayed correctly in the Comment box
4. Current page is refreshed and new comment is shown accordingly in the comment section</t>
  </si>
  <si>
    <t>1. Homepage is displayed
2. Review Details page is displayed
3. Delete Confirmation Box is displayed
4. Current page is refreshed and deleted comment is no longer shown in the comment section</t>
  </si>
  <si>
    <t>1. Homepage is displayed
2. Review Details page is displayed
3. Report Comment Box is displayed
4. Report Confirmation Box is displayed
5. Current page is refreshed</t>
  </si>
  <si>
    <t>1. Homepage is displayed
2. Review Details page is displayed
3. Report Review Box is displayed
4. Report Confirmation Box is displayed
5. Current page is refreshed</t>
  </si>
  <si>
    <t>1. Homepage is displayed
2. Account menu is displayed
3. Bookmark page is displayed
4. Current page is refreshed and Unbookmark button is replaced with Bookmark button</t>
  </si>
  <si>
    <t>1. Homepage is displayed
2. Review Details page is displayed
3. Current page is refreshed and Bookmark button is replaced with Unbookmark button</t>
  </si>
  <si>
    <t>Test Unfollow button from a Company Details page of a followed company</t>
  </si>
  <si>
    <t>1. Login with a member account
2. Click on any followed Company Name
3. Click Unfollow button</t>
  </si>
  <si>
    <t>1. Homepage is displayed
2. Company Details page is displayed
3. Current page is refreshed and Unfollow button is replaced with Follow button</t>
  </si>
  <si>
    <t>Follow Menu</t>
  </si>
  <si>
    <t>Test Follow Menu view in 1920x1080 screen</t>
  </si>
  <si>
    <t>1. Login with a member account
2. Click on Avatar or Account name in Header
3. Click on Follow Menu</t>
  </si>
  <si>
    <t>1. Homepage is displayed
2. Account menu is displayed
3. All followed companies are displayed in the Follow page with the following:
- Header
- Company Name textbox
- Number of Reviews
- Last Activity date
- Company Ratings
- Unfollow button
- Footer</t>
  </si>
  <si>
    <t>Test Follow Menu view in 1366x768 screen</t>
  </si>
  <si>
    <t>Test Follow Menu view in 1024x768 screen</t>
  </si>
  <si>
    <t>Test Company Details page from Follow Menu when user click on a Company Name</t>
  </si>
  <si>
    <t>1. Login with a member account
2. Click on Avatar or Account name in Header
3. Click on Follow Menu
4. Click on any shown Company Name</t>
  </si>
  <si>
    <t>1. Homepage is displayed
2. Account menu is displayed
3. Follow page is displayed
4. Company Details page is displayed including:
- Header
- Company Name
- Company Rating
- Company Info
- Company Image
- Number of Followers
- Unfollow button
- Create Review button
- Reviews
- Footer</t>
  </si>
  <si>
    <t>1. Homepage is displayed
2. Account menu is displayed
3. Bookmark page is displayed
4. Bookmarked Review Details page is displayed including:
- Header
- Review Title
- Number of Upvotes
- Review contents
- Upvote button
- Unbookmark button
- Report Review button
- Comments
- Footer</t>
  </si>
  <si>
    <t>Test Upvoted Review Details page</t>
  </si>
  <si>
    <t xml:space="preserve">1. Login with a member account
2. Click on a non-owned upvoted review in any Company Details Page
</t>
  </si>
  <si>
    <t>Test Non-upvoted Review Details page</t>
  </si>
  <si>
    <t xml:space="preserve">1. Login with a member account
2. Click on a non-owned non-upvoted review in any Company Details Page
</t>
  </si>
  <si>
    <t>Test Unfollow button from Follow Menu</t>
  </si>
  <si>
    <t>1. Login with a member account
2. Click on Avatar or Account name in Header
3. Click on Follow menu
4. Click Unfollow button on a followed company</t>
  </si>
  <si>
    <t>1. Homepage is displayed
2. Company Details page is displayed
3. Review Details page is displayed including:
- Header
- Review Title
- Review contents
- Number of Upvotes
- Upvote button
- Follow button
- Report Review button
- Comments
- Footer</t>
  </si>
  <si>
    <t>1. Homepage is displayed
2. Account menu is displayed
3. Follow page is displayed
4. Current page is refreshed and Unfollow button is replaced with Follow button</t>
  </si>
  <si>
    <t>Test Follow button from a Company Details page of a non-Followed company</t>
  </si>
  <si>
    <t>1. Login with a member account
2. Click on a non-followed Company Name
3. Click Follow button</t>
  </si>
  <si>
    <t>Test Non-followed Company Details Page</t>
  </si>
  <si>
    <t>Test Followed Company Details Page</t>
  </si>
  <si>
    <t>1. Login with a member account
2. Click on any followed Company Name</t>
  </si>
  <si>
    <t>1. Login with a member account
2. Click on any non-followed Company Name</t>
  </si>
  <si>
    <t>1. Homepage is displayed
2. Company Details page is displayed including:
- Header
- Company Name
- Company Rating
- Company Info
- Company Image
- Number of Followers
- Unfollow button
- Create Review button
- Reviews
- Footer</t>
  </si>
  <si>
    <t>Test Non-bookmarked Review Details page</t>
  </si>
  <si>
    <t>Test Bookmarked Review Details page</t>
  </si>
  <si>
    <t xml:space="preserve">1. Login with a member account
2. Click on a non-owned non-bookmarked review in any Company Details Page
</t>
  </si>
  <si>
    <t xml:space="preserve">1. Login with a member account
2. Click on a non-owned bookmarked review in any Company Details Page
</t>
  </si>
  <si>
    <t>Notification</t>
  </si>
  <si>
    <t>This test cases were created to test Notification module.</t>
  </si>
  <si>
    <t>Test Notification view in 1366x768 screen</t>
  </si>
  <si>
    <t>Test Notification view in 1024x768 screen</t>
  </si>
  <si>
    <t>Test Notification view when all of Notification are read</t>
  </si>
  <si>
    <t>Test Notification view when all of Notification are not read</t>
  </si>
  <si>
    <t>Test Notification view when Notification have read and unread</t>
  </si>
  <si>
    <t>1. Login with a member account
2. Click on Avatar or Account name in Header
3. Click on Notification</t>
  </si>
  <si>
    <t>1. Homepage is displayed
2. Account menu is displayed including:
- Notification menu item
- Bookmark menu item
- Follow menu item
- Reviews menu item
- Account menu item
- Edit profile menu item
- Logout menu item</t>
  </si>
  <si>
    <t>1. Homepage is displayed
2. Account menu is displayed including:
- Notification menu item
- Bookmark menu item
- Follow menu item
- Reviews menu item
- Account menu item
- Edit profile menu item
- Logout menu item
3. Logout and redirect to homepage</t>
  </si>
  <si>
    <t>1. Homepage is displayed
2. Account menu is displayed including:
- Notification menu item
- Bookmark menu item
- Follow menu item
- Reviews menu item
- Account menu item
- Edit profile menu item
- Logout menu item
3. Display Account page including: 
- Settings with 2 tabs link: Account, Edit Profile
- Email textbox
- Current password textbox
- Change password button
- Save setting button</t>
  </si>
  <si>
    <t>1. Homepage is displayed
2. Account menu is displayed including:
- Notification menu item
- Bookmark menu item
- Follow menu item
- Reviews menu item
- Account menu item
- Edit profile menu item
- Logout menu item
3. Display Edit Profile page including: 
- Settings with 2 tabs link: Account, Edit Profile
- Fullname textbox
- Avatar image
- Gender list select
- DoB date
- Address textbox
- Phone number textbox
- Introduce textarea
- Website textarea</t>
  </si>
  <si>
    <t>Test Notification view in 1920x1080 screen</t>
  </si>
  <si>
    <t>Test Notification view when user does not have any Notification</t>
  </si>
  <si>
    <t>1. Login with a member account
2. Click on Avatar or Account name in Header
3. Go to Notification Page</t>
  </si>
  <si>
    <t>1. Homepage is displayed 
2. Account menu is displayed
3. Notification Page is displayed with no  record of Notification in Notification Table</t>
  </si>
  <si>
    <t>Logout</t>
  </si>
  <si>
    <t>Test Homepage button</t>
  </si>
  <si>
    <t>1. Click Homepage button</t>
  </si>
  <si>
    <t>1. Homepage is displayed including:
- Header:
 + Website Logo image
 + Avatar or/and Account name hyperlink
 + Company List button
- Carousel:
 + Searchbar
 + Top Company
- Footer:
 + About Us hyperlink
 + Contacts hyperlink</t>
  </si>
  <si>
    <t>1. Go to Homepage
2. Click on a review in any Company Details Page</t>
  </si>
  <si>
    <t>1. Go to Homepage
2. Click on Avatar or Account name in Header</t>
  </si>
  <si>
    <t>1. Homepage is displayed
2. Company List page is displayed including:
- Header
- Add Company button
- Company Avatar and Name thumbnail
- Number of Reviews
- Footer</t>
  </si>
  <si>
    <t>Company List</t>
  </si>
  <si>
    <t>Test Company List Page in 1920x1080 screen</t>
  </si>
  <si>
    <t>1. Go to Homepage
2. Click on Company List button in Header</t>
  </si>
  <si>
    <t>1. Go to Homepage
2. Click on Company Name</t>
  </si>
  <si>
    <t>1. Login with a member account
2. Click on Company List button in Header</t>
  </si>
  <si>
    <t>Test Company List Page in 1366x768 screen</t>
  </si>
  <si>
    <t>Test Company List Page in 1024x768 screen</t>
  </si>
  <si>
    <t>Test Company Details Page from Company List Page when user click on a Company Avatar or Name thumbnail</t>
  </si>
  <si>
    <t>1. Login with a member account
2. Click on Company List button in Header
3. Click on any Company thumbnail</t>
  </si>
  <si>
    <t>1. Homepage is displayed
2. Company List page is displayed
3. Company Details page is displayed including:
- Header
- Company Name
- Company Rating
- Company Info
- Company Image
- Number of Followers
- Follow button
- Create Review button
- Reviews
- Footer</t>
  </si>
  <si>
    <t xml:space="preserve">Test Add Company Page </t>
  </si>
  <si>
    <t>1. Login with a member account
2. Click on Company List button in Header
3. Click Add Company button</t>
  </si>
  <si>
    <t>1. Login with a member account
2. Click on Company List button in Header
3. Click Add Company button
4. Click Submit button</t>
  </si>
  <si>
    <t>Test Add Company when user does not enter any field</t>
  </si>
  <si>
    <t>Bạn chưa điền đủ các nội dung cần thiết cho một công ty mới</t>
  </si>
  <si>
    <t>1. Homepage is displayed
2. Company List page is displayed
3. Add Company page is displayed
4. Display error MS09</t>
  </si>
  <si>
    <t>Test Add Company when user does not enter Company Name</t>
  </si>
  <si>
    <t>1. Login with a member account
2. Click on Company List button in Header
3. Click Add Company button
4. Input every information but Company Name
5. Click Submit button</t>
  </si>
  <si>
    <t>Bạn chưa nhập tên công ty</t>
  </si>
  <si>
    <t>1. Homepage is displayed
2. Company List page is displayed
3. Add Company page is displayed including:
- Header
- Company Name textbox
- Company Info textbox
- Company Image
- Company Type
- Company Size
- Company Website
- Company HQ Location
- Submit/Cancel button
- Footer</t>
  </si>
  <si>
    <t>1. Homepage is displayed
2. Company List page is displayed
3. Add Company page is displayed
4. Information is displayed accordingly
5. Display error MS20</t>
  </si>
  <si>
    <t>Test Add Company when user input correct information</t>
  </si>
  <si>
    <t>1. Login with a member account
2. Click on Company List button in Header
3. Click Add Company button
4. Input correct information
5. Click Submit button</t>
  </si>
  <si>
    <t>1. Homepage is displayed
2. Company Details page is displayed
3. Create Review page is displayed
4. Information is displayed accordingly
5. Display success message MS21</t>
  </si>
  <si>
    <t>Bài đánh giá của bạn đã được gửi để chờ duyệt</t>
  </si>
  <si>
    <t>1. Homepage is displayed
2. Account menu is displayed
3. Reviews menu is displayed
4. Edit Review page is displayed
5. Information is displayed accordingly
6. Display success message MS21</t>
  </si>
  <si>
    <t>1. Homepage is displayed
2. Company List page is displayed
3. Add Company page is displayed
4. Information is displayed accordingly
5. Display success message MS22</t>
  </si>
  <si>
    <t>Thông tin về công ty bạn muốn thêm vào đã được gửi để chờ duyệt</t>
  </si>
  <si>
    <t>Test Add Company when user click Cancel button</t>
  </si>
  <si>
    <t>1. Login with a member account
2. Click on Company List button in Header
3. Click Add Company button
4. Input correct information
5. Click Cancel button</t>
  </si>
  <si>
    <t>1. Homepage is displayed
2. Company List page is displayed
3. Add Company page is displayed
4. Information is displayed accordingly
5. Redirect to Company List page</t>
  </si>
  <si>
    <t>1. Homepage is displayed 
2. Account menu is displayed
3. Notification Page is displayed including:
- Header
- Notification table
- Footer</t>
  </si>
  <si>
    <t>1. Login with a member account
2. Click on Avatar or Account name in Header
3. Go to Notification Page
- Notification A: read
- Notification B: read
- Notification C: read</t>
  </si>
  <si>
    <t>1. Homepage is displayed 
2. Account menu is displayed
3. Notification Page is displayed with Notification Table:
- Notification A: read (font bold)
- Notification B: read (font bold)
- Notification C: read (font bold)</t>
  </si>
  <si>
    <t>1. Login with a member account
2. Click on Avatar or Account name in Header
3. Go to Notification Page
- Notification A: unread
- Notification B: unread
- Notification C: unread</t>
  </si>
  <si>
    <t>1. Homepage is displayed 
2. Account menu is displayed
3. Notification Page is displayed with Notification Table:
- Notification A: read (font normal)
- Notification B: read (font normal)
- Notification C: read (font normal)</t>
  </si>
  <si>
    <t>1. Login with a member account
2. Click on Avatar or Account name in Header
3. Go to Notification Page
- Notification A: unread
- Notification B: read
- Notification C: unread</t>
  </si>
  <si>
    <t>1. Homepage is displayed 
2. Account menu is displayed
3. Notification Page is displayed with Notification Table and sort to unread:
- Notification A: unread (font bold)
- Notification C: unread (font bold)
- Notification B: read (font normal)</t>
  </si>
  <si>
    <t>Reports Menu</t>
  </si>
  <si>
    <t>Test Reports Menu in 1920x1080 screen resolution</t>
  </si>
  <si>
    <t>Test Reports Menu in 1366x768 screen resolution</t>
  </si>
  <si>
    <t>Test Reports Menu in 1024x768 screen resolution</t>
  </si>
  <si>
    <t>1. Homepage is displayed
2. Account menu is displayed
3. All reported records are displayed including:
- Header
- Company Name
- Reported Review
- Report Status
- Footer</t>
  </si>
  <si>
    <t>1. Homepage is displayed
2. Account menu is displayed
3. Reported Review Details page is displayed
4. Company Details page is displayed including:
- Header
- Company Name
- Company Rating
- Company Info
- Company Image
- Number of Followers
- Follow button
- Create Review button
- Reviews
- Footer</t>
  </si>
  <si>
    <t>1. Homepage is displayed
2. Account menu is displayed
3. Reports page is displayed
4. Reported Review Details page is displayed including:
- Header
- Report Lists:
 + Report Type
 + Report Reasoning
 + Reporter
- Review Details
- Revised Reports Without Action button
- Revised Reports With Action button
- Footer</t>
  </si>
  <si>
    <t>1. Homepage is displayed
2. Account menu is displayed
3. Reports page is displayed
4. Reported Review Details page is displayed
5. Redirect to Reports page and Report Status is changed from Not Revised to Revised</t>
  </si>
  <si>
    <t>1. Homepage is displayed
2. Account menu is displayed
3. Reports page is displayed
4. Reported Review Details page is displayed including:
- Header
- Report Lists:
 + Report Type
 + Report Reasoning
 + Reporter
- Review Details
- Footer</t>
  </si>
  <si>
    <t>1. Homepage is displayed
2. Account menu is displayed
3. Reports page is displayed
4. Reported Review Details page is displayed
5. Reject Reasoning box is displayed including:
- Header
- Reject Reasoning textbox
- Send/Cancel button
- Footer</t>
  </si>
  <si>
    <t>1. Homepage is displayed
2. Account menu is displayed
3. Reports page is displayed
4. Reported Review Details page is displayed
5. Reject Reasoning box is displayed
6. Redirect to Reports page and Report Status is changed from Not Revised to Revised</t>
  </si>
  <si>
    <t>1. Homepage is displayed
2. Account menu is displayed
3. Reports page is displayed
4. Reported Review Details page is displayed
5. Reject Reasoning box is displayed
6. Redirect to Reports page and Report Status is still Not Revised</t>
  </si>
  <si>
    <t>Account management'</t>
  </si>
  <si>
    <t>Test About Us from Homepage</t>
  </si>
  <si>
    <t>1. Go to Homepage
2. Click on About Us hyperlink</t>
  </si>
  <si>
    <t>Test Contacts from Homepage</t>
  </si>
  <si>
    <t>1. Go to Homepage
2. Click on Contacts hyperlink</t>
  </si>
  <si>
    <t>1. Homepage is displayed
2. About Us page is displayed including:
- Header
- CRW Contacts information
- Footer</t>
  </si>
  <si>
    <t>1. Homepage is displayed
2. About Us page is displayed including:
- Header
- CRW Team information
- Footer</t>
  </si>
  <si>
    <t>Test Account Menu from Homepage</t>
  </si>
  <si>
    <t>Test Register from Homepage</t>
  </si>
  <si>
    <t>Test Login from Homepage</t>
  </si>
  <si>
    <t>Test Company List Page from Homepage</t>
  </si>
  <si>
    <t>Test Company Details Page from Homepage</t>
  </si>
  <si>
    <t>Test Review Details Page from Homepage</t>
  </si>
  <si>
    <t>Reviews Management Menu</t>
  </si>
  <si>
    <t>Test Reviews Management Menu in 1920x1080 screen resolution</t>
  </si>
  <si>
    <t>1. Homepage is displayed
2. Account menu is displayed
3. All user reviews are displayed including:
- Header
- Company Name
- Approved User Reviews tab
- Pending User Reviews tab
- Rejected User Reviews tab
- Footer</t>
  </si>
  <si>
    <t>Test Reviews Management Menu in 1366x768 screen resolution</t>
  </si>
  <si>
    <t>Test Reviews Management Menu in 1024x768 screen resolution</t>
  </si>
  <si>
    <t>Test Approved User Reviews Tab from Reviews Management Menu</t>
  </si>
  <si>
    <t>Test Approved Reviews tab from Reviews Menu</t>
  </si>
  <si>
    <t>Test Pending Reviews tab from Reviews Menu</t>
  </si>
  <si>
    <t>Test Rejected Reviews tab from Reviews Menu</t>
  </si>
  <si>
    <t>1. Homepage is displayed
2. Account menu is displayed
3. Reviews Management page is displayed
4. All approved reviews in CRW is shown with the following:
- Header
- Reviewer Name
- Review Title
- Company Name
- Approved date
- Number of Upvotes
- Number of Comments
- Reject Review button
- Footer</t>
  </si>
  <si>
    <t>1. Homepage is displayed
2. Account menu is displayed
3. Reviews menu is displayed
4. All approved reviews owned by user is shown with the following:
- Review Title hyperlink
- Company Name hyperlink
- Approved date
- Number of Upvotes
- Number of Comments
- Edit Review button</t>
  </si>
  <si>
    <t>1. Homepage is displayed
2. Account menu is displayed
3. Reviews menu is displayed
4. All pending reviews owned by user is shown with the following:
- Review Title hyperlink
- Company Name hyperlink
- Submitted date</t>
  </si>
  <si>
    <t>1. Homepage is displayed
2. Account menu is displayed
3. Reviews menu is displayed
4. All rejected reviews owned by user is shown with the following:
- Review Title hyperlink
- Company Name hyperlink
- Rejected date
- Reject Reasoning textarea
- Edit Review button</t>
  </si>
  <si>
    <t>1. Homepage is displayed
2. Account menu is displayed
3. Reviews menu is displayed
4. Approved Reviews page is displayed
5. Edit Review page is displayed including:
- Header
- Anonymous checkbox
- Company Name hyperlink
- Review Title hyperlink
- Pros &amp; Cons
- Salary related textboxes
- Review Content textarea
- Position related radiobuttons
- Agreements checkbox
- Submit/Cancel buttons</t>
  </si>
  <si>
    <t>1. Homepage is displayed
2. Account menu is displayed
3. Reviews menu is displayed
4. Rejected Reviews page is displayed
5. Review Details page is displayed including:
- Header
- Anonymous checkbox
- Company Name hyperlink
- Review Title hyperlink
- Pros &amp; Cons
- Salary related textboxes
- Review Content textarea
- Position related radiobuttons
- Agreements checkbox
- Submit/Cancel buttons</t>
  </si>
  <si>
    <t>1. Homepage is displayed
2. Account menu is displayed
3. All bookmarked reviews are displayed in the Bookmark page with the following:
- Header
- Company Name hyperlink
- Review Title hyperlink
- Reviewer Name textbox
- Unbookmark button
- Footer</t>
  </si>
  <si>
    <t>Test Pending User Reviews Tab from Reviews Management Menu</t>
  </si>
  <si>
    <t>1. Homepage is displayed
2. Account menu is displayed
3. Reviews Management page is displayed
4. All pending reviews in CRW is shown with the following:
- Header
- Reviewer Name
- Review Title
- Company Name
- Submitted date
- Approve Review button
- Reject Review button
- Footer</t>
  </si>
  <si>
    <t>Test Rejected User Reviews Tab from Reviews Management Menu</t>
  </si>
  <si>
    <t>1. Homepage is displayed
2. Account menu is displayed
3. Reviews Management page is displayed
4. All rejected reviews in CRW is shown with the following:
- Header
- Reviewer Name
- Review Title
- Company Name
- Rejected date
- Rejected Reasoning
- Approve Review button
- Footer</t>
  </si>
  <si>
    <t>Test Reject Review button from Approved User Reviews Tab</t>
  </si>
  <si>
    <t>Test Review Details Page from Reviews hyperlink under Approved User Reviews Tab</t>
  </si>
  <si>
    <t>1. Homepage is displayed
2. Review Details page is displayed including:
- Header
- Reviewer Name
- Review Title
- Review contents
- Number of Upvotes
- Upvote button
- Bookmark button
- Report Review button
- Comments
- Footer</t>
  </si>
  <si>
    <t>Test Review Details Page from Reviews hyperlink under Pending User Reviews Tab</t>
  </si>
  <si>
    <t>1. Homepage is displayed
2. Account menu is displayed
3. Reviews Management page is displayed
4. Approved User Reviews page is displayed
5. Review Details page is displayed including:
- Header
- Reviewer Name
- Review Title
- Review contents
- Number of Upvotes
- Upvote button
- Bookmark button
- Reject Review button
- Comments
- Footer</t>
  </si>
  <si>
    <t>1. Homepage is displayed
2. Account menu is displayed
3. Reviews Management page is displayed
4. Pending User Reviews page is displayed
5. Review Details page is displayed including:
- Header
- Reviewer Name
- Review Title
- Review contents
- Approve Review button
- Reject Review button
- Footer</t>
  </si>
  <si>
    <t>Test Review Details Page from Reviews hyperlink under Rejected User Reviews Tab</t>
  </si>
  <si>
    <t>1. Homepage is displayed
2. Account menu is displayed
3. Reviews Management page is displayed
4. Rejected User Reviews page is displayed
5. Review Details page is displayed including:
- Header
- Reviewer Name
- Review Title
- Review contents
- Number of Upvotes
- Approve Review button
- Comments
- Footer</t>
  </si>
  <si>
    <t>Test Company Details Page from Company hyperlink under Approved User Reviews Tab</t>
  </si>
  <si>
    <t>Test Company Details Page from Company hyperlink under Pending User Reviews Tab</t>
  </si>
  <si>
    <t>Test Company Details Page from Company hyperlink under Rejected User Reviews Tab</t>
  </si>
  <si>
    <t>1. Homepage is displayed
2. Account menu is displayed
3. Reviews Management page is displayed
4. Approved User Reviews page is displayed
5. Reject Reasoning box is displayed including:
- Header
- Reject Reasoning textbox
- Send/Cancel button
- Footer</t>
  </si>
  <si>
    <t>Test Reject Review button from Pending User Reviews Tab</t>
  </si>
  <si>
    <t>1. Homepage is displayed
2. Account menu is displayed
3. Reviews Management page is displayed
4. Pending User Reviews page is displayed
5. Reject Reasoning box is displayed including:
- Header
- Reject Reasoning textbox
- Send/Cancel button
- Footer</t>
  </si>
  <si>
    <t>Test Approve Review button from Pending User Reviews Tab</t>
  </si>
  <si>
    <t>Test Approve Review button from Rejected User Reviews Tab</t>
  </si>
  <si>
    <t>Test Send button from Reject Reasoning Box under Approved User Reviews Tab</t>
  </si>
  <si>
    <t>1. Homepage is displayed
2. Account menu is displayed
3. Reviews Management page is displayed
4. Approved User Reviews page is displayed
5. Reject Reasoning box is displayed
6. Current page is refreshed and the chosen review is no longer shown there</t>
  </si>
  <si>
    <t>Test Cancel button from Reject Reasoning Box under Approved User Reviews Tab</t>
  </si>
  <si>
    <t>1. Homepage is displayed
2. Account menu is displayed
3. Reviews Management page is displayed
4. Approved User Reviews page is displayed
5. Reject Reasoning box is displayed
6. Reject Reasoning box is dismissed and the chosen review is still shown in Approved User Reviews page</t>
  </si>
  <si>
    <t>Test Send button from Reject Reasoning Box under Pending User Reviews Tab</t>
  </si>
  <si>
    <t>Test Cancel button from Reject Reasoning Box under Pending User Reviews Tab</t>
  </si>
  <si>
    <t>1. Homepage is displayed
2. Account menu is displayed
3. Reviews Management page is displayed
4. Pending User Reviews page is displayed
5. Reject Reasoning box is displayed
6. Current page is refreshed and the chosen review is no longer shown there</t>
  </si>
  <si>
    <t>1. Homepage is displayed
2. Account menu is displayed
3. Reviews Management page is displayed
4. Pending User Reviews page is displayed
5. Reject Reasoning box is displayed
6. Reject Reasoning box is dismissed and the chosen review is still shown in Pending User Reviews page</t>
  </si>
  <si>
    <t>1. Homepage is displayed
2. Account menu is displayed
3. Reviews Management page is displayed
4. Pending User Reviews page is displayed
5. Approval Confirmation box is displayed including:
- Header
- Query for confirm stating: "Are you sure to approve this review?"
- Yes button
- No button
- Footer</t>
  </si>
  <si>
    <t>1. Homepage is displayed
2. Account menu is displayed
3. Reviews Management page is displayed
4. Rejected User Reviews page is displayed
5. Approval Confirmation box is displayed including:
- Header
- Query for confirm stating: "Are you sure to approve this review?"
- Yes button
- No button
- Footer</t>
  </si>
  <si>
    <t>Test Yes button from Approval Confirmation Box under Pending User Reviews Tab</t>
  </si>
  <si>
    <t>Test No button from Approval Confirmation Box under Pending User Reviews Tab</t>
  </si>
  <si>
    <t>1. Homepage is displayed
2. Account menu is displayed
3. Reviews Management page is displayed
4. Pending User Reviews page is displayed
5. Approval Confirmation box is displayed
6. Current page is refreshed and the chosen review is no longer shown there</t>
  </si>
  <si>
    <t>1. Homepage is displayed
2. Account menu is displayed
3. Reviews Management page is displayed
4. Pending User Reviews page is displayed
5. Approval Confirmation box is displayed
6. Approval Confirmation box is dismissed and the chosen review is still shown in Pending User Reviews page</t>
  </si>
  <si>
    <t>Test Yes button from Approval Confirmation Box under Rejected User Reviews Tab</t>
  </si>
  <si>
    <t>Test No button from Approval Confirmation Box under Rejected User Reviews Tab</t>
  </si>
  <si>
    <t>1. Homepage is displayed
2. Account menu is displayed
3. Reviews Management page is displayed
4. Rejected User Reviews page is displayed
5. Approval Confirmation box is displayed
6. Approval Confirmation box is dismissed and the chosen review is still shown in Pending User Reviews page</t>
  </si>
  <si>
    <t>1. Homepage is displayed
2. Account menu is displayed
3. Reviews Management page is displayed
4. Rejected User Reviews page is displayed
5. Approval Confirmation box is displayed
6. Current page is refreshed and the chosen review is no longer shown there</t>
  </si>
  <si>
    <t>User Management Menu</t>
  </si>
  <si>
    <t>Test User Management Menu in 1920x1080 screen resolution</t>
  </si>
  <si>
    <t>Test User Management Menu in 1366x768 screen resolution</t>
  </si>
  <si>
    <t>Test User Management Menu in 1024x768 screen resolution</t>
  </si>
  <si>
    <t>1. Homepage is displayed
2. Account menu is displayed including:
- Notification menu item
- Bookmark menu item
- Follow menu item
- Reviews menu item
- Reports menu item
- Reviews Management menu item
- Company Management menu item
- Profession Management menu item
- User Management menu item
- Account menu item
- Edit profile menu item
- Logout menu item</t>
  </si>
  <si>
    <t>1. Homepage is displayed
2. Account menu is displayed including:
- Notification menu item
- Bookmark menu item
- Follow menu item
- Reviews menu item
- Reports menu item
- Reviews Management menu item
- Company Management menu item
- Profession Management menu item
- User Management menu item
- Account menu item
- Edit profile menu item
- Logout menu item
3. Logout and redirect to homepage</t>
  </si>
  <si>
    <t>1. Homepage is displayed
2. Account menu is displayed including:
- Notification menu item
- Bookmark menu item
- Follow menu item
- Reviews menu item
- Reports menu item
- Reviews Management menu item
- Company Management menu item
- Profession Management menu item
- User Management menu item
- Account menu item
- Edit profile menu item
- Logout menu item
3. Display Account page including: 
- Settings with 2 tabs link: Account, Edit Profile
- Email textbox
- Current password textbox
- Change password button
- Save setting button</t>
  </si>
  <si>
    <t>Company Management Menu</t>
  </si>
  <si>
    <t>Test Company Management Menu in 1920x1080 screen resolution</t>
  </si>
  <si>
    <t>1. Homepage is displayed
2. Account menu is displayed
3. Reviews Management page is displayed
4. Approved User Reviews page is displayed
5. Company Details page is displayed including:
- Header
- Company Name
- Company Rating
- Company Info
- Company Image
- Number of Followers
- Edit Company button
- Follow button
- Create Review button
- Reviews
- Footer</t>
  </si>
  <si>
    <t>1. Homepage is displayed
2. Account menu is displayed
3. Reviews Management page is displayed
4. Pending User Reviews page is displayed
5. Company Details page is displayed including:
- Header
- Company Name
- Company Rating
- Company Info
- Company Image
- Number of Followers
- Edit Company button
- Follow button
- Create Review button
- Reviews
- Footer</t>
  </si>
  <si>
    <t>1. Homepage is displayed
2. Account menu is displayed
3. Reviews Management page is displayed
4. Rejected User Reviews page is displayed
5. Company Details page is displayed including:
- Header
- Company Name
- Company Rating
- Company Info
- Company Image
- Number of Followers
- Edit Company button
- Follow button
- Create Review button
- Reviews
- Footer</t>
  </si>
  <si>
    <t>Test Company Management Menu in 1366x768 screen resolution</t>
  </si>
  <si>
    <t>Test Company Management Menu in 1024x768 screen resolution</t>
  </si>
  <si>
    <t>Profession Management Menu</t>
  </si>
  <si>
    <t>Test Profession Management Menu in 1920x1080 screen resolution</t>
  </si>
  <si>
    <t>Test Profession Management Menu in 1366x768 screen resolution</t>
  </si>
  <si>
    <t>Test Profession Management Menu in 1024x768 screen resolution</t>
  </si>
  <si>
    <t>Test Company Details Page from Company Management Menu</t>
  </si>
  <si>
    <t>1. Homepage is displayed
2. Account menu is displayed
3. Company Management page is displayed
4. Company Details page is displayed including:
- Header
- Company Name
- Company Rating
- Company Info
- Company Image
- Number of Followers
- Edit Company button
- Follow button
- Create Review button
- Reviews
- Footer</t>
  </si>
  <si>
    <t>Test Edit Company Button from Company Management Menu</t>
  </si>
  <si>
    <t>Test Edit Company Button from Company Details Page under Company Management Menu</t>
  </si>
  <si>
    <t>1. Homepage is displayed
2. Account menu is displayed
3. Company Management page is displayed
4. Edit Company page is displayed including:
- Header
- Company Name
- Company Info
- Company Aliases
- Company Image
- Save Changes/Cancel button
- Footer</t>
  </si>
  <si>
    <t>1. Homepage is displayed
2. Account menu is displayed
3. Company Management page is displayed
4. Company Details page is displayed
5. Edit Company page is displayed including:
- Header
- Company Name
- Company Info
- Company Aliases
- Company Image
- Save Changes/Cancel button
- Footer</t>
  </si>
  <si>
    <t>1. Homepage is displayed
2. Account menu is displayed
3. Company Management page is displayed
4. Edit Company page is displayed
5. Company Name is correctly displayed as ""
6. Display error message MS20</t>
  </si>
  <si>
    <t>1. Homepage is displayed
2. Account menu is displayed
3. Company Management page is displayed
4. Company Details page is displayed
5. Edit Company page is displayed
6. Company Name is correctly displayed as ""
7. Display error message MS20</t>
  </si>
  <si>
    <t>Test Save Changes Button from Edit Company Page when user does not enter a company name</t>
  </si>
  <si>
    <t>Test Save Changes Button from Edit Company Page under Company Details Page when user does not enter a company name</t>
  </si>
  <si>
    <t>1. Homepage is displayed
2. Account menu is displayed
3. Company Management page is displayed
4. Edit Company page is displayed
5. Redirect to Company Management page</t>
  </si>
  <si>
    <t>Test Edit Profession Button from Profession Management Menu</t>
  </si>
  <si>
    <t>1. Homepage is displayed
2. Account menu is displayed
3. Profession Management page is displayed
4. Edit Profession page is displayed including:
- Header
- Profession Name
- Save Changes/Cancel button
- Footer</t>
  </si>
  <si>
    <t>Test Save Changes Button from Edit Company Page when user enter information correctly</t>
  </si>
  <si>
    <t>1. Homepage is displayed
2. Account menu is displayed
3. Company Management page is displayed
4. Edit Company page is displayed
5. Information is displayed accordingly
6. Redirect to Company Management page</t>
  </si>
  <si>
    <t>1. Homepage is displayed
2. Account menu is displayed
3. Company Management page is displayed
4. Company Details page is displayed
5. Edit Company page is displayed
6. Redirect to Company Details page</t>
  </si>
  <si>
    <t>Test Save Changes Button from Edit Company Page under Company Details Page when user enter information correctly</t>
  </si>
  <si>
    <t>1. Homepage is displayed
2. Account menu is displayed
3. Company Management page is displayed
4. Company Details page is displayed
5. Edit Company page is displayed
6. Information is displayed accordingly
7. Redirect to Company Details page</t>
  </si>
  <si>
    <t>1. Homepage is displayed
2. Account menu is displayed
3. All professions are displayed including:
- Header
- Profession Name
- Edit Profession button
- Footer</t>
  </si>
  <si>
    <t>1. Homepage is displayed
2. Account menu is displayed
3. All companies are displayed including:
- Header
- Company Name
- Company Aliases
- Edit Company button
- Footer</t>
  </si>
  <si>
    <t>Test Save Changes Button from Edit Profession Page when user does not enter a profession name</t>
  </si>
  <si>
    <t>Bạn chưa nhập tên nghề</t>
  </si>
  <si>
    <t>1. Homepage is displayed
2. Account menu is displayed
3. Profession Management page is displayed
4. Edit Profession page is displayed
5. Profession Name is correctly displayed as ""
6. Display error message MS23</t>
  </si>
  <si>
    <t>Test Cancel Button from Edit Company Page</t>
  </si>
  <si>
    <t>Test Cancel Button from Edit Company Page under Company Details Page</t>
  </si>
  <si>
    <t>Test Cancel Button from Edit Profession Page</t>
  </si>
  <si>
    <t>1. Homepage is displayed
2. Account menu is displayed
3. Profession Management page is displayed
4. Edit Profession page is displayed
5. Redirect to Profession Management page</t>
  </si>
  <si>
    <t>Test Save Changes Button from Edit Profession Page when user enter information correctly</t>
  </si>
  <si>
    <t>1. Homepage is displayed
2. Account menu is displayed
3. Profession Management page is displayed
4. Edit Profession page is displayed
5. Information is displayed accordingly
6. Redirect to Profession Management page</t>
  </si>
  <si>
    <t>1. Homepage is displayed
2. Account menu is displayed
3. All user accounts are displayed including:
- Header
- Registered Email
- Username (if applicable)
- User Type
- Register Date
- Account Status
- Change Account Status button
- Footer</t>
  </si>
  <si>
    <t>1. Homepage is displayed
2. Account menu is displayed
3. All user accounts are displayed including:
- Header
- Registered Email
- Username (if applicable)
- User Type
- Register Date
- Account Status
- Change Account Status button
- Change Account Type button
- Footer</t>
  </si>
  <si>
    <t>Test Change Account Status button from User Management Menu on a Banned User</t>
  </si>
  <si>
    <t>1. Homepage is displayed
2. Account menu is displayed
3. User Management page is displayed
4. Chosen user account has its Account Status changed to Banned</t>
  </si>
  <si>
    <t>1. Homepage is displayed
2. Account menu is displayed
3. User Management page is displayed
4. Chosen user account has its Account Status changed to Normal</t>
  </si>
  <si>
    <t>Test Change Account Status button from User Management Menu on a Normal User</t>
  </si>
  <si>
    <t>Test Change Account Status button from User Management Menu on a Not Verified User</t>
  </si>
  <si>
    <t>Check Moderator logout when Moderator logout with Logout  button</t>
  </si>
  <si>
    <t>Test Company Details Page from Reports Menu when Moderator click on a Company Name</t>
  </si>
  <si>
    <t>Test Reported Review Details Page from Reports Menu when Moderator click on a Revised Report hyperlink</t>
  </si>
  <si>
    <t>Test Reported Review Details Page from Reports Menu when Moderator click on a Reported Review hyperlink</t>
  </si>
  <si>
    <t>Test Revised Reports Without Action button from Reports Menu when Moderator does not want to lock the reported review</t>
  </si>
  <si>
    <t>Test Revised Reports With Action button from Reports Menu when Moderator want to lock the reported review</t>
  </si>
  <si>
    <t>Test Send button from Reject Reasoning Box when Moderator want to lock the reported review</t>
  </si>
  <si>
    <t>Test Cancel button from Reject Reasoning Box when Moderator no longer want to lock the reported review</t>
  </si>
  <si>
    <t>Administration</t>
  </si>
  <si>
    <t>This test cases were created to test Administration module.</t>
  </si>
  <si>
    <t>1. Login with a moderator or administrator account
2. Click on Avatar or Account name in Header</t>
  </si>
  <si>
    <t>1. Login with a moderator or administrator account
2. Click on Avatar or Account name in Header
3. Click Logout button</t>
  </si>
  <si>
    <t>1. Login with a moderator or administrator account
2. Click on Avatar or Account name in Header
3. Click Account button</t>
  </si>
  <si>
    <t>1. Login with a moderator or administrator account
2. Click on Avatar or Account name in Header
3. Click on Reports</t>
  </si>
  <si>
    <t>1. Login with a moderator or administrator account
2. Click on Avatar or Account name in Header
3. Click on Reports
4. Click on a shown Company Name</t>
  </si>
  <si>
    <t>1. Login with a moderator or administrator account
2. Click on Avatar or Account name in Header
3. Click on Reports
4. Click on a shown Revised Report</t>
  </si>
  <si>
    <t>1. Login with a moderator or administrator account
2. Click on Avatar or Account name in Header
3. Click on Reports
4. Click on a shown Reported Review</t>
  </si>
  <si>
    <t>1. Login with a moderator or administrator account
2. Click on Avatar or Account name in Header
3. Click on Reports
4. Click on a shown Reported Review
5. Click on Revised Reports Without Action button</t>
  </si>
  <si>
    <t>1. Login with a moderator or administrator account
2. Click on Avatar or Account name in Header
3. Click on Reports
4. Click on a shown Reported Review
5. Click on Revised Reports With Action button</t>
  </si>
  <si>
    <t>1. Login with a moderator or administrator account
2. Click on Avatar or Account name in Header
3. Click on Reports
4. Click on a shown Reported Review
5. Click on Revised Reports With Action button
6. Click on Send button</t>
  </si>
  <si>
    <t>1. Login with a moderator or administrator account
2. Click on Avatar or Account name in Header
3. Click on Reports
4. Click on a shown Reported Review
5. Click on Revised Reports With Action button
6. Click on Cancel button</t>
  </si>
  <si>
    <t xml:space="preserve">1. Login with a moderator or administrator account
2. Click on Avatar or Account name in Header
3. Click on Reviews Management </t>
  </si>
  <si>
    <t>1. Login with a moderator or administrator account
2. Click on Avatar or Account name in Header
3. Click on Reviews Management
4. Click on Approved User Reviews tab</t>
  </si>
  <si>
    <t>1. Login with a moderator or administrator account
2. Click on Avatar or Account name in Header
3. Click on Reviews Management
4. Click on Pending User Reviews tab</t>
  </si>
  <si>
    <t>1. Login with a moderator or administrator account
2. Click on Avatar or Account name in Header
3. Click on Reviews Management
4. Click on Rejected User Reviews tab</t>
  </si>
  <si>
    <t>1. Login with a moderator or administrator account
2. Click on Avatar or Account name in Header
3. Click on Reviews Management
4. Click on Approved User Reviews tab
5. Click on a shown review</t>
  </si>
  <si>
    <t>1. Login with a moderator or administrator account
2. Click on Avatar or Account name in Header
3. Click on Reviews Management
4. Click on Pending User Reviews tab
5. Click on a shown review</t>
  </si>
  <si>
    <t>1. Login with a moderator or administrator account
2. Click on Avatar or Account name in Header
3. Click on Reviews Management
4. Click on Rejected User Reviews tab
5. Click on a shown review</t>
  </si>
  <si>
    <t>1. Login with a moderator or administrator account
2. Click on Avatar or Account name in Header
3. Click on Reviews Management
4. Click on Approved User Reviews tab
5. Click on a shown Company</t>
  </si>
  <si>
    <t>1. Login with a moderator or administrator account
2. Click on Avatar or Account name in Header
3. Click on Reviews Management
4. Click on Pending User Reviews tab
5. Click on a shown Company</t>
  </si>
  <si>
    <t>1. Login with a moderator or administrator account
2. Click on Avatar or Account name in Header
3. Click on Reviews Management
4. Click on Rejected User Reviews tab
5. Click on a shown Company</t>
  </si>
  <si>
    <t>1. Login with a moderator or administrator account
2. Click on Avatar or Account name in Header
3. Click on Reviews Management
4. Click on Approved User Reviews tab
5. Click on Reject Review button</t>
  </si>
  <si>
    <t>1. Login with a moderator or administrator account
2. Click on Avatar or Account name in Header
3. Click on Reviews Management
4. Click on Pending User Reviews tab
5. Click on Reject Review button</t>
  </si>
  <si>
    <t>1. Login with a moderator or administrator account
2. Click on Avatar or Account name in Header
3. Click on Reviews Management
4. Click on Pending User Reviews tab
5. Click on Approve Review button</t>
  </si>
  <si>
    <t>1. Login with a moderator or administrator account
2. Click on Avatar or Account name in Header
3. Click on Reviews Management
4. Click on Rejected User Reviews tab
5. Click on Approve Review button</t>
  </si>
  <si>
    <t>1. Login with a moderator or administrator account
2. Click on Avatar or Account name in Header
3. Click on Reviews Management
4. Click on Approved User Reviews tab
5. Click on Reject Review button
6. Click on Send button</t>
  </si>
  <si>
    <t>1. Login with a moderator or administrator account
2. Click on Avatar or Account name in Header
3. Click on Reviews Management
4. Click on Approved User Reviews tab
5. Click on Reject Review button
6. Click on Cancel button</t>
  </si>
  <si>
    <t>1. Login with a moderator or administrator account
2. Click on Avatar or Account name in Header
3. Click on Reviews Management
4. Click on Pending User Reviews tab
5. Click on Reject Review button
6. Click on Send button</t>
  </si>
  <si>
    <t>1. Login with a moderator or administrator account
2. Click on Avatar or Account name in Header
3. Click on Reviews Management
4. Click on Pending User Reviews tab
5. Click on Reject Review button
6. Click on Cancel button</t>
  </si>
  <si>
    <t>1. Login with a moderator or administrator account
2. Click on Avatar or Account name in Header
3. Click on Reviews Management
4. Click on Pending User Reviews tab
5. Click on Approve Review button
6. Click on Yes button</t>
  </si>
  <si>
    <t>1. Login with a moderator or administrator account
2. Click on Avatar or Account name in Header
3. Click on Reviews Management
4. Click on Pending User Reviews tab
5. Click on Approve Review button
6. Click on No button</t>
  </si>
  <si>
    <t>1. Login with a moderator or administrator account
2. Click on Avatar or Account name in Header
3. Click on Reviews Management
4. Click on Rejected User Reviews tab
5. Click on Approve Review button
6. Click on Yes button</t>
  </si>
  <si>
    <t>1. Login with a moderator or administrator account
2. Click on Avatar or Account name in Header
3. Click on Reviews Management
4. Click on Rejected User Reviews tab
5. Click on Approve Review button
6. Click on No button</t>
  </si>
  <si>
    <t xml:space="preserve">1. Login with a moderator or administrator account
2. Click on Avatar or Account name in Header
3. Click on Company Management </t>
  </si>
  <si>
    <t>1. Login with a moderator or administrator account
2. Click on Avatar or Account name in Header
3. Click on Company Management
4. Click on a shown company</t>
  </si>
  <si>
    <t>1. Login with a moderator or administrator account
2. Click on Avatar or Account name in Header
3. Click on Company Management
4. Click on Edit Company button</t>
  </si>
  <si>
    <t>1. Login with a moderator or administrator account
2. Click on Avatar or Account name in Header
3. Click on Company Management
4. Click on a shown company
5. Click on Edit Company button</t>
  </si>
  <si>
    <t>1. Login with a moderator or administrator account
2. Click on Avatar or Account name in Header
3. Click on Company Management
4. Click on Edit Company button
5. Replace data in Company Name with ""
6. Click on Save Changes button</t>
  </si>
  <si>
    <t>1. Login with a moderator or administrator account
2. Click on Avatar or Account name in Header
3. Click on Company Management
4. Click on a shown company
5. Click on Edit Company button
6. Replace data in Company Name with ""
7. Click on Save Changes button</t>
  </si>
  <si>
    <t>1. Login with a moderator or administrator account
2. Click on Avatar or Account name in Header
3. Click on Company Management
4. Click on Edit Company button
5. Click on Cancel button</t>
  </si>
  <si>
    <t>1. Login with a moderator or administrator account
2. Click on Avatar or Account name in Header
3. Click on Company Management
4. Click on a shown company
5. Click on Edit Company button
6. Click on Cancel button</t>
  </si>
  <si>
    <t>1. Login with a moderator or administrator account
2. Click on Avatar or Account name in Header
3. Click on Company Management
4. Click on Edit Company button
5. Input correct information
6. Click on Save Changes button</t>
  </si>
  <si>
    <t>1. Login with a moderator or administrator account
2. Click on Avatar or Account name in Header
3. Click on Company Management
4. Click on a shown company
5. Click on Edit Company button
6. Input correct information
7. Click on Save Changes button</t>
  </si>
  <si>
    <t xml:space="preserve">1. Login with a moderator or administrator account
2. Click on Avatar or Account name in Header
3. Click on Profession Management </t>
  </si>
  <si>
    <t>1. Login with a moderator or administrator account
2. Click on Avatar or Account name in Header
3. Click on Profession Management
4. Click on Edit Profession button</t>
  </si>
  <si>
    <t>1. Login with a moderator or administrator account
2. Click on Avatar or Account name in Header
3. Click on Profession Management
4. Click on Edit Profession button
5. Replace data in Profession Name with ""
6. Click on Save Changes button</t>
  </si>
  <si>
    <t>1. Login with a moderator or administrator account
2. Click on Avatar or Account name in Header
3. Click on Profession Management
4. Click on Edit Profession button
5. Click on Cancel button</t>
  </si>
  <si>
    <t>1. Login with a moderator or administrator account
2. Click on Avatar or Account name in Header
3. Click on Profession Management
4. Click on Edit Profession button
5. Input correct information
6. Click on Save Changes button</t>
  </si>
  <si>
    <t xml:space="preserve">1. Login with a moderator or administrator account
2. Click on Avatar or Account name in Header
3. Click on User Management </t>
  </si>
  <si>
    <t>1. Login with a moderator or administrator account
2. Click on Avatar or Account name in Header
3. Click on User Management 
4. Click on any Change Account Status button of a banned user account</t>
  </si>
  <si>
    <t>1. Login with a moderator or administrator account
2. Click on Avatar or Account name in Header
3. Click on User Management 
4. Click on any Change Account Status button of a normal user account</t>
  </si>
  <si>
    <t>1. Login with a moderator or administrator account
2. Click on Avatar or Account name in Header
3. Click on User Management 
4. Click on any Change Account Status button of a not verified user account</t>
  </si>
  <si>
    <t>Test Change Account Status button from User Management Menu on a Banned Moderator</t>
  </si>
  <si>
    <t>Test Change Account Status button from User Management Menu on a Normal Moderator</t>
  </si>
  <si>
    <t>1. Login with an administrator account
2. Click on Avatar or Account name in Header
3. Click on User Management 
4. Click on any Change Account Status button of a banned moderator account</t>
  </si>
  <si>
    <t>1. Login with an administrator account
2. Click on Avatar or Account name in Header
3. Click on User Management 
4. Click on any Change Account Status button of a normal moderator account</t>
  </si>
  <si>
    <t>1. Homepage is displayed
2. Account menu is displayed
3. User Management page is displayed
4. Chosen moderator account has its Account Status changed to Normal</t>
  </si>
  <si>
    <t>1. Homepage is displayed
2. Account menu is displayed
3. User Management page is displayed
4. Chosen moderator account has its Account Status changed to Banned</t>
  </si>
  <si>
    <t>1. Login with an administrator account
2. Click on Avatar or Account name in Header
3. Click on User Management 
4. Click on any Change Account Type button of a user account</t>
  </si>
  <si>
    <t>1. Homepage is displayed
2. Account menu is displayed
3. User Management page is displayed
4. Chosen user account has its Account Type changed to Moderator</t>
  </si>
  <si>
    <t>Test Change Account Type button from User Management Menu on a normal user</t>
  </si>
  <si>
    <t>Test Change Account Type button from User Management Menu on a banned user</t>
  </si>
  <si>
    <t>Test Change Account Type button from User Management Menu on a normal moderator</t>
  </si>
  <si>
    <t>1. Login with an administrator account
2. Click on Avatar or Account name in Header
3. Click on User Management 
4. Click on any Change Account Type button of a moderator account</t>
  </si>
  <si>
    <t>1. Homepage is displayed
2. Account menu is displayed
3. User Management page is displayed
4. Chosen user account has its Account Type changed to User</t>
  </si>
  <si>
    <t>Test Change Account Type button from User Management Menu on a banned moderator</t>
  </si>
  <si>
    <t>Check user forgot password when user input does not enter an email</t>
  </si>
  <si>
    <t>1. Go to Homepage
2. Input a Company which does not exist in database into search text box</t>
  </si>
  <si>
    <t>Check user Login when user Login with a registered Facebook account</t>
  </si>
  <si>
    <t>Check user Login when user Login with a non-registered Facebook account</t>
  </si>
  <si>
    <t>Check user forgot password when user input a non-registered email</t>
  </si>
  <si>
    <t>1. Homepage is displayed
2. Company Details page is displayed
3. Display Create Review page with the following: 
- Header
- Anonymous checkbox
- Company Name hyperlink
- Review Title hyperlink
- Company Ratings
- Pros &amp; Cons
- Salary related textboxes
- Review Content textarea
- Position related radiobuttons
- Agreements checkbox
- Submit/Cancel buttons</t>
  </si>
  <si>
    <t>1. Homepage is displayed
2. Company Details page is displayed
3. Display Create Review page with the following: 
- Header
- Anonymous checkbox
- Company Name hyperlink
- Review Title hyperlink
- Company Ratings
- Pros &amp; Cons textareas
- Salary related textboxes
- Review Content textarea
- Position related radiobuttons
- Agreements checkbox
- Submit/Cancel buttons</t>
  </si>
  <si>
    <t>1. Homepage is displayed
2. Account menu is displayed
3. Reviews menu is displayed
4. Display Edit Review page with the following:
- Header
- Anonymous checkbox
- Company Name hyperlink
- Review Title hyperlink
- Company Ratings
- Pros &amp; Cons
- Salary related textboxes
- Review Content textarea
- Position related radiobuttons
- Agreements checkbox
- Submit/Cancel buttons</t>
  </si>
  <si>
    <t>1. Homepage is displayed
2. Review Details page is displayed including:
- Header
- Review Title
- Company Ratings
- Number of Upvotes
- Review contents
- Upvote button
- Bookmark button
- Report Review button
- Comments
- Footer</t>
  </si>
  <si>
    <t>1. Homepage is displayed
2. Review Details page is displayed including:
- Header
- Review Title
- Company Ratings
- Number of Upvotes
- Review contents
- Upvote button
- Unbookmark button
- Report Review button
- Comments
- Footer</t>
  </si>
  <si>
    <t>1. Homepage is displayed
2. Review Details page is displayed including:
- Header
- Review Title
- Company Ratings
- Number of Upvotes
- Review contents
- Remove Upvote button
- Bookmark button
- Report Review button
- Comments
- Footer</t>
  </si>
  <si>
    <t>Test Company Ratings from Create Review page</t>
  </si>
  <si>
    <t xml:space="preserve">1. Login with a member account
2. Click on a Company name
3. Click Create Review button
4. Click on any part of Company Rating stars
</t>
  </si>
  <si>
    <t>1. Homepage is displayed
2. Company Details page is displayed
3. Create Review page is displayed
4. Filled stars are changed accordingly to the score given</t>
  </si>
  <si>
    <t>Test Create Review when user does not have Company Ratings</t>
  </si>
  <si>
    <t>Điểm đánh giá không được để trống</t>
  </si>
  <si>
    <t>1. Homepage is displayed
2. Company Details page is displayed
3. Create Review page is displayed
4. Display error message MS24</t>
  </si>
  <si>
    <t>Test Edit Review when user does not have Company Ratings</t>
  </si>
  <si>
    <t>Test Company Ratings from Edit Review page</t>
  </si>
  <si>
    <t>1. Login with a member account
2. Click on Avatar or Account name in Header
3. Click on Reviews menu
4. Click on Edit Review button from a rejected or approved review
5. Click Submit button on Create Review</t>
  </si>
  <si>
    <t xml:space="preserve">1. Login with a member account
2. Click on Avatar or Account name in Header
3. Click on Reviews menu
4. Click on Edit Review button from a rejected or approved review
5. Click on any part of Company Rating stars
</t>
  </si>
  <si>
    <t>1. Homepage is displayed
2. Account menu is displayed
3. Reviews menu is displayed
4. Edit Review page is displayed
5. Display error message MS24</t>
  </si>
  <si>
    <t>1. Homepage is displayed
2. Account menu is displayed
3. Reviews menu is displayed
4. Edit Review page is displayed
5. Filled stars are changed accordingly to the score given</t>
  </si>
  <si>
    <t xml:space="preserve">1. Login with a member account
2. Click on Avatar or Account name in Header
3. Click Edit Profile button
4. Click Avatar button
</t>
  </si>
  <si>
    <t>Test Avatar Upload Box from Edit Profile Page</t>
  </si>
  <si>
    <t>Test Upload button from Edit Profile Page</t>
  </si>
  <si>
    <t>1. Login with a member account
2. Click on Avatar or Account name in Header
3. Click Edit Profile button
4. Click Avatar button
5. Click Upload button
6. Choose an image and click OK</t>
  </si>
  <si>
    <t>1. Homepage is displayed
2. Account menu is displayed
3. The Edit profile page is displayed
4. Avatar Upload box is displayed with the following:
- Header
- Current Avatar image
- Upload button
- Save Changes/Cancel button
- Footer</t>
  </si>
  <si>
    <t>1. Homepage is displayed
2. Account menu is displayed
3. The Edit profile page is displayed
4. Avatar Upload box is displayed
5. Explorer is called for avatar selection
6. Uploaded image is shown in Current Avatar</t>
  </si>
  <si>
    <t>Test Save Changes button from Avatar Upload Box</t>
  </si>
  <si>
    <t>1. Login with a member account
2. Click on Avatar or Account name in Header
3. Click Edit Profile button
4. Click Avatar button
5. Click Upload button
6. Choose an image and click OK
7. Click Save Changes button</t>
  </si>
  <si>
    <t>1. Homepage is displayed
2. Account menu is displayed
3. The Edit profile page is displayed
4. Avatar Upload box is displayed
5. Explorer is called for avatar selection
6. Uploaded image is shown in Current Avatar
7. Redirect to Edit Profile page with Avatar replaced accordingly</t>
  </si>
  <si>
    <t>Test Cancel button from Avatar Upload Box</t>
  </si>
  <si>
    <t>1. Login with a member account
2. Click on Avatar or Account name in Header
3. Click Edit Profile button
4. Click Avatar button
5. Click Upload button
6. Choose an image and click OK
7. Click Cancel button</t>
  </si>
  <si>
    <t>1. Homepage is displayed
2. Account menu is displayed
3. The Edit profile page is displayed
4. Avatar Upload box is displayed
5. Explorer is called for avatar selection
6. Uploaded image is shown in Current Avatar
7. Redirect to Edit Profile page with Avatar remaining the same</t>
  </si>
  <si>
    <t>Company Rating Website</t>
  </si>
  <si>
    <t>QuangNN</t>
  </si>
  <si>
    <t>LamNS</t>
  </si>
  <si>
    <t xml:space="preserve">List enviroment requires in this system
1. Server: AWS
2. Database server: AWS
3. Browser: Google Chrome 50, Mozzila Firefox 40
4. Operation System: Window 10 Professional 64 bit </t>
  </si>
  <si>
    <t>Result Chorme version 50</t>
  </si>
  <si>
    <t>Result Firefox version 40</t>
  </si>
  <si>
    <t>HungTQ</t>
  </si>
  <si>
    <t>DangT</t>
  </si>
  <si>
    <t>HungNN</t>
  </si>
  <si>
    <t>HungNV</t>
  </si>
  <si>
    <t>プロジェクト名</t>
    <rPh sb="6" eb="7">
      <t>めい</t>
    </rPh>
    <phoneticPr fontId="0" type="noConversion"/>
  </si>
  <si>
    <t>プロジェクトコード</t>
  </si>
  <si>
    <t>ドキュメントコード</t>
  </si>
  <si>
    <t>変更履歴</t>
  </si>
  <si>
    <t>発効日</t>
    <rPh sb="0" eb="2">
      <t>はっこう</t>
    </rPh>
    <rPh sb="2" eb="3">
      <t>ﾆﾁ</t>
    </rPh>
    <phoneticPr fontId="0" type="noConversion"/>
  </si>
  <si>
    <t>版数</t>
    <rPh sb="0" eb="2">
      <t>はんすう</t>
    </rPh>
    <phoneticPr fontId="0" type="noConversion"/>
  </si>
  <si>
    <t>変更項目</t>
    <rPh sb="0" eb="2">
      <t>へんこう</t>
    </rPh>
    <rPh sb="2" eb="4">
      <t>こうもく</t>
    </rPh>
    <phoneticPr fontId="0" type="noConversion"/>
  </si>
  <si>
    <r>
      <t>*A</t>
    </r>
    <r>
      <rPr>
        <b/>
        <sz val="10"/>
        <color indexed="9"/>
        <rFont val="ＭＳ Ｐゴシック"/>
        <family val="3"/>
        <charset val="128"/>
      </rPr>
      <t>、</t>
    </r>
    <r>
      <rPr>
        <b/>
        <sz val="10"/>
        <color indexed="9"/>
        <rFont val="Tahoma"/>
        <family val="2"/>
      </rPr>
      <t>D</t>
    </r>
    <r>
      <rPr>
        <b/>
        <sz val="10"/>
        <color indexed="9"/>
        <rFont val="ＭＳ Ｐゴシック"/>
        <family val="3"/>
        <charset val="128"/>
      </rPr>
      <t>、</t>
    </r>
    <r>
      <rPr>
        <b/>
        <sz val="10"/>
        <color indexed="9"/>
        <rFont val="Tahoma"/>
        <family val="2"/>
      </rPr>
      <t>M</t>
    </r>
  </si>
  <si>
    <t>変更内容</t>
    <rPh sb="0" eb="2">
      <t>へんこう</t>
    </rPh>
    <rPh sb="2" eb="4">
      <t>ないよう</t>
    </rPh>
    <phoneticPr fontId="0" type="noConversion"/>
  </si>
  <si>
    <t>参照資料</t>
    <rPh sb="0" eb="2">
      <t>さんしょう</t>
    </rPh>
    <rPh sb="2" eb="4">
      <t>しりょう</t>
    </rPh>
    <phoneticPr fontId="0" type="noConversion"/>
  </si>
  <si>
    <t>作成者</t>
  </si>
  <si>
    <r>
      <t>レビュー者</t>
    </r>
    <r>
      <rPr>
        <b/>
        <sz val="10"/>
        <color indexed="60"/>
        <rFont val="Tahoma"/>
        <family val="2"/>
      </rPr>
      <t>/</t>
    </r>
    <r>
      <rPr>
        <b/>
        <sz val="10"/>
        <color indexed="60"/>
        <rFont val="ＭＳ Ｐゴシック"/>
        <family val="3"/>
        <charset val="128"/>
      </rPr>
      <t>承認者</t>
    </r>
  </si>
  <si>
    <t>発行日</t>
  </si>
  <si>
    <t>テスト項目書</t>
  </si>
  <si>
    <t>テスト項目一覧</t>
  </si>
  <si>
    <t>プロジェクト名</t>
  </si>
  <si>
    <t>備考</t>
  </si>
  <si>
    <t>レビュー者/承認者</t>
  </si>
  <si>
    <t>項番</t>
  </si>
  <si>
    <t>モジュールコード</t>
    <phoneticPr fontId="0" type="noConversion"/>
  </si>
  <si>
    <t>合格</t>
  </si>
  <si>
    <t>不合格</t>
    <rPh sb="0" eb="3">
      <t>ふごうかく</t>
    </rPh>
    <phoneticPr fontId="0" type="noConversion"/>
  </si>
  <si>
    <t>未テスト</t>
  </si>
  <si>
    <t>テスト項目数</t>
    <rPh sb="5" eb="6">
      <t>すう</t>
    </rPh>
    <phoneticPr fontId="0" type="noConversion"/>
  </si>
  <si>
    <t>テストカバレッジ</t>
  </si>
  <si>
    <t>テスト成功カバレッジ</t>
  </si>
  <si>
    <t>テスト環境設定</t>
  </si>
  <si>
    <t>機能名</t>
    <rPh sb="0" eb="3">
      <t>きのうめい</t>
    </rPh>
    <phoneticPr fontId="0" type="noConversion"/>
  </si>
  <si>
    <t>シート名</t>
    <rPh sb="3" eb="4">
      <t>めい</t>
    </rPh>
    <phoneticPr fontId="0" type="noConversion"/>
  </si>
  <si>
    <t>説明</t>
    <rPh sb="0" eb="2">
      <t>せつめい</t>
    </rPh>
    <phoneticPr fontId="0" type="noConversion"/>
  </si>
  <si>
    <t>事前条件</t>
  </si>
  <si>
    <t>説明 (ベトナム語)</t>
  </si>
  <si>
    <t>説明 (英語)</t>
  </si>
  <si>
    <t xml:space="preserve"> メッセージルール</t>
  </si>
  <si>
    <t>あなたは電子メールを入力していません</t>
  </si>
  <si>
    <t>登録に成功</t>
  </si>
  <si>
    <t>正常に変更</t>
  </si>
  <si>
    <t>あなたはパスワードを入力しませんでした</t>
  </si>
  <si>
    <t>パスワードは同じではありません</t>
  </si>
  <si>
    <t>間違ったパスワードまたはアカウントが存在しません。</t>
  </si>
  <si>
    <t>新しいパスワードは、サインアップするために使用される電子メールに送信されました</t>
  </si>
  <si>
    <t>あなたはレビューのために必要なすべての内容を記入していませんでした</t>
  </si>
  <si>
    <t>あなたは、新しい会社のために必要なすべての内容を埋めていません</t>
  </si>
  <si>
    <t>指定なし</t>
  </si>
  <si>
    <t>アカウントは確認メールロックされているか、されていません！</t>
  </si>
  <si>
    <t>パスワードは8〜50文字でなければなりません</t>
  </si>
  <si>
    <t>10〜500文字の最小値をコメント。</t>
  </si>
  <si>
    <t>このメールには使用されています</t>
  </si>
  <si>
    <t>アカウントが存在しません。</t>
  </si>
  <si>
    <t>システムにはこのような会社はありません</t>
  </si>
  <si>
    <t>空であってはならないレビューに名前を付けます</t>
  </si>
  <si>
    <t>長所を空にすることはできませ</t>
  </si>
  <si>
    <t>欠点は空白ではありません</t>
  </si>
  <si>
    <t>あなたは会社名を入力しませんでした</t>
  </si>
  <si>
    <t>あなたのレビューが保留中の承認のために提出されました</t>
  </si>
  <si>
    <t>追加したい会社に関する情報は、承認を待つために送信されました</t>
  </si>
  <si>
    <t>あなたは職業を入力しないでください</t>
  </si>
  <si>
    <t>ポイント評価は空であってはなりません</t>
  </si>
  <si>
    <t>説明 (日本語)</t>
  </si>
  <si>
    <t>モジュールコード</t>
  </si>
  <si>
    <t>テスト要求</t>
    <rPh sb="3" eb="5">
      <t>ようきゅう</t>
    </rPh>
    <phoneticPr fontId="0" type="noConversion"/>
  </si>
  <si>
    <t>テスター</t>
    <phoneticPr fontId="0" type="noConversion"/>
  </si>
  <si>
    <t>合格</t>
    <rPh sb="0" eb="2">
      <t>ごうかく</t>
    </rPh>
    <phoneticPr fontId="0" type="noConversion"/>
  </si>
  <si>
    <t>未テスト</t>
    <rPh sb="0" eb="1">
      <t>み</t>
    </rPh>
    <phoneticPr fontId="0" type="noConversion"/>
  </si>
  <si>
    <t>テスト項目説明</t>
    <rPh sb="5" eb="7">
      <t>せつめい</t>
    </rPh>
    <phoneticPr fontId="0" type="noConversion"/>
  </si>
  <si>
    <t>テスト項目手順</t>
    <rPh sb="5" eb="7">
      <t>てじゅん</t>
    </rPh>
    <phoneticPr fontId="0" type="noConversion"/>
  </si>
  <si>
    <t>期待結果</t>
    <rPh sb="0" eb="2">
      <t>きたい</t>
    </rPh>
    <rPh sb="2" eb="4">
      <t>けっか</t>
    </rPh>
    <phoneticPr fontId="0" type="noConversion"/>
  </si>
  <si>
    <t>依存テスト項目</t>
    <rPh sb="0" eb="2">
      <t>いぞん</t>
    </rPh>
    <phoneticPr fontId="0" type="noConversion"/>
  </si>
  <si>
    <t>テスト
実施日</t>
    <rPh sb="4" eb="7">
      <t>じっしび</t>
    </rPh>
    <phoneticPr fontId="0" type="noConversion"/>
  </si>
  <si>
    <t>備考</t>
    <rPh sb="0" eb="2">
      <t>びこう</t>
    </rPh>
    <phoneticPr fontId="0" type="noConversion"/>
  </si>
  <si>
    <t>テスト項目数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</si>
</sst>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mm\-yy;@"/>
    <numFmt numFmtId="165" formatCode="[$-409]mmmm\ d\,\ yyyy;@"/>
  </numFmts>
  <fonts count="44">
    <font>
      <sz val="11"/>
      <name val="ＭＳ Ｐゴシック"/>
      <charset val="128"/>
    </font>
    <font>
      <sz val="11"/>
      <color theme="1"/>
      <name val="Calibri"/>
      <family val="2"/>
      <scheme val="minor"/>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9"/>
      <color indexed="12"/>
      <name val="Tahoma"/>
      <family val="2"/>
    </font>
    <font>
      <b/>
      <u/>
      <sz val="10"/>
      <color indexed="12"/>
      <name val="Tahoma"/>
      <family val="2"/>
    </font>
    <font>
      <sz val="11"/>
      <color theme="1"/>
      <name val="Calibri"/>
      <family val="2"/>
      <scheme val="minor"/>
    </font>
    <font>
      <sz val="10"/>
      <color theme="0"/>
      <name val="Tahoma"/>
      <family val="2"/>
    </font>
    <font>
      <b/>
      <sz val="10"/>
      <color theme="0"/>
      <name val="Tahoma"/>
      <family val="2"/>
    </font>
    <font>
      <sz val="10"/>
      <name val="Tahoma"/>
      <family val="2"/>
      <charset val="163"/>
    </font>
    <font>
      <b/>
      <sz val="11"/>
      <name val="Times New Roman"/>
      <family val="1"/>
    </font>
    <font>
      <sz val="11"/>
      <name val="Times New Roman"/>
      <family val="1"/>
    </font>
    <font>
      <b/>
      <sz val="16"/>
      <name val="Times New Roman"/>
      <family val="1"/>
    </font>
    <font>
      <b/>
      <sz val="10"/>
      <color theme="1"/>
      <name val="Tahoma"/>
      <family val="2"/>
    </font>
    <font>
      <u/>
      <sz val="11"/>
      <color indexed="12"/>
      <name val="Tahoma"/>
      <family val="2"/>
    </font>
    <font>
      <sz val="11"/>
      <name val="Tahoma"/>
      <family val="2"/>
    </font>
    <font>
      <b/>
      <sz val="10"/>
      <color indexed="60"/>
      <name val="ＭＳ Ｐゴシック"/>
      <family val="3"/>
      <charset val="128"/>
    </font>
    <font>
      <b/>
      <sz val="10"/>
      <color theme="9" tint="-0.499984740745262"/>
      <name val="MS PGothic"/>
      <family val="2"/>
    </font>
    <font>
      <b/>
      <sz val="10"/>
      <color indexed="9"/>
      <name val="ＭＳ Ｐゴシック"/>
      <family val="3"/>
      <charset val="128"/>
    </font>
    <font>
      <b/>
      <sz val="10"/>
      <color indexed="8"/>
      <name val="Times New Roman"/>
      <family val="1"/>
    </font>
    <font>
      <sz val="10"/>
      <color indexed="8"/>
      <name val="Times New Roman"/>
      <family val="1"/>
    </font>
    <font>
      <sz val="10"/>
      <color indexed="8"/>
      <name val="ＭＳ Ｐ明朝"/>
      <family val="1"/>
      <charset val="128"/>
    </font>
    <font>
      <b/>
      <sz val="11"/>
      <color rgb="FFFF0000"/>
      <name val="ＭＳ Ｐゴシック"/>
    </font>
    <font>
      <b/>
      <sz val="12"/>
      <name val="ＭＳ Ｐゴシック"/>
      <family val="3"/>
      <charset val="128"/>
    </font>
    <font>
      <b/>
      <sz val="12"/>
      <color indexed="8"/>
      <name val="ＭＳ Ｐゴシック"/>
      <family val="3"/>
      <charset val="128"/>
    </font>
    <font>
      <b/>
      <sz val="12"/>
      <color indexed="8"/>
      <name val="Tahoma"/>
      <family val="2"/>
    </font>
  </fonts>
  <fills count="17">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theme="0"/>
        <bgColor indexed="26"/>
      </patternFill>
    </fill>
    <fill>
      <patternFill patternType="solid">
        <fgColor theme="0"/>
        <bgColor indexed="41"/>
      </patternFill>
    </fill>
    <fill>
      <patternFill patternType="solid">
        <fgColor rgb="FFDAEEF3"/>
        <bgColor indexed="64"/>
      </patternFill>
    </fill>
    <fill>
      <patternFill patternType="solid">
        <fgColor rgb="FF66FFFF"/>
        <bgColor indexed="41"/>
      </patternFill>
    </fill>
    <fill>
      <patternFill patternType="solid">
        <fgColor rgb="FF66FFFF"/>
        <bgColor indexed="64"/>
      </patternFill>
    </fill>
    <fill>
      <patternFill patternType="solid">
        <fgColor theme="0"/>
        <bgColor indexed="64"/>
      </patternFill>
    </fill>
    <fill>
      <patternFill patternType="solid">
        <fgColor rgb="FFFF0000"/>
        <bgColor indexed="32"/>
      </patternFill>
    </fill>
    <fill>
      <patternFill patternType="solid">
        <fgColor rgb="FFFF0000"/>
        <bgColor indexed="26"/>
      </patternFill>
    </fill>
    <fill>
      <patternFill patternType="solid">
        <fgColor theme="0" tint="-0.14999847407452621"/>
        <bgColor indexed="64"/>
      </patternFill>
    </fill>
    <fill>
      <patternFill patternType="solid">
        <fgColor theme="2"/>
        <bgColor indexed="26"/>
      </patternFill>
    </fill>
    <fill>
      <patternFill patternType="solid">
        <fgColor rgb="FF000080"/>
        <bgColor indexed="32"/>
      </patternFill>
    </fill>
    <fill>
      <patternFill patternType="solid">
        <fgColor rgb="FF000080"/>
        <bgColor indexed="56"/>
      </patternFill>
    </fill>
  </fills>
  <borders count="67">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medium">
        <color indexed="8"/>
      </left>
      <right style="thin">
        <color indexed="8"/>
      </right>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right/>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right style="hair">
        <color indexed="8"/>
      </right>
      <top/>
      <bottom style="thin">
        <color indexed="8"/>
      </bottom>
      <diagonal/>
    </border>
    <border>
      <left style="hair">
        <color indexed="8"/>
      </left>
      <right style="hair">
        <color indexed="8"/>
      </right>
      <top/>
      <bottom style="thin">
        <color indexed="8"/>
      </bottom>
      <diagonal/>
    </border>
    <border>
      <left style="hair">
        <color indexed="8"/>
      </left>
      <right style="medium">
        <color indexed="8"/>
      </right>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64"/>
      </left>
      <right style="thin">
        <color indexed="64"/>
      </right>
      <top style="thin">
        <color indexed="64"/>
      </top>
      <bottom/>
      <diagonal/>
    </border>
    <border>
      <left style="thin">
        <color indexed="8"/>
      </left>
      <right/>
      <top/>
      <bottom style="thin">
        <color indexed="8"/>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ck">
        <color indexed="64"/>
      </right>
      <top style="thick">
        <color indexed="64"/>
      </top>
      <bottom/>
      <diagonal/>
    </border>
    <border>
      <left/>
      <right style="medium">
        <color indexed="8"/>
      </right>
      <top style="thin">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thin">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style="thin">
        <color indexed="8"/>
      </left>
      <right style="thin">
        <color indexed="8"/>
      </right>
      <top/>
      <bottom style="thin">
        <color indexed="8"/>
      </bottom>
      <diagonal/>
    </border>
    <border>
      <left style="thin">
        <color indexed="64"/>
      </left>
      <right/>
      <top/>
      <bottom style="thin">
        <color indexed="64"/>
      </bottom>
      <diagonal/>
    </border>
    <border>
      <left/>
      <right style="thin">
        <color indexed="64"/>
      </right>
      <top style="thin">
        <color indexed="8"/>
      </top>
      <bottom style="thin">
        <color indexed="8"/>
      </bottom>
      <diagonal/>
    </border>
    <border>
      <left style="thin">
        <color indexed="8"/>
      </left>
      <right style="thin">
        <color indexed="8"/>
      </right>
      <top/>
      <bottom/>
      <diagonal/>
    </border>
    <border>
      <left/>
      <right/>
      <top style="thin">
        <color indexed="64"/>
      </top>
      <bottom style="thin">
        <color indexed="64"/>
      </bottom>
      <diagonal/>
    </border>
    <border>
      <left style="hair">
        <color indexed="8"/>
      </left>
      <right/>
      <top style="thin">
        <color indexed="8"/>
      </top>
      <bottom style="hair">
        <color indexed="8"/>
      </bottom>
      <diagonal/>
    </border>
    <border>
      <left style="hair">
        <color indexed="8"/>
      </left>
      <right style="medium">
        <color indexed="8"/>
      </right>
      <top style="thin">
        <color indexed="8"/>
      </top>
      <bottom style="hair">
        <color indexed="8"/>
      </bottom>
      <diagonal/>
    </border>
  </borders>
  <cellStyleXfs count="12">
    <xf numFmtId="0" fontId="0" fillId="0" borderId="0"/>
    <xf numFmtId="0" fontId="15" fillId="0" borderId="0" applyNumberFormat="0" applyFill="0" applyBorder="0" applyAlignment="0" applyProtection="0"/>
    <xf numFmtId="0" fontId="21" fillId="0" borderId="0"/>
    <xf numFmtId="0" fontId="24" fillId="0" borderId="0"/>
    <xf numFmtId="0" fontId="20" fillId="0" borderId="0"/>
    <xf numFmtId="0" fontId="20" fillId="0" borderId="0"/>
    <xf numFmtId="0" fontId="3" fillId="0" borderId="0"/>
    <xf numFmtId="0" fontId="2" fillId="0" borderId="0"/>
    <xf numFmtId="165" fontId="21" fillId="0" borderId="0"/>
    <xf numFmtId="165" fontId="21" fillId="0" borderId="0"/>
    <xf numFmtId="0" fontId="1" fillId="0" borderId="0"/>
    <xf numFmtId="0" fontId="1" fillId="0" borderId="0"/>
  </cellStyleXfs>
  <cellXfs count="278">
    <xf numFmtId="0" fontId="0" fillId="0" borderId="0" xfId="0"/>
    <xf numFmtId="0" fontId="4" fillId="0" borderId="0" xfId="0" applyFont="1"/>
    <xf numFmtId="0" fontId="4" fillId="0" borderId="0" xfId="0" applyFont="1" applyAlignment="1">
      <alignment horizontal="left" indent="1"/>
    </xf>
    <xf numFmtId="0" fontId="5" fillId="2" borderId="0" xfId="0" applyFont="1" applyFill="1" applyAlignment="1">
      <alignment horizontal="center" vertical="center"/>
    </xf>
    <xf numFmtId="0" fontId="6" fillId="0" borderId="1" xfId="0" applyFont="1" applyBorder="1" applyAlignment="1">
      <alignment horizontal="center" vertical="center"/>
    </xf>
    <xf numFmtId="0" fontId="4" fillId="0" borderId="0" xfId="0" applyFont="1" applyAlignment="1">
      <alignment horizontal="center" vertical="center"/>
    </xf>
    <xf numFmtId="0" fontId="8" fillId="2" borderId="0" xfId="0" applyFont="1" applyFill="1" applyAlignment="1">
      <alignment horizontal="left" indent="1"/>
    </xf>
    <xf numFmtId="0" fontId="9" fillId="0" borderId="0" xfId="0" applyFont="1" applyAlignment="1">
      <alignment horizontal="left" indent="1"/>
    </xf>
    <xf numFmtId="0" fontId="4" fillId="2" borderId="0" xfId="0" applyFont="1" applyFill="1"/>
    <xf numFmtId="0" fontId="4" fillId="0" borderId="3" xfId="0" applyFont="1" applyBorder="1" applyAlignment="1"/>
    <xf numFmtId="0" fontId="9" fillId="0" borderId="3" xfId="0" applyFont="1" applyBorder="1" applyAlignment="1">
      <alignment horizontal="left" indent="1"/>
    </xf>
    <xf numFmtId="0" fontId="9" fillId="0" borderId="0" xfId="0" applyFont="1" applyBorder="1" applyAlignment="1">
      <alignment horizontal="left"/>
    </xf>
    <xf numFmtId="0" fontId="4" fillId="0" borderId="0" xfId="0" applyFont="1" applyBorder="1" applyAlignment="1"/>
    <xf numFmtId="0" fontId="9" fillId="0" borderId="0" xfId="0" applyFont="1" applyBorder="1" applyAlignment="1">
      <alignment horizontal="left" indent="1"/>
    </xf>
    <xf numFmtId="0" fontId="4" fillId="0" borderId="0" xfId="0" applyFont="1" applyBorder="1"/>
    <xf numFmtId="0" fontId="4" fillId="0" borderId="0" xfId="0" applyFont="1" applyAlignment="1">
      <alignment vertical="center"/>
    </xf>
    <xf numFmtId="0" fontId="4" fillId="0" borderId="0" xfId="0" applyFont="1" applyAlignment="1">
      <alignment vertical="top"/>
    </xf>
    <xf numFmtId="49" fontId="4" fillId="0" borderId="7" xfId="0" applyNumberFormat="1" applyFont="1" applyBorder="1" applyAlignment="1">
      <alignment vertical="top"/>
    </xf>
    <xf numFmtId="0" fontId="4" fillId="0" borderId="7" xfId="0" applyFont="1" applyBorder="1" applyAlignment="1">
      <alignment vertical="top"/>
    </xf>
    <xf numFmtId="15" fontId="4" fillId="0" borderId="7" xfId="0" applyNumberFormat="1" applyFont="1" applyBorder="1" applyAlignment="1">
      <alignment vertical="top"/>
    </xf>
    <xf numFmtId="0" fontId="9" fillId="0" borderId="8" xfId="0" applyFont="1" applyBorder="1" applyAlignment="1">
      <alignment vertical="top" wrapText="1"/>
    </xf>
    <xf numFmtId="164" fontId="4" fillId="0" borderId="9" xfId="0" applyNumberFormat="1" applyFont="1" applyBorder="1" applyAlignment="1">
      <alignment vertical="top"/>
    </xf>
    <xf numFmtId="0" fontId="4" fillId="0" borderId="8" xfId="0" applyFont="1" applyBorder="1" applyAlignment="1">
      <alignment vertical="top"/>
    </xf>
    <xf numFmtId="164" fontId="4" fillId="0" borderId="10" xfId="0" applyNumberFormat="1" applyFont="1" applyBorder="1" applyAlignment="1">
      <alignment vertical="top"/>
    </xf>
    <xf numFmtId="49" fontId="4" fillId="0" borderId="11" xfId="0" applyNumberFormat="1" applyFont="1" applyBorder="1" applyAlignment="1">
      <alignment vertical="top"/>
    </xf>
    <xf numFmtId="0" fontId="4" fillId="0" borderId="11" xfId="0" applyFont="1" applyBorder="1" applyAlignment="1">
      <alignment vertical="top"/>
    </xf>
    <xf numFmtId="0" fontId="4" fillId="0" borderId="12" xfId="0" applyFont="1" applyBorder="1" applyAlignment="1">
      <alignment vertical="top"/>
    </xf>
    <xf numFmtId="1" fontId="4" fillId="2" borderId="0" xfId="0" applyNumberFormat="1" applyFont="1" applyFill="1"/>
    <xf numFmtId="0" fontId="4" fillId="2" borderId="0" xfId="0" applyFont="1" applyFill="1" applyAlignment="1">
      <alignment horizontal="left"/>
    </xf>
    <xf numFmtId="1" fontId="4" fillId="2" borderId="0" xfId="0" applyNumberFormat="1" applyFont="1" applyFill="1" applyProtection="1">
      <protection hidden="1"/>
    </xf>
    <xf numFmtId="0" fontId="7" fillId="2" borderId="0" xfId="0" applyFont="1" applyFill="1" applyAlignment="1">
      <alignment horizontal="left"/>
    </xf>
    <xf numFmtId="0" fontId="11" fillId="2" borderId="0" xfId="0" applyFont="1" applyFill="1" applyAlignment="1">
      <alignment horizontal="left"/>
    </xf>
    <xf numFmtId="0" fontId="12" fillId="2" borderId="0" xfId="0" applyFont="1" applyFill="1" applyAlignment="1">
      <alignment horizontal="left"/>
    </xf>
    <xf numFmtId="0" fontId="4" fillId="2" borderId="0" xfId="0" applyFont="1" applyFill="1" applyAlignment="1">
      <alignment wrapText="1"/>
    </xf>
    <xf numFmtId="1" fontId="8" fillId="2" borderId="0" xfId="0" applyNumberFormat="1" applyFont="1" applyFill="1" applyBorder="1" applyAlignment="1"/>
    <xf numFmtId="0" fontId="4" fillId="2" borderId="0" xfId="0" applyFont="1" applyFill="1" applyBorder="1" applyAlignment="1"/>
    <xf numFmtId="0" fontId="4" fillId="2" borderId="0" xfId="0" applyFont="1" applyFill="1" applyAlignment="1">
      <alignment vertical="center"/>
    </xf>
    <xf numFmtId="1" fontId="4" fillId="2" borderId="0" xfId="0" applyNumberFormat="1" applyFont="1" applyFill="1" applyAlignment="1" applyProtection="1">
      <alignment vertical="center"/>
      <protection hidden="1"/>
    </xf>
    <xf numFmtId="0" fontId="4" fillId="2" borderId="0" xfId="0" applyFont="1" applyFill="1" applyAlignment="1">
      <alignment horizontal="left" vertical="center"/>
    </xf>
    <xf numFmtId="0" fontId="13" fillId="2" borderId="0" xfId="0" applyFont="1" applyFill="1" applyAlignment="1">
      <alignment horizontal="center"/>
    </xf>
    <xf numFmtId="0" fontId="17" fillId="2" borderId="0" xfId="0" applyFont="1" applyFill="1" applyBorder="1" applyAlignment="1">
      <alignment horizontal="center" wrapText="1"/>
    </xf>
    <xf numFmtId="0" fontId="10" fillId="3" borderId="2" xfId="5" applyFont="1" applyFill="1" applyBorder="1" applyAlignment="1">
      <alignment horizontal="center" vertical="center" wrapText="1"/>
    </xf>
    <xf numFmtId="0" fontId="10" fillId="3" borderId="14" xfId="5" applyFont="1" applyFill="1" applyBorder="1" applyAlignment="1">
      <alignment horizontal="center" vertical="center" wrapText="1"/>
    </xf>
    <xf numFmtId="0" fontId="13" fillId="4" borderId="1" xfId="5" applyFont="1" applyFill="1" applyBorder="1" applyAlignment="1">
      <alignment horizontal="left" vertical="center"/>
    </xf>
    <xf numFmtId="0" fontId="13" fillId="4" borderId="15" xfId="5" applyFont="1" applyFill="1" applyBorder="1" applyAlignment="1">
      <alignment horizontal="left" vertical="center"/>
    </xf>
    <xf numFmtId="0" fontId="13" fillId="4" borderId="3" xfId="5" applyFont="1" applyFill="1" applyBorder="1" applyAlignment="1">
      <alignment horizontal="left" vertical="center"/>
    </xf>
    <xf numFmtId="0" fontId="4" fillId="2" borderId="2" xfId="5" applyFont="1" applyFill="1" applyBorder="1" applyAlignment="1">
      <alignment vertical="top" wrapText="1"/>
    </xf>
    <xf numFmtId="0" fontId="13" fillId="2" borderId="0" xfId="4" applyFont="1" applyFill="1" applyBorder="1"/>
    <xf numFmtId="0" fontId="4" fillId="2" borderId="0" xfId="4" applyFont="1" applyFill="1" applyBorder="1"/>
    <xf numFmtId="164" fontId="4" fillId="2" borderId="0" xfId="4" applyNumberFormat="1" applyFont="1" applyFill="1" applyBorder="1"/>
    <xf numFmtId="0" fontId="8" fillId="2" borderId="3" xfId="0" applyFont="1" applyFill="1" applyBorder="1" applyAlignment="1">
      <alignment horizontal="left"/>
    </xf>
    <xf numFmtId="0" fontId="4" fillId="2" borderId="3" xfId="0" applyFont="1" applyFill="1" applyBorder="1" applyAlignment="1">
      <alignment vertical="top"/>
    </xf>
    <xf numFmtId="0" fontId="9" fillId="2" borderId="3" xfId="0" applyFont="1" applyFill="1" applyBorder="1" applyAlignment="1">
      <alignment vertical="top"/>
    </xf>
    <xf numFmtId="0" fontId="8" fillId="2" borderId="0" xfId="0" applyFont="1" applyFill="1"/>
    <xf numFmtId="0" fontId="9" fillId="2" borderId="0" xfId="4" applyFont="1" applyFill="1" applyBorder="1"/>
    <xf numFmtId="0" fontId="4" fillId="2" borderId="0" xfId="0" applyFont="1" applyFill="1" applyBorder="1"/>
    <xf numFmtId="0" fontId="4" fillId="2" borderId="16" xfId="0" applyFont="1" applyFill="1" applyBorder="1" applyAlignment="1"/>
    <xf numFmtId="0" fontId="4" fillId="2" borderId="16" xfId="0" applyFont="1" applyFill="1" applyBorder="1"/>
    <xf numFmtId="0" fontId="4" fillId="2" borderId="0" xfId="0" applyFont="1" applyFill="1" applyBorder="1" applyAlignment="1">
      <alignment horizontal="center"/>
    </xf>
    <xf numFmtId="10" fontId="4" fillId="2" borderId="0" xfId="0" applyNumberFormat="1" applyFont="1" applyFill="1" applyBorder="1" applyAlignment="1">
      <alignment horizontal="center"/>
    </xf>
    <xf numFmtId="9" fontId="4" fillId="2" borderId="0" xfId="0" applyNumberFormat="1" applyFont="1" applyFill="1" applyBorder="1" applyAlignment="1">
      <alignment horizontal="center"/>
    </xf>
    <xf numFmtId="2" fontId="19" fillId="2" borderId="0" xfId="0" applyNumberFormat="1" applyFont="1" applyFill="1" applyBorder="1" applyAlignment="1">
      <alignment horizontal="right" wrapText="1"/>
    </xf>
    <xf numFmtId="14" fontId="9" fillId="0" borderId="3" xfId="0" applyNumberFormat="1" applyFont="1" applyBorder="1" applyAlignment="1">
      <alignment horizontal="left" indent="1"/>
    </xf>
    <xf numFmtId="14" fontId="9" fillId="0" borderId="9" xfId="0" applyNumberFormat="1" applyFont="1" applyBorder="1" applyAlignment="1">
      <alignment horizontal="center" vertical="center" wrapText="1"/>
    </xf>
    <xf numFmtId="49" fontId="4" fillId="0" borderId="7" xfId="0" applyNumberFormat="1" applyFont="1" applyBorder="1" applyAlignment="1">
      <alignment horizontal="center" vertical="center"/>
    </xf>
    <xf numFmtId="0" fontId="4" fillId="0" borderId="7" xfId="0" applyFont="1" applyBorder="1" applyAlignment="1">
      <alignment horizontal="center" vertical="center"/>
    </xf>
    <xf numFmtId="0" fontId="17" fillId="2" borderId="17" xfId="2" applyFont="1" applyFill="1" applyBorder="1" applyAlignment="1">
      <alignment wrapText="1"/>
    </xf>
    <xf numFmtId="0" fontId="13" fillId="2" borderId="0" xfId="2" applyFont="1" applyFill="1" applyAlignment="1" applyProtection="1">
      <alignment wrapText="1"/>
    </xf>
    <xf numFmtId="0" fontId="17" fillId="2" borderId="0" xfId="2" applyFont="1" applyFill="1" applyAlignment="1"/>
    <xf numFmtId="0" fontId="4" fillId="2" borderId="0" xfId="2" applyFont="1" applyFill="1" applyAlignment="1" applyProtection="1">
      <alignment wrapText="1"/>
    </xf>
    <xf numFmtId="0" fontId="11" fillId="2" borderId="0" xfId="2" applyFont="1" applyFill="1" applyAlignment="1"/>
    <xf numFmtId="0" fontId="11" fillId="2" borderId="1" xfId="2" applyFont="1" applyFill="1" applyBorder="1" applyAlignment="1">
      <alignment horizontal="center" vertical="center" wrapText="1"/>
    </xf>
    <xf numFmtId="0" fontId="4" fillId="2" borderId="0" xfId="2" applyFont="1" applyFill="1" applyBorder="1" applyAlignment="1">
      <alignment horizontal="center" wrapText="1"/>
    </xf>
    <xf numFmtId="0" fontId="16" fillId="2" borderId="0" xfId="2" applyFont="1" applyFill="1" applyBorder="1" applyAlignment="1">
      <alignment horizontal="center" wrapText="1"/>
    </xf>
    <xf numFmtId="0" fontId="17" fillId="2" borderId="18" xfId="2" applyFont="1" applyFill="1" applyBorder="1" applyAlignment="1">
      <alignment horizontal="center" vertical="center"/>
    </xf>
    <xf numFmtId="0" fontId="17" fillId="2" borderId="19" xfId="2" applyFont="1" applyFill="1" applyBorder="1" applyAlignment="1">
      <alignment horizontal="center" vertical="center"/>
    </xf>
    <xf numFmtId="0" fontId="17" fillId="2" borderId="20" xfId="2" applyFont="1" applyFill="1" applyBorder="1" applyAlignment="1">
      <alignment horizontal="center" vertical="center"/>
    </xf>
    <xf numFmtId="0" fontId="17" fillId="2" borderId="0" xfId="2" applyFont="1" applyFill="1" applyBorder="1" applyAlignment="1">
      <alignment horizontal="center" wrapText="1"/>
    </xf>
    <xf numFmtId="0" fontId="4" fillId="2" borderId="0" xfId="2" applyFont="1" applyFill="1"/>
    <xf numFmtId="0" fontId="4" fillId="5" borderId="2" xfId="2" applyFont="1" applyFill="1" applyBorder="1" applyAlignment="1">
      <alignment vertical="top" wrapText="1"/>
    </xf>
    <xf numFmtId="0" fontId="16" fillId="5" borderId="0" xfId="2" applyFont="1" applyFill="1"/>
    <xf numFmtId="0" fontId="4" fillId="2" borderId="0" xfId="2" applyFont="1" applyFill="1" applyAlignment="1"/>
    <xf numFmtId="0" fontId="22" fillId="2" borderId="17" xfId="1" applyFont="1" applyFill="1" applyBorder="1" applyAlignment="1"/>
    <xf numFmtId="14" fontId="8" fillId="2" borderId="3" xfId="0" applyNumberFormat="1" applyFont="1" applyFill="1" applyBorder="1" applyAlignment="1">
      <alignment horizontal="left"/>
    </xf>
    <xf numFmtId="0" fontId="4" fillId="5" borderId="14" xfId="5" applyFont="1" applyFill="1" applyBorder="1" applyAlignment="1">
      <alignment vertical="top" wrapText="1"/>
    </xf>
    <xf numFmtId="0" fontId="4" fillId="5" borderId="21" xfId="5" applyFont="1" applyFill="1" applyBorder="1" applyAlignment="1">
      <alignment vertical="top" wrapText="1"/>
    </xf>
    <xf numFmtId="0" fontId="17" fillId="5" borderId="2" xfId="2" applyFont="1" applyFill="1" applyBorder="1" applyAlignment="1">
      <alignment horizontal="left" vertical="top" wrapText="1"/>
    </xf>
    <xf numFmtId="0" fontId="4" fillId="5" borderId="14" xfId="2" applyFont="1" applyFill="1" applyBorder="1" applyAlignment="1">
      <alignment vertical="top" wrapText="1"/>
    </xf>
    <xf numFmtId="0" fontId="17" fillId="5" borderId="21" xfId="2" applyFont="1" applyFill="1" applyBorder="1" applyAlignment="1">
      <alignment horizontal="left" vertical="top" wrapText="1"/>
    </xf>
    <xf numFmtId="14" fontId="4" fillId="5" borderId="21" xfId="5" applyNumberFormat="1" applyFont="1" applyFill="1" applyBorder="1" applyAlignment="1">
      <alignment vertical="top" wrapText="1"/>
    </xf>
    <xf numFmtId="0" fontId="4" fillId="5" borderId="21" xfId="2" applyFont="1" applyFill="1" applyBorder="1" applyAlignment="1">
      <alignment vertical="top" wrapText="1"/>
    </xf>
    <xf numFmtId="0" fontId="4" fillId="0" borderId="21" xfId="5" applyFont="1" applyFill="1" applyBorder="1" applyAlignment="1">
      <alignment horizontal="left" vertical="top" wrapText="1"/>
    </xf>
    <xf numFmtId="0" fontId="4" fillId="5" borderId="21" xfId="5" applyFont="1" applyFill="1" applyBorder="1" applyAlignment="1">
      <alignment horizontal="left" vertical="top" wrapText="1"/>
    </xf>
    <xf numFmtId="0" fontId="4" fillId="0" borderId="21" xfId="5" applyFont="1" applyFill="1" applyBorder="1" applyAlignment="1">
      <alignment horizontal="left" vertical="center" wrapText="1"/>
    </xf>
    <xf numFmtId="0" fontId="23" fillId="2" borderId="17" xfId="1" applyFont="1" applyFill="1" applyBorder="1" applyAlignment="1"/>
    <xf numFmtId="0" fontId="4" fillId="5" borderId="2" xfId="5" applyFont="1" applyFill="1" applyBorder="1" applyAlignment="1">
      <alignment vertical="top" wrapText="1"/>
    </xf>
    <xf numFmtId="0" fontId="18" fillId="3" borderId="22" xfId="0" applyNumberFormat="1" applyFont="1" applyFill="1" applyBorder="1" applyAlignment="1">
      <alignment horizontal="center"/>
    </xf>
    <xf numFmtId="0" fontId="10" fillId="3" borderId="23" xfId="0" applyFont="1" applyFill="1" applyBorder="1"/>
    <xf numFmtId="0" fontId="18" fillId="3" borderId="23" xfId="0" applyFont="1" applyFill="1" applyBorder="1" applyAlignment="1">
      <alignment horizontal="center"/>
    </xf>
    <xf numFmtId="0" fontId="18" fillId="3" borderId="24" xfId="0" applyFont="1" applyFill="1" applyBorder="1" applyAlignment="1">
      <alignment horizontal="center"/>
    </xf>
    <xf numFmtId="0" fontId="4" fillId="2" borderId="21" xfId="0" applyNumberFormat="1" applyFont="1" applyFill="1" applyBorder="1" applyAlignment="1">
      <alignment horizontal="center"/>
    </xf>
    <xf numFmtId="0" fontId="14" fillId="2" borderId="21" xfId="1" applyNumberFormat="1" applyFont="1" applyFill="1" applyBorder="1" applyAlignment="1" applyProtection="1">
      <alignment horizontal="left" vertical="center"/>
    </xf>
    <xf numFmtId="0" fontId="4" fillId="2" borderId="21" xfId="0" applyFont="1" applyFill="1" applyBorder="1" applyAlignment="1">
      <alignment horizontal="center"/>
    </xf>
    <xf numFmtId="0" fontId="4" fillId="2" borderId="0" xfId="2" applyFont="1" applyFill="1" applyBorder="1"/>
    <xf numFmtId="0" fontId="25" fillId="2" borderId="0" xfId="2" applyFont="1" applyFill="1" applyBorder="1" applyAlignment="1"/>
    <xf numFmtId="0" fontId="25" fillId="2" borderId="0" xfId="2" applyFont="1" applyFill="1" applyBorder="1"/>
    <xf numFmtId="0" fontId="25" fillId="2" borderId="0" xfId="5" applyFont="1" applyFill="1" applyBorder="1" applyAlignment="1">
      <alignment vertical="top" wrapText="1"/>
    </xf>
    <xf numFmtId="0" fontId="25" fillId="5" borderId="0" xfId="5" applyFont="1" applyFill="1" applyBorder="1" applyAlignment="1">
      <alignment vertical="top" wrapText="1"/>
    </xf>
    <xf numFmtId="0" fontId="25" fillId="6" borderId="0" xfId="5" applyFont="1" applyFill="1" applyBorder="1" applyAlignment="1">
      <alignment horizontal="left" vertical="center"/>
    </xf>
    <xf numFmtId="14" fontId="25" fillId="5" borderId="0" xfId="5" applyNumberFormat="1" applyFont="1" applyFill="1" applyBorder="1" applyAlignment="1">
      <alignment vertical="top" wrapText="1"/>
    </xf>
    <xf numFmtId="0" fontId="25" fillId="5" borderId="0" xfId="2" applyFont="1" applyFill="1" applyBorder="1" applyAlignment="1">
      <alignment vertical="top" wrapText="1"/>
    </xf>
    <xf numFmtId="0" fontId="25" fillId="5" borderId="0" xfId="2" applyFont="1" applyFill="1" applyBorder="1"/>
    <xf numFmtId="0" fontId="25" fillId="0" borderId="0" xfId="2" applyFont="1" applyFill="1" applyBorder="1" applyAlignment="1"/>
    <xf numFmtId="0" fontId="25" fillId="0" borderId="0" xfId="2" applyFont="1" applyFill="1" applyBorder="1"/>
    <xf numFmtId="0" fontId="17" fillId="2" borderId="0" xfId="2" applyFont="1" applyFill="1" applyAlignment="1">
      <alignment vertical="top"/>
    </xf>
    <xf numFmtId="0" fontId="17" fillId="5" borderId="2" xfId="0" applyFont="1" applyFill="1" applyBorder="1" applyAlignment="1">
      <alignment horizontal="left" vertical="top" wrapText="1"/>
    </xf>
    <xf numFmtId="0" fontId="17" fillId="2" borderId="2" xfId="0" applyFont="1" applyFill="1" applyBorder="1" applyAlignment="1">
      <alignment vertical="top" wrapText="1"/>
    </xf>
    <xf numFmtId="0" fontId="17" fillId="2" borderId="2" xfId="0" applyFont="1" applyFill="1" applyBorder="1" applyAlignment="1">
      <alignment horizontal="left" vertical="top" wrapText="1"/>
    </xf>
    <xf numFmtId="0" fontId="27" fillId="2" borderId="2" xfId="5" applyFont="1" applyFill="1" applyBorder="1" applyAlignment="1">
      <alignment vertical="top" wrapText="1"/>
    </xf>
    <xf numFmtId="0" fontId="29" fillId="0" borderId="0" xfId="0" applyFont="1"/>
    <xf numFmtId="0" fontId="28" fillId="7" borderId="28" xfId="0" applyFont="1" applyFill="1" applyBorder="1" applyAlignment="1">
      <alignment horizontal="center" vertical="center" wrapText="1"/>
    </xf>
    <xf numFmtId="0" fontId="29" fillId="0" borderId="21" xfId="0" applyFont="1" applyBorder="1"/>
    <xf numFmtId="0" fontId="28" fillId="7" borderId="29" xfId="0" applyFont="1" applyFill="1" applyBorder="1" applyAlignment="1">
      <alignment horizontal="center" vertical="center" wrapText="1"/>
    </xf>
    <xf numFmtId="0" fontId="29" fillId="0" borderId="30" xfId="0" applyFont="1" applyBorder="1" applyAlignment="1">
      <alignment vertical="center" wrapText="1"/>
    </xf>
    <xf numFmtId="0" fontId="28" fillId="7" borderId="21" xfId="0" applyFont="1" applyFill="1" applyBorder="1" applyAlignment="1">
      <alignment horizontal="center" vertical="center" wrapText="1"/>
    </xf>
    <xf numFmtId="0" fontId="28" fillId="0" borderId="21" xfId="0" applyFont="1" applyBorder="1" applyAlignment="1">
      <alignment horizontal="left" vertical="center" wrapText="1" indent="1"/>
    </xf>
    <xf numFmtId="0" fontId="13" fillId="4" borderId="32" xfId="5" applyFont="1" applyFill="1" applyBorder="1" applyAlignment="1">
      <alignment horizontal="left" vertical="center"/>
    </xf>
    <xf numFmtId="0" fontId="13" fillId="4" borderId="33" xfId="5" applyFont="1" applyFill="1" applyBorder="1" applyAlignment="1">
      <alignment horizontal="left" vertical="center"/>
    </xf>
    <xf numFmtId="0" fontId="4" fillId="5" borderId="34" xfId="5" applyFont="1" applyFill="1" applyBorder="1" applyAlignment="1">
      <alignment vertical="top" wrapText="1"/>
    </xf>
    <xf numFmtId="0" fontId="4" fillId="5" borderId="31" xfId="5" applyFont="1" applyFill="1" applyBorder="1" applyAlignment="1">
      <alignment vertical="top" wrapText="1"/>
    </xf>
    <xf numFmtId="0" fontId="4" fillId="5" borderId="1" xfId="5" applyFont="1" applyFill="1" applyBorder="1" applyAlignment="1">
      <alignment vertical="top" wrapText="1"/>
    </xf>
    <xf numFmtId="0" fontId="13" fillId="4" borderId="21" xfId="5" applyFont="1" applyFill="1" applyBorder="1" applyAlignment="1">
      <alignment horizontal="left" vertical="center"/>
    </xf>
    <xf numFmtId="0" fontId="4" fillId="2" borderId="21" xfId="2" applyFont="1" applyFill="1" applyBorder="1"/>
    <xf numFmtId="0" fontId="29" fillId="0" borderId="21" xfId="0" applyFont="1" applyBorder="1" applyAlignment="1">
      <alignment wrapText="1"/>
    </xf>
    <xf numFmtId="0" fontId="28" fillId="0" borderId="30" xfId="0" applyFont="1" applyBorder="1" applyAlignment="1">
      <alignment horizontal="left" vertical="center" wrapText="1" indent="1"/>
    </xf>
    <xf numFmtId="0" fontId="4" fillId="5" borderId="30" xfId="5" applyFont="1" applyFill="1" applyBorder="1" applyAlignment="1">
      <alignment vertical="top" wrapText="1"/>
    </xf>
    <xf numFmtId="0" fontId="13" fillId="8" borderId="30" xfId="5" applyFont="1" applyFill="1" applyBorder="1" applyAlignment="1">
      <alignment horizontal="left" vertical="center"/>
    </xf>
    <xf numFmtId="0" fontId="13" fillId="4" borderId="36" xfId="5" applyFont="1" applyFill="1" applyBorder="1" applyAlignment="1">
      <alignment horizontal="left" vertical="center"/>
    </xf>
    <xf numFmtId="0" fontId="10" fillId="3" borderId="31" xfId="5" applyFont="1" applyFill="1" applyBorder="1" applyAlignment="1">
      <alignment horizontal="center" vertical="center" wrapText="1"/>
    </xf>
    <xf numFmtId="1" fontId="28" fillId="13" borderId="37" xfId="0" applyNumberFormat="1" applyFont="1" applyFill="1" applyBorder="1" applyAlignment="1">
      <alignment horizontal="center"/>
    </xf>
    <xf numFmtId="1" fontId="29" fillId="13" borderId="38" xfId="0" applyNumberFormat="1" applyFont="1" applyFill="1" applyBorder="1" applyAlignment="1">
      <alignment horizontal="center"/>
    </xf>
    <xf numFmtId="1" fontId="29" fillId="0" borderId="40" xfId="0" applyNumberFormat="1" applyFont="1" applyFill="1" applyBorder="1" applyAlignment="1">
      <alignment horizontal="left"/>
    </xf>
    <xf numFmtId="1" fontId="29" fillId="0" borderId="41" xfId="0" applyNumberFormat="1" applyFont="1" applyFill="1" applyBorder="1" applyAlignment="1">
      <alignment horizontal="left"/>
    </xf>
    <xf numFmtId="165" fontId="29" fillId="0" borderId="42" xfId="0" applyNumberFormat="1" applyFont="1" applyBorder="1" applyAlignment="1">
      <alignment horizontal="left"/>
    </xf>
    <xf numFmtId="0" fontId="29" fillId="10" borderId="43" xfId="0" applyNumberFormat="1" applyFont="1" applyFill="1" applyBorder="1" applyAlignment="1">
      <alignment horizontal="center"/>
    </xf>
    <xf numFmtId="0" fontId="29" fillId="0" borderId="0" xfId="0" applyFont="1" applyFill="1" applyBorder="1"/>
    <xf numFmtId="1" fontId="29" fillId="0" borderId="0" xfId="0" applyNumberFormat="1" applyFont="1" applyFill="1" applyBorder="1" applyAlignment="1">
      <alignment horizontal="center"/>
    </xf>
    <xf numFmtId="0" fontId="29" fillId="0" borderId="0" xfId="0" applyNumberFormat="1" applyFont="1" applyFill="1" applyBorder="1" applyAlignment="1">
      <alignment horizontal="center"/>
    </xf>
    <xf numFmtId="0" fontId="29" fillId="0" borderId="0" xfId="0" applyNumberFormat="1" applyFont="1" applyFill="1" applyBorder="1" applyAlignment="1">
      <alignment vertical="center"/>
    </xf>
    <xf numFmtId="0" fontId="29" fillId="0" borderId="21" xfId="0" applyNumberFormat="1" applyFont="1" applyFill="1" applyBorder="1" applyAlignment="1">
      <alignment vertical="center"/>
    </xf>
    <xf numFmtId="0" fontId="28" fillId="0" borderId="21" xfId="0" applyFont="1" applyBorder="1"/>
    <xf numFmtId="1" fontId="28" fillId="13" borderId="21" xfId="0" applyNumberFormat="1" applyFont="1" applyFill="1" applyBorder="1" applyAlignment="1">
      <alignment horizontal="center"/>
    </xf>
    <xf numFmtId="0" fontId="10" fillId="11" borderId="21" xfId="5" applyFont="1" applyFill="1" applyBorder="1" applyAlignment="1">
      <alignment horizontal="center" vertical="center" wrapText="1"/>
    </xf>
    <xf numFmtId="0" fontId="26" fillId="11" borderId="21" xfId="5" applyFont="1" applyFill="1" applyBorder="1" applyAlignment="1">
      <alignment horizontal="center" vertical="center" wrapText="1"/>
    </xf>
    <xf numFmtId="0" fontId="26" fillId="12" borderId="21" xfId="5" applyFont="1" applyFill="1" applyBorder="1" applyAlignment="1">
      <alignment horizontal="center" vertical="center" wrapText="1"/>
    </xf>
    <xf numFmtId="0" fontId="4" fillId="14" borderId="21" xfId="2" applyFont="1" applyFill="1" applyBorder="1" applyAlignment="1">
      <alignment vertical="top" wrapText="1"/>
    </xf>
    <xf numFmtId="14" fontId="4" fillId="14" borderId="21" xfId="2" applyNumberFormat="1" applyFont="1" applyFill="1" applyBorder="1" applyAlignment="1">
      <alignment vertical="top" wrapText="1"/>
    </xf>
    <xf numFmtId="0" fontId="17" fillId="2" borderId="0" xfId="2" applyFont="1" applyFill="1" applyBorder="1" applyAlignment="1">
      <alignment horizontal="center" vertical="center"/>
    </xf>
    <xf numFmtId="0" fontId="17" fillId="2" borderId="0" xfId="2" applyFont="1" applyFill="1" applyBorder="1" applyAlignment="1">
      <alignment horizontal="center" vertical="center" wrapText="1"/>
    </xf>
    <xf numFmtId="0" fontId="17" fillId="2" borderId="21" xfId="2" applyFont="1" applyFill="1" applyBorder="1" applyAlignment="1"/>
    <xf numFmtId="0" fontId="11" fillId="2" borderId="21" xfId="2" applyFont="1" applyFill="1" applyBorder="1" applyAlignment="1"/>
    <xf numFmtId="0" fontId="11" fillId="2" borderId="53" xfId="2" applyFont="1" applyFill="1" applyBorder="1" applyAlignment="1"/>
    <xf numFmtId="14" fontId="15" fillId="14" borderId="21" xfId="1" applyNumberFormat="1" applyFill="1" applyBorder="1" applyAlignment="1">
      <alignment vertical="top" wrapText="1"/>
    </xf>
    <xf numFmtId="0" fontId="4" fillId="0" borderId="21" xfId="5" applyFont="1" applyFill="1" applyBorder="1" applyAlignment="1">
      <alignment vertical="top" wrapText="1"/>
    </xf>
    <xf numFmtId="0" fontId="13" fillId="4" borderId="1" xfId="5" applyFont="1" applyFill="1" applyBorder="1" applyAlignment="1">
      <alignment horizontal="left" vertical="center" wrapText="1"/>
    </xf>
    <xf numFmtId="0" fontId="13" fillId="4" borderId="15" xfId="5" applyFont="1" applyFill="1" applyBorder="1" applyAlignment="1">
      <alignment horizontal="left" vertical="center" wrapText="1"/>
    </xf>
    <xf numFmtId="0" fontId="13" fillId="4" borderId="3" xfId="5" applyFont="1" applyFill="1" applyBorder="1" applyAlignment="1">
      <alignment horizontal="left" vertical="center" wrapText="1"/>
    </xf>
    <xf numFmtId="0" fontId="13" fillId="4" borderId="32" xfId="5" applyFont="1" applyFill="1" applyBorder="1" applyAlignment="1">
      <alignment horizontal="left" vertical="center" wrapText="1"/>
    </xf>
    <xf numFmtId="0" fontId="13" fillId="4" borderId="36" xfId="5" applyFont="1" applyFill="1" applyBorder="1" applyAlignment="1">
      <alignment horizontal="left" vertical="center" wrapText="1"/>
    </xf>
    <xf numFmtId="0" fontId="32" fillId="2" borderId="21" xfId="1" applyFont="1" applyFill="1" applyBorder="1"/>
    <xf numFmtId="0" fontId="32" fillId="2" borderId="21" xfId="1" applyNumberFormat="1" applyFont="1" applyFill="1" applyBorder="1" applyAlignment="1" applyProtection="1">
      <alignment horizontal="left" vertical="center"/>
    </xf>
    <xf numFmtId="0" fontId="14" fillId="2" borderId="21" xfId="1" applyFont="1" applyFill="1" applyBorder="1"/>
    <xf numFmtId="0" fontId="33" fillId="2" borderId="21" xfId="0" applyNumberFormat="1" applyFont="1" applyFill="1" applyBorder="1" applyAlignment="1">
      <alignment horizontal="center"/>
    </xf>
    <xf numFmtId="0" fontId="33" fillId="2" borderId="21" xfId="0" applyFont="1" applyFill="1" applyBorder="1" applyAlignment="1">
      <alignment horizontal="left" vertical="center"/>
    </xf>
    <xf numFmtId="0" fontId="14" fillId="2" borderId="21" xfId="1" quotePrefix="1" applyFont="1" applyFill="1" applyBorder="1"/>
    <xf numFmtId="0" fontId="4" fillId="0" borderId="2" xfId="5" applyFont="1" applyBorder="1" applyAlignment="1">
      <alignment vertical="top"/>
    </xf>
    <xf numFmtId="0" fontId="10" fillId="11" borderId="47" xfId="8" applyNumberFormat="1" applyFont="1" applyFill="1" applyBorder="1" applyAlignment="1">
      <alignment horizontal="center" vertical="center" wrapText="1"/>
    </xf>
    <xf numFmtId="0" fontId="10" fillId="11" borderId="48" xfId="8" applyNumberFormat="1" applyFont="1" applyFill="1" applyBorder="1" applyAlignment="1">
      <alignment horizontal="center" vertical="center" wrapText="1"/>
    </xf>
    <xf numFmtId="0" fontId="10" fillId="11" borderId="49" xfId="8" applyNumberFormat="1" applyFont="1" applyFill="1" applyBorder="1" applyAlignment="1">
      <alignment horizontal="center" vertical="center" wrapText="1"/>
    </xf>
    <xf numFmtId="0" fontId="29" fillId="0" borderId="59" xfId="9" applyNumberFormat="1" applyFont="1" applyFill="1" applyBorder="1" applyAlignment="1">
      <alignment vertical="center"/>
    </xf>
    <xf numFmtId="0" fontId="29" fillId="0" borderId="21" xfId="9" applyNumberFormat="1" applyFont="1" applyFill="1" applyBorder="1" applyAlignment="1">
      <alignment vertical="center"/>
    </xf>
    <xf numFmtId="0" fontId="28" fillId="0" borderId="46" xfId="9" applyNumberFormat="1" applyFont="1" applyFill="1" applyBorder="1" applyAlignment="1">
      <alignment vertical="center"/>
    </xf>
    <xf numFmtId="0" fontId="28" fillId="0" borderId="46" xfId="9" applyNumberFormat="1" applyFont="1" applyBorder="1"/>
    <xf numFmtId="0" fontId="28" fillId="0" borderId="50" xfId="9" applyNumberFormat="1" applyFont="1" applyBorder="1"/>
    <xf numFmtId="0" fontId="28" fillId="0" borderId="51" xfId="9" applyNumberFormat="1" applyFont="1" applyBorder="1"/>
    <xf numFmtId="0" fontId="28" fillId="0" borderId="52" xfId="9" applyNumberFormat="1" applyFont="1" applyBorder="1"/>
    <xf numFmtId="0" fontId="4" fillId="0" borderId="14" xfId="5" applyFont="1" applyBorder="1" applyAlignment="1">
      <alignment vertical="top"/>
    </xf>
    <xf numFmtId="14" fontId="4" fillId="5" borderId="34" xfId="5" applyNumberFormat="1" applyFont="1" applyFill="1" applyBorder="1" applyAlignment="1">
      <alignment vertical="top" wrapText="1"/>
    </xf>
    <xf numFmtId="0" fontId="4" fillId="5" borderId="34" xfId="2" applyFont="1" applyFill="1" applyBorder="1" applyAlignment="1">
      <alignment vertical="top" wrapText="1"/>
    </xf>
    <xf numFmtId="0" fontId="4" fillId="14" borderId="34" xfId="2" applyFont="1" applyFill="1" applyBorder="1" applyAlignment="1">
      <alignment vertical="top" wrapText="1"/>
    </xf>
    <xf numFmtId="14" fontId="4" fillId="14" borderId="34" xfId="2" applyNumberFormat="1" applyFont="1" applyFill="1" applyBorder="1" applyAlignment="1">
      <alignment vertical="top" wrapText="1"/>
    </xf>
    <xf numFmtId="14" fontId="15" fillId="14" borderId="34" xfId="1" applyNumberFormat="1" applyFill="1" applyBorder="1" applyAlignment="1">
      <alignment vertical="top" wrapText="1"/>
    </xf>
    <xf numFmtId="0" fontId="4" fillId="0" borderId="60" xfId="5" applyFont="1" applyBorder="1" applyAlignment="1">
      <alignment vertical="top"/>
    </xf>
    <xf numFmtId="0" fontId="4" fillId="5" borderId="58" xfId="5" applyFont="1" applyFill="1" applyBorder="1" applyAlignment="1">
      <alignment vertical="top" wrapText="1"/>
    </xf>
    <xf numFmtId="0" fontId="4" fillId="5" borderId="61" xfId="5" applyFont="1" applyFill="1" applyBorder="1" applyAlignment="1">
      <alignment vertical="top" wrapText="1"/>
    </xf>
    <xf numFmtId="14" fontId="4" fillId="5" borderId="58" xfId="5" applyNumberFormat="1" applyFont="1" applyFill="1" applyBorder="1" applyAlignment="1">
      <alignment vertical="top" wrapText="1"/>
    </xf>
    <xf numFmtId="0" fontId="4" fillId="5" borderId="58" xfId="2" applyFont="1" applyFill="1" applyBorder="1" applyAlignment="1">
      <alignment vertical="top" wrapText="1"/>
    </xf>
    <xf numFmtId="0" fontId="4" fillId="14" borderId="58" xfId="2" applyFont="1" applyFill="1" applyBorder="1" applyAlignment="1">
      <alignment vertical="top" wrapText="1"/>
    </xf>
    <xf numFmtId="14" fontId="4" fillId="14" borderId="58" xfId="2" applyNumberFormat="1" applyFont="1" applyFill="1" applyBorder="1" applyAlignment="1">
      <alignment vertical="top" wrapText="1"/>
    </xf>
    <xf numFmtId="0" fontId="13" fillId="4" borderId="62" xfId="5" applyFont="1" applyFill="1" applyBorder="1" applyAlignment="1">
      <alignment horizontal="left" vertical="center"/>
    </xf>
    <xf numFmtId="0" fontId="4" fillId="5" borderId="60" xfId="5" applyFont="1" applyFill="1" applyBorder="1" applyAlignment="1">
      <alignment vertical="top" wrapText="1"/>
    </xf>
    <xf numFmtId="0" fontId="4" fillId="5" borderId="60" xfId="2" applyFont="1" applyFill="1" applyBorder="1" applyAlignment="1">
      <alignment vertical="top" wrapText="1"/>
    </xf>
    <xf numFmtId="0" fontId="17" fillId="5" borderId="14" xfId="0" applyFont="1" applyFill="1" applyBorder="1" applyAlignment="1">
      <alignment horizontal="left" vertical="top" wrapText="1"/>
    </xf>
    <xf numFmtId="0" fontId="4" fillId="2" borderId="14" xfId="5" applyFont="1" applyFill="1" applyBorder="1" applyAlignment="1">
      <alignment vertical="top" wrapText="1"/>
    </xf>
    <xf numFmtId="0" fontId="17" fillId="2" borderId="14" xfId="0" applyFont="1" applyFill="1" applyBorder="1" applyAlignment="1">
      <alignment horizontal="left" vertical="top" wrapText="1"/>
    </xf>
    <xf numFmtId="0" fontId="10" fillId="11" borderId="34" xfId="5" applyFont="1" applyFill="1" applyBorder="1" applyAlignment="1">
      <alignment horizontal="center" vertical="center" wrapText="1"/>
    </xf>
    <xf numFmtId="0" fontId="26" fillId="11" borderId="34" xfId="5" applyFont="1" applyFill="1" applyBorder="1" applyAlignment="1">
      <alignment horizontal="center" vertical="center" wrapText="1"/>
    </xf>
    <xf numFmtId="0" fontId="26" fillId="12" borderId="34" xfId="5" applyFont="1" applyFill="1" applyBorder="1" applyAlignment="1">
      <alignment horizontal="center" vertical="center" wrapText="1"/>
    </xf>
    <xf numFmtId="0" fontId="17" fillId="5" borderId="34" xfId="2" applyFont="1" applyFill="1" applyBorder="1" applyAlignment="1">
      <alignment horizontal="left" vertical="top" wrapText="1"/>
    </xf>
    <xf numFmtId="0" fontId="4" fillId="2" borderId="34" xfId="2" applyFont="1" applyFill="1" applyBorder="1"/>
    <xf numFmtId="0" fontId="17" fillId="5" borderId="58" xfId="2" applyFont="1" applyFill="1" applyBorder="1" applyAlignment="1">
      <alignment horizontal="left" vertical="top" wrapText="1"/>
    </xf>
    <xf numFmtId="0" fontId="4" fillId="5" borderId="63" xfId="5" applyFont="1" applyFill="1" applyBorder="1" applyAlignment="1">
      <alignment vertical="top" wrapText="1"/>
    </xf>
    <xf numFmtId="0" fontId="4" fillId="5" borderId="63" xfId="2" applyFont="1" applyFill="1" applyBorder="1" applyAlignment="1">
      <alignment vertical="top" wrapText="1"/>
    </xf>
    <xf numFmtId="0" fontId="4" fillId="5" borderId="35" xfId="5" applyFont="1" applyFill="1" applyBorder="1" applyAlignment="1">
      <alignment vertical="top" wrapText="1"/>
    </xf>
    <xf numFmtId="0" fontId="4" fillId="2" borderId="58" xfId="2" applyFont="1" applyFill="1" applyBorder="1"/>
    <xf numFmtId="0" fontId="4" fillId="0" borderId="34" xfId="5" applyFont="1" applyFill="1" applyBorder="1" applyAlignment="1">
      <alignment horizontal="left" vertical="top" wrapText="1"/>
    </xf>
    <xf numFmtId="0" fontId="4" fillId="0" borderId="34" xfId="5" applyFont="1" applyFill="1" applyBorder="1" applyAlignment="1">
      <alignment horizontal="left" vertical="center" wrapText="1"/>
    </xf>
    <xf numFmtId="0" fontId="4" fillId="0" borderId="58" xfId="5" applyFont="1" applyFill="1" applyBorder="1" applyAlignment="1">
      <alignment horizontal="left" vertical="top" wrapText="1"/>
    </xf>
    <xf numFmtId="0" fontId="4" fillId="0" borderId="58" xfId="5" applyFont="1" applyFill="1" applyBorder="1" applyAlignment="1">
      <alignment horizontal="left" vertical="center" wrapText="1"/>
    </xf>
    <xf numFmtId="0" fontId="13" fillId="4" borderId="64" xfId="5" applyFont="1" applyFill="1" applyBorder="1" applyAlignment="1">
      <alignment horizontal="left" vertical="center"/>
    </xf>
    <xf numFmtId="0" fontId="28" fillId="0" borderId="21" xfId="0" applyNumberFormat="1" applyFont="1" applyBorder="1"/>
    <xf numFmtId="0" fontId="29" fillId="0" borderId="39" xfId="0" applyNumberFormat="1" applyFont="1" applyFill="1" applyBorder="1" applyAlignment="1">
      <alignment horizontal="center"/>
    </xf>
    <xf numFmtId="0" fontId="34" fillId="5" borderId="2" xfId="0" applyFont="1" applyFill="1" applyBorder="1" applyAlignment="1">
      <alignment horizontal="left"/>
    </xf>
    <xf numFmtId="0" fontId="35" fillId="0" borderId="0" xfId="0" applyFont="1"/>
    <xf numFmtId="0" fontId="36" fillId="15" borderId="5" xfId="0" applyFont="1" applyFill="1" applyBorder="1" applyAlignment="1">
      <alignment horizontal="left" vertical="center"/>
    </xf>
    <xf numFmtId="1" fontId="36" fillId="16" borderId="4" xfId="0" applyNumberFormat="1" applyFont="1" applyFill="1" applyBorder="1" applyAlignment="1">
      <alignment horizontal="center" vertical="center"/>
    </xf>
    <xf numFmtId="0" fontId="36" fillId="3" borderId="5" xfId="0" applyNumberFormat="1" applyFont="1" applyFill="1" applyBorder="1" applyAlignment="1">
      <alignment horizontal="center" wrapText="1"/>
    </xf>
    <xf numFmtId="0" fontId="10" fillId="3" borderId="65" xfId="0" applyNumberFormat="1" applyFont="1" applyFill="1" applyBorder="1" applyAlignment="1">
      <alignment horizontal="center"/>
    </xf>
    <xf numFmtId="0" fontId="36" fillId="3" borderId="66" xfId="0" applyNumberFormat="1" applyFont="1" applyFill="1" applyBorder="1" applyAlignment="1">
      <alignment horizontal="center" wrapText="1"/>
    </xf>
    <xf numFmtId="0" fontId="10" fillId="15" borderId="5" xfId="0" applyFont="1" applyFill="1" applyBorder="1" applyAlignment="1">
      <alignment horizontal="left" vertical="center"/>
    </xf>
    <xf numFmtId="164" fontId="36" fillId="15" borderId="4" xfId="0" applyNumberFormat="1" applyFont="1" applyFill="1" applyBorder="1" applyAlignment="1">
      <alignment horizontal="left" vertical="center"/>
    </xf>
    <xf numFmtId="0" fontId="36" fillId="3" borderId="5" xfId="0" applyNumberFormat="1" applyFont="1" applyFill="1" applyBorder="1" applyAlignment="1">
      <alignment horizontal="center"/>
    </xf>
    <xf numFmtId="0" fontId="36" fillId="15" borderId="6" xfId="0" applyFont="1" applyFill="1" applyBorder="1" applyAlignment="1">
      <alignment horizontal="left" vertical="center"/>
    </xf>
    <xf numFmtId="0" fontId="10" fillId="3" borderId="14" xfId="5" applyFont="1" applyFill="1" applyBorder="1" applyAlignment="1">
      <alignment horizontal="center" vertical="center" wrapText="1"/>
    </xf>
    <xf numFmtId="0" fontId="8" fillId="2" borderId="2" xfId="0" applyFont="1" applyFill="1" applyBorder="1" applyAlignment="1">
      <alignment vertical="center"/>
    </xf>
    <xf numFmtId="0" fontId="29" fillId="0" borderId="21" xfId="0" applyFont="1" applyBorder="1"/>
    <xf numFmtId="0" fontId="28" fillId="7" borderId="21" xfId="0" applyFont="1" applyFill="1" applyBorder="1" applyAlignment="1">
      <alignment horizontal="center" vertical="center" wrapText="1"/>
    </xf>
    <xf numFmtId="0" fontId="8" fillId="2" borderId="2" xfId="0" applyFont="1" applyFill="1" applyBorder="1" applyAlignment="1">
      <alignment horizontal="left" vertical="center"/>
    </xf>
    <xf numFmtId="0" fontId="40" fillId="0" borderId="0" xfId="0" applyFont="1"/>
    <xf numFmtId="0" fontId="36" fillId="16" borderId="5" xfId="0" applyFont="1" applyFill="1" applyBorder="1" applyAlignment="1">
      <alignment horizontal="center" vertical="center"/>
    </xf>
    <xf numFmtId="0" fontId="36" fillId="16" borderId="65" xfId="0" applyFont="1" applyFill="1" applyBorder="1" applyAlignment="1">
      <alignment horizontal="center" vertical="center"/>
    </xf>
    <xf numFmtId="0" fontId="10" fillId="16" borderId="6" xfId="0" applyFont="1" applyFill="1" applyBorder="1" applyAlignment="1">
      <alignment horizontal="center" vertical="center"/>
    </xf>
    <xf numFmtId="0" fontId="41" fillId="2" borderId="13" xfId="5" applyFont="1" applyFill="1" applyBorder="1" applyAlignment="1">
      <alignment horizontal="left" wrapText="1"/>
    </xf>
    <xf numFmtId="0" fontId="42" fillId="2" borderId="2" xfId="0" applyFont="1" applyFill="1" applyBorder="1" applyAlignment="1">
      <alignment horizontal="center" vertical="center" wrapText="1"/>
    </xf>
    <xf numFmtId="0" fontId="41" fillId="2" borderId="13" xfId="5" applyFont="1" applyFill="1" applyBorder="1" applyAlignment="1">
      <alignment horizontal="center" wrapText="1"/>
    </xf>
    <xf numFmtId="0" fontId="36" fillId="3" borderId="2" xfId="5" applyFont="1" applyFill="1" applyBorder="1" applyAlignment="1">
      <alignment horizontal="center" vertical="center" wrapText="1"/>
    </xf>
    <xf numFmtId="0" fontId="36" fillId="3" borderId="14" xfId="5" applyFont="1" applyFill="1" applyBorder="1" applyAlignment="1">
      <alignment horizontal="center" vertical="center" wrapText="1"/>
    </xf>
    <xf numFmtId="0" fontId="43" fillId="2" borderId="15" xfId="2" applyFont="1" applyFill="1" applyBorder="1" applyAlignment="1">
      <alignment horizontal="center" vertical="center" wrapText="1"/>
    </xf>
    <xf numFmtId="0" fontId="7" fillId="0" borderId="2" xfId="0" applyFont="1" applyBorder="1" applyAlignment="1">
      <alignment horizontal="center" vertical="center"/>
    </xf>
    <xf numFmtId="0" fontId="9" fillId="0" borderId="2" xfId="0" applyFont="1" applyBorder="1" applyAlignment="1">
      <alignment horizontal="left"/>
    </xf>
    <xf numFmtId="0" fontId="34" fillId="5" borderId="2" xfId="0" applyFont="1" applyFill="1" applyBorder="1" applyAlignment="1">
      <alignment horizontal="left" vertical="center"/>
    </xf>
    <xf numFmtId="0" fontId="8" fillId="5" borderId="2" xfId="0" applyFont="1" applyFill="1" applyBorder="1" applyAlignment="1">
      <alignment horizontal="left" vertical="center"/>
    </xf>
    <xf numFmtId="0" fontId="9" fillId="0" borderId="2" xfId="0" applyFont="1" applyBorder="1" applyAlignment="1">
      <alignment horizontal="left" vertical="center"/>
    </xf>
    <xf numFmtId="0" fontId="9" fillId="2" borderId="2" xfId="0" applyFont="1" applyFill="1" applyBorder="1" applyAlignment="1">
      <alignment horizontal="left"/>
    </xf>
    <xf numFmtId="0" fontId="8" fillId="2" borderId="1" xfId="0" applyFont="1" applyFill="1" applyBorder="1" applyAlignment="1">
      <alignment horizontal="left"/>
    </xf>
    <xf numFmtId="0" fontId="8" fillId="2" borderId="3" xfId="0" applyFont="1" applyFill="1" applyBorder="1" applyAlignment="1">
      <alignment horizontal="left"/>
    </xf>
    <xf numFmtId="0" fontId="9" fillId="2" borderId="2" xfId="4" applyFont="1" applyFill="1" applyBorder="1" applyAlignment="1">
      <alignment vertical="top"/>
    </xf>
    <xf numFmtId="0" fontId="7" fillId="2" borderId="0" xfId="4" applyFont="1" applyFill="1" applyBorder="1" applyAlignment="1">
      <alignment horizontal="center"/>
    </xf>
    <xf numFmtId="1" fontId="8" fillId="2" borderId="2" xfId="0" applyNumberFormat="1" applyFont="1" applyFill="1" applyBorder="1" applyAlignment="1">
      <alignment vertical="center" wrapText="1"/>
    </xf>
    <xf numFmtId="0" fontId="9" fillId="2" borderId="2" xfId="0" applyFont="1" applyFill="1" applyBorder="1" applyAlignment="1">
      <alignment vertical="top" wrapText="1"/>
    </xf>
    <xf numFmtId="1" fontId="8" fillId="2" borderId="1" xfId="0" applyNumberFormat="1" applyFont="1" applyFill="1" applyBorder="1" applyAlignment="1"/>
    <xf numFmtId="1" fontId="28" fillId="10" borderId="28" xfId="0" applyNumberFormat="1" applyFont="1" applyFill="1" applyBorder="1" applyAlignment="1">
      <alignment horizontal="center" vertical="center" textRotation="90"/>
    </xf>
    <xf numFmtId="1" fontId="28" fillId="10" borderId="44" xfId="0" applyNumberFormat="1" applyFont="1" applyFill="1" applyBorder="1" applyAlignment="1">
      <alignment horizontal="center" vertical="center" textRotation="90"/>
    </xf>
    <xf numFmtId="1" fontId="28" fillId="10" borderId="45" xfId="0" applyNumberFormat="1" applyFont="1" applyFill="1" applyBorder="1" applyAlignment="1">
      <alignment horizontal="center" vertical="center" textRotation="90"/>
    </xf>
    <xf numFmtId="0" fontId="30" fillId="0" borderId="0" xfId="0" applyFont="1" applyAlignment="1">
      <alignment horizontal="left" vertical="center"/>
    </xf>
    <xf numFmtId="0" fontId="9" fillId="2" borderId="25" xfId="5" applyFont="1" applyFill="1" applyBorder="1" applyAlignment="1">
      <alignment horizontal="left" wrapText="1"/>
    </xf>
    <xf numFmtId="0" fontId="9" fillId="2" borderId="26" xfId="5" applyFont="1" applyFill="1" applyBorder="1" applyAlignment="1">
      <alignment horizontal="left" wrapText="1"/>
    </xf>
    <xf numFmtId="0" fontId="43" fillId="2" borderId="1" xfId="2" applyFont="1" applyFill="1" applyBorder="1" applyAlignment="1">
      <alignment horizontal="center" vertical="center" wrapText="1"/>
    </xf>
    <xf numFmtId="0" fontId="11" fillId="2" borderId="15" xfId="2" applyFont="1" applyFill="1" applyBorder="1" applyAlignment="1">
      <alignment horizontal="center" vertical="center" wrapText="1"/>
    </xf>
    <xf numFmtId="0" fontId="11" fillId="2" borderId="54" xfId="2" applyFont="1" applyFill="1" applyBorder="1" applyAlignment="1">
      <alignment horizontal="center" vertical="center" wrapText="1"/>
    </xf>
    <xf numFmtId="0" fontId="17" fillId="2" borderId="27" xfId="2" applyFont="1" applyFill="1" applyBorder="1" applyAlignment="1">
      <alignment horizontal="center" vertical="center" wrapText="1"/>
    </xf>
    <xf numFmtId="0" fontId="9" fillId="2" borderId="55" xfId="5" applyFont="1" applyFill="1" applyBorder="1" applyAlignment="1">
      <alignment horizontal="left" wrapText="1"/>
    </xf>
    <xf numFmtId="0" fontId="9" fillId="2" borderId="56" xfId="5" applyFont="1" applyFill="1" applyBorder="1" applyAlignment="1">
      <alignment horizontal="left" wrapText="1"/>
    </xf>
    <xf numFmtId="0" fontId="9" fillId="2" borderId="57" xfId="5" applyFont="1" applyFill="1" applyBorder="1" applyAlignment="1">
      <alignment horizontal="left" wrapText="1"/>
    </xf>
    <xf numFmtId="0" fontId="9" fillId="2" borderId="1" xfId="5" applyFont="1" applyFill="1" applyBorder="1" applyAlignment="1">
      <alignment horizontal="left" wrapText="1"/>
    </xf>
    <xf numFmtId="0" fontId="9" fillId="2" borderId="15" xfId="5" applyFont="1" applyFill="1" applyBorder="1" applyAlignment="1">
      <alignment horizontal="left" wrapText="1"/>
    </xf>
    <xf numFmtId="0" fontId="9" fillId="2" borderId="54" xfId="5" applyFont="1" applyFill="1" applyBorder="1" applyAlignment="1">
      <alignment horizontal="left" wrapText="1"/>
    </xf>
    <xf numFmtId="0" fontId="31" fillId="9" borderId="64" xfId="0" applyFont="1" applyFill="1" applyBorder="1" applyAlignment="1">
      <alignment horizontal="left" vertical="top" wrapText="1"/>
    </xf>
  </cellXfs>
  <cellStyles count="12">
    <cellStyle name="Hyperlink" xfId="1" builtinId="8"/>
    <cellStyle name="Normal" xfId="0" builtinId="0"/>
    <cellStyle name="Normal 2" xfId="2"/>
    <cellStyle name="Normal 2 2" xfId="9"/>
    <cellStyle name="Normal 3" xfId="3"/>
    <cellStyle name="Normal 3 2" xfId="7"/>
    <cellStyle name="Normal 3 2 2" xfId="11"/>
    <cellStyle name="Normal 3 3" xfId="10"/>
    <cellStyle name="Normal_Functional Test Case v1.0" xfId="4"/>
    <cellStyle name="Normal_Sheet1" xfId="5"/>
    <cellStyle name="Normal_Sheet1 2" xfId="8"/>
    <cellStyle name="標準_結合試験(AllOvertheWorld)"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0586"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B11" sqref="B11:G11"/>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31.125" style="1" customWidth="1"/>
    <col min="7" max="7" width="31" style="1" customWidth="1"/>
    <col min="8" max="16384" width="9" style="1"/>
  </cols>
  <sheetData>
    <row r="2" spans="1:7" s="5" customFormat="1" ht="75.75" customHeight="1">
      <c r="A2" s="3"/>
      <c r="B2" s="4"/>
      <c r="C2" s="248" t="s">
        <v>807</v>
      </c>
      <c r="D2" s="248"/>
      <c r="E2" s="248"/>
      <c r="F2" s="248"/>
      <c r="G2" s="248"/>
    </row>
    <row r="3" spans="1:7">
      <c r="B3" s="6"/>
      <c r="C3" s="7"/>
      <c r="F3" s="8"/>
    </row>
    <row r="4" spans="1:7" ht="14.25" customHeight="1">
      <c r="B4" s="222" t="s">
        <v>794</v>
      </c>
      <c r="C4" s="249" t="s">
        <v>784</v>
      </c>
      <c r="D4" s="249"/>
      <c r="E4" s="249"/>
      <c r="F4" s="222" t="s">
        <v>804</v>
      </c>
      <c r="G4" s="9" t="s">
        <v>785</v>
      </c>
    </row>
    <row r="5" spans="1:7" ht="14.25" customHeight="1">
      <c r="B5" s="222" t="s">
        <v>795</v>
      </c>
      <c r="C5" s="249" t="s">
        <v>103</v>
      </c>
      <c r="D5" s="249"/>
      <c r="E5" s="249"/>
      <c r="F5" s="222" t="s">
        <v>805</v>
      </c>
      <c r="G5" s="9" t="s">
        <v>786</v>
      </c>
    </row>
    <row r="6" spans="1:7" ht="15.75" customHeight="1">
      <c r="B6" s="250" t="s">
        <v>796</v>
      </c>
      <c r="C6" s="252" t="str">
        <f>C5&amp;"_"&amp;"System Test Case"&amp;"_"&amp;"v"&amp;G7</f>
        <v>CRW_System Test Case_v1.0</v>
      </c>
      <c r="D6" s="252"/>
      <c r="E6" s="252"/>
      <c r="F6" s="222" t="s">
        <v>806</v>
      </c>
      <c r="G6" s="62">
        <v>42569</v>
      </c>
    </row>
    <row r="7" spans="1:7" ht="13.5" customHeight="1">
      <c r="B7" s="251"/>
      <c r="C7" s="252"/>
      <c r="D7" s="252"/>
      <c r="E7" s="252"/>
      <c r="F7" s="222" t="s">
        <v>799</v>
      </c>
      <c r="G7" s="10" t="s">
        <v>10</v>
      </c>
    </row>
    <row r="8" spans="1:7">
      <c r="B8" s="1"/>
      <c r="C8" s="11"/>
      <c r="D8" s="12"/>
      <c r="E8" s="12"/>
      <c r="F8" s="12"/>
      <c r="G8" s="13"/>
    </row>
    <row r="9" spans="1:7">
      <c r="B9" s="1"/>
      <c r="C9" s="14"/>
      <c r="D9" s="14"/>
      <c r="E9" s="14"/>
      <c r="F9" s="14"/>
    </row>
    <row r="10" spans="1:7">
      <c r="B10" s="223" t="s">
        <v>797</v>
      </c>
    </row>
    <row r="11" spans="1:7" s="15" customFormat="1">
      <c r="B11" s="230" t="s">
        <v>798</v>
      </c>
      <c r="C11" s="224" t="s">
        <v>799</v>
      </c>
      <c r="D11" s="224" t="s">
        <v>800</v>
      </c>
      <c r="E11" s="229" t="s">
        <v>801</v>
      </c>
      <c r="F11" s="224" t="s">
        <v>802</v>
      </c>
      <c r="G11" s="232" t="s">
        <v>803</v>
      </c>
    </row>
    <row r="12" spans="1:7" s="16" customFormat="1" ht="21.75" customHeight="1">
      <c r="B12" s="63">
        <v>42569</v>
      </c>
      <c r="C12" s="64" t="s">
        <v>10</v>
      </c>
      <c r="D12" s="65"/>
      <c r="E12" s="65" t="s">
        <v>11</v>
      </c>
      <c r="F12" s="19"/>
      <c r="G12" s="20"/>
    </row>
    <row r="13" spans="1:7" s="16" customFormat="1" ht="21.75" customHeight="1">
      <c r="B13" s="63"/>
      <c r="C13" s="64"/>
      <c r="D13" s="18"/>
      <c r="E13" s="65"/>
      <c r="F13" s="18"/>
      <c r="G13" s="22"/>
    </row>
    <row r="14" spans="1:7" s="16" customFormat="1" ht="19.5" customHeight="1">
      <c r="B14" s="63"/>
      <c r="C14" s="64"/>
      <c r="D14" s="18"/>
      <c r="E14" s="18"/>
      <c r="G14" s="22"/>
    </row>
    <row r="15" spans="1:7" s="16" customFormat="1" ht="21.75" customHeight="1">
      <c r="B15" s="21"/>
      <c r="C15" s="17"/>
      <c r="D15" s="18"/>
      <c r="E15" s="18"/>
      <c r="F15" s="18"/>
      <c r="G15" s="22"/>
    </row>
    <row r="16" spans="1:7" s="16" customFormat="1" ht="19.5" customHeight="1">
      <c r="B16" s="21"/>
      <c r="C16" s="17"/>
      <c r="D16" s="18"/>
      <c r="E16" s="18"/>
      <c r="F16" s="18"/>
      <c r="G16" s="22"/>
    </row>
    <row r="17" spans="2:7" s="16" customFormat="1" ht="21.75" customHeight="1">
      <c r="B17" s="21"/>
      <c r="C17" s="17"/>
      <c r="D17" s="18"/>
      <c r="E17" s="18"/>
      <c r="F17" s="18"/>
      <c r="G17" s="22"/>
    </row>
    <row r="18" spans="2:7" s="16" customFormat="1" ht="19.5" customHeight="1">
      <c r="B18" s="23"/>
      <c r="C18" s="24"/>
      <c r="D18" s="25"/>
      <c r="E18" s="25"/>
      <c r="F18" s="25"/>
      <c r="G18" s="26"/>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7"/>
  <sheetViews>
    <sheetView zoomScale="85" zoomScaleNormal="85" workbookViewId="0">
      <selection activeCell="E13" sqref="E13"/>
    </sheetView>
  </sheetViews>
  <sheetFormatPr defaultRowHeight="12.75"/>
  <cols>
    <col min="1" max="1" width="17.375" style="78" customWidth="1"/>
    <col min="2" max="2" width="46.75" style="78" customWidth="1"/>
    <col min="3" max="3" width="34.375" style="78" customWidth="1"/>
    <col min="4" max="4" width="31.625" style="78" customWidth="1"/>
    <col min="5" max="5" width="16.5" style="78" customWidth="1"/>
    <col min="6" max="6" width="15.625" style="78" customWidth="1"/>
    <col min="7" max="7" width="14.75" style="78" customWidth="1"/>
    <col min="8" max="8" width="9" style="81"/>
    <col min="9" max="9" width="16.5" style="78" customWidth="1"/>
    <col min="10" max="10" width="9.375" style="80" customWidth="1"/>
    <col min="11" max="11" width="9" style="78" customWidth="1"/>
    <col min="12" max="15" width="9" style="78"/>
    <col min="16" max="16" width="8" style="78" customWidth="1"/>
    <col min="17" max="17" width="5.5" style="78" hidden="1" customWidth="1"/>
    <col min="18" max="16384" width="9" style="78"/>
  </cols>
  <sheetData>
    <row r="1" spans="1:257" ht="27" thickTop="1" thickBot="1">
      <c r="A1" s="94" t="s">
        <v>12</v>
      </c>
      <c r="B1" s="66"/>
      <c r="C1" s="66"/>
      <c r="D1" s="66"/>
      <c r="E1" s="66"/>
      <c r="F1" s="66"/>
      <c r="G1" s="66"/>
      <c r="H1" s="67"/>
      <c r="I1" s="176" t="s">
        <v>93</v>
      </c>
      <c r="J1" s="177" t="s">
        <v>88</v>
      </c>
      <c r="K1" s="177" t="s">
        <v>89</v>
      </c>
      <c r="L1" s="177" t="s">
        <v>90</v>
      </c>
      <c r="M1" s="177" t="s">
        <v>91</v>
      </c>
      <c r="N1" s="177" t="s">
        <v>95</v>
      </c>
      <c r="O1" s="178" t="s">
        <v>86</v>
      </c>
      <c r="P1" s="68"/>
      <c r="Q1" s="68"/>
      <c r="R1" s="68"/>
      <c r="S1" s="68"/>
      <c r="T1" s="68"/>
      <c r="U1" s="68"/>
      <c r="V1" s="68"/>
      <c r="W1" s="68"/>
      <c r="X1" s="68"/>
      <c r="Y1" s="68"/>
      <c r="Z1" s="68"/>
      <c r="AA1" s="68"/>
      <c r="AB1" s="68"/>
      <c r="AC1" s="68"/>
      <c r="AD1" s="68"/>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68"/>
      <c r="BM1" s="68"/>
      <c r="BN1" s="68"/>
      <c r="BO1" s="68"/>
      <c r="BP1" s="68"/>
      <c r="BQ1" s="68"/>
      <c r="BR1" s="68"/>
      <c r="BS1" s="68"/>
      <c r="BT1" s="68"/>
      <c r="BU1" s="68"/>
      <c r="BV1" s="68"/>
      <c r="BW1" s="68"/>
      <c r="BX1" s="68"/>
      <c r="BY1" s="68"/>
      <c r="BZ1" s="68"/>
      <c r="CA1" s="68"/>
      <c r="CB1" s="68"/>
      <c r="CC1" s="68"/>
      <c r="CD1" s="68"/>
      <c r="CE1" s="68"/>
      <c r="CF1" s="68"/>
      <c r="CG1" s="68"/>
      <c r="CH1" s="68"/>
      <c r="CI1" s="68"/>
      <c r="CJ1" s="68"/>
      <c r="CK1" s="68"/>
      <c r="CL1" s="68"/>
      <c r="CM1" s="68"/>
      <c r="CN1" s="68"/>
      <c r="CO1" s="68"/>
      <c r="CP1" s="68"/>
      <c r="CQ1" s="68"/>
      <c r="CR1" s="68"/>
      <c r="CS1" s="68"/>
      <c r="CT1" s="68"/>
      <c r="CU1" s="68"/>
      <c r="CV1" s="68"/>
      <c r="CW1" s="68"/>
      <c r="CX1" s="68"/>
      <c r="CY1" s="68"/>
      <c r="CZ1" s="68"/>
      <c r="DA1" s="68"/>
      <c r="DB1" s="68"/>
      <c r="DC1" s="68"/>
      <c r="DD1" s="68"/>
      <c r="DE1" s="68"/>
      <c r="DF1" s="68"/>
      <c r="DG1" s="68"/>
      <c r="DH1" s="68"/>
      <c r="DI1" s="68"/>
      <c r="DJ1" s="68"/>
      <c r="DK1" s="68"/>
      <c r="DL1" s="68"/>
      <c r="DM1" s="68"/>
      <c r="DN1" s="68"/>
      <c r="DO1" s="68"/>
      <c r="DP1" s="68"/>
      <c r="DQ1" s="68"/>
      <c r="DR1" s="68"/>
      <c r="DS1" s="68"/>
      <c r="DT1" s="68"/>
      <c r="DU1" s="68"/>
      <c r="DV1" s="68"/>
      <c r="DW1" s="68"/>
      <c r="DX1" s="68"/>
      <c r="DY1" s="68"/>
      <c r="DZ1" s="68"/>
      <c r="EA1" s="68"/>
      <c r="EB1" s="68"/>
      <c r="EC1" s="68"/>
      <c r="ED1" s="68"/>
      <c r="EE1" s="68"/>
      <c r="EF1" s="68"/>
      <c r="EG1" s="68"/>
      <c r="EH1" s="68"/>
      <c r="EI1" s="68"/>
      <c r="EJ1" s="68"/>
      <c r="EK1" s="68"/>
      <c r="EL1" s="68"/>
      <c r="EM1" s="68"/>
      <c r="EN1" s="68"/>
      <c r="EO1" s="68"/>
      <c r="EP1" s="68"/>
      <c r="EQ1" s="68"/>
      <c r="ER1" s="68"/>
      <c r="ES1" s="68"/>
      <c r="ET1" s="68"/>
      <c r="EU1" s="68"/>
      <c r="EV1" s="68"/>
      <c r="EW1" s="68"/>
      <c r="EX1" s="68"/>
      <c r="EY1" s="68"/>
      <c r="EZ1" s="68"/>
      <c r="FA1" s="68"/>
      <c r="FB1" s="68"/>
      <c r="FC1" s="68"/>
      <c r="FD1" s="68"/>
      <c r="FE1" s="68"/>
      <c r="FF1" s="68"/>
      <c r="FG1" s="68"/>
      <c r="FH1" s="68"/>
      <c r="FI1" s="68"/>
      <c r="FJ1" s="68"/>
      <c r="FK1" s="68"/>
      <c r="FL1" s="68"/>
      <c r="FM1" s="68"/>
      <c r="FN1" s="68"/>
      <c r="FO1" s="68"/>
      <c r="FP1" s="68"/>
      <c r="FQ1" s="68"/>
      <c r="FR1" s="68"/>
      <c r="FS1" s="68"/>
      <c r="FT1" s="68"/>
      <c r="FU1" s="68"/>
      <c r="FV1" s="68"/>
      <c r="FW1" s="68"/>
      <c r="FX1" s="68"/>
      <c r="FY1" s="68"/>
      <c r="FZ1" s="68"/>
      <c r="GA1" s="68"/>
      <c r="GB1" s="68"/>
      <c r="GC1" s="68"/>
      <c r="GD1" s="68"/>
      <c r="GE1" s="68"/>
      <c r="GF1" s="68"/>
      <c r="GG1" s="68"/>
      <c r="GH1" s="68"/>
      <c r="GI1" s="68"/>
      <c r="GJ1" s="68"/>
      <c r="GK1" s="68"/>
      <c r="GL1" s="68"/>
      <c r="GM1" s="68"/>
      <c r="GN1" s="68"/>
      <c r="GO1" s="68"/>
      <c r="GP1" s="68"/>
      <c r="GQ1" s="68"/>
      <c r="GR1" s="68"/>
      <c r="GS1" s="68"/>
      <c r="GT1" s="68"/>
      <c r="GU1" s="68"/>
      <c r="GV1" s="68"/>
      <c r="GW1" s="68"/>
      <c r="GX1" s="68"/>
      <c r="GY1" s="68"/>
      <c r="GZ1" s="68"/>
      <c r="HA1" s="68"/>
      <c r="HB1" s="68"/>
      <c r="HC1" s="68"/>
      <c r="HD1" s="68"/>
      <c r="HE1" s="68"/>
      <c r="HF1" s="68"/>
      <c r="HG1" s="68"/>
      <c r="HH1" s="68"/>
      <c r="HI1" s="68"/>
      <c r="HJ1" s="68"/>
      <c r="HK1" s="68"/>
      <c r="HL1" s="68"/>
      <c r="HM1" s="68"/>
      <c r="HN1" s="68"/>
      <c r="HO1" s="68"/>
      <c r="HP1" s="68"/>
      <c r="HQ1" s="68"/>
      <c r="HR1" s="68"/>
      <c r="HS1" s="68"/>
      <c r="HT1" s="68"/>
      <c r="HU1" s="68"/>
      <c r="HV1" s="68"/>
      <c r="HW1" s="68"/>
      <c r="HX1" s="68"/>
      <c r="HY1" s="68"/>
      <c r="HZ1" s="68"/>
      <c r="IA1" s="68"/>
      <c r="IB1" s="68"/>
      <c r="IC1" s="68"/>
      <c r="ID1" s="68"/>
      <c r="IE1" s="68"/>
      <c r="IF1" s="68"/>
      <c r="IG1" s="68"/>
      <c r="IH1" s="68"/>
      <c r="II1" s="68"/>
      <c r="IJ1" s="68"/>
      <c r="IK1" s="68"/>
      <c r="IL1" s="68"/>
      <c r="IM1" s="68"/>
      <c r="IN1" s="68"/>
      <c r="IO1" s="68"/>
      <c r="IP1" s="68"/>
      <c r="IQ1" s="68"/>
      <c r="IR1" s="68"/>
      <c r="IS1" s="68"/>
      <c r="IT1" s="68"/>
      <c r="IU1" s="68"/>
      <c r="IV1" s="68"/>
      <c r="IW1" s="68"/>
    </row>
    <row r="2" spans="1:257" ht="15">
      <c r="A2" s="242" t="s">
        <v>853</v>
      </c>
      <c r="B2" s="265" t="s">
        <v>259</v>
      </c>
      <c r="C2" s="265"/>
      <c r="D2" s="265"/>
      <c r="E2" s="265"/>
      <c r="F2" s="265"/>
      <c r="G2" s="265"/>
      <c r="H2" s="69"/>
      <c r="I2" s="179" t="s">
        <v>790</v>
      </c>
      <c r="J2" s="180">
        <f>COUNTIFS(J13:J143,"HungTQ",L13:L143,"Open")</f>
        <v>0</v>
      </c>
      <c r="K2" s="180">
        <f>COUNTIFS(J13:J143,"HungTQ",L13:L143,"Accepted")</f>
        <v>0</v>
      </c>
      <c r="L2" s="180">
        <f>COUNTIFS(J13:J143,"HungTQ",L13:L143,"Ready for test")</f>
        <v>0</v>
      </c>
      <c r="M2" s="180">
        <f>COUNTIFS(J13:J143,"HungTQ",L13:L143,"Closed")</f>
        <v>0</v>
      </c>
      <c r="N2" s="180">
        <f>COUNTIFS(J13:J143,"HungTQ",L13:L143,"")</f>
        <v>0</v>
      </c>
      <c r="O2" s="181">
        <f t="shared" ref="O2:O6" si="0">SUM(J2:N2)</f>
        <v>0</v>
      </c>
      <c r="P2" s="68"/>
      <c r="Q2" s="68" t="s">
        <v>1</v>
      </c>
      <c r="R2" s="68"/>
      <c r="S2" s="68"/>
      <c r="T2" s="68"/>
      <c r="U2" s="68"/>
      <c r="V2" s="68"/>
      <c r="W2" s="68"/>
      <c r="X2" s="68"/>
      <c r="Y2" s="68"/>
      <c r="Z2" s="68"/>
      <c r="AA2" s="68"/>
      <c r="AB2" s="68"/>
      <c r="AC2" s="68"/>
      <c r="AD2" s="68"/>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68"/>
      <c r="BM2" s="68"/>
      <c r="BN2" s="68"/>
      <c r="BO2" s="68"/>
      <c r="BP2" s="68"/>
      <c r="BQ2" s="68"/>
      <c r="BR2" s="68"/>
      <c r="BS2" s="68"/>
      <c r="BT2" s="68"/>
      <c r="BU2" s="68"/>
      <c r="BV2" s="68"/>
      <c r="BW2" s="68"/>
      <c r="BX2" s="68"/>
      <c r="BY2" s="68"/>
      <c r="BZ2" s="68"/>
      <c r="CA2" s="68"/>
      <c r="CB2" s="68"/>
      <c r="CC2" s="68"/>
      <c r="CD2" s="68"/>
      <c r="CE2" s="68"/>
      <c r="CF2" s="68"/>
      <c r="CG2" s="68"/>
      <c r="CH2" s="68"/>
      <c r="CI2" s="68"/>
      <c r="CJ2" s="68"/>
      <c r="CK2" s="68"/>
      <c r="CL2" s="68"/>
      <c r="CM2" s="68"/>
      <c r="CN2" s="68"/>
      <c r="CO2" s="68"/>
      <c r="CP2" s="68"/>
      <c r="CQ2" s="68"/>
      <c r="CR2" s="68"/>
      <c r="CS2" s="68"/>
      <c r="CT2" s="68"/>
      <c r="CU2" s="68"/>
      <c r="CV2" s="68"/>
      <c r="CW2" s="68"/>
      <c r="CX2" s="68"/>
      <c r="CY2" s="68"/>
      <c r="CZ2" s="68"/>
      <c r="DA2" s="68"/>
      <c r="DB2" s="68"/>
      <c r="DC2" s="68"/>
      <c r="DD2" s="68"/>
      <c r="DE2" s="68"/>
      <c r="DF2" s="68"/>
      <c r="DG2" s="68"/>
      <c r="DH2" s="68"/>
      <c r="DI2" s="68"/>
      <c r="DJ2" s="68"/>
      <c r="DK2" s="68"/>
      <c r="DL2" s="68"/>
      <c r="DM2" s="68"/>
      <c r="DN2" s="68"/>
      <c r="DO2" s="68"/>
      <c r="DP2" s="68"/>
      <c r="DQ2" s="68"/>
      <c r="DR2" s="68"/>
      <c r="DS2" s="68"/>
      <c r="DT2" s="68"/>
      <c r="DU2" s="68"/>
      <c r="DV2" s="68"/>
      <c r="DW2" s="68"/>
      <c r="DX2" s="68"/>
      <c r="DY2" s="68"/>
      <c r="DZ2" s="68"/>
      <c r="EA2" s="68"/>
      <c r="EB2" s="68"/>
      <c r="EC2" s="68"/>
      <c r="ED2" s="68"/>
      <c r="EE2" s="68"/>
      <c r="EF2" s="68"/>
      <c r="EG2" s="68"/>
      <c r="EH2" s="68"/>
      <c r="EI2" s="68"/>
      <c r="EJ2" s="68"/>
      <c r="EK2" s="68"/>
      <c r="EL2" s="68"/>
      <c r="EM2" s="68"/>
      <c r="EN2" s="68"/>
      <c r="EO2" s="68"/>
      <c r="EP2" s="68"/>
      <c r="EQ2" s="68"/>
      <c r="ER2" s="68"/>
      <c r="ES2" s="68"/>
      <c r="ET2" s="68"/>
      <c r="EU2" s="68"/>
      <c r="EV2" s="68"/>
      <c r="EW2" s="68"/>
      <c r="EX2" s="68"/>
      <c r="EY2" s="68"/>
      <c r="EZ2" s="68"/>
      <c r="FA2" s="68"/>
      <c r="FB2" s="68"/>
      <c r="FC2" s="68"/>
      <c r="FD2" s="68"/>
      <c r="FE2" s="68"/>
      <c r="FF2" s="68"/>
      <c r="FG2" s="68"/>
      <c r="FH2" s="68"/>
      <c r="FI2" s="68"/>
      <c r="FJ2" s="68"/>
      <c r="FK2" s="68"/>
      <c r="FL2" s="68"/>
      <c r="FM2" s="68"/>
      <c r="FN2" s="68"/>
      <c r="FO2" s="68"/>
      <c r="FP2" s="68"/>
      <c r="FQ2" s="68"/>
      <c r="FR2" s="68"/>
      <c r="FS2" s="68"/>
      <c r="FT2" s="68"/>
      <c r="FU2" s="68"/>
      <c r="FV2" s="68"/>
      <c r="FW2" s="68"/>
      <c r="FX2" s="68"/>
      <c r="FY2" s="68"/>
      <c r="FZ2" s="68"/>
      <c r="GA2" s="68"/>
      <c r="GB2" s="68"/>
      <c r="GC2" s="68"/>
      <c r="GD2" s="68"/>
      <c r="GE2" s="68"/>
      <c r="GF2" s="68"/>
      <c r="GG2" s="68"/>
      <c r="GH2" s="68"/>
      <c r="GI2" s="68"/>
      <c r="GJ2" s="68"/>
      <c r="GK2" s="68"/>
      <c r="GL2" s="68"/>
      <c r="GM2" s="68"/>
      <c r="GN2" s="68"/>
      <c r="GO2" s="68"/>
      <c r="GP2" s="68"/>
      <c r="GQ2" s="68"/>
      <c r="GR2" s="68"/>
      <c r="GS2" s="68"/>
      <c r="GT2" s="68"/>
      <c r="GU2" s="68"/>
      <c r="GV2" s="68"/>
      <c r="GW2" s="68"/>
      <c r="GX2" s="68"/>
      <c r="GY2" s="68"/>
      <c r="GZ2" s="68"/>
      <c r="HA2" s="68"/>
      <c r="HB2" s="68"/>
      <c r="HC2" s="68"/>
      <c r="HD2" s="68"/>
      <c r="HE2" s="68"/>
      <c r="HF2" s="68"/>
      <c r="HG2" s="68"/>
      <c r="HH2" s="68"/>
      <c r="HI2" s="68"/>
      <c r="HJ2" s="68"/>
      <c r="HK2" s="68"/>
      <c r="HL2" s="68"/>
      <c r="HM2" s="68"/>
      <c r="HN2" s="68"/>
      <c r="HO2" s="68"/>
      <c r="HP2" s="68"/>
      <c r="HQ2" s="68"/>
      <c r="HR2" s="68"/>
      <c r="HS2" s="68"/>
      <c r="HT2" s="68"/>
      <c r="HU2" s="68"/>
      <c r="HV2" s="68"/>
      <c r="HW2" s="68"/>
      <c r="HX2" s="68"/>
      <c r="HY2" s="68"/>
      <c r="HZ2" s="68"/>
      <c r="IA2" s="68"/>
      <c r="IB2" s="68"/>
      <c r="IC2" s="68"/>
      <c r="ID2" s="68"/>
      <c r="IE2" s="68"/>
      <c r="IF2" s="68"/>
      <c r="IG2" s="68"/>
      <c r="IH2" s="68"/>
      <c r="II2" s="68"/>
      <c r="IJ2" s="68"/>
      <c r="IK2" s="68"/>
      <c r="IL2" s="68"/>
      <c r="IM2" s="68"/>
      <c r="IN2" s="68"/>
      <c r="IO2" s="68"/>
      <c r="IP2" s="68"/>
      <c r="IQ2" s="68"/>
      <c r="IR2" s="68"/>
      <c r="IS2" s="68"/>
      <c r="IT2" s="68"/>
      <c r="IU2" s="68"/>
      <c r="IV2" s="68"/>
      <c r="IW2" s="68"/>
    </row>
    <row r="3" spans="1:257" ht="15">
      <c r="A3" s="242" t="s">
        <v>854</v>
      </c>
      <c r="B3" s="265" t="s">
        <v>260</v>
      </c>
      <c r="C3" s="265"/>
      <c r="D3" s="265"/>
      <c r="E3" s="265"/>
      <c r="F3" s="265"/>
      <c r="G3" s="265"/>
      <c r="H3" s="69"/>
      <c r="I3" s="179" t="s">
        <v>791</v>
      </c>
      <c r="J3" s="180">
        <f>COUNTIFS(J13:J143,"DangT",L13:L143,"Open")</f>
        <v>0</v>
      </c>
      <c r="K3" s="180">
        <f>COUNTIFS(J13:J143,"DangT",L13:L143,"Accepted")</f>
        <v>0</v>
      </c>
      <c r="L3" s="180">
        <f>COUNTIFS(J13:J143,"DangT",L13:L143,"Ready for test")</f>
        <v>0</v>
      </c>
      <c r="M3" s="180">
        <f>COUNTIFS(J13:J143,"DangT",L13:L143,"Closed")</f>
        <v>0</v>
      </c>
      <c r="N3" s="180">
        <f>COUNTIFS(J13:J143,"DangT",L13:L143,"")</f>
        <v>0</v>
      </c>
      <c r="O3" s="182">
        <f t="shared" si="0"/>
        <v>0</v>
      </c>
      <c r="P3" s="68"/>
      <c r="Q3" s="68" t="s">
        <v>2</v>
      </c>
      <c r="R3" s="68"/>
      <c r="S3" s="68"/>
      <c r="T3" s="68"/>
      <c r="U3" s="68"/>
      <c r="V3" s="68"/>
      <c r="W3" s="68"/>
      <c r="X3" s="68"/>
      <c r="Y3" s="68"/>
      <c r="Z3" s="68"/>
      <c r="AA3" s="68"/>
      <c r="AB3" s="68"/>
      <c r="AC3" s="68"/>
      <c r="AD3" s="68"/>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68"/>
      <c r="BM3" s="68"/>
      <c r="BN3" s="68"/>
      <c r="BO3" s="68"/>
      <c r="BP3" s="68"/>
      <c r="BQ3" s="68"/>
      <c r="BR3" s="68"/>
      <c r="BS3" s="68"/>
      <c r="BT3" s="68"/>
      <c r="BU3" s="68"/>
      <c r="BV3" s="68"/>
      <c r="BW3" s="68"/>
      <c r="BX3" s="68"/>
      <c r="BY3" s="68"/>
      <c r="BZ3" s="68"/>
      <c r="CA3" s="68"/>
      <c r="CB3" s="68"/>
      <c r="CC3" s="68"/>
      <c r="CD3" s="68"/>
      <c r="CE3" s="68"/>
      <c r="CF3" s="68"/>
      <c r="CG3" s="68"/>
      <c r="CH3" s="68"/>
      <c r="CI3" s="68"/>
      <c r="CJ3" s="68"/>
      <c r="CK3" s="68"/>
      <c r="CL3" s="68"/>
      <c r="CM3" s="68"/>
      <c r="CN3" s="68"/>
      <c r="CO3" s="68"/>
      <c r="CP3" s="68"/>
      <c r="CQ3" s="68"/>
      <c r="CR3" s="68"/>
      <c r="CS3" s="68"/>
      <c r="CT3" s="68"/>
      <c r="CU3" s="68"/>
      <c r="CV3" s="68"/>
      <c r="CW3" s="68"/>
      <c r="CX3" s="68"/>
      <c r="CY3" s="68"/>
      <c r="CZ3" s="68"/>
      <c r="DA3" s="68"/>
      <c r="DB3" s="68"/>
      <c r="DC3" s="68"/>
      <c r="DD3" s="68"/>
      <c r="DE3" s="68"/>
      <c r="DF3" s="68"/>
      <c r="DG3" s="68"/>
      <c r="DH3" s="68"/>
      <c r="DI3" s="68"/>
      <c r="DJ3" s="68"/>
      <c r="DK3" s="68"/>
      <c r="DL3" s="68"/>
      <c r="DM3" s="68"/>
      <c r="DN3" s="68"/>
      <c r="DO3" s="68"/>
      <c r="DP3" s="68"/>
      <c r="DQ3" s="68"/>
      <c r="DR3" s="68"/>
      <c r="DS3" s="68"/>
      <c r="DT3" s="68"/>
      <c r="DU3" s="68"/>
      <c r="DV3" s="68"/>
      <c r="DW3" s="68"/>
      <c r="DX3" s="68"/>
      <c r="DY3" s="68"/>
      <c r="DZ3" s="68"/>
      <c r="EA3" s="68"/>
      <c r="EB3" s="68"/>
      <c r="EC3" s="68"/>
      <c r="ED3" s="68"/>
      <c r="EE3" s="68"/>
      <c r="EF3" s="68"/>
      <c r="EG3" s="68"/>
      <c r="EH3" s="68"/>
      <c r="EI3" s="68"/>
      <c r="EJ3" s="68"/>
      <c r="EK3" s="68"/>
      <c r="EL3" s="68"/>
      <c r="EM3" s="68"/>
      <c r="EN3" s="68"/>
      <c r="EO3" s="68"/>
      <c r="EP3" s="68"/>
      <c r="EQ3" s="68"/>
      <c r="ER3" s="68"/>
      <c r="ES3" s="68"/>
      <c r="ET3" s="68"/>
      <c r="EU3" s="68"/>
      <c r="EV3" s="68"/>
      <c r="EW3" s="68"/>
      <c r="EX3" s="68"/>
      <c r="EY3" s="68"/>
      <c r="EZ3" s="68"/>
      <c r="FA3" s="68"/>
      <c r="FB3" s="68"/>
      <c r="FC3" s="68"/>
      <c r="FD3" s="68"/>
      <c r="FE3" s="68"/>
      <c r="FF3" s="68"/>
      <c r="FG3" s="68"/>
      <c r="FH3" s="68"/>
      <c r="FI3" s="68"/>
      <c r="FJ3" s="68"/>
      <c r="FK3" s="68"/>
      <c r="FL3" s="68"/>
      <c r="FM3" s="68"/>
      <c r="FN3" s="68"/>
      <c r="FO3" s="68"/>
      <c r="FP3" s="68"/>
      <c r="FQ3" s="68"/>
      <c r="FR3" s="68"/>
      <c r="FS3" s="68"/>
      <c r="FT3" s="68"/>
      <c r="FU3" s="68"/>
      <c r="FV3" s="68"/>
      <c r="FW3" s="68"/>
      <c r="FX3" s="68"/>
      <c r="FY3" s="68"/>
      <c r="FZ3" s="68"/>
      <c r="GA3" s="68"/>
      <c r="GB3" s="68"/>
      <c r="GC3" s="68"/>
      <c r="GD3" s="68"/>
      <c r="GE3" s="68"/>
      <c r="GF3" s="68"/>
      <c r="GG3" s="68"/>
      <c r="GH3" s="68"/>
      <c r="GI3" s="68"/>
      <c r="GJ3" s="68"/>
      <c r="GK3" s="68"/>
      <c r="GL3" s="68"/>
      <c r="GM3" s="68"/>
      <c r="GN3" s="68"/>
      <c r="GO3" s="68"/>
      <c r="GP3" s="68"/>
      <c r="GQ3" s="68"/>
      <c r="GR3" s="68"/>
      <c r="GS3" s="68"/>
      <c r="GT3" s="68"/>
      <c r="GU3" s="68"/>
      <c r="GV3" s="68"/>
      <c r="GW3" s="68"/>
      <c r="GX3" s="68"/>
      <c r="GY3" s="68"/>
      <c r="GZ3" s="68"/>
      <c r="HA3" s="68"/>
      <c r="HB3" s="68"/>
      <c r="HC3" s="68"/>
      <c r="HD3" s="68"/>
      <c r="HE3" s="68"/>
      <c r="HF3" s="68"/>
      <c r="HG3" s="68"/>
      <c r="HH3" s="68"/>
      <c r="HI3" s="68"/>
      <c r="HJ3" s="68"/>
      <c r="HK3" s="68"/>
      <c r="HL3" s="68"/>
      <c r="HM3" s="68"/>
      <c r="HN3" s="68"/>
      <c r="HO3" s="68"/>
      <c r="HP3" s="68"/>
      <c r="HQ3" s="68"/>
      <c r="HR3" s="68"/>
      <c r="HS3" s="68"/>
      <c r="HT3" s="68"/>
      <c r="HU3" s="68"/>
      <c r="HV3" s="68"/>
      <c r="HW3" s="68"/>
      <c r="HX3" s="68"/>
      <c r="HY3" s="68"/>
      <c r="HZ3" s="68"/>
      <c r="IA3" s="68"/>
      <c r="IB3" s="68"/>
      <c r="IC3" s="68"/>
      <c r="ID3" s="68"/>
      <c r="IE3" s="68"/>
      <c r="IF3" s="68"/>
      <c r="IG3" s="68"/>
      <c r="IH3" s="68"/>
      <c r="II3" s="68"/>
      <c r="IJ3" s="68"/>
      <c r="IK3" s="68"/>
      <c r="IL3" s="68"/>
      <c r="IM3" s="68"/>
      <c r="IN3" s="68"/>
      <c r="IO3" s="68"/>
      <c r="IP3" s="68"/>
      <c r="IQ3" s="68"/>
      <c r="IR3" s="68"/>
      <c r="IS3" s="68"/>
      <c r="IT3" s="68"/>
      <c r="IU3" s="68"/>
      <c r="IV3" s="68"/>
      <c r="IW3" s="68"/>
    </row>
    <row r="4" spans="1:257" ht="15">
      <c r="A4" s="242" t="s">
        <v>855</v>
      </c>
      <c r="B4" s="266" t="s">
        <v>785</v>
      </c>
      <c r="C4" s="266"/>
      <c r="D4" s="266"/>
      <c r="E4" s="266"/>
      <c r="F4" s="266"/>
      <c r="G4" s="266"/>
      <c r="H4" s="69"/>
      <c r="I4" s="179" t="s">
        <v>792</v>
      </c>
      <c r="J4" s="180">
        <f>COUNTIFS(J13:J143,"HungNN",L13:L143,"Open")</f>
        <v>0</v>
      </c>
      <c r="K4" s="180">
        <f>COUNTIFS(J13:J143,"HungNN",L13:L143,"Accepted")</f>
        <v>0</v>
      </c>
      <c r="L4" s="180">
        <f>COUNTIFS(J13:J143,"HungNN",L13:L143,"Ready for test")</f>
        <v>0</v>
      </c>
      <c r="M4" s="180">
        <f>COUNTIFS(J13:J143,"HungNN",L13:L143,"Closed")</f>
        <v>0</v>
      </c>
      <c r="N4" s="180">
        <f>COUNTIFS(J13:J143,"HungNN",L13:L143,"")</f>
        <v>0</v>
      </c>
      <c r="O4" s="182">
        <f t="shared" si="0"/>
        <v>0</v>
      </c>
      <c r="P4" s="68"/>
      <c r="Q4" s="70"/>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c r="BE4" s="68"/>
      <c r="BF4" s="68"/>
      <c r="BG4" s="68"/>
      <c r="BH4" s="68"/>
      <c r="BI4" s="68"/>
      <c r="BJ4" s="68"/>
      <c r="BK4" s="68"/>
      <c r="BL4" s="68"/>
      <c r="BM4" s="68"/>
      <c r="BN4" s="68"/>
      <c r="BO4" s="68"/>
      <c r="BP4" s="68"/>
      <c r="BQ4" s="68"/>
      <c r="BR4" s="68"/>
      <c r="BS4" s="68"/>
      <c r="BT4" s="68"/>
      <c r="BU4" s="68"/>
      <c r="BV4" s="68"/>
      <c r="BW4" s="68"/>
      <c r="BX4" s="68"/>
      <c r="BY4" s="68"/>
      <c r="BZ4" s="68"/>
      <c r="CA4" s="68"/>
      <c r="CB4" s="68"/>
      <c r="CC4" s="68"/>
      <c r="CD4" s="68"/>
      <c r="CE4" s="68"/>
      <c r="CF4" s="68"/>
      <c r="CG4" s="68"/>
      <c r="CH4" s="68"/>
      <c r="CI4" s="68"/>
      <c r="CJ4" s="68"/>
      <c r="CK4" s="68"/>
      <c r="CL4" s="68"/>
      <c r="CM4" s="68"/>
      <c r="CN4" s="68"/>
      <c r="CO4" s="68"/>
      <c r="CP4" s="68"/>
      <c r="CQ4" s="68"/>
      <c r="CR4" s="68"/>
      <c r="CS4" s="68"/>
      <c r="CT4" s="68"/>
      <c r="CU4" s="68"/>
      <c r="CV4" s="68"/>
      <c r="CW4" s="68"/>
      <c r="CX4" s="68"/>
      <c r="CY4" s="68"/>
      <c r="CZ4" s="68"/>
      <c r="DA4" s="68"/>
      <c r="DB4" s="68"/>
      <c r="DC4" s="68"/>
      <c r="DD4" s="68"/>
      <c r="DE4" s="68"/>
      <c r="DF4" s="68"/>
      <c r="DG4" s="68"/>
      <c r="DH4" s="68"/>
      <c r="DI4" s="68"/>
      <c r="DJ4" s="68"/>
      <c r="DK4" s="68"/>
      <c r="DL4" s="68"/>
      <c r="DM4" s="68"/>
      <c r="DN4" s="68"/>
      <c r="DO4" s="68"/>
      <c r="DP4" s="68"/>
      <c r="DQ4" s="68"/>
      <c r="DR4" s="68"/>
      <c r="DS4" s="68"/>
      <c r="DT4" s="68"/>
      <c r="DU4" s="68"/>
      <c r="DV4" s="68"/>
      <c r="DW4" s="68"/>
      <c r="DX4" s="68"/>
      <c r="DY4" s="68"/>
      <c r="DZ4" s="68"/>
      <c r="EA4" s="68"/>
      <c r="EB4" s="68"/>
      <c r="EC4" s="68"/>
      <c r="ED4" s="68"/>
      <c r="EE4" s="68"/>
      <c r="EF4" s="68"/>
      <c r="EG4" s="68"/>
      <c r="EH4" s="68"/>
      <c r="EI4" s="68"/>
      <c r="EJ4" s="68"/>
      <c r="EK4" s="68"/>
      <c r="EL4" s="68"/>
      <c r="EM4" s="68"/>
      <c r="EN4" s="68"/>
      <c r="EO4" s="68"/>
      <c r="EP4" s="68"/>
      <c r="EQ4" s="68"/>
      <c r="ER4" s="68"/>
      <c r="ES4" s="68"/>
      <c r="ET4" s="68"/>
      <c r="EU4" s="68"/>
      <c r="EV4" s="68"/>
      <c r="EW4" s="68"/>
      <c r="EX4" s="68"/>
      <c r="EY4" s="68"/>
      <c r="EZ4" s="68"/>
      <c r="FA4" s="68"/>
      <c r="FB4" s="68"/>
      <c r="FC4" s="68"/>
      <c r="FD4" s="68"/>
      <c r="FE4" s="68"/>
      <c r="FF4" s="68"/>
      <c r="FG4" s="68"/>
      <c r="FH4" s="68"/>
      <c r="FI4" s="68"/>
      <c r="FJ4" s="68"/>
      <c r="FK4" s="68"/>
      <c r="FL4" s="68"/>
      <c r="FM4" s="68"/>
      <c r="FN4" s="68"/>
      <c r="FO4" s="68"/>
      <c r="FP4" s="68"/>
      <c r="FQ4" s="68"/>
      <c r="FR4" s="68"/>
      <c r="FS4" s="68"/>
      <c r="FT4" s="68"/>
      <c r="FU4" s="68"/>
      <c r="FV4" s="68"/>
      <c r="FW4" s="68"/>
      <c r="FX4" s="68"/>
      <c r="FY4" s="68"/>
      <c r="FZ4" s="68"/>
      <c r="GA4" s="68"/>
      <c r="GB4" s="68"/>
      <c r="GC4" s="68"/>
      <c r="GD4" s="68"/>
      <c r="GE4" s="68"/>
      <c r="GF4" s="68"/>
      <c r="GG4" s="68"/>
      <c r="GH4" s="68"/>
      <c r="GI4" s="68"/>
      <c r="GJ4" s="68"/>
      <c r="GK4" s="68"/>
      <c r="GL4" s="68"/>
      <c r="GM4" s="68"/>
      <c r="GN4" s="68"/>
      <c r="GO4" s="68"/>
      <c r="GP4" s="68"/>
      <c r="GQ4" s="68"/>
      <c r="GR4" s="68"/>
      <c r="GS4" s="68"/>
      <c r="GT4" s="68"/>
      <c r="GU4" s="68"/>
      <c r="GV4" s="68"/>
      <c r="GW4" s="68"/>
      <c r="GX4" s="68"/>
      <c r="GY4" s="68"/>
      <c r="GZ4" s="68"/>
      <c r="HA4" s="68"/>
      <c r="HB4" s="68"/>
      <c r="HC4" s="68"/>
      <c r="HD4" s="68"/>
      <c r="HE4" s="68"/>
      <c r="HF4" s="68"/>
      <c r="HG4" s="68"/>
      <c r="HH4" s="68"/>
      <c r="HI4" s="68"/>
      <c r="HJ4" s="68"/>
      <c r="HK4" s="68"/>
      <c r="HL4" s="68"/>
      <c r="HM4" s="68"/>
      <c r="HN4" s="68"/>
      <c r="HO4" s="68"/>
      <c r="HP4" s="68"/>
      <c r="HQ4" s="68"/>
      <c r="HR4" s="68"/>
      <c r="HS4" s="68"/>
      <c r="HT4" s="68"/>
      <c r="HU4" s="68"/>
      <c r="HV4" s="68"/>
      <c r="HW4" s="68"/>
      <c r="HX4" s="68"/>
      <c r="HY4" s="68"/>
      <c r="HZ4" s="68"/>
      <c r="IA4" s="68"/>
      <c r="IB4" s="68"/>
      <c r="IC4" s="68"/>
      <c r="ID4" s="68"/>
      <c r="IE4" s="68"/>
      <c r="IF4" s="68"/>
      <c r="IG4" s="68"/>
      <c r="IH4" s="68"/>
      <c r="II4" s="68"/>
      <c r="IJ4" s="68"/>
      <c r="IK4" s="68"/>
      <c r="IL4" s="68"/>
      <c r="IM4" s="68"/>
      <c r="IN4" s="68"/>
      <c r="IO4" s="68"/>
      <c r="IP4" s="68"/>
      <c r="IQ4" s="68"/>
      <c r="IR4" s="68"/>
      <c r="IS4" s="68"/>
      <c r="IT4" s="68"/>
      <c r="IU4" s="68"/>
      <c r="IV4" s="68"/>
      <c r="IW4" s="68"/>
    </row>
    <row r="5" spans="1:257" ht="15" customHeight="1">
      <c r="A5" s="244" t="s">
        <v>856</v>
      </c>
      <c r="B5" s="243" t="s">
        <v>815</v>
      </c>
      <c r="C5" s="243" t="s">
        <v>857</v>
      </c>
      <c r="D5" s="247" t="s">
        <v>5</v>
      </c>
      <c r="E5" s="267" t="s">
        <v>864</v>
      </c>
      <c r="F5" s="268"/>
      <c r="G5" s="269"/>
      <c r="H5" s="72"/>
      <c r="I5" s="179" t="s">
        <v>785</v>
      </c>
      <c r="J5" s="180">
        <f>COUNTIFS(J13:J143,"QuangNN",L13:L143,"Open")</f>
        <v>0</v>
      </c>
      <c r="K5" s="180">
        <f>COUNTIFS(J13:J143,"QuangNN",L13:L143,"Accepted")</f>
        <v>0</v>
      </c>
      <c r="L5" s="180">
        <f>COUNTIFS(J13:J143,"QuangNN",L13:L143,"Ready for test")</f>
        <v>0</v>
      </c>
      <c r="M5" s="180">
        <f>COUNTIFS(J13:J143,"QuangNN",L13:L143,"Closed")</f>
        <v>0</v>
      </c>
      <c r="N5" s="180">
        <f>COUNTIFS(J13:J143,"QuangNN",L13:L143,"")</f>
        <v>0</v>
      </c>
      <c r="O5" s="182">
        <f t="shared" si="0"/>
        <v>0</v>
      </c>
      <c r="P5" s="68"/>
      <c r="Q5" s="68" t="s">
        <v>4</v>
      </c>
      <c r="R5" s="68"/>
      <c r="S5" s="68"/>
      <c r="T5" s="68"/>
      <c r="U5" s="68"/>
      <c r="V5" s="68"/>
      <c r="W5" s="68"/>
      <c r="X5" s="68"/>
      <c r="Y5" s="68"/>
      <c r="Z5" s="68"/>
      <c r="AA5" s="68"/>
      <c r="AB5" s="68"/>
      <c r="AC5" s="68"/>
      <c r="AD5" s="68"/>
      <c r="AE5" s="68"/>
      <c r="AF5" s="68"/>
      <c r="AG5" s="68"/>
      <c r="AH5" s="68"/>
      <c r="AI5" s="68"/>
      <c r="AJ5" s="68"/>
      <c r="AK5" s="68"/>
      <c r="AL5" s="68"/>
      <c r="AM5" s="68"/>
      <c r="AN5" s="68"/>
      <c r="AO5" s="68"/>
      <c r="AP5" s="68"/>
      <c r="AQ5" s="68"/>
      <c r="AR5" s="68"/>
      <c r="AS5" s="68"/>
      <c r="AT5" s="68"/>
      <c r="AU5" s="68"/>
      <c r="AV5" s="68"/>
      <c r="AW5" s="68"/>
      <c r="AX5" s="68"/>
      <c r="AY5" s="68"/>
      <c r="AZ5" s="68"/>
      <c r="BA5" s="68"/>
      <c r="BB5" s="68"/>
      <c r="BC5" s="68"/>
      <c r="BD5" s="68"/>
      <c r="BE5" s="68"/>
      <c r="BF5" s="68"/>
      <c r="BG5" s="68"/>
      <c r="BH5" s="68"/>
      <c r="BI5" s="68"/>
      <c r="BJ5" s="68"/>
      <c r="BK5" s="68"/>
      <c r="BL5" s="68"/>
      <c r="BM5" s="68"/>
      <c r="BN5" s="68"/>
      <c r="BO5" s="68"/>
      <c r="BP5" s="68"/>
      <c r="BQ5" s="68"/>
      <c r="BR5" s="68"/>
      <c r="BS5" s="68"/>
      <c r="BT5" s="68"/>
      <c r="BU5" s="68"/>
      <c r="BV5" s="68"/>
      <c r="BW5" s="68"/>
      <c r="BX5" s="68"/>
      <c r="BY5" s="68"/>
      <c r="BZ5" s="68"/>
      <c r="CA5" s="68"/>
      <c r="CB5" s="68"/>
      <c r="CC5" s="68"/>
      <c r="CD5" s="68"/>
      <c r="CE5" s="68"/>
      <c r="CF5" s="68"/>
      <c r="CG5" s="68"/>
      <c r="CH5" s="68"/>
      <c r="CI5" s="68"/>
      <c r="CJ5" s="68"/>
      <c r="CK5" s="68"/>
      <c r="CL5" s="68"/>
      <c r="CM5" s="68"/>
      <c r="CN5" s="68"/>
      <c r="CO5" s="68"/>
      <c r="CP5" s="68"/>
      <c r="CQ5" s="68"/>
      <c r="CR5" s="68"/>
      <c r="CS5" s="68"/>
      <c r="CT5" s="68"/>
      <c r="CU5" s="68"/>
      <c r="CV5" s="68"/>
      <c r="CW5" s="68"/>
      <c r="CX5" s="68"/>
      <c r="CY5" s="68"/>
      <c r="CZ5" s="68"/>
      <c r="DA5" s="68"/>
      <c r="DB5" s="68"/>
      <c r="DC5" s="68"/>
      <c r="DD5" s="68"/>
      <c r="DE5" s="68"/>
      <c r="DF5" s="68"/>
      <c r="DG5" s="68"/>
      <c r="DH5" s="68"/>
      <c r="DI5" s="68"/>
      <c r="DJ5" s="68"/>
      <c r="DK5" s="68"/>
      <c r="DL5" s="68"/>
      <c r="DM5" s="68"/>
      <c r="DN5" s="68"/>
      <c r="DO5" s="68"/>
      <c r="DP5" s="68"/>
      <c r="DQ5" s="68"/>
      <c r="DR5" s="68"/>
      <c r="DS5" s="68"/>
      <c r="DT5" s="68"/>
      <c r="DU5" s="68"/>
      <c r="DV5" s="68"/>
      <c r="DW5" s="68"/>
      <c r="DX5" s="68"/>
      <c r="DY5" s="68"/>
      <c r="DZ5" s="68"/>
      <c r="EA5" s="68"/>
      <c r="EB5" s="68"/>
      <c r="EC5" s="68"/>
      <c r="ED5" s="68"/>
      <c r="EE5" s="68"/>
      <c r="EF5" s="68"/>
      <c r="EG5" s="68"/>
      <c r="EH5" s="68"/>
      <c r="EI5" s="68"/>
      <c r="EJ5" s="68"/>
      <c r="EK5" s="68"/>
      <c r="EL5" s="68"/>
      <c r="EM5" s="68"/>
      <c r="EN5" s="68"/>
      <c r="EO5" s="68"/>
      <c r="EP5" s="68"/>
      <c r="EQ5" s="68"/>
      <c r="ER5" s="68"/>
      <c r="ES5" s="68"/>
      <c r="ET5" s="68"/>
      <c r="EU5" s="68"/>
      <c r="EV5" s="68"/>
      <c r="EW5" s="68"/>
      <c r="EX5" s="68"/>
      <c r="EY5" s="68"/>
      <c r="EZ5" s="68"/>
      <c r="FA5" s="68"/>
      <c r="FB5" s="68"/>
      <c r="FC5" s="68"/>
      <c r="FD5" s="68"/>
      <c r="FE5" s="68"/>
      <c r="FF5" s="68"/>
      <c r="FG5" s="68"/>
      <c r="FH5" s="68"/>
      <c r="FI5" s="68"/>
      <c r="FJ5" s="68"/>
      <c r="FK5" s="68"/>
      <c r="FL5" s="68"/>
      <c r="FM5" s="68"/>
      <c r="FN5" s="68"/>
      <c r="FO5" s="68"/>
      <c r="FP5" s="68"/>
      <c r="FQ5" s="68"/>
      <c r="FR5" s="68"/>
      <c r="FS5" s="68"/>
      <c r="FT5" s="68"/>
      <c r="FU5" s="68"/>
      <c r="FV5" s="68"/>
      <c r="FW5" s="68"/>
      <c r="FX5" s="68"/>
      <c r="FY5" s="68"/>
      <c r="FZ5" s="68"/>
      <c r="GA5" s="68"/>
      <c r="GB5" s="68"/>
      <c r="GC5" s="68"/>
      <c r="GD5" s="68"/>
      <c r="GE5" s="68"/>
      <c r="GF5" s="68"/>
      <c r="GG5" s="68"/>
      <c r="GH5" s="68"/>
      <c r="GI5" s="68"/>
      <c r="GJ5" s="68"/>
      <c r="GK5" s="68"/>
      <c r="GL5" s="68"/>
      <c r="GM5" s="68"/>
      <c r="GN5" s="68"/>
      <c r="GO5" s="68"/>
      <c r="GP5" s="68"/>
      <c r="GQ5" s="68"/>
      <c r="GR5" s="68"/>
      <c r="GS5" s="68"/>
      <c r="GT5" s="68"/>
      <c r="GU5" s="68"/>
      <c r="GV5" s="68"/>
      <c r="GW5" s="68"/>
      <c r="GX5" s="68"/>
      <c r="GY5" s="68"/>
      <c r="GZ5" s="68"/>
      <c r="HA5" s="68"/>
      <c r="HB5" s="68"/>
      <c r="HC5" s="68"/>
      <c r="HD5" s="68"/>
      <c r="HE5" s="68"/>
      <c r="HF5" s="68"/>
      <c r="HG5" s="68"/>
      <c r="HH5" s="68"/>
      <c r="HI5" s="68"/>
      <c r="HJ5" s="68"/>
      <c r="HK5" s="68"/>
      <c r="HL5" s="68"/>
      <c r="HM5" s="68"/>
      <c r="HN5" s="68"/>
      <c r="HO5" s="68"/>
      <c r="HP5" s="68"/>
      <c r="HQ5" s="68"/>
      <c r="HR5" s="68"/>
      <c r="HS5" s="68"/>
      <c r="HT5" s="68"/>
      <c r="HU5" s="68"/>
      <c r="HV5" s="68"/>
      <c r="HW5" s="68"/>
      <c r="HX5" s="68"/>
      <c r="HY5" s="68"/>
      <c r="HZ5" s="68"/>
      <c r="IA5" s="68"/>
      <c r="IB5" s="68"/>
      <c r="IC5" s="68"/>
      <c r="ID5" s="68"/>
      <c r="IE5" s="68"/>
      <c r="IF5" s="68"/>
      <c r="IG5" s="68"/>
      <c r="IH5" s="68"/>
      <c r="II5" s="68"/>
      <c r="IJ5" s="68"/>
      <c r="IK5" s="68"/>
      <c r="IL5" s="68"/>
      <c r="IM5" s="68"/>
      <c r="IN5" s="68"/>
      <c r="IO5" s="68"/>
      <c r="IP5" s="68"/>
      <c r="IQ5" s="68"/>
      <c r="IR5" s="68"/>
      <c r="IS5" s="68"/>
      <c r="IT5" s="68"/>
      <c r="IU5" s="68"/>
      <c r="IV5" s="68"/>
      <c r="IW5" s="68"/>
    </row>
    <row r="6" spans="1:257" ht="15.75" thickBot="1">
      <c r="A6" s="74">
        <f>COUNTIF(F12:G152,"Pass")</f>
        <v>0</v>
      </c>
      <c r="B6" s="75">
        <f>COUNTIF(F12:G152,"Fail")</f>
        <v>0</v>
      </c>
      <c r="C6" s="75">
        <f>E6-D6-B6-A6</f>
        <v>48</v>
      </c>
      <c r="D6" s="76">
        <f>COUNTIF(F12:G152,"N/A")</f>
        <v>0</v>
      </c>
      <c r="E6" s="270">
        <f>COUNTA(A12:A152)*2</f>
        <v>48</v>
      </c>
      <c r="F6" s="270"/>
      <c r="G6" s="270"/>
      <c r="H6" s="72"/>
      <c r="I6" s="179" t="s">
        <v>786</v>
      </c>
      <c r="J6" s="180">
        <f>COUNTIFS(J13:J143,"LamNS",L13:L143,"Open")</f>
        <v>0</v>
      </c>
      <c r="K6" s="180">
        <f>COUNTIFS(J13:J143,"LamNS",L13:L143,"Accepted")</f>
        <v>0</v>
      </c>
      <c r="L6" s="180">
        <f>COUNTIFS(J13:J143,"LamNS",L13:L143,"Ready for test")</f>
        <v>0</v>
      </c>
      <c r="M6" s="180">
        <f>COUNTIFS(J13:J143,"LamNS",L13:L143,"Closed")</f>
        <v>0</v>
      </c>
      <c r="N6" s="180">
        <f>COUNTIFS(J13:J143,"LamNS",L13:L143,"")</f>
        <v>0</v>
      </c>
      <c r="O6" s="182">
        <f t="shared" si="0"/>
        <v>0</v>
      </c>
      <c r="P6" s="68"/>
      <c r="Q6" s="68" t="s">
        <v>5</v>
      </c>
      <c r="R6" s="68"/>
      <c r="S6" s="68"/>
      <c r="T6" s="68"/>
      <c r="U6" s="68"/>
      <c r="V6" s="68"/>
      <c r="W6" s="68"/>
      <c r="X6" s="68"/>
      <c r="Y6" s="68"/>
      <c r="Z6" s="68"/>
      <c r="AA6" s="68"/>
      <c r="AB6" s="68"/>
      <c r="AC6" s="68"/>
      <c r="AD6" s="68"/>
      <c r="AE6" s="68"/>
      <c r="AF6" s="68"/>
      <c r="AG6" s="68"/>
      <c r="AH6" s="68"/>
      <c r="AI6" s="68"/>
      <c r="AJ6" s="68"/>
      <c r="AK6" s="68"/>
      <c r="AL6" s="68"/>
      <c r="AM6" s="68"/>
      <c r="AN6" s="68"/>
      <c r="AO6" s="68"/>
      <c r="AP6" s="68"/>
      <c r="AQ6" s="68"/>
      <c r="AR6" s="68"/>
      <c r="AS6" s="68"/>
      <c r="AT6" s="68"/>
      <c r="AU6" s="68"/>
      <c r="AV6" s="68"/>
      <c r="AW6" s="68"/>
      <c r="AX6" s="68"/>
      <c r="AY6" s="68"/>
      <c r="AZ6" s="68"/>
      <c r="BA6" s="68"/>
      <c r="BB6" s="68"/>
      <c r="BC6" s="68"/>
      <c r="BD6" s="68"/>
      <c r="BE6" s="68"/>
      <c r="BF6" s="68"/>
      <c r="BG6" s="68"/>
      <c r="BH6" s="68"/>
      <c r="BI6" s="68"/>
      <c r="BJ6" s="68"/>
      <c r="BK6" s="68"/>
      <c r="BL6" s="68"/>
      <c r="BM6" s="68"/>
      <c r="BN6" s="68"/>
      <c r="BO6" s="68"/>
      <c r="BP6" s="68"/>
      <c r="BQ6" s="68"/>
      <c r="BR6" s="68"/>
      <c r="BS6" s="68"/>
      <c r="BT6" s="68"/>
      <c r="BU6" s="68"/>
      <c r="BV6" s="68"/>
      <c r="BW6" s="68"/>
      <c r="BX6" s="68"/>
      <c r="BY6" s="68"/>
      <c r="BZ6" s="68"/>
      <c r="CA6" s="68"/>
      <c r="CB6" s="68"/>
      <c r="CC6" s="68"/>
      <c r="CD6" s="68"/>
      <c r="CE6" s="68"/>
      <c r="CF6" s="68"/>
      <c r="CG6" s="68"/>
      <c r="CH6" s="68"/>
      <c r="CI6" s="68"/>
      <c r="CJ6" s="68"/>
      <c r="CK6" s="68"/>
      <c r="CL6" s="68"/>
      <c r="CM6" s="68"/>
      <c r="CN6" s="68"/>
      <c r="CO6" s="68"/>
      <c r="CP6" s="68"/>
      <c r="CQ6" s="68"/>
      <c r="CR6" s="68"/>
      <c r="CS6" s="68"/>
      <c r="CT6" s="68"/>
      <c r="CU6" s="68"/>
      <c r="CV6" s="68"/>
      <c r="CW6" s="68"/>
      <c r="CX6" s="68"/>
      <c r="CY6" s="68"/>
      <c r="CZ6" s="68"/>
      <c r="DA6" s="68"/>
      <c r="DB6" s="68"/>
      <c r="DC6" s="68"/>
      <c r="DD6" s="68"/>
      <c r="DE6" s="68"/>
      <c r="DF6" s="68"/>
      <c r="DG6" s="68"/>
      <c r="DH6" s="68"/>
      <c r="DI6" s="68"/>
      <c r="DJ6" s="68"/>
      <c r="DK6" s="68"/>
      <c r="DL6" s="68"/>
      <c r="DM6" s="68"/>
      <c r="DN6" s="68"/>
      <c r="DO6" s="68"/>
      <c r="DP6" s="68"/>
      <c r="DQ6" s="68"/>
      <c r="DR6" s="68"/>
      <c r="DS6" s="68"/>
      <c r="DT6" s="68"/>
      <c r="DU6" s="68"/>
      <c r="DV6" s="68"/>
      <c r="DW6" s="68"/>
      <c r="DX6" s="68"/>
      <c r="DY6" s="68"/>
      <c r="DZ6" s="68"/>
      <c r="EA6" s="68"/>
      <c r="EB6" s="68"/>
      <c r="EC6" s="68"/>
      <c r="ED6" s="68"/>
      <c r="EE6" s="68"/>
      <c r="EF6" s="68"/>
      <c r="EG6" s="68"/>
      <c r="EH6" s="68"/>
      <c r="EI6" s="68"/>
      <c r="EJ6" s="68"/>
      <c r="EK6" s="68"/>
      <c r="EL6" s="68"/>
      <c r="EM6" s="68"/>
      <c r="EN6" s="68"/>
      <c r="EO6" s="68"/>
      <c r="EP6" s="68"/>
      <c r="EQ6" s="68"/>
      <c r="ER6" s="68"/>
      <c r="ES6" s="68"/>
      <c r="ET6" s="68"/>
      <c r="EU6" s="68"/>
      <c r="EV6" s="68"/>
      <c r="EW6" s="68"/>
      <c r="EX6" s="68"/>
      <c r="EY6" s="68"/>
      <c r="EZ6" s="68"/>
      <c r="FA6" s="68"/>
      <c r="FB6" s="68"/>
      <c r="FC6" s="68"/>
      <c r="FD6" s="68"/>
      <c r="FE6" s="68"/>
      <c r="FF6" s="68"/>
      <c r="FG6" s="68"/>
      <c r="FH6" s="68"/>
      <c r="FI6" s="68"/>
      <c r="FJ6" s="68"/>
      <c r="FK6" s="68"/>
      <c r="FL6" s="68"/>
      <c r="FM6" s="68"/>
      <c r="FN6" s="68"/>
      <c r="FO6" s="68"/>
      <c r="FP6" s="68"/>
      <c r="FQ6" s="68"/>
      <c r="FR6" s="68"/>
      <c r="FS6" s="68"/>
      <c r="FT6" s="68"/>
      <c r="FU6" s="68"/>
      <c r="FV6" s="68"/>
      <c r="FW6" s="68"/>
      <c r="FX6" s="68"/>
      <c r="FY6" s="68"/>
      <c r="FZ6" s="68"/>
      <c r="GA6" s="68"/>
      <c r="GB6" s="68"/>
      <c r="GC6" s="68"/>
      <c r="GD6" s="68"/>
      <c r="GE6" s="68"/>
      <c r="GF6" s="68"/>
      <c r="GG6" s="68"/>
      <c r="GH6" s="68"/>
      <c r="GI6" s="68"/>
      <c r="GJ6" s="68"/>
      <c r="GK6" s="68"/>
      <c r="GL6" s="68"/>
      <c r="GM6" s="68"/>
      <c r="GN6" s="68"/>
      <c r="GO6" s="68"/>
      <c r="GP6" s="68"/>
      <c r="GQ6" s="68"/>
      <c r="GR6" s="68"/>
      <c r="GS6" s="68"/>
      <c r="GT6" s="68"/>
      <c r="GU6" s="68"/>
      <c r="GV6" s="68"/>
      <c r="GW6" s="68"/>
      <c r="GX6" s="68"/>
      <c r="GY6" s="68"/>
      <c r="GZ6" s="68"/>
      <c r="HA6" s="68"/>
      <c r="HB6" s="68"/>
      <c r="HC6" s="68"/>
      <c r="HD6" s="68"/>
      <c r="HE6" s="68"/>
      <c r="HF6" s="68"/>
      <c r="HG6" s="68"/>
      <c r="HH6" s="68"/>
      <c r="HI6" s="68"/>
      <c r="HJ6" s="68"/>
      <c r="HK6" s="68"/>
      <c r="HL6" s="68"/>
      <c r="HM6" s="68"/>
      <c r="HN6" s="68"/>
      <c r="HO6" s="68"/>
      <c r="HP6" s="68"/>
      <c r="HQ6" s="68"/>
      <c r="HR6" s="68"/>
      <c r="HS6" s="68"/>
      <c r="HT6" s="68"/>
      <c r="HU6" s="68"/>
      <c r="HV6" s="68"/>
      <c r="HW6" s="68"/>
      <c r="HX6" s="68"/>
      <c r="HY6" s="68"/>
      <c r="HZ6" s="68"/>
      <c r="IA6" s="68"/>
      <c r="IB6" s="68"/>
      <c r="IC6" s="68"/>
      <c r="ID6" s="68"/>
      <c r="IE6" s="68"/>
      <c r="IF6" s="68"/>
      <c r="IG6" s="68"/>
      <c r="IH6" s="68"/>
      <c r="II6" s="68"/>
      <c r="IJ6" s="68"/>
      <c r="IK6" s="68"/>
      <c r="IL6" s="68"/>
      <c r="IM6" s="68"/>
      <c r="IN6" s="68"/>
      <c r="IO6" s="68"/>
      <c r="IP6" s="68"/>
      <c r="IQ6" s="68"/>
      <c r="IR6" s="68"/>
      <c r="IS6" s="68"/>
      <c r="IT6" s="68"/>
      <c r="IU6" s="68"/>
      <c r="IV6" s="68"/>
      <c r="IW6" s="68"/>
    </row>
    <row r="7" spans="1:257" ht="15" thickBot="1">
      <c r="A7" s="157"/>
      <c r="B7" s="157"/>
      <c r="C7" s="157"/>
      <c r="D7" s="157"/>
      <c r="E7" s="158"/>
      <c r="F7" s="158"/>
      <c r="G7" s="158"/>
      <c r="H7" s="72"/>
      <c r="I7" s="183" t="s">
        <v>92</v>
      </c>
      <c r="J7" s="184">
        <f>SUM(J2:J6)</f>
        <v>0</v>
      </c>
      <c r="K7" s="184">
        <f t="shared" ref="K7:N7" si="1">SUM(K2:K6)</f>
        <v>0</v>
      </c>
      <c r="L7" s="184">
        <f t="shared" si="1"/>
        <v>0</v>
      </c>
      <c r="M7" s="184">
        <f t="shared" si="1"/>
        <v>0</v>
      </c>
      <c r="N7" s="184">
        <f t="shared" si="1"/>
        <v>0</v>
      </c>
      <c r="O7" s="185">
        <f>SUM(O2:O6)</f>
        <v>0</v>
      </c>
      <c r="P7" s="68"/>
      <c r="Q7" s="68"/>
      <c r="R7" s="68"/>
      <c r="S7" s="68"/>
      <c r="T7" s="68"/>
      <c r="U7" s="68"/>
      <c r="V7" s="68"/>
      <c r="W7" s="68"/>
      <c r="X7" s="68"/>
      <c r="Y7" s="68"/>
      <c r="Z7" s="68"/>
      <c r="AA7" s="68"/>
      <c r="AB7" s="68"/>
      <c r="AC7" s="68"/>
      <c r="AD7" s="68"/>
      <c r="AE7" s="68"/>
      <c r="AF7" s="68"/>
      <c r="AG7" s="68"/>
      <c r="AH7" s="68"/>
      <c r="AI7" s="68"/>
      <c r="AJ7" s="68"/>
      <c r="AK7" s="68"/>
      <c r="AL7" s="68"/>
      <c r="AM7" s="68"/>
      <c r="AN7" s="68"/>
      <c r="AO7" s="68"/>
      <c r="AP7" s="68"/>
      <c r="AQ7" s="68"/>
      <c r="AR7" s="68"/>
      <c r="AS7" s="68"/>
      <c r="AT7" s="68"/>
      <c r="AU7" s="68"/>
      <c r="AV7" s="68"/>
      <c r="AW7" s="68"/>
      <c r="AX7" s="68"/>
      <c r="AY7" s="68"/>
      <c r="AZ7" s="68"/>
      <c r="BA7" s="68"/>
      <c r="BB7" s="68"/>
      <c r="BC7" s="68"/>
      <c r="BD7" s="68"/>
      <c r="BE7" s="68"/>
      <c r="BF7" s="68"/>
      <c r="BG7" s="68"/>
      <c r="BH7" s="68"/>
      <c r="BI7" s="68"/>
      <c r="BJ7" s="68"/>
      <c r="BK7" s="68"/>
      <c r="BL7" s="68"/>
      <c r="BM7" s="68"/>
      <c r="BN7" s="68"/>
      <c r="BO7" s="68"/>
      <c r="BP7" s="68"/>
      <c r="BQ7" s="68"/>
      <c r="BR7" s="68"/>
      <c r="BS7" s="68"/>
      <c r="BT7" s="68"/>
      <c r="BU7" s="68"/>
      <c r="BV7" s="68"/>
      <c r="BW7" s="68"/>
      <c r="BX7" s="68"/>
      <c r="BY7" s="68"/>
      <c r="BZ7" s="68"/>
      <c r="CA7" s="68"/>
      <c r="CB7" s="68"/>
      <c r="CC7" s="68"/>
      <c r="CD7" s="68"/>
      <c r="CE7" s="68"/>
      <c r="CF7" s="68"/>
      <c r="CG7" s="68"/>
      <c r="CH7" s="68"/>
      <c r="CI7" s="68"/>
      <c r="CJ7" s="68"/>
      <c r="CK7" s="68"/>
      <c r="CL7" s="68"/>
      <c r="CM7" s="68"/>
      <c r="CN7" s="68"/>
      <c r="CO7" s="68"/>
      <c r="CP7" s="68"/>
      <c r="CQ7" s="68"/>
      <c r="CR7" s="68"/>
      <c r="CS7" s="68"/>
      <c r="CT7" s="68"/>
      <c r="CU7" s="68"/>
      <c r="CV7" s="68"/>
      <c r="CW7" s="68"/>
      <c r="CX7" s="68"/>
      <c r="CY7" s="68"/>
      <c r="CZ7" s="68"/>
      <c r="DA7" s="68"/>
      <c r="DB7" s="68"/>
      <c r="DC7" s="68"/>
      <c r="DD7" s="68"/>
      <c r="DE7" s="68"/>
      <c r="DF7" s="68"/>
      <c r="DG7" s="68"/>
      <c r="DH7" s="68"/>
      <c r="DI7" s="68"/>
      <c r="DJ7" s="68"/>
      <c r="DK7" s="68"/>
      <c r="DL7" s="68"/>
      <c r="DM7" s="68"/>
      <c r="DN7" s="68"/>
      <c r="DO7" s="68"/>
      <c r="DP7" s="68"/>
      <c r="DQ7" s="68"/>
      <c r="DR7" s="68"/>
      <c r="DS7" s="68"/>
      <c r="DT7" s="68"/>
      <c r="DU7" s="68"/>
      <c r="DV7" s="68"/>
      <c r="DW7" s="68"/>
      <c r="DX7" s="68"/>
      <c r="DY7" s="68"/>
      <c r="DZ7" s="68"/>
      <c r="EA7" s="68"/>
      <c r="EB7" s="68"/>
      <c r="EC7" s="68"/>
      <c r="ED7" s="68"/>
      <c r="EE7" s="68"/>
      <c r="EF7" s="68"/>
      <c r="EG7" s="68"/>
      <c r="EH7" s="68"/>
      <c r="EI7" s="68"/>
      <c r="EJ7" s="68"/>
      <c r="EK7" s="68"/>
      <c r="EL7" s="68"/>
      <c r="EM7" s="68"/>
      <c r="EN7" s="68"/>
      <c r="EO7" s="68"/>
      <c r="EP7" s="68"/>
      <c r="EQ7" s="68"/>
      <c r="ER7" s="68"/>
      <c r="ES7" s="68"/>
      <c r="ET7" s="68"/>
      <c r="EU7" s="68"/>
      <c r="EV7" s="68"/>
      <c r="EW7" s="68"/>
      <c r="EX7" s="68"/>
      <c r="EY7" s="68"/>
      <c r="EZ7" s="68"/>
      <c r="FA7" s="68"/>
      <c r="FB7" s="68"/>
      <c r="FC7" s="68"/>
      <c r="FD7" s="68"/>
      <c r="FE7" s="68"/>
      <c r="FF7" s="68"/>
      <c r="FG7" s="68"/>
      <c r="FH7" s="68"/>
      <c r="FI7" s="68"/>
      <c r="FJ7" s="68"/>
      <c r="FK7" s="68"/>
      <c r="FL7" s="68"/>
      <c r="FM7" s="68"/>
      <c r="FN7" s="68"/>
      <c r="FO7" s="68"/>
      <c r="FP7" s="68"/>
      <c r="FQ7" s="68"/>
      <c r="FR7" s="68"/>
      <c r="FS7" s="68"/>
      <c r="FT7" s="68"/>
      <c r="FU7" s="68"/>
      <c r="FV7" s="68"/>
      <c r="FW7" s="68"/>
      <c r="FX7" s="68"/>
      <c r="FY7" s="68"/>
      <c r="FZ7" s="68"/>
      <c r="GA7" s="68"/>
      <c r="GB7" s="68"/>
      <c r="GC7" s="68"/>
      <c r="GD7" s="68"/>
      <c r="GE7" s="68"/>
      <c r="GF7" s="68"/>
      <c r="GG7" s="68"/>
      <c r="GH7" s="68"/>
      <c r="GI7" s="68"/>
      <c r="GJ7" s="68"/>
      <c r="GK7" s="68"/>
      <c r="GL7" s="68"/>
      <c r="GM7" s="68"/>
      <c r="GN7" s="68"/>
      <c r="GO7" s="68"/>
      <c r="GP7" s="68"/>
      <c r="GQ7" s="68"/>
      <c r="GR7" s="68"/>
      <c r="GS7" s="68"/>
      <c r="GT7" s="68"/>
      <c r="GU7" s="68"/>
      <c r="GV7" s="68"/>
      <c r="GW7" s="68"/>
      <c r="GX7" s="68"/>
      <c r="GY7" s="68"/>
      <c r="GZ7" s="68"/>
      <c r="HA7" s="68"/>
      <c r="HB7" s="68"/>
      <c r="HC7" s="68"/>
      <c r="HD7" s="68"/>
      <c r="HE7" s="68"/>
      <c r="HF7" s="68"/>
      <c r="HG7" s="68"/>
      <c r="HH7" s="68"/>
      <c r="HI7" s="68"/>
      <c r="HJ7" s="68"/>
      <c r="HK7" s="68"/>
      <c r="HL7" s="68"/>
      <c r="HM7" s="68"/>
      <c r="HN7" s="68"/>
      <c r="HO7" s="68"/>
      <c r="HP7" s="68"/>
      <c r="HQ7" s="68"/>
      <c r="HR7" s="68"/>
      <c r="HS7" s="68"/>
      <c r="HT7" s="68"/>
      <c r="HU7" s="68"/>
      <c r="HV7" s="68"/>
      <c r="HW7" s="68"/>
      <c r="HX7" s="68"/>
      <c r="HY7" s="68"/>
      <c r="HZ7" s="68"/>
      <c r="IA7" s="68"/>
      <c r="IB7" s="68"/>
      <c r="IC7" s="68"/>
      <c r="ID7" s="68"/>
      <c r="IE7" s="68"/>
      <c r="IF7" s="68"/>
      <c r="IG7" s="68"/>
      <c r="IH7" s="68"/>
      <c r="II7" s="68"/>
      <c r="IJ7" s="68"/>
      <c r="IK7" s="68"/>
      <c r="IL7" s="68"/>
      <c r="IM7" s="68"/>
      <c r="IN7" s="68"/>
      <c r="IO7" s="68"/>
      <c r="IP7" s="68"/>
      <c r="IQ7" s="68"/>
      <c r="IR7" s="68"/>
      <c r="IS7" s="68"/>
      <c r="IT7" s="68"/>
      <c r="IU7" s="68"/>
      <c r="IV7" s="68"/>
      <c r="IW7" s="68"/>
    </row>
    <row r="8" spans="1:257" ht="13.5" thickTop="1">
      <c r="A8" s="157"/>
      <c r="B8" s="157"/>
      <c r="C8" s="157"/>
      <c r="D8" s="157"/>
      <c r="E8" s="158"/>
      <c r="F8" s="158"/>
      <c r="G8" s="158"/>
      <c r="H8" s="72"/>
      <c r="I8" s="68"/>
      <c r="J8" s="68"/>
      <c r="K8" s="68"/>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68"/>
      <c r="AX8" s="68"/>
      <c r="AY8" s="68"/>
      <c r="AZ8" s="68"/>
      <c r="BA8" s="68"/>
      <c r="BB8" s="68"/>
      <c r="BC8" s="68"/>
      <c r="BD8" s="68"/>
      <c r="BE8" s="68"/>
      <c r="BF8" s="68"/>
      <c r="BG8" s="68"/>
      <c r="BH8" s="68"/>
      <c r="BI8" s="68"/>
      <c r="BJ8" s="68"/>
      <c r="BK8" s="68"/>
      <c r="BL8" s="68"/>
      <c r="BM8" s="68"/>
      <c r="BN8" s="68"/>
      <c r="BO8" s="68"/>
      <c r="BP8" s="68"/>
      <c r="BQ8" s="68"/>
      <c r="BR8" s="68"/>
      <c r="BS8" s="68"/>
      <c r="BT8" s="68"/>
      <c r="BU8" s="68"/>
      <c r="BV8" s="68"/>
      <c r="BW8" s="68"/>
      <c r="BX8" s="68"/>
      <c r="BY8" s="68"/>
      <c r="BZ8" s="68"/>
      <c r="CA8" s="68"/>
      <c r="CB8" s="68"/>
      <c r="CC8" s="68"/>
      <c r="CD8" s="68"/>
      <c r="CE8" s="68"/>
      <c r="CF8" s="68"/>
      <c r="CG8" s="68"/>
      <c r="CH8" s="68"/>
      <c r="CI8" s="68"/>
      <c r="CJ8" s="68"/>
      <c r="CK8" s="68"/>
      <c r="CL8" s="68"/>
      <c r="CM8" s="68"/>
      <c r="CN8" s="68"/>
      <c r="CO8" s="68"/>
      <c r="CP8" s="68"/>
      <c r="CQ8" s="68"/>
      <c r="CR8" s="68"/>
      <c r="CS8" s="68"/>
      <c r="CT8" s="68"/>
      <c r="CU8" s="68"/>
      <c r="CV8" s="68"/>
      <c r="CW8" s="68"/>
      <c r="CX8" s="68"/>
      <c r="CY8" s="68"/>
      <c r="CZ8" s="68"/>
      <c r="DA8" s="68"/>
      <c r="DB8" s="68"/>
      <c r="DC8" s="68"/>
      <c r="DD8" s="68"/>
      <c r="DE8" s="68"/>
      <c r="DF8" s="68"/>
      <c r="DG8" s="68"/>
      <c r="DH8" s="68"/>
      <c r="DI8" s="68"/>
      <c r="DJ8" s="68"/>
      <c r="DK8" s="68"/>
      <c r="DL8" s="68"/>
      <c r="DM8" s="68"/>
      <c r="DN8" s="68"/>
      <c r="DO8" s="68"/>
      <c r="DP8" s="68"/>
      <c r="DQ8" s="68"/>
      <c r="DR8" s="68"/>
      <c r="DS8" s="68"/>
      <c r="DT8" s="68"/>
      <c r="DU8" s="68"/>
      <c r="DV8" s="68"/>
      <c r="DW8" s="68"/>
      <c r="DX8" s="68"/>
      <c r="DY8" s="68"/>
      <c r="DZ8" s="68"/>
      <c r="EA8" s="68"/>
      <c r="EB8" s="68"/>
      <c r="EC8" s="68"/>
      <c r="ED8" s="68"/>
      <c r="EE8" s="68"/>
      <c r="EF8" s="68"/>
      <c r="EG8" s="68"/>
      <c r="EH8" s="68"/>
      <c r="EI8" s="68"/>
      <c r="EJ8" s="68"/>
      <c r="EK8" s="68"/>
      <c r="EL8" s="68"/>
      <c r="EM8" s="68"/>
      <c r="EN8" s="68"/>
      <c r="EO8" s="68"/>
      <c r="EP8" s="68"/>
      <c r="EQ8" s="68"/>
      <c r="ER8" s="68"/>
      <c r="ES8" s="68"/>
      <c r="ET8" s="68"/>
      <c r="EU8" s="68"/>
      <c r="EV8" s="68"/>
      <c r="EW8" s="68"/>
      <c r="EX8" s="68"/>
      <c r="EY8" s="68"/>
      <c r="EZ8" s="68"/>
      <c r="FA8" s="68"/>
      <c r="FB8" s="68"/>
      <c r="FC8" s="68"/>
      <c r="FD8" s="68"/>
      <c r="FE8" s="68"/>
      <c r="FF8" s="68"/>
      <c r="FG8" s="68"/>
      <c r="FH8" s="68"/>
      <c r="FI8" s="68"/>
      <c r="FJ8" s="68"/>
      <c r="FK8" s="68"/>
      <c r="FL8" s="68"/>
      <c r="FM8" s="68"/>
      <c r="FN8" s="68"/>
      <c r="FO8" s="68"/>
      <c r="FP8" s="68"/>
      <c r="FQ8" s="68"/>
      <c r="FR8" s="68"/>
      <c r="FS8" s="68"/>
      <c r="FT8" s="68"/>
      <c r="FU8" s="68"/>
      <c r="FV8" s="68"/>
      <c r="FW8" s="68"/>
      <c r="FX8" s="68"/>
      <c r="FY8" s="68"/>
      <c r="FZ8" s="68"/>
      <c r="GA8" s="68"/>
      <c r="GB8" s="68"/>
      <c r="GC8" s="68"/>
      <c r="GD8" s="68"/>
      <c r="GE8" s="68"/>
      <c r="GF8" s="68"/>
      <c r="GG8" s="68"/>
      <c r="GH8" s="68"/>
      <c r="GI8" s="68"/>
      <c r="GJ8" s="68"/>
      <c r="GK8" s="68"/>
      <c r="GL8" s="68"/>
      <c r="GM8" s="68"/>
      <c r="GN8" s="68"/>
      <c r="GO8" s="68"/>
      <c r="GP8" s="68"/>
      <c r="GQ8" s="68"/>
      <c r="GR8" s="68"/>
      <c r="GS8" s="68"/>
      <c r="GT8" s="68"/>
      <c r="GU8" s="68"/>
      <c r="GV8" s="68"/>
      <c r="GW8" s="68"/>
      <c r="GX8" s="68"/>
      <c r="GY8" s="68"/>
      <c r="GZ8" s="68"/>
      <c r="HA8" s="68"/>
      <c r="HB8" s="68"/>
      <c r="HC8" s="68"/>
      <c r="HD8" s="68"/>
      <c r="HE8" s="68"/>
      <c r="HF8" s="68"/>
      <c r="HG8" s="68"/>
      <c r="HH8" s="68"/>
      <c r="HI8" s="68"/>
      <c r="HJ8" s="68"/>
      <c r="HK8" s="68"/>
      <c r="HL8" s="68"/>
      <c r="HM8" s="68"/>
      <c r="HN8" s="68"/>
      <c r="HO8" s="68"/>
      <c r="HP8" s="68"/>
      <c r="HQ8" s="68"/>
      <c r="HR8" s="68"/>
      <c r="HS8" s="68"/>
      <c r="HT8" s="68"/>
      <c r="HU8" s="68"/>
      <c r="HV8" s="68"/>
      <c r="HW8" s="68"/>
      <c r="HX8" s="68"/>
      <c r="HY8" s="68"/>
      <c r="HZ8" s="68"/>
      <c r="IA8" s="68"/>
      <c r="IB8" s="68"/>
      <c r="IC8" s="68"/>
      <c r="ID8" s="68"/>
      <c r="IE8" s="68"/>
      <c r="IF8" s="68"/>
      <c r="IG8" s="68"/>
      <c r="IH8" s="68"/>
      <c r="II8" s="68"/>
      <c r="IJ8" s="68"/>
      <c r="IK8" s="68"/>
      <c r="IL8" s="68"/>
      <c r="IM8" s="68"/>
      <c r="IN8" s="68"/>
      <c r="IO8" s="68"/>
      <c r="IP8" s="68"/>
    </row>
    <row r="9" spans="1:257">
      <c r="A9" s="68"/>
      <c r="B9" s="68"/>
      <c r="C9" s="68"/>
      <c r="D9" s="77"/>
      <c r="E9" s="77"/>
      <c r="F9" s="77"/>
      <c r="G9" s="77"/>
      <c r="H9" s="72"/>
      <c r="I9" s="72"/>
      <c r="J9" s="73"/>
      <c r="K9" s="68"/>
      <c r="L9" s="68"/>
      <c r="M9" s="68"/>
      <c r="N9" s="68"/>
      <c r="O9" s="68"/>
      <c r="P9" s="68"/>
      <c r="Q9" s="68"/>
      <c r="R9" s="68"/>
      <c r="S9" s="68"/>
      <c r="T9" s="68"/>
      <c r="U9" s="68"/>
      <c r="V9" s="68"/>
      <c r="W9" s="68"/>
      <c r="X9" s="68"/>
      <c r="Y9" s="68"/>
      <c r="Z9" s="68"/>
      <c r="AA9" s="68"/>
      <c r="AB9" s="68"/>
      <c r="AC9" s="68"/>
      <c r="AD9" s="68"/>
      <c r="AE9" s="68"/>
      <c r="AF9" s="68"/>
      <c r="AG9" s="68"/>
      <c r="AH9" s="68"/>
      <c r="AI9" s="68"/>
      <c r="AJ9" s="68"/>
      <c r="AK9" s="68"/>
      <c r="AL9" s="68"/>
      <c r="AM9" s="68"/>
      <c r="AN9" s="68"/>
      <c r="AO9" s="68"/>
      <c r="AP9" s="68"/>
      <c r="AQ9" s="68"/>
      <c r="AR9" s="68"/>
      <c r="AS9" s="68"/>
      <c r="AT9" s="68"/>
      <c r="AU9" s="68"/>
      <c r="AV9" s="68"/>
      <c r="AW9" s="68"/>
      <c r="AX9" s="68"/>
      <c r="AY9" s="68"/>
      <c r="AZ9" s="68"/>
      <c r="BA9" s="68"/>
      <c r="BB9" s="68"/>
      <c r="BC9" s="68"/>
      <c r="BD9" s="68"/>
      <c r="BE9" s="68"/>
      <c r="BF9" s="68"/>
      <c r="BG9" s="68"/>
      <c r="BH9" s="68"/>
      <c r="BI9" s="68"/>
      <c r="BJ9" s="68"/>
      <c r="BK9" s="68"/>
      <c r="BL9" s="68"/>
      <c r="BM9" s="68"/>
      <c r="BN9" s="68"/>
      <c r="BO9" s="68"/>
      <c r="BP9" s="68"/>
      <c r="BQ9" s="68"/>
      <c r="BR9" s="68"/>
      <c r="BS9" s="68"/>
      <c r="BT9" s="68"/>
      <c r="BU9" s="68"/>
      <c r="BV9" s="68"/>
      <c r="BW9" s="68"/>
      <c r="BX9" s="68"/>
      <c r="BY9" s="68"/>
      <c r="BZ9" s="68"/>
      <c r="CA9" s="68"/>
      <c r="CB9" s="68"/>
      <c r="CC9" s="68"/>
      <c r="CD9" s="68"/>
      <c r="CE9" s="68"/>
      <c r="CF9" s="68"/>
      <c r="CG9" s="68"/>
      <c r="CH9" s="68"/>
      <c r="CI9" s="68"/>
      <c r="CJ9" s="68"/>
      <c r="CK9" s="68"/>
      <c r="CL9" s="68"/>
      <c r="CM9" s="68"/>
      <c r="CN9" s="68"/>
      <c r="CO9" s="68"/>
      <c r="CP9" s="68"/>
      <c r="CQ9" s="68"/>
      <c r="CR9" s="68"/>
      <c r="CS9" s="68"/>
      <c r="CT9" s="68"/>
      <c r="CU9" s="68"/>
      <c r="CV9" s="68"/>
      <c r="CW9" s="68"/>
      <c r="CX9" s="68"/>
      <c r="CY9" s="68"/>
      <c r="CZ9" s="68"/>
      <c r="DA9" s="68"/>
      <c r="DB9" s="68"/>
      <c r="DC9" s="68"/>
      <c r="DD9" s="68"/>
      <c r="DE9" s="68"/>
      <c r="DF9" s="68"/>
      <c r="DG9" s="68"/>
      <c r="DH9" s="68"/>
      <c r="DI9" s="68"/>
      <c r="DJ9" s="68"/>
      <c r="DK9" s="68"/>
      <c r="DL9" s="68"/>
      <c r="DM9" s="68"/>
      <c r="DN9" s="68"/>
      <c r="DO9" s="68"/>
      <c r="DP9" s="68"/>
      <c r="DQ9" s="68"/>
      <c r="DR9" s="68"/>
      <c r="DS9" s="68"/>
      <c r="DT9" s="68"/>
      <c r="DU9" s="68"/>
      <c r="DV9" s="68"/>
      <c r="DW9" s="68"/>
      <c r="DX9" s="68"/>
      <c r="DY9" s="68"/>
      <c r="DZ9" s="68"/>
      <c r="EA9" s="68"/>
      <c r="EB9" s="68"/>
      <c r="EC9" s="68"/>
      <c r="ED9" s="68"/>
      <c r="EE9" s="68"/>
      <c r="EF9" s="68"/>
      <c r="EG9" s="68"/>
      <c r="EH9" s="68"/>
      <c r="EI9" s="68"/>
      <c r="EJ9" s="68"/>
      <c r="EK9" s="68"/>
      <c r="EL9" s="68"/>
      <c r="EM9" s="68"/>
      <c r="EN9" s="68"/>
      <c r="EO9" s="68"/>
      <c r="EP9" s="68"/>
      <c r="EQ9" s="68"/>
      <c r="ER9" s="68"/>
      <c r="ES9" s="68"/>
      <c r="ET9" s="68"/>
      <c r="EU9" s="68"/>
      <c r="EV9" s="68"/>
      <c r="EW9" s="68"/>
      <c r="EX9" s="68"/>
      <c r="EY9" s="68"/>
      <c r="EZ9" s="68"/>
      <c r="FA9" s="68"/>
      <c r="FB9" s="68"/>
      <c r="FC9" s="68"/>
      <c r="FD9" s="68"/>
      <c r="FE9" s="68"/>
      <c r="FF9" s="68"/>
      <c r="FG9" s="68"/>
      <c r="FH9" s="68"/>
      <c r="FI9" s="68"/>
      <c r="FJ9" s="68"/>
      <c r="FK9" s="68"/>
      <c r="FL9" s="68"/>
      <c r="FM9" s="68"/>
      <c r="FN9" s="68"/>
      <c r="FO9" s="68"/>
      <c r="FP9" s="68"/>
      <c r="FQ9" s="68"/>
      <c r="FR9" s="68"/>
      <c r="FS9" s="68"/>
      <c r="FT9" s="68"/>
      <c r="FU9" s="68"/>
      <c r="FV9" s="68"/>
      <c r="FW9" s="68"/>
      <c r="FX9" s="68"/>
      <c r="FY9" s="68"/>
      <c r="FZ9" s="68"/>
      <c r="GA9" s="68"/>
      <c r="GB9" s="68"/>
      <c r="GC9" s="68"/>
      <c r="GD9" s="68"/>
      <c r="GE9" s="68"/>
      <c r="GF9" s="68"/>
      <c r="GG9" s="68"/>
      <c r="GH9" s="68"/>
      <c r="GI9" s="68"/>
      <c r="GJ9" s="68"/>
      <c r="GK9" s="68"/>
      <c r="GL9" s="68"/>
      <c r="GM9" s="68"/>
      <c r="GN9" s="68"/>
      <c r="GO9" s="68"/>
      <c r="GP9" s="68"/>
      <c r="GQ9" s="68"/>
      <c r="GR9" s="68"/>
      <c r="GS9" s="68"/>
      <c r="GT9" s="68"/>
      <c r="GU9" s="68"/>
      <c r="GV9" s="68"/>
      <c r="GW9" s="68"/>
      <c r="GX9" s="68"/>
      <c r="GY9" s="68"/>
      <c r="GZ9" s="68"/>
      <c r="HA9" s="68"/>
      <c r="HB9" s="68"/>
      <c r="HC9" s="68"/>
      <c r="HD9" s="68"/>
      <c r="HE9" s="68"/>
      <c r="HF9" s="68"/>
      <c r="HG9" s="68"/>
      <c r="HH9" s="68"/>
      <c r="HI9" s="68"/>
      <c r="HJ9" s="68"/>
      <c r="HK9" s="68"/>
      <c r="HL9" s="68"/>
      <c r="HM9" s="68"/>
      <c r="HN9" s="68"/>
      <c r="HO9" s="68"/>
      <c r="HP9" s="68"/>
      <c r="HQ9" s="68"/>
      <c r="HR9" s="68"/>
      <c r="HS9" s="68"/>
      <c r="HT9" s="68"/>
      <c r="HU9" s="68"/>
      <c r="HV9" s="68"/>
      <c r="HW9" s="68"/>
      <c r="HX9" s="68"/>
      <c r="HY9" s="68"/>
      <c r="HZ9" s="68"/>
      <c r="IA9" s="68"/>
      <c r="IB9" s="68"/>
      <c r="IC9" s="68"/>
      <c r="ID9" s="68"/>
      <c r="IE9" s="68"/>
      <c r="IF9" s="68"/>
      <c r="IG9" s="68"/>
      <c r="IH9" s="68"/>
      <c r="II9" s="68"/>
      <c r="IJ9" s="68"/>
      <c r="IK9" s="68"/>
      <c r="IL9" s="68"/>
      <c r="IM9" s="68"/>
      <c r="IN9" s="68"/>
      <c r="IO9" s="68"/>
      <c r="IP9" s="68"/>
      <c r="IQ9" s="68"/>
      <c r="IR9" s="68"/>
      <c r="IS9" s="68"/>
      <c r="IT9" s="68"/>
      <c r="IU9" s="68"/>
      <c r="IV9" s="68"/>
      <c r="IW9" s="68"/>
    </row>
    <row r="10" spans="1:257" ht="28.5" customHeight="1">
      <c r="A10" s="42" t="s">
        <v>7</v>
      </c>
      <c r="B10" s="245" t="s">
        <v>858</v>
      </c>
      <c r="C10" s="245" t="s">
        <v>859</v>
      </c>
      <c r="D10" s="245" t="s">
        <v>860</v>
      </c>
      <c r="E10" s="233" t="s">
        <v>861</v>
      </c>
      <c r="F10" s="233" t="s">
        <v>788</v>
      </c>
      <c r="G10" s="233" t="s">
        <v>789</v>
      </c>
      <c r="H10" s="246" t="s">
        <v>862</v>
      </c>
      <c r="I10" s="245" t="s">
        <v>863</v>
      </c>
      <c r="J10" s="205" t="s">
        <v>81</v>
      </c>
      <c r="K10" s="206" t="s">
        <v>3</v>
      </c>
      <c r="L10" s="207" t="s">
        <v>82</v>
      </c>
      <c r="M10" s="207" t="s">
        <v>84</v>
      </c>
      <c r="N10" s="205" t="s">
        <v>83</v>
      </c>
      <c r="O10" s="207" t="s">
        <v>94</v>
      </c>
      <c r="P10" s="68"/>
      <c r="Q10" s="68"/>
      <c r="R10" s="68"/>
      <c r="S10" s="68"/>
      <c r="T10" s="68"/>
      <c r="U10" s="68"/>
      <c r="V10" s="68"/>
      <c r="W10" s="68"/>
      <c r="X10" s="68"/>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c r="AX10" s="68"/>
      <c r="AY10" s="68"/>
      <c r="AZ10" s="68"/>
      <c r="BA10" s="68"/>
      <c r="BB10" s="68"/>
      <c r="BC10" s="68"/>
      <c r="BD10" s="68"/>
      <c r="BE10" s="68"/>
      <c r="BF10" s="68"/>
      <c r="BG10" s="68"/>
      <c r="BH10" s="68"/>
      <c r="BI10" s="68"/>
      <c r="BJ10" s="68"/>
      <c r="BK10" s="68"/>
      <c r="BL10" s="68"/>
      <c r="BM10" s="68"/>
      <c r="BN10" s="68"/>
      <c r="BO10" s="68"/>
      <c r="BP10" s="68"/>
      <c r="BQ10" s="68"/>
      <c r="BR10" s="68"/>
      <c r="BS10" s="68"/>
      <c r="BT10" s="68"/>
      <c r="BU10" s="68"/>
      <c r="BV10" s="68"/>
      <c r="BW10" s="68"/>
      <c r="BX10" s="68"/>
      <c r="BY10" s="68"/>
      <c r="BZ10" s="68"/>
      <c r="CA10" s="68"/>
      <c r="CB10" s="68"/>
      <c r="CC10" s="68"/>
      <c r="CD10" s="68"/>
      <c r="CE10" s="68"/>
      <c r="CF10" s="68"/>
      <c r="CG10" s="68"/>
      <c r="CH10" s="68"/>
      <c r="CI10" s="68"/>
      <c r="CJ10" s="68"/>
      <c r="CK10" s="68"/>
      <c r="CL10" s="68"/>
      <c r="CM10" s="68"/>
      <c r="CN10" s="68"/>
      <c r="CO10" s="68"/>
      <c r="CP10" s="68"/>
      <c r="CQ10" s="68"/>
      <c r="CR10" s="68"/>
      <c r="CS10" s="68"/>
      <c r="CT10" s="68"/>
      <c r="CU10" s="68"/>
      <c r="CV10" s="68"/>
      <c r="CW10" s="68"/>
      <c r="CX10" s="68"/>
      <c r="CY10" s="68"/>
      <c r="CZ10" s="68"/>
      <c r="DA10" s="68"/>
      <c r="DB10" s="68"/>
      <c r="DC10" s="68"/>
      <c r="DD10" s="68"/>
      <c r="DE10" s="68"/>
      <c r="DF10" s="68"/>
      <c r="DG10" s="68"/>
      <c r="DH10" s="68"/>
      <c r="DI10" s="68"/>
      <c r="DJ10" s="68"/>
      <c r="DK10" s="68"/>
      <c r="DL10" s="68"/>
      <c r="DM10" s="68"/>
      <c r="DN10" s="68"/>
      <c r="DO10" s="68"/>
      <c r="DP10" s="68"/>
      <c r="DQ10" s="68"/>
      <c r="DR10" s="68"/>
      <c r="DS10" s="68"/>
      <c r="DT10" s="68"/>
      <c r="DU10" s="68"/>
      <c r="DV10" s="68"/>
      <c r="DW10" s="68"/>
      <c r="DX10" s="68"/>
      <c r="DY10" s="68"/>
      <c r="DZ10" s="68"/>
      <c r="EA10" s="68"/>
      <c r="EB10" s="68"/>
      <c r="EC10" s="68"/>
      <c r="ED10" s="68"/>
      <c r="EE10" s="68"/>
      <c r="EF10" s="68"/>
      <c r="EG10" s="68"/>
      <c r="EH10" s="68"/>
      <c r="EI10" s="68"/>
      <c r="EJ10" s="68"/>
      <c r="EK10" s="68"/>
      <c r="EL10" s="68"/>
      <c r="EM10" s="68"/>
      <c r="EN10" s="68"/>
      <c r="EO10" s="68"/>
      <c r="EP10" s="68"/>
      <c r="EQ10" s="68"/>
      <c r="ER10" s="68"/>
      <c r="ES10" s="68"/>
      <c r="ET10" s="68"/>
      <c r="EU10" s="68"/>
      <c r="EV10" s="68"/>
      <c r="EW10" s="68"/>
      <c r="EX10" s="68"/>
      <c r="EY10" s="68"/>
      <c r="EZ10" s="68"/>
      <c r="FA10" s="68"/>
      <c r="FB10" s="68"/>
      <c r="FC10" s="68"/>
      <c r="FD10" s="68"/>
      <c r="FE10" s="68"/>
      <c r="FF10" s="68"/>
      <c r="FG10" s="68"/>
      <c r="FH10" s="68"/>
      <c r="FI10" s="68"/>
      <c r="FJ10" s="68"/>
      <c r="FK10" s="68"/>
      <c r="FL10" s="68"/>
      <c r="FM10" s="68"/>
      <c r="FN10" s="68"/>
      <c r="FO10" s="68"/>
      <c r="FP10" s="68"/>
      <c r="FQ10" s="68"/>
      <c r="FR10" s="68"/>
      <c r="FS10" s="68"/>
      <c r="FT10" s="68"/>
      <c r="FU10" s="68"/>
      <c r="FV10" s="68"/>
      <c r="FW10" s="68"/>
      <c r="FX10" s="68"/>
      <c r="FY10" s="68"/>
      <c r="FZ10" s="68"/>
      <c r="GA10" s="68"/>
      <c r="GB10" s="68"/>
      <c r="GC10" s="68"/>
      <c r="GD10" s="68"/>
      <c r="GE10" s="68"/>
      <c r="GF10" s="68"/>
      <c r="GG10" s="68"/>
      <c r="GH10" s="68"/>
      <c r="GI10" s="68"/>
      <c r="GJ10" s="68"/>
      <c r="GK10" s="68"/>
      <c r="GL10" s="68"/>
      <c r="GM10" s="68"/>
      <c r="GN10" s="68"/>
      <c r="GO10" s="68"/>
      <c r="GP10" s="68"/>
      <c r="GQ10" s="68"/>
      <c r="GR10" s="68"/>
      <c r="GS10" s="68"/>
      <c r="GT10" s="68"/>
      <c r="GU10" s="68"/>
      <c r="GV10" s="68"/>
      <c r="GW10" s="68"/>
      <c r="GX10" s="68"/>
      <c r="GY10" s="68"/>
      <c r="GZ10" s="68"/>
      <c r="HA10" s="68"/>
      <c r="HB10" s="68"/>
      <c r="HC10" s="68"/>
      <c r="HD10" s="68"/>
      <c r="HE10" s="68"/>
      <c r="HF10" s="68"/>
      <c r="HG10" s="68"/>
      <c r="HH10" s="68"/>
      <c r="HI10" s="68"/>
      <c r="HJ10" s="68"/>
      <c r="HK10" s="68"/>
      <c r="HL10" s="68"/>
      <c r="HM10" s="68"/>
      <c r="HN10" s="68"/>
      <c r="HO10" s="68"/>
      <c r="HP10" s="68"/>
      <c r="HQ10" s="68"/>
      <c r="HR10" s="68"/>
      <c r="HS10" s="68"/>
      <c r="HT10" s="68"/>
      <c r="HU10" s="68"/>
      <c r="HV10" s="68"/>
      <c r="HW10" s="68"/>
      <c r="HX10" s="68"/>
      <c r="HY10" s="68"/>
      <c r="HZ10" s="68"/>
      <c r="IA10" s="68"/>
      <c r="IB10" s="68"/>
      <c r="IC10" s="68"/>
      <c r="ID10" s="68"/>
      <c r="IE10" s="68"/>
      <c r="IF10" s="68"/>
      <c r="IG10" s="68"/>
      <c r="IH10" s="68"/>
      <c r="II10" s="68"/>
      <c r="IJ10" s="68"/>
      <c r="IK10" s="68"/>
      <c r="IL10" s="68"/>
      <c r="IM10" s="68"/>
      <c r="IN10" s="68"/>
      <c r="IO10" s="68"/>
      <c r="IP10" s="68"/>
      <c r="IQ10" s="68"/>
      <c r="IR10" s="68"/>
      <c r="IS10" s="68"/>
      <c r="IT10" s="68"/>
      <c r="IU10" s="68"/>
      <c r="IV10" s="68"/>
      <c r="IW10" s="68"/>
    </row>
    <row r="11" spans="1:257" ht="14.25" customHeight="1">
      <c r="A11" s="43"/>
      <c r="B11" s="44" t="s">
        <v>502</v>
      </c>
      <c r="C11" s="44"/>
      <c r="D11" s="44"/>
      <c r="E11" s="44"/>
      <c r="F11" s="44"/>
      <c r="G11" s="44"/>
      <c r="H11" s="44"/>
      <c r="I11" s="44"/>
      <c r="J11" s="44"/>
      <c r="K11" s="44"/>
      <c r="L11" s="44"/>
      <c r="M11" s="44"/>
      <c r="N11" s="44"/>
      <c r="O11" s="199"/>
      <c r="P11" s="68"/>
      <c r="Q11" s="68"/>
      <c r="R11" s="68"/>
      <c r="S11" s="68"/>
      <c r="T11" s="68"/>
      <c r="U11" s="68"/>
      <c r="V11" s="68"/>
      <c r="W11" s="68"/>
      <c r="X11" s="68"/>
      <c r="Y11" s="68"/>
      <c r="Z11" s="68"/>
      <c r="AA11" s="68"/>
      <c r="AB11" s="68"/>
      <c r="AC11" s="68"/>
      <c r="AD11" s="68"/>
      <c r="AE11" s="68"/>
      <c r="AF11" s="68"/>
      <c r="AG11" s="68"/>
      <c r="AH11" s="68"/>
      <c r="AI11" s="68"/>
      <c r="AJ11" s="68"/>
      <c r="AK11" s="68"/>
      <c r="AL11" s="68"/>
      <c r="AM11" s="68"/>
      <c r="AN11" s="68"/>
      <c r="AO11" s="68"/>
      <c r="AP11" s="68"/>
      <c r="AQ11" s="68"/>
      <c r="AR11" s="68"/>
      <c r="AS11" s="68"/>
      <c r="AT11" s="68"/>
      <c r="AU11" s="68"/>
      <c r="AV11" s="68"/>
      <c r="AW11" s="68"/>
      <c r="AX11" s="68"/>
      <c r="AY11" s="68"/>
      <c r="AZ11" s="68"/>
      <c r="BA11" s="68"/>
      <c r="BB11" s="68"/>
      <c r="BC11" s="68"/>
      <c r="BD11" s="68"/>
      <c r="BE11" s="68"/>
      <c r="BF11" s="68"/>
      <c r="BG11" s="68"/>
      <c r="BH11" s="68"/>
      <c r="BI11" s="68"/>
      <c r="BJ11" s="68"/>
      <c r="BK11" s="68"/>
      <c r="BL11" s="68"/>
      <c r="BM11" s="68"/>
      <c r="BN11" s="68"/>
      <c r="BO11" s="68"/>
      <c r="BP11" s="68"/>
      <c r="BQ11" s="68"/>
      <c r="BR11" s="68"/>
      <c r="BS11" s="68"/>
      <c r="BT11" s="68"/>
      <c r="BU11" s="68"/>
      <c r="BV11" s="68"/>
      <c r="BW11" s="68"/>
      <c r="BX11" s="68"/>
      <c r="BY11" s="68"/>
      <c r="BZ11" s="68"/>
      <c r="CA11" s="68"/>
      <c r="CB11" s="68"/>
      <c r="CC11" s="68"/>
      <c r="CD11" s="68"/>
      <c r="CE11" s="68"/>
      <c r="CF11" s="68"/>
      <c r="CG11" s="68"/>
      <c r="CH11" s="68"/>
      <c r="CI11" s="68"/>
      <c r="CJ11" s="68"/>
      <c r="CK11" s="68"/>
      <c r="CL11" s="68"/>
      <c r="CM11" s="68"/>
      <c r="CN11" s="68"/>
      <c r="CO11" s="68"/>
      <c r="CP11" s="68"/>
      <c r="CQ11" s="68"/>
      <c r="CR11" s="68"/>
      <c r="CS11" s="68"/>
      <c r="CT11" s="68"/>
      <c r="CU11" s="68"/>
      <c r="CV11" s="68"/>
      <c r="CW11" s="68"/>
      <c r="CX11" s="68"/>
      <c r="CY11" s="68"/>
      <c r="CZ11" s="68"/>
      <c r="DA11" s="68"/>
      <c r="DB11" s="68"/>
      <c r="DC11" s="68"/>
      <c r="DD11" s="68"/>
      <c r="DE11" s="68"/>
      <c r="DF11" s="68"/>
      <c r="DG11" s="68"/>
      <c r="DH11" s="68"/>
      <c r="DI11" s="68"/>
      <c r="DJ11" s="68"/>
      <c r="DK11" s="68"/>
      <c r="DL11" s="68"/>
      <c r="DM11" s="68"/>
      <c r="DN11" s="68"/>
      <c r="DO11" s="68"/>
      <c r="DP11" s="68"/>
      <c r="DQ11" s="68"/>
      <c r="DR11" s="68"/>
      <c r="DS11" s="68"/>
      <c r="DT11" s="68"/>
      <c r="DU11" s="68"/>
      <c r="DV11" s="68"/>
      <c r="DW11" s="68"/>
      <c r="DX11" s="68"/>
      <c r="DY11" s="68"/>
      <c r="DZ11" s="68"/>
      <c r="EA11" s="68"/>
      <c r="EB11" s="68"/>
      <c r="EC11" s="68"/>
      <c r="ED11" s="68"/>
      <c r="EE11" s="68"/>
      <c r="EF11" s="68"/>
      <c r="EG11" s="68"/>
      <c r="EH11" s="68"/>
      <c r="EI11" s="68"/>
      <c r="EJ11" s="68"/>
      <c r="EK11" s="68"/>
      <c r="EL11" s="68"/>
      <c r="EM11" s="68"/>
      <c r="EN11" s="68"/>
      <c r="EO11" s="68"/>
      <c r="EP11" s="68"/>
      <c r="EQ11" s="68"/>
      <c r="ER11" s="68"/>
      <c r="ES11" s="68"/>
      <c r="ET11" s="68"/>
      <c r="EU11" s="68"/>
      <c r="EV11" s="68"/>
      <c r="EW11" s="68"/>
      <c r="EX11" s="68"/>
      <c r="EY11" s="68"/>
      <c r="EZ11" s="68"/>
      <c r="FA11" s="68"/>
      <c r="FB11" s="68"/>
      <c r="FC11" s="68"/>
      <c r="FD11" s="68"/>
      <c r="FE11" s="68"/>
      <c r="FF11" s="68"/>
      <c r="FG11" s="68"/>
      <c r="FH11" s="68"/>
      <c r="FI11" s="68"/>
      <c r="FJ11" s="68"/>
      <c r="FK11" s="68"/>
      <c r="FL11" s="68"/>
      <c r="FM11" s="68"/>
      <c r="FN11" s="68"/>
      <c r="FO11" s="68"/>
      <c r="FP11" s="68"/>
      <c r="FQ11" s="68"/>
      <c r="FR11" s="68"/>
      <c r="FS11" s="68"/>
      <c r="FT11" s="68"/>
      <c r="FU11" s="68"/>
      <c r="FV11" s="68"/>
      <c r="FW11" s="68"/>
      <c r="FX11" s="68"/>
      <c r="FY11" s="68"/>
      <c r="FZ11" s="68"/>
      <c r="GA11" s="68"/>
      <c r="GB11" s="68"/>
      <c r="GC11" s="68"/>
      <c r="GD11" s="68"/>
      <c r="GE11" s="68"/>
      <c r="GF11" s="68"/>
      <c r="GG11" s="68"/>
      <c r="GH11" s="68"/>
      <c r="GI11" s="68"/>
      <c r="GJ11" s="68"/>
      <c r="GK11" s="68"/>
      <c r="GL11" s="68"/>
      <c r="GM11" s="68"/>
      <c r="GN11" s="68"/>
      <c r="GO11" s="68"/>
      <c r="GP11" s="68"/>
      <c r="GQ11" s="68"/>
      <c r="GR11" s="68"/>
      <c r="GS11" s="68"/>
      <c r="GT11" s="68"/>
      <c r="GU11" s="68"/>
      <c r="GV11" s="68"/>
      <c r="GW11" s="68"/>
      <c r="GX11" s="68"/>
      <c r="GY11" s="68"/>
      <c r="GZ11" s="68"/>
      <c r="HA11" s="68"/>
      <c r="HB11" s="68"/>
      <c r="HC11" s="68"/>
      <c r="HD11" s="68"/>
      <c r="HE11" s="68"/>
      <c r="HF11" s="68"/>
      <c r="HG11" s="68"/>
      <c r="HH11" s="68"/>
      <c r="HI11" s="68"/>
      <c r="HJ11" s="68"/>
      <c r="HK11" s="68"/>
      <c r="HL11" s="68"/>
      <c r="HM11" s="68"/>
      <c r="HN11" s="68"/>
      <c r="HO11" s="68"/>
      <c r="HP11" s="68"/>
      <c r="HQ11" s="68"/>
      <c r="HR11" s="68"/>
      <c r="HS11" s="68"/>
      <c r="HT11" s="68"/>
      <c r="HU11" s="68"/>
      <c r="HV11" s="68"/>
      <c r="HW11" s="68"/>
      <c r="HX11" s="68"/>
      <c r="HY11" s="68"/>
      <c r="HZ11" s="68"/>
      <c r="IA11" s="68"/>
      <c r="IB11" s="68"/>
      <c r="IC11" s="68"/>
      <c r="ID11" s="68"/>
      <c r="IE11" s="68"/>
      <c r="IF11" s="68"/>
      <c r="IG11" s="68"/>
      <c r="IH11" s="68"/>
      <c r="II11" s="68"/>
      <c r="IJ11" s="68"/>
      <c r="IK11" s="68"/>
      <c r="IL11" s="68"/>
      <c r="IM11" s="68"/>
      <c r="IN11" s="68"/>
      <c r="IO11" s="68"/>
      <c r="IP11" s="68"/>
      <c r="IQ11" s="68"/>
      <c r="IR11" s="68"/>
      <c r="IS11" s="68"/>
      <c r="IT11" s="68"/>
      <c r="IU11" s="68"/>
      <c r="IV11" s="68"/>
      <c r="IW11" s="68"/>
    </row>
    <row r="12" spans="1:257" ht="102">
      <c r="A12" s="192" t="str">
        <f>"["&amp;TEXT($B$2,"##")&amp;"-"&amp;TEXT(ROW()-11,"##")&amp;"]"</f>
        <v>[Company-1]</v>
      </c>
      <c r="B12" s="217" t="s">
        <v>503</v>
      </c>
      <c r="C12" s="217" t="s">
        <v>506</v>
      </c>
      <c r="D12" s="217" t="s">
        <v>501</v>
      </c>
      <c r="E12" s="218"/>
      <c r="F12" s="200" t="s">
        <v>4</v>
      </c>
      <c r="G12" s="200" t="s">
        <v>4</v>
      </c>
      <c r="H12" s="201"/>
      <c r="I12" s="201"/>
      <c r="J12" s="197"/>
      <c r="K12" s="197"/>
      <c r="L12" s="197"/>
      <c r="M12" s="198"/>
      <c r="N12" s="198"/>
      <c r="O12" s="198"/>
    </row>
    <row r="13" spans="1:257" ht="102">
      <c r="A13" s="175" t="str">
        <f t="shared" ref="A13:A20" si="2">"["&amp;TEXT($B$2,"##")&amp;"-"&amp;TEXT(ROW()-11,"##")&amp;"]"</f>
        <v>[Company-2]</v>
      </c>
      <c r="B13" s="91" t="s">
        <v>507</v>
      </c>
      <c r="C13" s="91" t="s">
        <v>506</v>
      </c>
      <c r="D13" s="91" t="s">
        <v>501</v>
      </c>
      <c r="E13" s="93"/>
      <c r="F13" s="95" t="s">
        <v>4</v>
      </c>
      <c r="G13" s="95" t="s">
        <v>4</v>
      </c>
      <c r="H13" s="79"/>
      <c r="I13" s="79"/>
      <c r="J13" s="155"/>
      <c r="K13" s="155"/>
      <c r="L13" s="155"/>
      <c r="M13" s="156"/>
      <c r="N13" s="156"/>
      <c r="O13" s="156"/>
    </row>
    <row r="14" spans="1:257" ht="102">
      <c r="A14" s="175" t="str">
        <f t="shared" si="2"/>
        <v>[Company-3]</v>
      </c>
      <c r="B14" s="91" t="s">
        <v>508</v>
      </c>
      <c r="C14" s="91" t="s">
        <v>506</v>
      </c>
      <c r="D14" s="91" t="s">
        <v>501</v>
      </c>
      <c r="E14" s="93"/>
      <c r="F14" s="95" t="s">
        <v>4</v>
      </c>
      <c r="G14" s="95" t="s">
        <v>4</v>
      </c>
      <c r="H14" s="79"/>
      <c r="I14" s="79"/>
      <c r="J14" s="155"/>
      <c r="K14" s="155"/>
      <c r="L14" s="155"/>
      <c r="M14" s="156"/>
      <c r="N14" s="156"/>
      <c r="O14" s="156"/>
    </row>
    <row r="15" spans="1:257" ht="178.5">
      <c r="A15" s="175" t="str">
        <f t="shared" si="2"/>
        <v>[Company-4]</v>
      </c>
      <c r="B15" s="91" t="s">
        <v>512</v>
      </c>
      <c r="C15" s="91" t="s">
        <v>513</v>
      </c>
      <c r="D15" s="91" t="s">
        <v>521</v>
      </c>
      <c r="E15" s="93"/>
      <c r="F15" s="95" t="s">
        <v>4</v>
      </c>
      <c r="G15" s="95" t="s">
        <v>4</v>
      </c>
      <c r="H15" s="79"/>
      <c r="I15" s="79"/>
      <c r="J15" s="155"/>
      <c r="K15" s="155"/>
      <c r="L15" s="155"/>
      <c r="M15" s="156"/>
      <c r="N15" s="156"/>
      <c r="O15" s="156"/>
    </row>
    <row r="16" spans="1:257" ht="51">
      <c r="A16" s="175" t="str">
        <f t="shared" si="2"/>
        <v>[Company-5]</v>
      </c>
      <c r="B16" s="91" t="s">
        <v>515</v>
      </c>
      <c r="C16" s="91" t="s">
        <v>514</v>
      </c>
      <c r="D16" s="91" t="s">
        <v>517</v>
      </c>
      <c r="E16" s="93"/>
      <c r="F16" s="95" t="s">
        <v>4</v>
      </c>
      <c r="G16" s="95" t="s">
        <v>4</v>
      </c>
      <c r="H16" s="79"/>
      <c r="I16" s="79"/>
      <c r="J16" s="155"/>
      <c r="K16" s="155"/>
      <c r="L16" s="155"/>
      <c r="M16" s="156"/>
      <c r="N16" s="156"/>
      <c r="O16" s="156"/>
    </row>
    <row r="17" spans="1:257" ht="76.5">
      <c r="A17" s="175" t="str">
        <f t="shared" si="2"/>
        <v>[Company-6]</v>
      </c>
      <c r="B17" s="91" t="s">
        <v>518</v>
      </c>
      <c r="C17" s="91" t="s">
        <v>519</v>
      </c>
      <c r="D17" s="91" t="s">
        <v>522</v>
      </c>
      <c r="E17" s="93"/>
      <c r="F17" s="95" t="s">
        <v>4</v>
      </c>
      <c r="G17" s="95" t="s">
        <v>4</v>
      </c>
      <c r="H17" s="79"/>
      <c r="I17" s="79"/>
      <c r="J17" s="155"/>
      <c r="K17" s="155"/>
      <c r="L17" s="155"/>
      <c r="M17" s="156"/>
      <c r="N17" s="156"/>
      <c r="O17" s="156"/>
    </row>
    <row r="18" spans="1:257" ht="63.75">
      <c r="A18" s="175" t="str">
        <f t="shared" si="2"/>
        <v>[Company-7]</v>
      </c>
      <c r="B18" s="91" t="s">
        <v>523</v>
      </c>
      <c r="C18" s="91" t="s">
        <v>524</v>
      </c>
      <c r="D18" s="91" t="s">
        <v>528</v>
      </c>
      <c r="E18" s="93"/>
      <c r="F18" s="95" t="s">
        <v>4</v>
      </c>
      <c r="G18" s="95" t="s">
        <v>4</v>
      </c>
      <c r="H18" s="79"/>
      <c r="I18" s="79"/>
      <c r="J18" s="155"/>
      <c r="K18" s="155"/>
      <c r="L18" s="155"/>
      <c r="M18" s="156"/>
      <c r="N18" s="156"/>
      <c r="O18" s="156"/>
    </row>
    <row r="19" spans="1:257" ht="63.75">
      <c r="A19" s="175" t="str">
        <f t="shared" si="2"/>
        <v>[Company-8]</v>
      </c>
      <c r="B19" s="91" t="s">
        <v>530</v>
      </c>
      <c r="C19" s="91" t="s">
        <v>531</v>
      </c>
      <c r="D19" s="91" t="s">
        <v>532</v>
      </c>
      <c r="E19" s="93"/>
      <c r="F19" s="95" t="s">
        <v>4</v>
      </c>
      <c r="G19" s="95" t="s">
        <v>4</v>
      </c>
      <c r="H19" s="79"/>
      <c r="I19" s="79"/>
      <c r="J19" s="155"/>
      <c r="K19" s="155"/>
      <c r="L19" s="155"/>
      <c r="M19" s="156"/>
      <c r="N19" s="156"/>
      <c r="O19" s="156"/>
    </row>
    <row r="20" spans="1:257" ht="178.5">
      <c r="A20" s="186" t="str">
        <f t="shared" si="2"/>
        <v>[Company-9]</v>
      </c>
      <c r="B20" s="215" t="s">
        <v>509</v>
      </c>
      <c r="C20" s="215" t="s">
        <v>510</v>
      </c>
      <c r="D20" s="215" t="s">
        <v>511</v>
      </c>
      <c r="E20" s="216"/>
      <c r="F20" s="84" t="s">
        <v>4</v>
      </c>
      <c r="G20" s="84" t="s">
        <v>4</v>
      </c>
      <c r="H20" s="87"/>
      <c r="I20" s="87"/>
      <c r="J20" s="189"/>
      <c r="K20" s="189"/>
      <c r="L20" s="189"/>
      <c r="M20" s="190"/>
      <c r="N20" s="190"/>
      <c r="O20" s="190"/>
    </row>
    <row r="21" spans="1:257" ht="14.25" customHeight="1">
      <c r="A21" s="43"/>
      <c r="B21" s="44" t="s">
        <v>421</v>
      </c>
      <c r="C21" s="44"/>
      <c r="D21" s="44"/>
      <c r="E21" s="44"/>
      <c r="F21" s="44"/>
      <c r="G21" s="44"/>
      <c r="H21" s="44"/>
      <c r="I21" s="44"/>
      <c r="J21" s="44"/>
      <c r="K21" s="44"/>
      <c r="L21" s="44"/>
      <c r="M21" s="44"/>
      <c r="N21" s="44"/>
      <c r="O21" s="199"/>
      <c r="P21" s="68"/>
      <c r="Q21" s="68"/>
      <c r="R21" s="68"/>
      <c r="S21" s="68"/>
      <c r="T21" s="68"/>
      <c r="U21" s="68"/>
      <c r="V21" s="68"/>
      <c r="W21" s="68"/>
      <c r="X21" s="68"/>
      <c r="Y21" s="68"/>
      <c r="Z21" s="68"/>
      <c r="AA21" s="68"/>
      <c r="AB21" s="68"/>
      <c r="AC21" s="68"/>
      <c r="AD21" s="68"/>
      <c r="AE21" s="68"/>
      <c r="AF21" s="68"/>
      <c r="AG21" s="68"/>
      <c r="AH21" s="68"/>
      <c r="AI21" s="68"/>
      <c r="AJ21" s="68"/>
      <c r="AK21" s="68"/>
      <c r="AL21" s="68"/>
      <c r="AM21" s="68"/>
      <c r="AN21" s="68"/>
      <c r="AO21" s="68"/>
      <c r="AP21" s="68"/>
      <c r="AQ21" s="68"/>
      <c r="AR21" s="68"/>
      <c r="AS21" s="68"/>
      <c r="AT21" s="68"/>
      <c r="AU21" s="68"/>
      <c r="AV21" s="68"/>
      <c r="AW21" s="68"/>
      <c r="AX21" s="68"/>
      <c r="AY21" s="68"/>
      <c r="AZ21" s="68"/>
      <c r="BA21" s="68"/>
      <c r="BB21" s="68"/>
      <c r="BC21" s="68"/>
      <c r="BD21" s="68"/>
      <c r="BE21" s="68"/>
      <c r="BF21" s="68"/>
      <c r="BG21" s="68"/>
      <c r="BH21" s="68"/>
      <c r="BI21" s="68"/>
      <c r="BJ21" s="68"/>
      <c r="BK21" s="68"/>
      <c r="BL21" s="68"/>
      <c r="BM21" s="68"/>
      <c r="BN21" s="68"/>
      <c r="BO21" s="68"/>
      <c r="BP21" s="68"/>
      <c r="BQ21" s="68"/>
      <c r="BR21" s="68"/>
      <c r="BS21" s="68"/>
      <c r="BT21" s="68"/>
      <c r="BU21" s="68"/>
      <c r="BV21" s="68"/>
      <c r="BW21" s="68"/>
      <c r="BX21" s="68"/>
      <c r="BY21" s="68"/>
      <c r="BZ21" s="68"/>
      <c r="CA21" s="68"/>
      <c r="CB21" s="68"/>
      <c r="CC21" s="68"/>
      <c r="CD21" s="68"/>
      <c r="CE21" s="68"/>
      <c r="CF21" s="68"/>
      <c r="CG21" s="68"/>
      <c r="CH21" s="68"/>
      <c r="CI21" s="68"/>
      <c r="CJ21" s="68"/>
      <c r="CK21" s="68"/>
      <c r="CL21" s="68"/>
      <c r="CM21" s="68"/>
      <c r="CN21" s="68"/>
      <c r="CO21" s="68"/>
      <c r="CP21" s="68"/>
      <c r="CQ21" s="68"/>
      <c r="CR21" s="68"/>
      <c r="CS21" s="68"/>
      <c r="CT21" s="68"/>
      <c r="CU21" s="68"/>
      <c r="CV21" s="68"/>
      <c r="CW21" s="68"/>
      <c r="CX21" s="68"/>
      <c r="CY21" s="68"/>
      <c r="CZ21" s="68"/>
      <c r="DA21" s="68"/>
      <c r="DB21" s="68"/>
      <c r="DC21" s="68"/>
      <c r="DD21" s="68"/>
      <c r="DE21" s="68"/>
      <c r="DF21" s="68"/>
      <c r="DG21" s="68"/>
      <c r="DH21" s="68"/>
      <c r="DI21" s="68"/>
      <c r="DJ21" s="68"/>
      <c r="DK21" s="68"/>
      <c r="DL21" s="68"/>
      <c r="DM21" s="68"/>
      <c r="DN21" s="68"/>
      <c r="DO21" s="68"/>
      <c r="DP21" s="68"/>
      <c r="DQ21" s="68"/>
      <c r="DR21" s="68"/>
      <c r="DS21" s="68"/>
      <c r="DT21" s="68"/>
      <c r="DU21" s="68"/>
      <c r="DV21" s="68"/>
      <c r="DW21" s="68"/>
      <c r="DX21" s="68"/>
      <c r="DY21" s="68"/>
      <c r="DZ21" s="68"/>
      <c r="EA21" s="68"/>
      <c r="EB21" s="68"/>
      <c r="EC21" s="68"/>
      <c r="ED21" s="68"/>
      <c r="EE21" s="68"/>
      <c r="EF21" s="68"/>
      <c r="EG21" s="68"/>
      <c r="EH21" s="68"/>
      <c r="EI21" s="68"/>
      <c r="EJ21" s="68"/>
      <c r="EK21" s="68"/>
      <c r="EL21" s="68"/>
      <c r="EM21" s="68"/>
      <c r="EN21" s="68"/>
      <c r="EO21" s="68"/>
      <c r="EP21" s="68"/>
      <c r="EQ21" s="68"/>
      <c r="ER21" s="68"/>
      <c r="ES21" s="68"/>
      <c r="ET21" s="68"/>
      <c r="EU21" s="68"/>
      <c r="EV21" s="68"/>
      <c r="EW21" s="68"/>
      <c r="EX21" s="68"/>
      <c r="EY21" s="68"/>
      <c r="EZ21" s="68"/>
      <c r="FA21" s="68"/>
      <c r="FB21" s="68"/>
      <c r="FC21" s="68"/>
      <c r="FD21" s="68"/>
      <c r="FE21" s="68"/>
      <c r="FF21" s="68"/>
      <c r="FG21" s="68"/>
      <c r="FH21" s="68"/>
      <c r="FI21" s="68"/>
      <c r="FJ21" s="68"/>
      <c r="FK21" s="68"/>
      <c r="FL21" s="68"/>
      <c r="FM21" s="68"/>
      <c r="FN21" s="68"/>
      <c r="FO21" s="68"/>
      <c r="FP21" s="68"/>
      <c r="FQ21" s="68"/>
      <c r="FR21" s="68"/>
      <c r="FS21" s="68"/>
      <c r="FT21" s="68"/>
      <c r="FU21" s="68"/>
      <c r="FV21" s="68"/>
      <c r="FW21" s="68"/>
      <c r="FX21" s="68"/>
      <c r="FY21" s="68"/>
      <c r="FZ21" s="68"/>
      <c r="GA21" s="68"/>
      <c r="GB21" s="68"/>
      <c r="GC21" s="68"/>
      <c r="GD21" s="68"/>
      <c r="GE21" s="68"/>
      <c r="GF21" s="68"/>
      <c r="GG21" s="68"/>
      <c r="GH21" s="68"/>
      <c r="GI21" s="68"/>
      <c r="GJ21" s="68"/>
      <c r="GK21" s="68"/>
      <c r="GL21" s="68"/>
      <c r="GM21" s="68"/>
      <c r="GN21" s="68"/>
      <c r="GO21" s="68"/>
      <c r="GP21" s="68"/>
      <c r="GQ21" s="68"/>
      <c r="GR21" s="68"/>
      <c r="GS21" s="68"/>
      <c r="GT21" s="68"/>
      <c r="GU21" s="68"/>
      <c r="GV21" s="68"/>
      <c r="GW21" s="68"/>
      <c r="GX21" s="68"/>
      <c r="GY21" s="68"/>
      <c r="GZ21" s="68"/>
      <c r="HA21" s="68"/>
      <c r="HB21" s="68"/>
      <c r="HC21" s="68"/>
      <c r="HD21" s="68"/>
      <c r="HE21" s="68"/>
      <c r="HF21" s="68"/>
      <c r="HG21" s="68"/>
      <c r="HH21" s="68"/>
      <c r="HI21" s="68"/>
      <c r="HJ21" s="68"/>
      <c r="HK21" s="68"/>
      <c r="HL21" s="68"/>
      <c r="HM21" s="68"/>
      <c r="HN21" s="68"/>
      <c r="HO21" s="68"/>
      <c r="HP21" s="68"/>
      <c r="HQ21" s="68"/>
      <c r="HR21" s="68"/>
      <c r="HS21" s="68"/>
      <c r="HT21" s="68"/>
      <c r="HU21" s="68"/>
      <c r="HV21" s="68"/>
      <c r="HW21" s="68"/>
      <c r="HX21" s="68"/>
      <c r="HY21" s="68"/>
      <c r="HZ21" s="68"/>
      <c r="IA21" s="68"/>
      <c r="IB21" s="68"/>
      <c r="IC21" s="68"/>
      <c r="ID21" s="68"/>
      <c r="IE21" s="68"/>
      <c r="IF21" s="68"/>
      <c r="IG21" s="68"/>
      <c r="IH21" s="68"/>
      <c r="II21" s="68"/>
      <c r="IJ21" s="68"/>
      <c r="IK21" s="68"/>
      <c r="IL21" s="68"/>
      <c r="IM21" s="68"/>
      <c r="IN21" s="68"/>
      <c r="IO21" s="68"/>
      <c r="IP21" s="68"/>
      <c r="IQ21" s="68"/>
      <c r="IR21" s="68"/>
      <c r="IS21" s="68"/>
      <c r="IT21" s="68"/>
      <c r="IU21" s="68"/>
      <c r="IV21" s="68"/>
      <c r="IW21" s="68"/>
    </row>
    <row r="22" spans="1:257" ht="165.75">
      <c r="A22" s="192" t="str">
        <f>"["&amp;TEXT($B$2,"##")&amp;"-"&amp;TEXT(ROW()-12,"##")&amp;"]"</f>
        <v>[Company-10]</v>
      </c>
      <c r="B22" s="217" t="s">
        <v>422</v>
      </c>
      <c r="C22" s="217" t="s">
        <v>431</v>
      </c>
      <c r="D22" s="217" t="s">
        <v>430</v>
      </c>
      <c r="E22" s="218"/>
      <c r="F22" s="200" t="s">
        <v>4</v>
      </c>
      <c r="G22" s="200" t="s">
        <v>4</v>
      </c>
      <c r="H22" s="201"/>
      <c r="I22" s="201"/>
      <c r="J22" s="197"/>
      <c r="K22" s="197"/>
      <c r="L22" s="197"/>
      <c r="M22" s="198"/>
      <c r="N22" s="198"/>
      <c r="O22" s="198"/>
    </row>
    <row r="23" spans="1:257" ht="165.75">
      <c r="A23" s="175" t="str">
        <f t="shared" ref="A23:A30" si="3">"["&amp;TEXT($B$2,"##")&amp;"-"&amp;TEXT(ROW()-12,"##")&amp;"]"</f>
        <v>[Company-11]</v>
      </c>
      <c r="B23" s="91" t="s">
        <v>423</v>
      </c>
      <c r="C23" s="91" t="s">
        <v>431</v>
      </c>
      <c r="D23" s="91" t="s">
        <v>430</v>
      </c>
      <c r="E23" s="93"/>
      <c r="F23" s="95" t="s">
        <v>4</v>
      </c>
      <c r="G23" s="95" t="s">
        <v>4</v>
      </c>
      <c r="H23" s="79"/>
      <c r="I23" s="79"/>
      <c r="J23" s="155"/>
      <c r="K23" s="155"/>
      <c r="L23" s="155"/>
      <c r="M23" s="156"/>
      <c r="N23" s="156"/>
      <c r="O23" s="156"/>
    </row>
    <row r="24" spans="1:257" ht="165.75">
      <c r="A24" s="175" t="str">
        <f t="shared" si="3"/>
        <v>[Company-12]</v>
      </c>
      <c r="B24" s="91" t="s">
        <v>424</v>
      </c>
      <c r="C24" s="91" t="s">
        <v>431</v>
      </c>
      <c r="D24" s="91" t="s">
        <v>430</v>
      </c>
      <c r="E24" s="93"/>
      <c r="F24" s="95" t="s">
        <v>4</v>
      </c>
      <c r="G24" s="95" t="s">
        <v>4</v>
      </c>
      <c r="H24" s="79"/>
      <c r="I24" s="79"/>
      <c r="J24" s="155"/>
      <c r="K24" s="155"/>
      <c r="L24" s="155"/>
      <c r="M24" s="156"/>
      <c r="N24" s="156"/>
      <c r="O24" s="156"/>
    </row>
    <row r="25" spans="1:257" ht="178.5">
      <c r="A25" s="175" t="str">
        <f t="shared" si="3"/>
        <v>[Company-13]</v>
      </c>
      <c r="B25" s="91" t="s">
        <v>432</v>
      </c>
      <c r="C25" s="91" t="s">
        <v>433</v>
      </c>
      <c r="D25" s="91" t="s">
        <v>349</v>
      </c>
      <c r="E25" s="93"/>
      <c r="F25" s="95" t="s">
        <v>4</v>
      </c>
      <c r="G25" s="95" t="s">
        <v>4</v>
      </c>
      <c r="H25" s="79"/>
      <c r="I25" s="79"/>
      <c r="J25" s="155"/>
      <c r="K25" s="155"/>
      <c r="L25" s="155"/>
      <c r="M25" s="156"/>
      <c r="N25" s="156"/>
      <c r="O25" s="156"/>
    </row>
    <row r="26" spans="1:257" ht="165.75">
      <c r="A26" s="175" t="str">
        <f t="shared" si="3"/>
        <v>[Company-14]</v>
      </c>
      <c r="B26" s="91" t="s">
        <v>434</v>
      </c>
      <c r="C26" s="91" t="s">
        <v>435</v>
      </c>
      <c r="D26" s="91" t="s">
        <v>466</v>
      </c>
      <c r="E26" s="93"/>
      <c r="F26" s="95" t="s">
        <v>4</v>
      </c>
      <c r="G26" s="95" t="s">
        <v>4</v>
      </c>
      <c r="H26" s="79"/>
      <c r="I26" s="79"/>
      <c r="J26" s="155"/>
      <c r="K26" s="155"/>
      <c r="L26" s="155"/>
      <c r="M26" s="156"/>
      <c r="N26" s="156"/>
      <c r="O26" s="156"/>
    </row>
    <row r="27" spans="1:257" ht="165.75">
      <c r="A27" s="175" t="str">
        <f t="shared" si="3"/>
        <v>[Company-15]</v>
      </c>
      <c r="B27" s="91" t="s">
        <v>470</v>
      </c>
      <c r="C27" s="91" t="s">
        <v>473</v>
      </c>
      <c r="D27" s="91" t="s">
        <v>430</v>
      </c>
      <c r="E27" s="93"/>
      <c r="F27" s="95" t="s">
        <v>4</v>
      </c>
      <c r="G27" s="95" t="s">
        <v>4</v>
      </c>
      <c r="H27" s="79"/>
      <c r="I27" s="79"/>
      <c r="J27" s="155"/>
      <c r="K27" s="155"/>
      <c r="L27" s="155"/>
      <c r="M27" s="156"/>
      <c r="N27" s="156"/>
      <c r="O27" s="156"/>
    </row>
    <row r="28" spans="1:257" ht="165.75">
      <c r="A28" s="175" t="str">
        <f t="shared" si="3"/>
        <v>[Company-16]</v>
      </c>
      <c r="B28" s="91" t="s">
        <v>471</v>
      </c>
      <c r="C28" s="91" t="s">
        <v>472</v>
      </c>
      <c r="D28" s="91" t="s">
        <v>474</v>
      </c>
      <c r="E28" s="93"/>
      <c r="F28" s="95" t="s">
        <v>4</v>
      </c>
      <c r="G28" s="95" t="s">
        <v>4</v>
      </c>
      <c r="H28" s="79"/>
      <c r="I28" s="79"/>
      <c r="J28" s="155"/>
      <c r="K28" s="155"/>
      <c r="L28" s="155"/>
      <c r="M28" s="156"/>
      <c r="N28" s="156"/>
      <c r="O28" s="156"/>
    </row>
    <row r="29" spans="1:257" ht="51">
      <c r="A29" s="175" t="str">
        <f t="shared" si="3"/>
        <v>[Company-17]</v>
      </c>
      <c r="B29" s="91" t="s">
        <v>440</v>
      </c>
      <c r="C29" s="91" t="s">
        <v>436</v>
      </c>
      <c r="D29" s="91" t="s">
        <v>437</v>
      </c>
      <c r="E29" s="93"/>
      <c r="F29" s="95" t="s">
        <v>4</v>
      </c>
      <c r="G29" s="95" t="s">
        <v>4</v>
      </c>
      <c r="H29" s="79"/>
      <c r="I29" s="79"/>
      <c r="J29" s="155"/>
      <c r="K29" s="155"/>
      <c r="L29" s="155"/>
      <c r="M29" s="156"/>
      <c r="N29" s="156"/>
      <c r="O29" s="156"/>
    </row>
    <row r="30" spans="1:257" ht="63.75">
      <c r="A30" s="186" t="str">
        <f t="shared" si="3"/>
        <v>[Company-18]</v>
      </c>
      <c r="B30" s="215" t="s">
        <v>447</v>
      </c>
      <c r="C30" s="215" t="s">
        <v>448</v>
      </c>
      <c r="D30" s="215" t="s">
        <v>449</v>
      </c>
      <c r="E30" s="216"/>
      <c r="F30" s="84" t="s">
        <v>4</v>
      </c>
      <c r="G30" s="84" t="s">
        <v>4</v>
      </c>
      <c r="H30" s="87"/>
      <c r="I30" s="87"/>
      <c r="J30" s="189"/>
      <c r="K30" s="189"/>
      <c r="L30" s="189"/>
      <c r="M30" s="190"/>
      <c r="N30" s="190"/>
      <c r="O30" s="190"/>
    </row>
    <row r="31" spans="1:257" ht="14.25" customHeight="1">
      <c r="A31" s="43"/>
      <c r="B31" s="44" t="s">
        <v>450</v>
      </c>
      <c r="C31" s="44"/>
      <c r="D31" s="44"/>
      <c r="E31" s="44"/>
      <c r="F31" s="44"/>
      <c r="G31" s="44"/>
      <c r="H31" s="44"/>
      <c r="I31" s="44"/>
      <c r="J31" s="44"/>
      <c r="K31" s="44"/>
      <c r="L31" s="44"/>
      <c r="M31" s="44"/>
      <c r="N31" s="44"/>
      <c r="O31" s="199"/>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8"/>
      <c r="AO31" s="68"/>
      <c r="AP31" s="68"/>
      <c r="AQ31" s="68"/>
      <c r="AR31" s="68"/>
      <c r="AS31" s="68"/>
      <c r="AT31" s="68"/>
      <c r="AU31" s="68"/>
      <c r="AV31" s="68"/>
      <c r="AW31" s="68"/>
      <c r="AX31" s="68"/>
      <c r="AY31" s="68"/>
      <c r="AZ31" s="68"/>
      <c r="BA31" s="68"/>
      <c r="BB31" s="68"/>
      <c r="BC31" s="68"/>
      <c r="BD31" s="68"/>
      <c r="BE31" s="68"/>
      <c r="BF31" s="68"/>
      <c r="BG31" s="68"/>
      <c r="BH31" s="68"/>
      <c r="BI31" s="68"/>
      <c r="BJ31" s="68"/>
      <c r="BK31" s="68"/>
      <c r="BL31" s="68"/>
      <c r="BM31" s="68"/>
      <c r="BN31" s="68"/>
      <c r="BO31" s="68"/>
      <c r="BP31" s="68"/>
      <c r="BQ31" s="68"/>
      <c r="BR31" s="68"/>
      <c r="BS31" s="68"/>
      <c r="BT31" s="68"/>
      <c r="BU31" s="68"/>
      <c r="BV31" s="68"/>
      <c r="BW31" s="68"/>
      <c r="BX31" s="68"/>
      <c r="BY31" s="68"/>
      <c r="BZ31" s="68"/>
      <c r="CA31" s="68"/>
      <c r="CB31" s="68"/>
      <c r="CC31" s="68"/>
      <c r="CD31" s="68"/>
      <c r="CE31" s="68"/>
      <c r="CF31" s="68"/>
      <c r="CG31" s="68"/>
      <c r="CH31" s="68"/>
      <c r="CI31" s="68"/>
      <c r="CJ31" s="68"/>
      <c r="CK31" s="68"/>
      <c r="CL31" s="68"/>
      <c r="CM31" s="68"/>
      <c r="CN31" s="68"/>
      <c r="CO31" s="68"/>
      <c r="CP31" s="68"/>
      <c r="CQ31" s="68"/>
      <c r="CR31" s="68"/>
      <c r="CS31" s="68"/>
      <c r="CT31" s="68"/>
      <c r="CU31" s="68"/>
      <c r="CV31" s="68"/>
      <c r="CW31" s="68"/>
      <c r="CX31" s="68"/>
      <c r="CY31" s="68"/>
      <c r="CZ31" s="68"/>
      <c r="DA31" s="68"/>
      <c r="DB31" s="68"/>
      <c r="DC31" s="68"/>
      <c r="DD31" s="68"/>
      <c r="DE31" s="68"/>
      <c r="DF31" s="68"/>
      <c r="DG31" s="68"/>
      <c r="DH31" s="68"/>
      <c r="DI31" s="68"/>
      <c r="DJ31" s="68"/>
      <c r="DK31" s="68"/>
      <c r="DL31" s="68"/>
      <c r="DM31" s="68"/>
      <c r="DN31" s="68"/>
      <c r="DO31" s="68"/>
      <c r="DP31" s="68"/>
      <c r="DQ31" s="68"/>
      <c r="DR31" s="68"/>
      <c r="DS31" s="68"/>
      <c r="DT31" s="68"/>
      <c r="DU31" s="68"/>
      <c r="DV31" s="68"/>
      <c r="DW31" s="68"/>
      <c r="DX31" s="68"/>
      <c r="DY31" s="68"/>
      <c r="DZ31" s="68"/>
      <c r="EA31" s="68"/>
      <c r="EB31" s="68"/>
      <c r="EC31" s="68"/>
      <c r="ED31" s="68"/>
      <c r="EE31" s="68"/>
      <c r="EF31" s="68"/>
      <c r="EG31" s="68"/>
      <c r="EH31" s="68"/>
      <c r="EI31" s="68"/>
      <c r="EJ31" s="68"/>
      <c r="EK31" s="68"/>
      <c r="EL31" s="68"/>
      <c r="EM31" s="68"/>
      <c r="EN31" s="68"/>
      <c r="EO31" s="68"/>
      <c r="EP31" s="68"/>
      <c r="EQ31" s="68"/>
      <c r="ER31" s="68"/>
      <c r="ES31" s="68"/>
      <c r="ET31" s="68"/>
      <c r="EU31" s="68"/>
      <c r="EV31" s="68"/>
      <c r="EW31" s="68"/>
      <c r="EX31" s="68"/>
      <c r="EY31" s="68"/>
      <c r="EZ31" s="68"/>
      <c r="FA31" s="68"/>
      <c r="FB31" s="68"/>
      <c r="FC31" s="68"/>
      <c r="FD31" s="68"/>
      <c r="FE31" s="68"/>
      <c r="FF31" s="68"/>
      <c r="FG31" s="68"/>
      <c r="FH31" s="68"/>
      <c r="FI31" s="68"/>
      <c r="FJ31" s="68"/>
      <c r="FK31" s="68"/>
      <c r="FL31" s="68"/>
      <c r="FM31" s="68"/>
      <c r="FN31" s="68"/>
      <c r="FO31" s="68"/>
      <c r="FP31" s="68"/>
      <c r="FQ31" s="68"/>
      <c r="FR31" s="68"/>
      <c r="FS31" s="68"/>
      <c r="FT31" s="68"/>
      <c r="FU31" s="68"/>
      <c r="FV31" s="68"/>
      <c r="FW31" s="68"/>
      <c r="FX31" s="68"/>
      <c r="FY31" s="68"/>
      <c r="FZ31" s="68"/>
      <c r="GA31" s="68"/>
      <c r="GB31" s="68"/>
      <c r="GC31" s="68"/>
      <c r="GD31" s="68"/>
      <c r="GE31" s="68"/>
      <c r="GF31" s="68"/>
      <c r="GG31" s="68"/>
      <c r="GH31" s="68"/>
      <c r="GI31" s="68"/>
      <c r="GJ31" s="68"/>
      <c r="GK31" s="68"/>
      <c r="GL31" s="68"/>
      <c r="GM31" s="68"/>
      <c r="GN31" s="68"/>
      <c r="GO31" s="68"/>
      <c r="GP31" s="68"/>
      <c r="GQ31" s="68"/>
      <c r="GR31" s="68"/>
      <c r="GS31" s="68"/>
      <c r="GT31" s="68"/>
      <c r="GU31" s="68"/>
      <c r="GV31" s="68"/>
      <c r="GW31" s="68"/>
      <c r="GX31" s="68"/>
      <c r="GY31" s="68"/>
      <c r="GZ31" s="68"/>
      <c r="HA31" s="68"/>
      <c r="HB31" s="68"/>
      <c r="HC31" s="68"/>
      <c r="HD31" s="68"/>
      <c r="HE31" s="68"/>
      <c r="HF31" s="68"/>
      <c r="HG31" s="68"/>
      <c r="HH31" s="68"/>
      <c r="HI31" s="68"/>
      <c r="HJ31" s="68"/>
      <c r="HK31" s="68"/>
      <c r="HL31" s="68"/>
      <c r="HM31" s="68"/>
      <c r="HN31" s="68"/>
      <c r="HO31" s="68"/>
      <c r="HP31" s="68"/>
      <c r="HQ31" s="68"/>
      <c r="HR31" s="68"/>
      <c r="HS31" s="68"/>
      <c r="HT31" s="68"/>
      <c r="HU31" s="68"/>
      <c r="HV31" s="68"/>
      <c r="HW31" s="68"/>
      <c r="HX31" s="68"/>
      <c r="HY31" s="68"/>
      <c r="HZ31" s="68"/>
      <c r="IA31" s="68"/>
      <c r="IB31" s="68"/>
      <c r="IC31" s="68"/>
      <c r="ID31" s="68"/>
      <c r="IE31" s="68"/>
      <c r="IF31" s="68"/>
      <c r="IG31" s="68"/>
      <c r="IH31" s="68"/>
      <c r="II31" s="68"/>
      <c r="IJ31" s="68"/>
      <c r="IK31" s="68"/>
      <c r="IL31" s="68"/>
      <c r="IM31" s="68"/>
      <c r="IN31" s="68"/>
      <c r="IO31" s="68"/>
      <c r="IP31" s="68"/>
      <c r="IQ31" s="68"/>
      <c r="IR31" s="68"/>
      <c r="IS31" s="68"/>
      <c r="IT31" s="68"/>
      <c r="IU31" s="68"/>
      <c r="IV31" s="68"/>
      <c r="IW31" s="68"/>
    </row>
    <row r="32" spans="1:257" ht="140.25">
      <c r="A32" s="192" t="str">
        <f>"["&amp;TEXT($B$2,"##")&amp;"-"&amp;TEXT(ROW()-13,"##")&amp;"]"</f>
        <v>[Company-19]</v>
      </c>
      <c r="B32" s="193" t="s">
        <v>451</v>
      </c>
      <c r="C32" s="213" t="s">
        <v>452</v>
      </c>
      <c r="D32" s="193" t="s">
        <v>453</v>
      </c>
      <c r="E32" s="218"/>
      <c r="F32" s="200" t="s">
        <v>4</v>
      </c>
      <c r="G32" s="200" t="s">
        <v>4</v>
      </c>
      <c r="H32" s="201"/>
      <c r="I32" s="201"/>
      <c r="J32" s="197"/>
      <c r="K32" s="197"/>
      <c r="L32" s="197"/>
      <c r="M32" s="198"/>
      <c r="N32" s="198"/>
      <c r="O32" s="198"/>
    </row>
    <row r="33" spans="1:15" ht="140.25">
      <c r="A33" s="175" t="str">
        <f t="shared" ref="A33:A37" si="4">"["&amp;TEXT($B$2,"##")&amp;"-"&amp;TEXT(ROW()-13,"##")&amp;"]"</f>
        <v>[Company-20]</v>
      </c>
      <c r="B33" s="85" t="s">
        <v>454</v>
      </c>
      <c r="C33" s="130" t="s">
        <v>452</v>
      </c>
      <c r="D33" s="85" t="s">
        <v>453</v>
      </c>
      <c r="E33" s="93"/>
      <c r="F33" s="95" t="s">
        <v>4</v>
      </c>
      <c r="G33" s="95" t="s">
        <v>4</v>
      </c>
      <c r="H33" s="79"/>
      <c r="I33" s="79"/>
      <c r="J33" s="155"/>
      <c r="K33" s="155"/>
      <c r="L33" s="155"/>
      <c r="M33" s="156"/>
      <c r="N33" s="156"/>
      <c r="O33" s="156"/>
    </row>
    <row r="34" spans="1:15" ht="140.25">
      <c r="A34" s="175" t="str">
        <f t="shared" si="4"/>
        <v>[Company-21]</v>
      </c>
      <c r="B34" s="85" t="s">
        <v>455</v>
      </c>
      <c r="C34" s="130" t="s">
        <v>452</v>
      </c>
      <c r="D34" s="85" t="s">
        <v>453</v>
      </c>
      <c r="E34" s="93"/>
      <c r="F34" s="95" t="s">
        <v>4</v>
      </c>
      <c r="G34" s="95" t="s">
        <v>4</v>
      </c>
      <c r="H34" s="79"/>
      <c r="I34" s="79"/>
      <c r="J34" s="155"/>
      <c r="K34" s="155"/>
      <c r="L34" s="155"/>
      <c r="M34" s="156"/>
      <c r="N34" s="156"/>
      <c r="O34" s="156"/>
    </row>
    <row r="35" spans="1:15" ht="191.25">
      <c r="A35" s="175" t="str">
        <f t="shared" si="4"/>
        <v>[Company-22]</v>
      </c>
      <c r="B35" s="85" t="s">
        <v>456</v>
      </c>
      <c r="C35" s="130" t="s">
        <v>457</v>
      </c>
      <c r="D35" s="85" t="s">
        <v>458</v>
      </c>
      <c r="E35" s="93"/>
      <c r="F35" s="95" t="s">
        <v>4</v>
      </c>
      <c r="G35" s="95" t="s">
        <v>4</v>
      </c>
      <c r="H35" s="79"/>
      <c r="I35" s="79"/>
      <c r="J35" s="155"/>
      <c r="K35" s="155"/>
      <c r="L35" s="155"/>
      <c r="M35" s="156"/>
      <c r="N35" s="156"/>
      <c r="O35" s="156"/>
    </row>
    <row r="36" spans="1:15" ht="76.5">
      <c r="A36" s="175" t="str">
        <f t="shared" si="4"/>
        <v>[Company-23]</v>
      </c>
      <c r="B36" s="85" t="s">
        <v>464</v>
      </c>
      <c r="C36" s="95" t="s">
        <v>465</v>
      </c>
      <c r="D36" s="85" t="s">
        <v>467</v>
      </c>
      <c r="E36" s="88"/>
      <c r="F36" s="95" t="s">
        <v>4</v>
      </c>
      <c r="G36" s="95" t="s">
        <v>4</v>
      </c>
      <c r="H36" s="79"/>
      <c r="I36" s="79"/>
      <c r="J36" s="155"/>
      <c r="K36" s="155"/>
      <c r="L36" s="155"/>
      <c r="M36" s="156"/>
      <c r="N36" s="156"/>
      <c r="O36" s="156"/>
    </row>
    <row r="37" spans="1:15" ht="51">
      <c r="A37" s="175" t="str">
        <f t="shared" si="4"/>
        <v>[Company-24]</v>
      </c>
      <c r="B37" s="85" t="s">
        <v>468</v>
      </c>
      <c r="C37" s="95" t="s">
        <v>469</v>
      </c>
      <c r="D37" s="85" t="s">
        <v>437</v>
      </c>
      <c r="E37" s="88"/>
      <c r="F37" s="95" t="s">
        <v>4</v>
      </c>
      <c r="G37" s="95" t="s">
        <v>4</v>
      </c>
      <c r="H37" s="79"/>
      <c r="I37" s="79"/>
      <c r="J37" s="155"/>
      <c r="K37" s="155"/>
      <c r="L37" s="155"/>
      <c r="M37" s="156"/>
      <c r="N37" s="156"/>
      <c r="O37" s="156"/>
    </row>
  </sheetData>
  <autoFilter ref="J10:O23"/>
  <mergeCells count="5">
    <mergeCell ref="B2:G2"/>
    <mergeCell ref="B3:G3"/>
    <mergeCell ref="B4:G4"/>
    <mergeCell ref="E5:G5"/>
    <mergeCell ref="E6:G6"/>
  </mergeCells>
  <dataValidations count="1">
    <dataValidation type="list" allowBlank="1" showErrorMessage="1" sqref="F32:G37 F12:G20 F22:G30">
      <formula1>$Q$2:$Q$6</formula1>
    </dataValidation>
  </dataValidations>
  <hyperlinks>
    <hyperlink ref="A1" location="'Test Report'!A1" display="Back to Test Report"/>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8"/>
  <sheetViews>
    <sheetView zoomScale="85" zoomScaleNormal="85" workbookViewId="0">
      <selection activeCell="A5" sqref="A5:G5"/>
    </sheetView>
  </sheetViews>
  <sheetFormatPr defaultRowHeight="14.25" customHeight="1"/>
  <cols>
    <col min="1" max="1" width="22.625" style="78" customWidth="1"/>
    <col min="2" max="2" width="46.75" style="78" customWidth="1"/>
    <col min="3" max="3" width="34.375" style="78" customWidth="1"/>
    <col min="4" max="4" width="29.75" style="78" customWidth="1"/>
    <col min="5" max="5" width="16.5" style="78" customWidth="1"/>
    <col min="6" max="6" width="15.625" style="78" customWidth="1"/>
    <col min="7" max="7" width="14.75" style="78" customWidth="1"/>
    <col min="8" max="8" width="9" style="81"/>
    <col min="9" max="9" width="16.5" style="78" customWidth="1"/>
    <col min="10" max="10" width="9.375" style="80" customWidth="1"/>
    <col min="11" max="11" width="9" style="78" customWidth="1"/>
    <col min="12" max="15" width="9" style="78"/>
    <col min="16" max="16" width="6.625" style="78" customWidth="1"/>
    <col min="17" max="17" width="0.875" style="78" hidden="1" customWidth="1"/>
    <col min="18" max="16384" width="9" style="78"/>
  </cols>
  <sheetData>
    <row r="1" spans="1:257" ht="14.25" customHeight="1" thickTop="1" thickBot="1">
      <c r="A1" s="94" t="s">
        <v>12</v>
      </c>
      <c r="B1" s="66"/>
      <c r="C1" s="66"/>
      <c r="D1" s="66"/>
      <c r="E1" s="66"/>
      <c r="F1" s="66"/>
      <c r="G1" s="66"/>
      <c r="H1" s="67"/>
      <c r="I1" s="176" t="s">
        <v>93</v>
      </c>
      <c r="J1" s="177" t="s">
        <v>88</v>
      </c>
      <c r="K1" s="177" t="s">
        <v>89</v>
      </c>
      <c r="L1" s="177" t="s">
        <v>90</v>
      </c>
      <c r="M1" s="177" t="s">
        <v>91</v>
      </c>
      <c r="N1" s="177" t="s">
        <v>95</v>
      </c>
      <c r="O1" s="178" t="s">
        <v>86</v>
      </c>
      <c r="P1" s="68"/>
      <c r="Q1" s="68"/>
      <c r="R1" s="68"/>
      <c r="S1" s="68"/>
      <c r="T1" s="68"/>
      <c r="U1" s="68"/>
      <c r="V1" s="68"/>
      <c r="W1" s="68"/>
      <c r="X1" s="68"/>
      <c r="Y1" s="68"/>
      <c r="Z1" s="68"/>
      <c r="AA1" s="68"/>
      <c r="AB1" s="68"/>
      <c r="AC1" s="68"/>
      <c r="AD1" s="68"/>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68"/>
      <c r="BM1" s="68"/>
      <c r="BN1" s="68"/>
      <c r="BO1" s="68"/>
      <c r="BP1" s="68"/>
      <c r="BQ1" s="68"/>
      <c r="BR1" s="68"/>
      <c r="BS1" s="68"/>
      <c r="BT1" s="68"/>
      <c r="BU1" s="68"/>
      <c r="BV1" s="68"/>
      <c r="BW1" s="68"/>
      <c r="BX1" s="68"/>
      <c r="BY1" s="68"/>
      <c r="BZ1" s="68"/>
      <c r="CA1" s="68"/>
      <c r="CB1" s="68"/>
      <c r="CC1" s="68"/>
      <c r="CD1" s="68"/>
      <c r="CE1" s="68"/>
      <c r="CF1" s="68"/>
      <c r="CG1" s="68"/>
      <c r="CH1" s="68"/>
      <c r="CI1" s="68"/>
      <c r="CJ1" s="68"/>
      <c r="CK1" s="68"/>
      <c r="CL1" s="68"/>
      <c r="CM1" s="68"/>
      <c r="CN1" s="68"/>
      <c r="CO1" s="68"/>
      <c r="CP1" s="68"/>
      <c r="CQ1" s="68"/>
      <c r="CR1" s="68"/>
      <c r="CS1" s="68"/>
      <c r="CT1" s="68"/>
      <c r="CU1" s="68"/>
      <c r="CV1" s="68"/>
      <c r="CW1" s="68"/>
      <c r="CX1" s="68"/>
      <c r="CY1" s="68"/>
      <c r="CZ1" s="68"/>
      <c r="DA1" s="68"/>
      <c r="DB1" s="68"/>
      <c r="DC1" s="68"/>
      <c r="DD1" s="68"/>
      <c r="DE1" s="68"/>
      <c r="DF1" s="68"/>
      <c r="DG1" s="68"/>
      <c r="DH1" s="68"/>
      <c r="DI1" s="68"/>
      <c r="DJ1" s="68"/>
      <c r="DK1" s="68"/>
      <c r="DL1" s="68"/>
      <c r="DM1" s="68"/>
      <c r="DN1" s="68"/>
      <c r="DO1" s="68"/>
      <c r="DP1" s="68"/>
      <c r="DQ1" s="68"/>
      <c r="DR1" s="68"/>
      <c r="DS1" s="68"/>
      <c r="DT1" s="68"/>
      <c r="DU1" s="68"/>
      <c r="DV1" s="68"/>
      <c r="DW1" s="68"/>
      <c r="DX1" s="68"/>
      <c r="DY1" s="68"/>
      <c r="DZ1" s="68"/>
      <c r="EA1" s="68"/>
      <c r="EB1" s="68"/>
      <c r="EC1" s="68"/>
      <c r="ED1" s="68"/>
      <c r="EE1" s="68"/>
      <c r="EF1" s="68"/>
      <c r="EG1" s="68"/>
      <c r="EH1" s="68"/>
      <c r="EI1" s="68"/>
      <c r="EJ1" s="68"/>
      <c r="EK1" s="68"/>
      <c r="EL1" s="68"/>
      <c r="EM1" s="68"/>
      <c r="EN1" s="68"/>
      <c r="EO1" s="68"/>
      <c r="EP1" s="68"/>
      <c r="EQ1" s="68"/>
      <c r="ER1" s="68"/>
      <c r="ES1" s="68"/>
      <c r="ET1" s="68"/>
      <c r="EU1" s="68"/>
      <c r="EV1" s="68"/>
      <c r="EW1" s="68"/>
      <c r="EX1" s="68"/>
      <c r="EY1" s="68"/>
      <c r="EZ1" s="68"/>
      <c r="FA1" s="68"/>
      <c r="FB1" s="68"/>
      <c r="FC1" s="68"/>
      <c r="FD1" s="68"/>
      <c r="FE1" s="68"/>
      <c r="FF1" s="68"/>
      <c r="FG1" s="68"/>
      <c r="FH1" s="68"/>
      <c r="FI1" s="68"/>
      <c r="FJ1" s="68"/>
      <c r="FK1" s="68"/>
      <c r="FL1" s="68"/>
      <c r="FM1" s="68"/>
      <c r="FN1" s="68"/>
      <c r="FO1" s="68"/>
      <c r="FP1" s="68"/>
      <c r="FQ1" s="68"/>
      <c r="FR1" s="68"/>
      <c r="FS1" s="68"/>
      <c r="FT1" s="68"/>
      <c r="FU1" s="68"/>
      <c r="FV1" s="68"/>
      <c r="FW1" s="68"/>
      <c r="FX1" s="68"/>
      <c r="FY1" s="68"/>
      <c r="FZ1" s="68"/>
      <c r="GA1" s="68"/>
      <c r="GB1" s="68"/>
      <c r="GC1" s="68"/>
      <c r="GD1" s="68"/>
      <c r="GE1" s="68"/>
      <c r="GF1" s="68"/>
      <c r="GG1" s="68"/>
      <c r="GH1" s="68"/>
      <c r="GI1" s="68"/>
      <c r="GJ1" s="68"/>
      <c r="GK1" s="68"/>
      <c r="GL1" s="68"/>
      <c r="GM1" s="68"/>
      <c r="GN1" s="68"/>
      <c r="GO1" s="68"/>
      <c r="GP1" s="68"/>
      <c r="GQ1" s="68"/>
      <c r="GR1" s="68"/>
      <c r="GS1" s="68"/>
      <c r="GT1" s="68"/>
      <c r="GU1" s="68"/>
      <c r="GV1" s="68"/>
      <c r="GW1" s="68"/>
      <c r="GX1" s="68"/>
      <c r="GY1" s="68"/>
      <c r="GZ1" s="68"/>
      <c r="HA1" s="68"/>
      <c r="HB1" s="68"/>
      <c r="HC1" s="68"/>
      <c r="HD1" s="68"/>
      <c r="HE1" s="68"/>
      <c r="HF1" s="68"/>
      <c r="HG1" s="68"/>
      <c r="HH1" s="68"/>
      <c r="HI1" s="68"/>
      <c r="HJ1" s="68"/>
      <c r="HK1" s="68"/>
      <c r="HL1" s="68"/>
      <c r="HM1" s="68"/>
      <c r="HN1" s="68"/>
      <c r="HO1" s="68"/>
      <c r="HP1" s="68"/>
      <c r="HQ1" s="68"/>
      <c r="HR1" s="68"/>
      <c r="HS1" s="68"/>
      <c r="HT1" s="68"/>
      <c r="HU1" s="68"/>
      <c r="HV1" s="68"/>
      <c r="HW1" s="68"/>
      <c r="HX1" s="68"/>
      <c r="HY1" s="68"/>
      <c r="HZ1" s="68"/>
      <c r="IA1" s="68"/>
      <c r="IB1" s="68"/>
      <c r="IC1" s="68"/>
      <c r="ID1" s="68"/>
      <c r="IE1" s="68"/>
      <c r="IF1" s="68"/>
      <c r="IG1" s="68"/>
      <c r="IH1" s="68"/>
      <c r="II1" s="68"/>
      <c r="IJ1" s="68"/>
      <c r="IK1" s="68"/>
      <c r="IL1" s="68"/>
      <c r="IM1" s="68"/>
      <c r="IN1" s="68"/>
      <c r="IO1" s="68"/>
      <c r="IP1" s="68"/>
      <c r="IQ1" s="68"/>
      <c r="IR1" s="68"/>
      <c r="IS1" s="68"/>
      <c r="IT1" s="68"/>
      <c r="IU1" s="68"/>
      <c r="IV1" s="68"/>
      <c r="IW1" s="68"/>
    </row>
    <row r="2" spans="1:257" ht="14.25" customHeight="1">
      <c r="A2" s="242" t="s">
        <v>853</v>
      </c>
      <c r="B2" s="265" t="s">
        <v>479</v>
      </c>
      <c r="C2" s="265"/>
      <c r="D2" s="265"/>
      <c r="E2" s="265"/>
      <c r="F2" s="265"/>
      <c r="G2" s="265"/>
      <c r="H2" s="69"/>
      <c r="I2" s="179" t="s">
        <v>790</v>
      </c>
      <c r="J2" s="180">
        <f>COUNTIFS(J13:J143,"HungTQ",L13:L143,"Open")</f>
        <v>0</v>
      </c>
      <c r="K2" s="180">
        <f>COUNTIFS(J13:J143,"HungTQ",L13:L143,"Accepted")</f>
        <v>0</v>
      </c>
      <c r="L2" s="180">
        <f>COUNTIFS(J13:J143,"HungTQ",L13:L143,"Ready for test")</f>
        <v>0</v>
      </c>
      <c r="M2" s="180">
        <f>COUNTIFS(J13:J143,"HungTQ",L13:L143,"Closed")</f>
        <v>0</v>
      </c>
      <c r="N2" s="180">
        <f>COUNTIFS(J13:J143,"HungTQ",L13:L143,"")</f>
        <v>0</v>
      </c>
      <c r="O2" s="181">
        <f t="shared" ref="O2:O6" si="0">SUM(J2:N2)</f>
        <v>0</v>
      </c>
      <c r="P2" s="68"/>
      <c r="Q2" s="68" t="s">
        <v>1</v>
      </c>
      <c r="R2" s="68"/>
      <c r="S2" s="68"/>
      <c r="T2" s="68"/>
      <c r="U2" s="68"/>
      <c r="V2" s="68"/>
      <c r="W2" s="68"/>
      <c r="X2" s="68"/>
      <c r="Y2" s="68"/>
      <c r="Z2" s="68"/>
      <c r="AA2" s="68"/>
      <c r="AB2" s="68"/>
      <c r="AC2" s="68"/>
      <c r="AD2" s="68"/>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68"/>
      <c r="BM2" s="68"/>
      <c r="BN2" s="68"/>
      <c r="BO2" s="68"/>
      <c r="BP2" s="68"/>
      <c r="BQ2" s="68"/>
      <c r="BR2" s="68"/>
      <c r="BS2" s="68"/>
      <c r="BT2" s="68"/>
      <c r="BU2" s="68"/>
      <c r="BV2" s="68"/>
      <c r="BW2" s="68"/>
      <c r="BX2" s="68"/>
      <c r="BY2" s="68"/>
      <c r="BZ2" s="68"/>
      <c r="CA2" s="68"/>
      <c r="CB2" s="68"/>
      <c r="CC2" s="68"/>
      <c r="CD2" s="68"/>
      <c r="CE2" s="68"/>
      <c r="CF2" s="68"/>
      <c r="CG2" s="68"/>
      <c r="CH2" s="68"/>
      <c r="CI2" s="68"/>
      <c r="CJ2" s="68"/>
      <c r="CK2" s="68"/>
      <c r="CL2" s="68"/>
      <c r="CM2" s="68"/>
      <c r="CN2" s="68"/>
      <c r="CO2" s="68"/>
      <c r="CP2" s="68"/>
      <c r="CQ2" s="68"/>
      <c r="CR2" s="68"/>
      <c r="CS2" s="68"/>
      <c r="CT2" s="68"/>
      <c r="CU2" s="68"/>
      <c r="CV2" s="68"/>
      <c r="CW2" s="68"/>
      <c r="CX2" s="68"/>
      <c r="CY2" s="68"/>
      <c r="CZ2" s="68"/>
      <c r="DA2" s="68"/>
      <c r="DB2" s="68"/>
      <c r="DC2" s="68"/>
      <c r="DD2" s="68"/>
      <c r="DE2" s="68"/>
      <c r="DF2" s="68"/>
      <c r="DG2" s="68"/>
      <c r="DH2" s="68"/>
      <c r="DI2" s="68"/>
      <c r="DJ2" s="68"/>
      <c r="DK2" s="68"/>
      <c r="DL2" s="68"/>
      <c r="DM2" s="68"/>
      <c r="DN2" s="68"/>
      <c r="DO2" s="68"/>
      <c r="DP2" s="68"/>
      <c r="DQ2" s="68"/>
      <c r="DR2" s="68"/>
      <c r="DS2" s="68"/>
      <c r="DT2" s="68"/>
      <c r="DU2" s="68"/>
      <c r="DV2" s="68"/>
      <c r="DW2" s="68"/>
      <c r="DX2" s="68"/>
      <c r="DY2" s="68"/>
      <c r="DZ2" s="68"/>
      <c r="EA2" s="68"/>
      <c r="EB2" s="68"/>
      <c r="EC2" s="68"/>
      <c r="ED2" s="68"/>
      <c r="EE2" s="68"/>
      <c r="EF2" s="68"/>
      <c r="EG2" s="68"/>
      <c r="EH2" s="68"/>
      <c r="EI2" s="68"/>
      <c r="EJ2" s="68"/>
      <c r="EK2" s="68"/>
      <c r="EL2" s="68"/>
      <c r="EM2" s="68"/>
      <c r="EN2" s="68"/>
      <c r="EO2" s="68"/>
      <c r="EP2" s="68"/>
      <c r="EQ2" s="68"/>
      <c r="ER2" s="68"/>
      <c r="ES2" s="68"/>
      <c r="ET2" s="68"/>
      <c r="EU2" s="68"/>
      <c r="EV2" s="68"/>
      <c r="EW2" s="68"/>
      <c r="EX2" s="68"/>
      <c r="EY2" s="68"/>
      <c r="EZ2" s="68"/>
      <c r="FA2" s="68"/>
      <c r="FB2" s="68"/>
      <c r="FC2" s="68"/>
      <c r="FD2" s="68"/>
      <c r="FE2" s="68"/>
      <c r="FF2" s="68"/>
      <c r="FG2" s="68"/>
      <c r="FH2" s="68"/>
      <c r="FI2" s="68"/>
      <c r="FJ2" s="68"/>
      <c r="FK2" s="68"/>
      <c r="FL2" s="68"/>
      <c r="FM2" s="68"/>
      <c r="FN2" s="68"/>
      <c r="FO2" s="68"/>
      <c r="FP2" s="68"/>
      <c r="FQ2" s="68"/>
      <c r="FR2" s="68"/>
      <c r="FS2" s="68"/>
      <c r="FT2" s="68"/>
      <c r="FU2" s="68"/>
      <c r="FV2" s="68"/>
      <c r="FW2" s="68"/>
      <c r="FX2" s="68"/>
      <c r="FY2" s="68"/>
      <c r="FZ2" s="68"/>
      <c r="GA2" s="68"/>
      <c r="GB2" s="68"/>
      <c r="GC2" s="68"/>
      <c r="GD2" s="68"/>
      <c r="GE2" s="68"/>
      <c r="GF2" s="68"/>
      <c r="GG2" s="68"/>
      <c r="GH2" s="68"/>
      <c r="GI2" s="68"/>
      <c r="GJ2" s="68"/>
      <c r="GK2" s="68"/>
      <c r="GL2" s="68"/>
      <c r="GM2" s="68"/>
      <c r="GN2" s="68"/>
      <c r="GO2" s="68"/>
      <c r="GP2" s="68"/>
      <c r="GQ2" s="68"/>
      <c r="GR2" s="68"/>
      <c r="GS2" s="68"/>
      <c r="GT2" s="68"/>
      <c r="GU2" s="68"/>
      <c r="GV2" s="68"/>
      <c r="GW2" s="68"/>
      <c r="GX2" s="68"/>
      <c r="GY2" s="68"/>
      <c r="GZ2" s="68"/>
      <c r="HA2" s="68"/>
      <c r="HB2" s="68"/>
      <c r="HC2" s="68"/>
      <c r="HD2" s="68"/>
      <c r="HE2" s="68"/>
      <c r="HF2" s="68"/>
      <c r="HG2" s="68"/>
      <c r="HH2" s="68"/>
      <c r="HI2" s="68"/>
      <c r="HJ2" s="68"/>
      <c r="HK2" s="68"/>
      <c r="HL2" s="68"/>
      <c r="HM2" s="68"/>
      <c r="HN2" s="68"/>
      <c r="HO2" s="68"/>
      <c r="HP2" s="68"/>
      <c r="HQ2" s="68"/>
      <c r="HR2" s="68"/>
      <c r="HS2" s="68"/>
      <c r="HT2" s="68"/>
      <c r="HU2" s="68"/>
      <c r="HV2" s="68"/>
      <c r="HW2" s="68"/>
      <c r="HX2" s="68"/>
      <c r="HY2" s="68"/>
      <c r="HZ2" s="68"/>
      <c r="IA2" s="68"/>
      <c r="IB2" s="68"/>
      <c r="IC2" s="68"/>
      <c r="ID2" s="68"/>
      <c r="IE2" s="68"/>
      <c r="IF2" s="68"/>
      <c r="IG2" s="68"/>
      <c r="IH2" s="68"/>
      <c r="II2" s="68"/>
      <c r="IJ2" s="68"/>
      <c r="IK2" s="68"/>
      <c r="IL2" s="68"/>
      <c r="IM2" s="68"/>
      <c r="IN2" s="68"/>
      <c r="IO2" s="68"/>
      <c r="IP2" s="68"/>
      <c r="IQ2" s="68"/>
      <c r="IR2" s="68"/>
      <c r="IS2" s="68"/>
      <c r="IT2" s="68"/>
      <c r="IU2" s="68"/>
      <c r="IV2" s="68"/>
      <c r="IW2" s="68"/>
    </row>
    <row r="3" spans="1:257" ht="14.25" customHeight="1">
      <c r="A3" s="242" t="s">
        <v>854</v>
      </c>
      <c r="B3" s="265" t="s">
        <v>480</v>
      </c>
      <c r="C3" s="265"/>
      <c r="D3" s="265"/>
      <c r="E3" s="265"/>
      <c r="F3" s="265"/>
      <c r="G3" s="265"/>
      <c r="H3" s="69"/>
      <c r="I3" s="179" t="s">
        <v>791</v>
      </c>
      <c r="J3" s="180">
        <f>COUNTIFS(J13:J143,"DangT",L13:L143,"Open")</f>
        <v>0</v>
      </c>
      <c r="K3" s="180">
        <f>COUNTIFS(J13:J143,"DangT",L13:L143,"Accepted")</f>
        <v>0</v>
      </c>
      <c r="L3" s="180">
        <f>COUNTIFS(J13:J143,"DangT",L13:L143,"Ready for test")</f>
        <v>0</v>
      </c>
      <c r="M3" s="180">
        <f>COUNTIFS(J13:J143,"DangT",L13:L143,"Closed")</f>
        <v>0</v>
      </c>
      <c r="N3" s="180">
        <f>COUNTIFS(J13:J143,"DangT",L13:L143,"")</f>
        <v>0</v>
      </c>
      <c r="O3" s="182">
        <f t="shared" si="0"/>
        <v>0</v>
      </c>
      <c r="P3" s="68"/>
      <c r="Q3" s="68" t="s">
        <v>2</v>
      </c>
      <c r="R3" s="68"/>
      <c r="S3" s="68"/>
      <c r="T3" s="68"/>
      <c r="U3" s="68"/>
      <c r="V3" s="68"/>
      <c r="W3" s="68"/>
      <c r="X3" s="68"/>
      <c r="Y3" s="68"/>
      <c r="Z3" s="68"/>
      <c r="AA3" s="68"/>
      <c r="AB3" s="68"/>
      <c r="AC3" s="68"/>
      <c r="AD3" s="68"/>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68"/>
      <c r="BM3" s="68"/>
      <c r="BN3" s="68"/>
      <c r="BO3" s="68"/>
      <c r="BP3" s="68"/>
      <c r="BQ3" s="68"/>
      <c r="BR3" s="68"/>
      <c r="BS3" s="68"/>
      <c r="BT3" s="68"/>
      <c r="BU3" s="68"/>
      <c r="BV3" s="68"/>
      <c r="BW3" s="68"/>
      <c r="BX3" s="68"/>
      <c r="BY3" s="68"/>
      <c r="BZ3" s="68"/>
      <c r="CA3" s="68"/>
      <c r="CB3" s="68"/>
      <c r="CC3" s="68"/>
      <c r="CD3" s="68"/>
      <c r="CE3" s="68"/>
      <c r="CF3" s="68"/>
      <c r="CG3" s="68"/>
      <c r="CH3" s="68"/>
      <c r="CI3" s="68"/>
      <c r="CJ3" s="68"/>
      <c r="CK3" s="68"/>
      <c r="CL3" s="68"/>
      <c r="CM3" s="68"/>
      <c r="CN3" s="68"/>
      <c r="CO3" s="68"/>
      <c r="CP3" s="68"/>
      <c r="CQ3" s="68"/>
      <c r="CR3" s="68"/>
      <c r="CS3" s="68"/>
      <c r="CT3" s="68"/>
      <c r="CU3" s="68"/>
      <c r="CV3" s="68"/>
      <c r="CW3" s="68"/>
      <c r="CX3" s="68"/>
      <c r="CY3" s="68"/>
      <c r="CZ3" s="68"/>
      <c r="DA3" s="68"/>
      <c r="DB3" s="68"/>
      <c r="DC3" s="68"/>
      <c r="DD3" s="68"/>
      <c r="DE3" s="68"/>
      <c r="DF3" s="68"/>
      <c r="DG3" s="68"/>
      <c r="DH3" s="68"/>
      <c r="DI3" s="68"/>
      <c r="DJ3" s="68"/>
      <c r="DK3" s="68"/>
      <c r="DL3" s="68"/>
      <c r="DM3" s="68"/>
      <c r="DN3" s="68"/>
      <c r="DO3" s="68"/>
      <c r="DP3" s="68"/>
      <c r="DQ3" s="68"/>
      <c r="DR3" s="68"/>
      <c r="DS3" s="68"/>
      <c r="DT3" s="68"/>
      <c r="DU3" s="68"/>
      <c r="DV3" s="68"/>
      <c r="DW3" s="68"/>
      <c r="DX3" s="68"/>
      <c r="DY3" s="68"/>
      <c r="DZ3" s="68"/>
      <c r="EA3" s="68"/>
      <c r="EB3" s="68"/>
      <c r="EC3" s="68"/>
      <c r="ED3" s="68"/>
      <c r="EE3" s="68"/>
      <c r="EF3" s="68"/>
      <c r="EG3" s="68"/>
      <c r="EH3" s="68"/>
      <c r="EI3" s="68"/>
      <c r="EJ3" s="68"/>
      <c r="EK3" s="68"/>
      <c r="EL3" s="68"/>
      <c r="EM3" s="68"/>
      <c r="EN3" s="68"/>
      <c r="EO3" s="68"/>
      <c r="EP3" s="68"/>
      <c r="EQ3" s="68"/>
      <c r="ER3" s="68"/>
      <c r="ES3" s="68"/>
      <c r="ET3" s="68"/>
      <c r="EU3" s="68"/>
      <c r="EV3" s="68"/>
      <c r="EW3" s="68"/>
      <c r="EX3" s="68"/>
      <c r="EY3" s="68"/>
      <c r="EZ3" s="68"/>
      <c r="FA3" s="68"/>
      <c r="FB3" s="68"/>
      <c r="FC3" s="68"/>
      <c r="FD3" s="68"/>
      <c r="FE3" s="68"/>
      <c r="FF3" s="68"/>
      <c r="FG3" s="68"/>
      <c r="FH3" s="68"/>
      <c r="FI3" s="68"/>
      <c r="FJ3" s="68"/>
      <c r="FK3" s="68"/>
      <c r="FL3" s="68"/>
      <c r="FM3" s="68"/>
      <c r="FN3" s="68"/>
      <c r="FO3" s="68"/>
      <c r="FP3" s="68"/>
      <c r="FQ3" s="68"/>
      <c r="FR3" s="68"/>
      <c r="FS3" s="68"/>
      <c r="FT3" s="68"/>
      <c r="FU3" s="68"/>
      <c r="FV3" s="68"/>
      <c r="FW3" s="68"/>
      <c r="FX3" s="68"/>
      <c r="FY3" s="68"/>
      <c r="FZ3" s="68"/>
      <c r="GA3" s="68"/>
      <c r="GB3" s="68"/>
      <c r="GC3" s="68"/>
      <c r="GD3" s="68"/>
      <c r="GE3" s="68"/>
      <c r="GF3" s="68"/>
      <c r="GG3" s="68"/>
      <c r="GH3" s="68"/>
      <c r="GI3" s="68"/>
      <c r="GJ3" s="68"/>
      <c r="GK3" s="68"/>
      <c r="GL3" s="68"/>
      <c r="GM3" s="68"/>
      <c r="GN3" s="68"/>
      <c r="GO3" s="68"/>
      <c r="GP3" s="68"/>
      <c r="GQ3" s="68"/>
      <c r="GR3" s="68"/>
      <c r="GS3" s="68"/>
      <c r="GT3" s="68"/>
      <c r="GU3" s="68"/>
      <c r="GV3" s="68"/>
      <c r="GW3" s="68"/>
      <c r="GX3" s="68"/>
      <c r="GY3" s="68"/>
      <c r="GZ3" s="68"/>
      <c r="HA3" s="68"/>
      <c r="HB3" s="68"/>
      <c r="HC3" s="68"/>
      <c r="HD3" s="68"/>
      <c r="HE3" s="68"/>
      <c r="HF3" s="68"/>
      <c r="HG3" s="68"/>
      <c r="HH3" s="68"/>
      <c r="HI3" s="68"/>
      <c r="HJ3" s="68"/>
      <c r="HK3" s="68"/>
      <c r="HL3" s="68"/>
      <c r="HM3" s="68"/>
      <c r="HN3" s="68"/>
      <c r="HO3" s="68"/>
      <c r="HP3" s="68"/>
      <c r="HQ3" s="68"/>
      <c r="HR3" s="68"/>
      <c r="HS3" s="68"/>
      <c r="HT3" s="68"/>
      <c r="HU3" s="68"/>
      <c r="HV3" s="68"/>
      <c r="HW3" s="68"/>
      <c r="HX3" s="68"/>
      <c r="HY3" s="68"/>
      <c r="HZ3" s="68"/>
      <c r="IA3" s="68"/>
      <c r="IB3" s="68"/>
      <c r="IC3" s="68"/>
      <c r="ID3" s="68"/>
      <c r="IE3" s="68"/>
      <c r="IF3" s="68"/>
      <c r="IG3" s="68"/>
      <c r="IH3" s="68"/>
      <c r="II3" s="68"/>
      <c r="IJ3" s="68"/>
      <c r="IK3" s="68"/>
      <c r="IL3" s="68"/>
      <c r="IM3" s="68"/>
      <c r="IN3" s="68"/>
      <c r="IO3" s="68"/>
      <c r="IP3" s="68"/>
      <c r="IQ3" s="68"/>
      <c r="IR3" s="68"/>
      <c r="IS3" s="68"/>
      <c r="IT3" s="68"/>
      <c r="IU3" s="68"/>
      <c r="IV3" s="68"/>
      <c r="IW3" s="68"/>
    </row>
    <row r="4" spans="1:257" ht="14.25" customHeight="1">
      <c r="A4" s="242" t="s">
        <v>855</v>
      </c>
      <c r="B4" s="266" t="s">
        <v>785</v>
      </c>
      <c r="C4" s="266"/>
      <c r="D4" s="266"/>
      <c r="E4" s="266"/>
      <c r="F4" s="266"/>
      <c r="G4" s="266"/>
      <c r="H4" s="69"/>
      <c r="I4" s="179" t="s">
        <v>792</v>
      </c>
      <c r="J4" s="180">
        <f>COUNTIFS(J13:J143,"HungNN",L13:L143,"Open")</f>
        <v>0</v>
      </c>
      <c r="K4" s="180">
        <f>COUNTIFS(J13:J143,"HungNN",L13:L143,"Accepted")</f>
        <v>0</v>
      </c>
      <c r="L4" s="180">
        <f>COUNTIFS(J13:J143,"HungNN",L13:L143,"Ready for test")</f>
        <v>0</v>
      </c>
      <c r="M4" s="180">
        <f>COUNTIFS(J13:J143,"HungNN",L13:L143,"Closed")</f>
        <v>0</v>
      </c>
      <c r="N4" s="180">
        <f>COUNTIFS(J13:J143,"HungNN",L13:L143,"")</f>
        <v>0</v>
      </c>
      <c r="O4" s="182">
        <f t="shared" si="0"/>
        <v>0</v>
      </c>
      <c r="P4" s="68"/>
      <c r="Q4" s="70"/>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c r="BE4" s="68"/>
      <c r="BF4" s="68"/>
      <c r="BG4" s="68"/>
      <c r="BH4" s="68"/>
      <c r="BI4" s="68"/>
      <c r="BJ4" s="68"/>
      <c r="BK4" s="68"/>
      <c r="BL4" s="68"/>
      <c r="BM4" s="68"/>
      <c r="BN4" s="68"/>
      <c r="BO4" s="68"/>
      <c r="BP4" s="68"/>
      <c r="BQ4" s="68"/>
      <c r="BR4" s="68"/>
      <c r="BS4" s="68"/>
      <c r="BT4" s="68"/>
      <c r="BU4" s="68"/>
      <c r="BV4" s="68"/>
      <c r="BW4" s="68"/>
      <c r="BX4" s="68"/>
      <c r="BY4" s="68"/>
      <c r="BZ4" s="68"/>
      <c r="CA4" s="68"/>
      <c r="CB4" s="68"/>
      <c r="CC4" s="68"/>
      <c r="CD4" s="68"/>
      <c r="CE4" s="68"/>
      <c r="CF4" s="68"/>
      <c r="CG4" s="68"/>
      <c r="CH4" s="68"/>
      <c r="CI4" s="68"/>
      <c r="CJ4" s="68"/>
      <c r="CK4" s="68"/>
      <c r="CL4" s="68"/>
      <c r="CM4" s="68"/>
      <c r="CN4" s="68"/>
      <c r="CO4" s="68"/>
      <c r="CP4" s="68"/>
      <c r="CQ4" s="68"/>
      <c r="CR4" s="68"/>
      <c r="CS4" s="68"/>
      <c r="CT4" s="68"/>
      <c r="CU4" s="68"/>
      <c r="CV4" s="68"/>
      <c r="CW4" s="68"/>
      <c r="CX4" s="68"/>
      <c r="CY4" s="68"/>
      <c r="CZ4" s="68"/>
      <c r="DA4" s="68"/>
      <c r="DB4" s="68"/>
      <c r="DC4" s="68"/>
      <c r="DD4" s="68"/>
      <c r="DE4" s="68"/>
      <c r="DF4" s="68"/>
      <c r="DG4" s="68"/>
      <c r="DH4" s="68"/>
      <c r="DI4" s="68"/>
      <c r="DJ4" s="68"/>
      <c r="DK4" s="68"/>
      <c r="DL4" s="68"/>
      <c r="DM4" s="68"/>
      <c r="DN4" s="68"/>
      <c r="DO4" s="68"/>
      <c r="DP4" s="68"/>
      <c r="DQ4" s="68"/>
      <c r="DR4" s="68"/>
      <c r="DS4" s="68"/>
      <c r="DT4" s="68"/>
      <c r="DU4" s="68"/>
      <c r="DV4" s="68"/>
      <c r="DW4" s="68"/>
      <c r="DX4" s="68"/>
      <c r="DY4" s="68"/>
      <c r="DZ4" s="68"/>
      <c r="EA4" s="68"/>
      <c r="EB4" s="68"/>
      <c r="EC4" s="68"/>
      <c r="ED4" s="68"/>
      <c r="EE4" s="68"/>
      <c r="EF4" s="68"/>
      <c r="EG4" s="68"/>
      <c r="EH4" s="68"/>
      <c r="EI4" s="68"/>
      <c r="EJ4" s="68"/>
      <c r="EK4" s="68"/>
      <c r="EL4" s="68"/>
      <c r="EM4" s="68"/>
      <c r="EN4" s="68"/>
      <c r="EO4" s="68"/>
      <c r="EP4" s="68"/>
      <c r="EQ4" s="68"/>
      <c r="ER4" s="68"/>
      <c r="ES4" s="68"/>
      <c r="ET4" s="68"/>
      <c r="EU4" s="68"/>
      <c r="EV4" s="68"/>
      <c r="EW4" s="68"/>
      <c r="EX4" s="68"/>
      <c r="EY4" s="68"/>
      <c r="EZ4" s="68"/>
      <c r="FA4" s="68"/>
      <c r="FB4" s="68"/>
      <c r="FC4" s="68"/>
      <c r="FD4" s="68"/>
      <c r="FE4" s="68"/>
      <c r="FF4" s="68"/>
      <c r="FG4" s="68"/>
      <c r="FH4" s="68"/>
      <c r="FI4" s="68"/>
      <c r="FJ4" s="68"/>
      <c r="FK4" s="68"/>
      <c r="FL4" s="68"/>
      <c r="FM4" s="68"/>
      <c r="FN4" s="68"/>
      <c r="FO4" s="68"/>
      <c r="FP4" s="68"/>
      <c r="FQ4" s="68"/>
      <c r="FR4" s="68"/>
      <c r="FS4" s="68"/>
      <c r="FT4" s="68"/>
      <c r="FU4" s="68"/>
      <c r="FV4" s="68"/>
      <c r="FW4" s="68"/>
      <c r="FX4" s="68"/>
      <c r="FY4" s="68"/>
      <c r="FZ4" s="68"/>
      <c r="GA4" s="68"/>
      <c r="GB4" s="68"/>
      <c r="GC4" s="68"/>
      <c r="GD4" s="68"/>
      <c r="GE4" s="68"/>
      <c r="GF4" s="68"/>
      <c r="GG4" s="68"/>
      <c r="GH4" s="68"/>
      <c r="GI4" s="68"/>
      <c r="GJ4" s="68"/>
      <c r="GK4" s="68"/>
      <c r="GL4" s="68"/>
      <c r="GM4" s="68"/>
      <c r="GN4" s="68"/>
      <c r="GO4" s="68"/>
      <c r="GP4" s="68"/>
      <c r="GQ4" s="68"/>
      <c r="GR4" s="68"/>
      <c r="GS4" s="68"/>
      <c r="GT4" s="68"/>
      <c r="GU4" s="68"/>
      <c r="GV4" s="68"/>
      <c r="GW4" s="68"/>
      <c r="GX4" s="68"/>
      <c r="GY4" s="68"/>
      <c r="GZ4" s="68"/>
      <c r="HA4" s="68"/>
      <c r="HB4" s="68"/>
      <c r="HC4" s="68"/>
      <c r="HD4" s="68"/>
      <c r="HE4" s="68"/>
      <c r="HF4" s="68"/>
      <c r="HG4" s="68"/>
      <c r="HH4" s="68"/>
      <c r="HI4" s="68"/>
      <c r="HJ4" s="68"/>
      <c r="HK4" s="68"/>
      <c r="HL4" s="68"/>
      <c r="HM4" s="68"/>
      <c r="HN4" s="68"/>
      <c r="HO4" s="68"/>
      <c r="HP4" s="68"/>
      <c r="HQ4" s="68"/>
      <c r="HR4" s="68"/>
      <c r="HS4" s="68"/>
      <c r="HT4" s="68"/>
      <c r="HU4" s="68"/>
      <c r="HV4" s="68"/>
      <c r="HW4" s="68"/>
      <c r="HX4" s="68"/>
      <c r="HY4" s="68"/>
      <c r="HZ4" s="68"/>
      <c r="IA4" s="68"/>
      <c r="IB4" s="68"/>
      <c r="IC4" s="68"/>
      <c r="ID4" s="68"/>
      <c r="IE4" s="68"/>
      <c r="IF4" s="68"/>
      <c r="IG4" s="68"/>
      <c r="IH4" s="68"/>
      <c r="II4" s="68"/>
      <c r="IJ4" s="68"/>
      <c r="IK4" s="68"/>
      <c r="IL4" s="68"/>
      <c r="IM4" s="68"/>
      <c r="IN4" s="68"/>
      <c r="IO4" s="68"/>
      <c r="IP4" s="68"/>
      <c r="IQ4" s="68"/>
      <c r="IR4" s="68"/>
      <c r="IS4" s="68"/>
      <c r="IT4" s="68"/>
      <c r="IU4" s="68"/>
      <c r="IV4" s="68"/>
      <c r="IW4" s="68"/>
    </row>
    <row r="5" spans="1:257" ht="14.25" customHeight="1">
      <c r="A5" s="244" t="s">
        <v>856</v>
      </c>
      <c r="B5" s="243" t="s">
        <v>815</v>
      </c>
      <c r="C5" s="243" t="s">
        <v>857</v>
      </c>
      <c r="D5" s="247" t="s">
        <v>5</v>
      </c>
      <c r="E5" s="267" t="s">
        <v>864</v>
      </c>
      <c r="F5" s="268"/>
      <c r="G5" s="269"/>
      <c r="H5" s="72"/>
      <c r="I5" s="179" t="s">
        <v>785</v>
      </c>
      <c r="J5" s="180">
        <f>COUNTIFS(J13:J143,"QuangNN",L13:L143,"Open")</f>
        <v>0</v>
      </c>
      <c r="K5" s="180">
        <f>COUNTIFS(J13:J143,"QuangNN",L13:L143,"Accepted")</f>
        <v>0</v>
      </c>
      <c r="L5" s="180">
        <f>COUNTIFS(J13:J143,"QuangNN",L13:L143,"Ready for test")</f>
        <v>0</v>
      </c>
      <c r="M5" s="180">
        <f>COUNTIFS(J13:J143,"QuangNN",L13:L143,"Closed")</f>
        <v>0</v>
      </c>
      <c r="N5" s="180">
        <f>COUNTIFS(J13:J143,"QuangNN",L13:L143,"")</f>
        <v>0</v>
      </c>
      <c r="O5" s="182">
        <f t="shared" si="0"/>
        <v>0</v>
      </c>
      <c r="P5" s="68"/>
      <c r="Q5" s="68" t="s">
        <v>4</v>
      </c>
      <c r="R5" s="68"/>
      <c r="S5" s="68"/>
      <c r="T5" s="68"/>
      <c r="U5" s="68"/>
      <c r="V5" s="68"/>
      <c r="W5" s="68"/>
      <c r="X5" s="68"/>
      <c r="Y5" s="68"/>
      <c r="Z5" s="68"/>
      <c r="AA5" s="68"/>
      <c r="AB5" s="68"/>
      <c r="AC5" s="68"/>
      <c r="AD5" s="68"/>
      <c r="AE5" s="68"/>
      <c r="AF5" s="68"/>
      <c r="AG5" s="68"/>
      <c r="AH5" s="68"/>
      <c r="AI5" s="68"/>
      <c r="AJ5" s="68"/>
      <c r="AK5" s="68"/>
      <c r="AL5" s="68"/>
      <c r="AM5" s="68"/>
      <c r="AN5" s="68"/>
      <c r="AO5" s="68"/>
      <c r="AP5" s="68"/>
      <c r="AQ5" s="68"/>
      <c r="AR5" s="68"/>
      <c r="AS5" s="68"/>
      <c r="AT5" s="68"/>
      <c r="AU5" s="68"/>
      <c r="AV5" s="68"/>
      <c r="AW5" s="68"/>
      <c r="AX5" s="68"/>
      <c r="AY5" s="68"/>
      <c r="AZ5" s="68"/>
      <c r="BA5" s="68"/>
      <c r="BB5" s="68"/>
      <c r="BC5" s="68"/>
      <c r="BD5" s="68"/>
      <c r="BE5" s="68"/>
      <c r="BF5" s="68"/>
      <c r="BG5" s="68"/>
      <c r="BH5" s="68"/>
      <c r="BI5" s="68"/>
      <c r="BJ5" s="68"/>
      <c r="BK5" s="68"/>
      <c r="BL5" s="68"/>
      <c r="BM5" s="68"/>
      <c r="BN5" s="68"/>
      <c r="BO5" s="68"/>
      <c r="BP5" s="68"/>
      <c r="BQ5" s="68"/>
      <c r="BR5" s="68"/>
      <c r="BS5" s="68"/>
      <c r="BT5" s="68"/>
      <c r="BU5" s="68"/>
      <c r="BV5" s="68"/>
      <c r="BW5" s="68"/>
      <c r="BX5" s="68"/>
      <c r="BY5" s="68"/>
      <c r="BZ5" s="68"/>
      <c r="CA5" s="68"/>
      <c r="CB5" s="68"/>
      <c r="CC5" s="68"/>
      <c r="CD5" s="68"/>
      <c r="CE5" s="68"/>
      <c r="CF5" s="68"/>
      <c r="CG5" s="68"/>
      <c r="CH5" s="68"/>
      <c r="CI5" s="68"/>
      <c r="CJ5" s="68"/>
      <c r="CK5" s="68"/>
      <c r="CL5" s="68"/>
      <c r="CM5" s="68"/>
      <c r="CN5" s="68"/>
      <c r="CO5" s="68"/>
      <c r="CP5" s="68"/>
      <c r="CQ5" s="68"/>
      <c r="CR5" s="68"/>
      <c r="CS5" s="68"/>
      <c r="CT5" s="68"/>
      <c r="CU5" s="68"/>
      <c r="CV5" s="68"/>
      <c r="CW5" s="68"/>
      <c r="CX5" s="68"/>
      <c r="CY5" s="68"/>
      <c r="CZ5" s="68"/>
      <c r="DA5" s="68"/>
      <c r="DB5" s="68"/>
      <c r="DC5" s="68"/>
      <c r="DD5" s="68"/>
      <c r="DE5" s="68"/>
      <c r="DF5" s="68"/>
      <c r="DG5" s="68"/>
      <c r="DH5" s="68"/>
      <c r="DI5" s="68"/>
      <c r="DJ5" s="68"/>
      <c r="DK5" s="68"/>
      <c r="DL5" s="68"/>
      <c r="DM5" s="68"/>
      <c r="DN5" s="68"/>
      <c r="DO5" s="68"/>
      <c r="DP5" s="68"/>
      <c r="DQ5" s="68"/>
      <c r="DR5" s="68"/>
      <c r="DS5" s="68"/>
      <c r="DT5" s="68"/>
      <c r="DU5" s="68"/>
      <c r="DV5" s="68"/>
      <c r="DW5" s="68"/>
      <c r="DX5" s="68"/>
      <c r="DY5" s="68"/>
      <c r="DZ5" s="68"/>
      <c r="EA5" s="68"/>
      <c r="EB5" s="68"/>
      <c r="EC5" s="68"/>
      <c r="ED5" s="68"/>
      <c r="EE5" s="68"/>
      <c r="EF5" s="68"/>
      <c r="EG5" s="68"/>
      <c r="EH5" s="68"/>
      <c r="EI5" s="68"/>
      <c r="EJ5" s="68"/>
      <c r="EK5" s="68"/>
      <c r="EL5" s="68"/>
      <c r="EM5" s="68"/>
      <c r="EN5" s="68"/>
      <c r="EO5" s="68"/>
      <c r="EP5" s="68"/>
      <c r="EQ5" s="68"/>
      <c r="ER5" s="68"/>
      <c r="ES5" s="68"/>
      <c r="ET5" s="68"/>
      <c r="EU5" s="68"/>
      <c r="EV5" s="68"/>
      <c r="EW5" s="68"/>
      <c r="EX5" s="68"/>
      <c r="EY5" s="68"/>
      <c r="EZ5" s="68"/>
      <c r="FA5" s="68"/>
      <c r="FB5" s="68"/>
      <c r="FC5" s="68"/>
      <c r="FD5" s="68"/>
      <c r="FE5" s="68"/>
      <c r="FF5" s="68"/>
      <c r="FG5" s="68"/>
      <c r="FH5" s="68"/>
      <c r="FI5" s="68"/>
      <c r="FJ5" s="68"/>
      <c r="FK5" s="68"/>
      <c r="FL5" s="68"/>
      <c r="FM5" s="68"/>
      <c r="FN5" s="68"/>
      <c r="FO5" s="68"/>
      <c r="FP5" s="68"/>
      <c r="FQ5" s="68"/>
      <c r="FR5" s="68"/>
      <c r="FS5" s="68"/>
      <c r="FT5" s="68"/>
      <c r="FU5" s="68"/>
      <c r="FV5" s="68"/>
      <c r="FW5" s="68"/>
      <c r="FX5" s="68"/>
      <c r="FY5" s="68"/>
      <c r="FZ5" s="68"/>
      <c r="GA5" s="68"/>
      <c r="GB5" s="68"/>
      <c r="GC5" s="68"/>
      <c r="GD5" s="68"/>
      <c r="GE5" s="68"/>
      <c r="GF5" s="68"/>
      <c r="GG5" s="68"/>
      <c r="GH5" s="68"/>
      <c r="GI5" s="68"/>
      <c r="GJ5" s="68"/>
      <c r="GK5" s="68"/>
      <c r="GL5" s="68"/>
      <c r="GM5" s="68"/>
      <c r="GN5" s="68"/>
      <c r="GO5" s="68"/>
      <c r="GP5" s="68"/>
      <c r="GQ5" s="68"/>
      <c r="GR5" s="68"/>
      <c r="GS5" s="68"/>
      <c r="GT5" s="68"/>
      <c r="GU5" s="68"/>
      <c r="GV5" s="68"/>
      <c r="GW5" s="68"/>
      <c r="GX5" s="68"/>
      <c r="GY5" s="68"/>
      <c r="GZ5" s="68"/>
      <c r="HA5" s="68"/>
      <c r="HB5" s="68"/>
      <c r="HC5" s="68"/>
      <c r="HD5" s="68"/>
      <c r="HE5" s="68"/>
      <c r="HF5" s="68"/>
      <c r="HG5" s="68"/>
      <c r="HH5" s="68"/>
      <c r="HI5" s="68"/>
      <c r="HJ5" s="68"/>
      <c r="HK5" s="68"/>
      <c r="HL5" s="68"/>
      <c r="HM5" s="68"/>
      <c r="HN5" s="68"/>
      <c r="HO5" s="68"/>
      <c r="HP5" s="68"/>
      <c r="HQ5" s="68"/>
      <c r="HR5" s="68"/>
      <c r="HS5" s="68"/>
      <c r="HT5" s="68"/>
      <c r="HU5" s="68"/>
      <c r="HV5" s="68"/>
      <c r="HW5" s="68"/>
      <c r="HX5" s="68"/>
      <c r="HY5" s="68"/>
      <c r="HZ5" s="68"/>
      <c r="IA5" s="68"/>
      <c r="IB5" s="68"/>
      <c r="IC5" s="68"/>
      <c r="ID5" s="68"/>
      <c r="IE5" s="68"/>
      <c r="IF5" s="68"/>
      <c r="IG5" s="68"/>
      <c r="IH5" s="68"/>
      <c r="II5" s="68"/>
      <c r="IJ5" s="68"/>
      <c r="IK5" s="68"/>
      <c r="IL5" s="68"/>
      <c r="IM5" s="68"/>
      <c r="IN5" s="68"/>
      <c r="IO5" s="68"/>
      <c r="IP5" s="68"/>
      <c r="IQ5" s="68"/>
      <c r="IR5" s="68"/>
      <c r="IS5" s="68"/>
      <c r="IT5" s="68"/>
      <c r="IU5" s="68"/>
      <c r="IV5" s="68"/>
      <c r="IW5" s="68"/>
    </row>
    <row r="6" spans="1:257" ht="14.25" customHeight="1" thickBot="1">
      <c r="A6" s="74">
        <f>COUNTIF(F12:G152,"Pass")</f>
        <v>0</v>
      </c>
      <c r="B6" s="75">
        <f>COUNTIF(F12:G152,"Fail")</f>
        <v>0</v>
      </c>
      <c r="C6" s="75">
        <f>E6-D6-B6-A6</f>
        <v>14</v>
      </c>
      <c r="D6" s="76">
        <f>COUNTIF(F12:G152,"N/A")</f>
        <v>0</v>
      </c>
      <c r="E6" s="270">
        <f>COUNTA(A12:A152)*2</f>
        <v>14</v>
      </c>
      <c r="F6" s="270"/>
      <c r="G6" s="270"/>
      <c r="H6" s="72"/>
      <c r="I6" s="179" t="s">
        <v>786</v>
      </c>
      <c r="J6" s="180">
        <f>COUNTIFS(J13:J143,"LamNS",L13:L143,"Open")</f>
        <v>0</v>
      </c>
      <c r="K6" s="180">
        <f>COUNTIFS(J13:J143,"LamNS",L13:L143,"Accepted")</f>
        <v>0</v>
      </c>
      <c r="L6" s="180">
        <f>COUNTIFS(J13:J143,"LamNS",L13:L143,"Ready for test")</f>
        <v>0</v>
      </c>
      <c r="M6" s="180">
        <f>COUNTIFS(J13:J143,"LamNS",L13:L143,"Closed")</f>
        <v>0</v>
      </c>
      <c r="N6" s="180">
        <f>COUNTIFS(J13:J143,"LamNS",L13:L143,"")</f>
        <v>0</v>
      </c>
      <c r="O6" s="182">
        <f t="shared" si="0"/>
        <v>0</v>
      </c>
      <c r="P6" s="68"/>
      <c r="Q6" s="68" t="s">
        <v>5</v>
      </c>
      <c r="R6" s="68"/>
      <c r="S6" s="68"/>
      <c r="T6" s="68"/>
      <c r="U6" s="68"/>
      <c r="V6" s="68"/>
      <c r="W6" s="68"/>
      <c r="X6" s="68"/>
      <c r="Y6" s="68"/>
      <c r="Z6" s="68"/>
      <c r="AA6" s="68"/>
      <c r="AB6" s="68"/>
      <c r="AC6" s="68"/>
      <c r="AD6" s="68"/>
      <c r="AE6" s="68"/>
      <c r="AF6" s="68"/>
      <c r="AG6" s="68"/>
      <c r="AH6" s="68"/>
      <c r="AI6" s="68"/>
      <c r="AJ6" s="68"/>
      <c r="AK6" s="68"/>
      <c r="AL6" s="68"/>
      <c r="AM6" s="68"/>
      <c r="AN6" s="68"/>
      <c r="AO6" s="68"/>
      <c r="AP6" s="68"/>
      <c r="AQ6" s="68"/>
      <c r="AR6" s="68"/>
      <c r="AS6" s="68"/>
      <c r="AT6" s="68"/>
      <c r="AU6" s="68"/>
      <c r="AV6" s="68"/>
      <c r="AW6" s="68"/>
      <c r="AX6" s="68"/>
      <c r="AY6" s="68"/>
      <c r="AZ6" s="68"/>
      <c r="BA6" s="68"/>
      <c r="BB6" s="68"/>
      <c r="BC6" s="68"/>
      <c r="BD6" s="68"/>
      <c r="BE6" s="68"/>
      <c r="BF6" s="68"/>
      <c r="BG6" s="68"/>
      <c r="BH6" s="68"/>
      <c r="BI6" s="68"/>
      <c r="BJ6" s="68"/>
      <c r="BK6" s="68"/>
      <c r="BL6" s="68"/>
      <c r="BM6" s="68"/>
      <c r="BN6" s="68"/>
      <c r="BO6" s="68"/>
      <c r="BP6" s="68"/>
      <c r="BQ6" s="68"/>
      <c r="BR6" s="68"/>
      <c r="BS6" s="68"/>
      <c r="BT6" s="68"/>
      <c r="BU6" s="68"/>
      <c r="BV6" s="68"/>
      <c r="BW6" s="68"/>
      <c r="BX6" s="68"/>
      <c r="BY6" s="68"/>
      <c r="BZ6" s="68"/>
      <c r="CA6" s="68"/>
      <c r="CB6" s="68"/>
      <c r="CC6" s="68"/>
      <c r="CD6" s="68"/>
      <c r="CE6" s="68"/>
      <c r="CF6" s="68"/>
      <c r="CG6" s="68"/>
      <c r="CH6" s="68"/>
      <c r="CI6" s="68"/>
      <c r="CJ6" s="68"/>
      <c r="CK6" s="68"/>
      <c r="CL6" s="68"/>
      <c r="CM6" s="68"/>
      <c r="CN6" s="68"/>
      <c r="CO6" s="68"/>
      <c r="CP6" s="68"/>
      <c r="CQ6" s="68"/>
      <c r="CR6" s="68"/>
      <c r="CS6" s="68"/>
      <c r="CT6" s="68"/>
      <c r="CU6" s="68"/>
      <c r="CV6" s="68"/>
      <c r="CW6" s="68"/>
      <c r="CX6" s="68"/>
      <c r="CY6" s="68"/>
      <c r="CZ6" s="68"/>
      <c r="DA6" s="68"/>
      <c r="DB6" s="68"/>
      <c r="DC6" s="68"/>
      <c r="DD6" s="68"/>
      <c r="DE6" s="68"/>
      <c r="DF6" s="68"/>
      <c r="DG6" s="68"/>
      <c r="DH6" s="68"/>
      <c r="DI6" s="68"/>
      <c r="DJ6" s="68"/>
      <c r="DK6" s="68"/>
      <c r="DL6" s="68"/>
      <c r="DM6" s="68"/>
      <c r="DN6" s="68"/>
      <c r="DO6" s="68"/>
      <c r="DP6" s="68"/>
      <c r="DQ6" s="68"/>
      <c r="DR6" s="68"/>
      <c r="DS6" s="68"/>
      <c r="DT6" s="68"/>
      <c r="DU6" s="68"/>
      <c r="DV6" s="68"/>
      <c r="DW6" s="68"/>
      <c r="DX6" s="68"/>
      <c r="DY6" s="68"/>
      <c r="DZ6" s="68"/>
      <c r="EA6" s="68"/>
      <c r="EB6" s="68"/>
      <c r="EC6" s="68"/>
      <c r="ED6" s="68"/>
      <c r="EE6" s="68"/>
      <c r="EF6" s="68"/>
      <c r="EG6" s="68"/>
      <c r="EH6" s="68"/>
      <c r="EI6" s="68"/>
      <c r="EJ6" s="68"/>
      <c r="EK6" s="68"/>
      <c r="EL6" s="68"/>
      <c r="EM6" s="68"/>
      <c r="EN6" s="68"/>
      <c r="EO6" s="68"/>
      <c r="EP6" s="68"/>
      <c r="EQ6" s="68"/>
      <c r="ER6" s="68"/>
      <c r="ES6" s="68"/>
      <c r="ET6" s="68"/>
      <c r="EU6" s="68"/>
      <c r="EV6" s="68"/>
      <c r="EW6" s="68"/>
      <c r="EX6" s="68"/>
      <c r="EY6" s="68"/>
      <c r="EZ6" s="68"/>
      <c r="FA6" s="68"/>
      <c r="FB6" s="68"/>
      <c r="FC6" s="68"/>
      <c r="FD6" s="68"/>
      <c r="FE6" s="68"/>
      <c r="FF6" s="68"/>
      <c r="FG6" s="68"/>
      <c r="FH6" s="68"/>
      <c r="FI6" s="68"/>
      <c r="FJ6" s="68"/>
      <c r="FK6" s="68"/>
      <c r="FL6" s="68"/>
      <c r="FM6" s="68"/>
      <c r="FN6" s="68"/>
      <c r="FO6" s="68"/>
      <c r="FP6" s="68"/>
      <c r="FQ6" s="68"/>
      <c r="FR6" s="68"/>
      <c r="FS6" s="68"/>
      <c r="FT6" s="68"/>
      <c r="FU6" s="68"/>
      <c r="FV6" s="68"/>
      <c r="FW6" s="68"/>
      <c r="FX6" s="68"/>
      <c r="FY6" s="68"/>
      <c r="FZ6" s="68"/>
      <c r="GA6" s="68"/>
      <c r="GB6" s="68"/>
      <c r="GC6" s="68"/>
      <c r="GD6" s="68"/>
      <c r="GE6" s="68"/>
      <c r="GF6" s="68"/>
      <c r="GG6" s="68"/>
      <c r="GH6" s="68"/>
      <c r="GI6" s="68"/>
      <c r="GJ6" s="68"/>
      <c r="GK6" s="68"/>
      <c r="GL6" s="68"/>
      <c r="GM6" s="68"/>
      <c r="GN6" s="68"/>
      <c r="GO6" s="68"/>
      <c r="GP6" s="68"/>
      <c r="GQ6" s="68"/>
      <c r="GR6" s="68"/>
      <c r="GS6" s="68"/>
      <c r="GT6" s="68"/>
      <c r="GU6" s="68"/>
      <c r="GV6" s="68"/>
      <c r="GW6" s="68"/>
      <c r="GX6" s="68"/>
      <c r="GY6" s="68"/>
      <c r="GZ6" s="68"/>
      <c r="HA6" s="68"/>
      <c r="HB6" s="68"/>
      <c r="HC6" s="68"/>
      <c r="HD6" s="68"/>
      <c r="HE6" s="68"/>
      <c r="HF6" s="68"/>
      <c r="HG6" s="68"/>
      <c r="HH6" s="68"/>
      <c r="HI6" s="68"/>
      <c r="HJ6" s="68"/>
      <c r="HK6" s="68"/>
      <c r="HL6" s="68"/>
      <c r="HM6" s="68"/>
      <c r="HN6" s="68"/>
      <c r="HO6" s="68"/>
      <c r="HP6" s="68"/>
      <c r="HQ6" s="68"/>
      <c r="HR6" s="68"/>
      <c r="HS6" s="68"/>
      <c r="HT6" s="68"/>
      <c r="HU6" s="68"/>
      <c r="HV6" s="68"/>
      <c r="HW6" s="68"/>
      <c r="HX6" s="68"/>
      <c r="HY6" s="68"/>
      <c r="HZ6" s="68"/>
      <c r="IA6" s="68"/>
      <c r="IB6" s="68"/>
      <c r="IC6" s="68"/>
      <c r="ID6" s="68"/>
      <c r="IE6" s="68"/>
      <c r="IF6" s="68"/>
      <c r="IG6" s="68"/>
      <c r="IH6" s="68"/>
      <c r="II6" s="68"/>
      <c r="IJ6" s="68"/>
      <c r="IK6" s="68"/>
      <c r="IL6" s="68"/>
      <c r="IM6" s="68"/>
      <c r="IN6" s="68"/>
      <c r="IO6" s="68"/>
      <c r="IP6" s="68"/>
      <c r="IQ6" s="68"/>
      <c r="IR6" s="68"/>
      <c r="IS6" s="68"/>
      <c r="IT6" s="68"/>
      <c r="IU6" s="68"/>
      <c r="IV6" s="68"/>
      <c r="IW6" s="68"/>
    </row>
    <row r="7" spans="1:257" ht="14.25" customHeight="1" thickBot="1">
      <c r="A7" s="157"/>
      <c r="B7" s="157"/>
      <c r="C7" s="157"/>
      <c r="D7" s="157"/>
      <c r="E7" s="158"/>
      <c r="F7" s="158"/>
      <c r="G7" s="158"/>
      <c r="H7" s="72"/>
      <c r="I7" s="183" t="s">
        <v>92</v>
      </c>
      <c r="J7" s="184">
        <f>SUM(J2:J6)</f>
        <v>0</v>
      </c>
      <c r="K7" s="184">
        <f t="shared" ref="K7:N7" si="1">SUM(K2:K6)</f>
        <v>0</v>
      </c>
      <c r="L7" s="184">
        <f t="shared" si="1"/>
        <v>0</v>
      </c>
      <c r="M7" s="184">
        <f t="shared" si="1"/>
        <v>0</v>
      </c>
      <c r="N7" s="184">
        <f t="shared" si="1"/>
        <v>0</v>
      </c>
      <c r="O7" s="185">
        <f>SUM(O2:O6)</f>
        <v>0</v>
      </c>
      <c r="P7" s="68"/>
      <c r="Q7" s="68"/>
      <c r="R7" s="68"/>
      <c r="S7" s="68"/>
      <c r="T7" s="68"/>
      <c r="U7" s="68"/>
      <c r="V7" s="68"/>
      <c r="W7" s="68"/>
      <c r="X7" s="68"/>
      <c r="Y7" s="68"/>
      <c r="Z7" s="68"/>
      <c r="AA7" s="68"/>
      <c r="AB7" s="68"/>
      <c r="AC7" s="68"/>
      <c r="AD7" s="68"/>
      <c r="AE7" s="68"/>
      <c r="AF7" s="68"/>
      <c r="AG7" s="68"/>
      <c r="AH7" s="68"/>
      <c r="AI7" s="68"/>
      <c r="AJ7" s="68"/>
      <c r="AK7" s="68"/>
      <c r="AL7" s="68"/>
      <c r="AM7" s="68"/>
      <c r="AN7" s="68"/>
      <c r="AO7" s="68"/>
      <c r="AP7" s="68"/>
      <c r="AQ7" s="68"/>
      <c r="AR7" s="68"/>
      <c r="AS7" s="68"/>
      <c r="AT7" s="68"/>
      <c r="AU7" s="68"/>
      <c r="AV7" s="68"/>
      <c r="AW7" s="68"/>
      <c r="AX7" s="68"/>
      <c r="AY7" s="68"/>
      <c r="AZ7" s="68"/>
      <c r="BA7" s="68"/>
      <c r="BB7" s="68"/>
      <c r="BC7" s="68"/>
      <c r="BD7" s="68"/>
      <c r="BE7" s="68"/>
      <c r="BF7" s="68"/>
      <c r="BG7" s="68"/>
      <c r="BH7" s="68"/>
      <c r="BI7" s="68"/>
      <c r="BJ7" s="68"/>
      <c r="BK7" s="68"/>
      <c r="BL7" s="68"/>
      <c r="BM7" s="68"/>
      <c r="BN7" s="68"/>
      <c r="BO7" s="68"/>
      <c r="BP7" s="68"/>
      <c r="BQ7" s="68"/>
      <c r="BR7" s="68"/>
      <c r="BS7" s="68"/>
      <c r="BT7" s="68"/>
      <c r="BU7" s="68"/>
      <c r="BV7" s="68"/>
      <c r="BW7" s="68"/>
      <c r="BX7" s="68"/>
      <c r="BY7" s="68"/>
      <c r="BZ7" s="68"/>
      <c r="CA7" s="68"/>
      <c r="CB7" s="68"/>
      <c r="CC7" s="68"/>
      <c r="CD7" s="68"/>
      <c r="CE7" s="68"/>
      <c r="CF7" s="68"/>
      <c r="CG7" s="68"/>
      <c r="CH7" s="68"/>
      <c r="CI7" s="68"/>
      <c r="CJ7" s="68"/>
      <c r="CK7" s="68"/>
      <c r="CL7" s="68"/>
      <c r="CM7" s="68"/>
      <c r="CN7" s="68"/>
      <c r="CO7" s="68"/>
      <c r="CP7" s="68"/>
      <c r="CQ7" s="68"/>
      <c r="CR7" s="68"/>
      <c r="CS7" s="68"/>
      <c r="CT7" s="68"/>
      <c r="CU7" s="68"/>
      <c r="CV7" s="68"/>
      <c r="CW7" s="68"/>
      <c r="CX7" s="68"/>
      <c r="CY7" s="68"/>
      <c r="CZ7" s="68"/>
      <c r="DA7" s="68"/>
      <c r="DB7" s="68"/>
      <c r="DC7" s="68"/>
      <c r="DD7" s="68"/>
      <c r="DE7" s="68"/>
      <c r="DF7" s="68"/>
      <c r="DG7" s="68"/>
      <c r="DH7" s="68"/>
      <c r="DI7" s="68"/>
      <c r="DJ7" s="68"/>
      <c r="DK7" s="68"/>
      <c r="DL7" s="68"/>
      <c r="DM7" s="68"/>
      <c r="DN7" s="68"/>
      <c r="DO7" s="68"/>
      <c r="DP7" s="68"/>
      <c r="DQ7" s="68"/>
      <c r="DR7" s="68"/>
      <c r="DS7" s="68"/>
      <c r="DT7" s="68"/>
      <c r="DU7" s="68"/>
      <c r="DV7" s="68"/>
      <c r="DW7" s="68"/>
      <c r="DX7" s="68"/>
      <c r="DY7" s="68"/>
      <c r="DZ7" s="68"/>
      <c r="EA7" s="68"/>
      <c r="EB7" s="68"/>
      <c r="EC7" s="68"/>
      <c r="ED7" s="68"/>
      <c r="EE7" s="68"/>
      <c r="EF7" s="68"/>
      <c r="EG7" s="68"/>
      <c r="EH7" s="68"/>
      <c r="EI7" s="68"/>
      <c r="EJ7" s="68"/>
      <c r="EK7" s="68"/>
      <c r="EL7" s="68"/>
      <c r="EM7" s="68"/>
      <c r="EN7" s="68"/>
      <c r="EO7" s="68"/>
      <c r="EP7" s="68"/>
      <c r="EQ7" s="68"/>
      <c r="ER7" s="68"/>
      <c r="ES7" s="68"/>
      <c r="ET7" s="68"/>
      <c r="EU7" s="68"/>
      <c r="EV7" s="68"/>
      <c r="EW7" s="68"/>
      <c r="EX7" s="68"/>
      <c r="EY7" s="68"/>
      <c r="EZ7" s="68"/>
      <c r="FA7" s="68"/>
      <c r="FB7" s="68"/>
      <c r="FC7" s="68"/>
      <c r="FD7" s="68"/>
      <c r="FE7" s="68"/>
      <c r="FF7" s="68"/>
      <c r="FG7" s="68"/>
      <c r="FH7" s="68"/>
      <c r="FI7" s="68"/>
      <c r="FJ7" s="68"/>
      <c r="FK7" s="68"/>
      <c r="FL7" s="68"/>
      <c r="FM7" s="68"/>
      <c r="FN7" s="68"/>
      <c r="FO7" s="68"/>
      <c r="FP7" s="68"/>
      <c r="FQ7" s="68"/>
      <c r="FR7" s="68"/>
      <c r="FS7" s="68"/>
      <c r="FT7" s="68"/>
      <c r="FU7" s="68"/>
      <c r="FV7" s="68"/>
      <c r="FW7" s="68"/>
      <c r="FX7" s="68"/>
      <c r="FY7" s="68"/>
      <c r="FZ7" s="68"/>
      <c r="GA7" s="68"/>
      <c r="GB7" s="68"/>
      <c r="GC7" s="68"/>
      <c r="GD7" s="68"/>
      <c r="GE7" s="68"/>
      <c r="GF7" s="68"/>
      <c r="GG7" s="68"/>
      <c r="GH7" s="68"/>
      <c r="GI7" s="68"/>
      <c r="GJ7" s="68"/>
      <c r="GK7" s="68"/>
      <c r="GL7" s="68"/>
      <c r="GM7" s="68"/>
      <c r="GN7" s="68"/>
      <c r="GO7" s="68"/>
      <c r="GP7" s="68"/>
      <c r="GQ7" s="68"/>
      <c r="GR7" s="68"/>
      <c r="GS7" s="68"/>
      <c r="GT7" s="68"/>
      <c r="GU7" s="68"/>
      <c r="GV7" s="68"/>
      <c r="GW7" s="68"/>
      <c r="GX7" s="68"/>
      <c r="GY7" s="68"/>
      <c r="GZ7" s="68"/>
      <c r="HA7" s="68"/>
      <c r="HB7" s="68"/>
      <c r="HC7" s="68"/>
      <c r="HD7" s="68"/>
      <c r="HE7" s="68"/>
      <c r="HF7" s="68"/>
      <c r="HG7" s="68"/>
      <c r="HH7" s="68"/>
      <c r="HI7" s="68"/>
      <c r="HJ7" s="68"/>
      <c r="HK7" s="68"/>
      <c r="HL7" s="68"/>
      <c r="HM7" s="68"/>
      <c r="HN7" s="68"/>
      <c r="HO7" s="68"/>
      <c r="HP7" s="68"/>
      <c r="HQ7" s="68"/>
      <c r="HR7" s="68"/>
      <c r="HS7" s="68"/>
      <c r="HT7" s="68"/>
      <c r="HU7" s="68"/>
      <c r="HV7" s="68"/>
      <c r="HW7" s="68"/>
      <c r="HX7" s="68"/>
      <c r="HY7" s="68"/>
      <c r="HZ7" s="68"/>
      <c r="IA7" s="68"/>
      <c r="IB7" s="68"/>
      <c r="IC7" s="68"/>
      <c r="ID7" s="68"/>
      <c r="IE7" s="68"/>
      <c r="IF7" s="68"/>
      <c r="IG7" s="68"/>
      <c r="IH7" s="68"/>
      <c r="II7" s="68"/>
      <c r="IJ7" s="68"/>
      <c r="IK7" s="68"/>
      <c r="IL7" s="68"/>
      <c r="IM7" s="68"/>
      <c r="IN7" s="68"/>
      <c r="IO7" s="68"/>
      <c r="IP7" s="68"/>
      <c r="IQ7" s="68"/>
      <c r="IR7" s="68"/>
      <c r="IS7" s="68"/>
      <c r="IT7" s="68"/>
      <c r="IU7" s="68"/>
      <c r="IV7" s="68"/>
      <c r="IW7" s="68"/>
    </row>
    <row r="8" spans="1:257" ht="14.25" customHeight="1" thickTop="1">
      <c r="A8" s="157"/>
      <c r="B8" s="157"/>
      <c r="C8" s="157"/>
      <c r="D8" s="157"/>
      <c r="E8" s="158"/>
      <c r="F8" s="158"/>
      <c r="G8" s="158"/>
      <c r="H8" s="72"/>
      <c r="I8" s="68"/>
      <c r="J8" s="68"/>
      <c r="K8" s="68"/>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68"/>
      <c r="AX8" s="68"/>
      <c r="AY8" s="68"/>
      <c r="AZ8" s="68"/>
      <c r="BA8" s="68"/>
      <c r="BB8" s="68"/>
      <c r="BC8" s="68"/>
      <c r="BD8" s="68"/>
      <c r="BE8" s="68"/>
      <c r="BF8" s="68"/>
      <c r="BG8" s="68"/>
      <c r="BH8" s="68"/>
      <c r="BI8" s="68"/>
      <c r="BJ8" s="68"/>
      <c r="BK8" s="68"/>
      <c r="BL8" s="68"/>
      <c r="BM8" s="68"/>
      <c r="BN8" s="68"/>
      <c r="BO8" s="68"/>
      <c r="BP8" s="68"/>
      <c r="BQ8" s="68"/>
      <c r="BR8" s="68"/>
      <c r="BS8" s="68"/>
      <c r="BT8" s="68"/>
      <c r="BU8" s="68"/>
      <c r="BV8" s="68"/>
      <c r="BW8" s="68"/>
      <c r="BX8" s="68"/>
      <c r="BY8" s="68"/>
      <c r="BZ8" s="68"/>
      <c r="CA8" s="68"/>
      <c r="CB8" s="68"/>
      <c r="CC8" s="68"/>
      <c r="CD8" s="68"/>
      <c r="CE8" s="68"/>
      <c r="CF8" s="68"/>
      <c r="CG8" s="68"/>
      <c r="CH8" s="68"/>
      <c r="CI8" s="68"/>
      <c r="CJ8" s="68"/>
      <c r="CK8" s="68"/>
      <c r="CL8" s="68"/>
      <c r="CM8" s="68"/>
      <c r="CN8" s="68"/>
      <c r="CO8" s="68"/>
      <c r="CP8" s="68"/>
      <c r="CQ8" s="68"/>
      <c r="CR8" s="68"/>
      <c r="CS8" s="68"/>
      <c r="CT8" s="68"/>
      <c r="CU8" s="68"/>
      <c r="CV8" s="68"/>
      <c r="CW8" s="68"/>
      <c r="CX8" s="68"/>
      <c r="CY8" s="68"/>
      <c r="CZ8" s="68"/>
      <c r="DA8" s="68"/>
      <c r="DB8" s="68"/>
      <c r="DC8" s="68"/>
      <c r="DD8" s="68"/>
      <c r="DE8" s="68"/>
      <c r="DF8" s="68"/>
      <c r="DG8" s="68"/>
      <c r="DH8" s="68"/>
      <c r="DI8" s="68"/>
      <c r="DJ8" s="68"/>
      <c r="DK8" s="68"/>
      <c r="DL8" s="68"/>
      <c r="DM8" s="68"/>
      <c r="DN8" s="68"/>
      <c r="DO8" s="68"/>
      <c r="DP8" s="68"/>
      <c r="DQ8" s="68"/>
      <c r="DR8" s="68"/>
      <c r="DS8" s="68"/>
      <c r="DT8" s="68"/>
      <c r="DU8" s="68"/>
      <c r="DV8" s="68"/>
      <c r="DW8" s="68"/>
      <c r="DX8" s="68"/>
      <c r="DY8" s="68"/>
      <c r="DZ8" s="68"/>
      <c r="EA8" s="68"/>
      <c r="EB8" s="68"/>
      <c r="EC8" s="68"/>
      <c r="ED8" s="68"/>
      <c r="EE8" s="68"/>
      <c r="EF8" s="68"/>
      <c r="EG8" s="68"/>
      <c r="EH8" s="68"/>
      <c r="EI8" s="68"/>
      <c r="EJ8" s="68"/>
      <c r="EK8" s="68"/>
      <c r="EL8" s="68"/>
      <c r="EM8" s="68"/>
      <c r="EN8" s="68"/>
      <c r="EO8" s="68"/>
      <c r="EP8" s="68"/>
      <c r="EQ8" s="68"/>
      <c r="ER8" s="68"/>
      <c r="ES8" s="68"/>
      <c r="ET8" s="68"/>
      <c r="EU8" s="68"/>
      <c r="EV8" s="68"/>
      <c r="EW8" s="68"/>
      <c r="EX8" s="68"/>
      <c r="EY8" s="68"/>
      <c r="EZ8" s="68"/>
      <c r="FA8" s="68"/>
      <c r="FB8" s="68"/>
      <c r="FC8" s="68"/>
      <c r="FD8" s="68"/>
      <c r="FE8" s="68"/>
      <c r="FF8" s="68"/>
      <c r="FG8" s="68"/>
      <c r="FH8" s="68"/>
      <c r="FI8" s="68"/>
      <c r="FJ8" s="68"/>
      <c r="FK8" s="68"/>
      <c r="FL8" s="68"/>
      <c r="FM8" s="68"/>
      <c r="FN8" s="68"/>
      <c r="FO8" s="68"/>
      <c r="FP8" s="68"/>
      <c r="FQ8" s="68"/>
      <c r="FR8" s="68"/>
      <c r="FS8" s="68"/>
      <c r="FT8" s="68"/>
      <c r="FU8" s="68"/>
      <c r="FV8" s="68"/>
      <c r="FW8" s="68"/>
      <c r="FX8" s="68"/>
      <c r="FY8" s="68"/>
      <c r="FZ8" s="68"/>
      <c r="GA8" s="68"/>
      <c r="GB8" s="68"/>
      <c r="GC8" s="68"/>
      <c r="GD8" s="68"/>
      <c r="GE8" s="68"/>
      <c r="GF8" s="68"/>
      <c r="GG8" s="68"/>
      <c r="GH8" s="68"/>
      <c r="GI8" s="68"/>
      <c r="GJ8" s="68"/>
      <c r="GK8" s="68"/>
      <c r="GL8" s="68"/>
      <c r="GM8" s="68"/>
      <c r="GN8" s="68"/>
      <c r="GO8" s="68"/>
      <c r="GP8" s="68"/>
      <c r="GQ8" s="68"/>
      <c r="GR8" s="68"/>
      <c r="GS8" s="68"/>
      <c r="GT8" s="68"/>
      <c r="GU8" s="68"/>
      <c r="GV8" s="68"/>
      <c r="GW8" s="68"/>
      <c r="GX8" s="68"/>
      <c r="GY8" s="68"/>
      <c r="GZ8" s="68"/>
      <c r="HA8" s="68"/>
      <c r="HB8" s="68"/>
      <c r="HC8" s="68"/>
      <c r="HD8" s="68"/>
      <c r="HE8" s="68"/>
      <c r="HF8" s="68"/>
      <c r="HG8" s="68"/>
      <c r="HH8" s="68"/>
      <c r="HI8" s="68"/>
      <c r="HJ8" s="68"/>
      <c r="HK8" s="68"/>
      <c r="HL8" s="68"/>
      <c r="HM8" s="68"/>
      <c r="HN8" s="68"/>
      <c r="HO8" s="68"/>
      <c r="HP8" s="68"/>
      <c r="HQ8" s="68"/>
      <c r="HR8" s="68"/>
      <c r="HS8" s="68"/>
      <c r="HT8" s="68"/>
      <c r="HU8" s="68"/>
      <c r="HV8" s="68"/>
      <c r="HW8" s="68"/>
      <c r="HX8" s="68"/>
      <c r="HY8" s="68"/>
      <c r="HZ8" s="68"/>
      <c r="IA8" s="68"/>
      <c r="IB8" s="68"/>
      <c r="IC8" s="68"/>
      <c r="ID8" s="68"/>
      <c r="IE8" s="68"/>
      <c r="IF8" s="68"/>
      <c r="IG8" s="68"/>
      <c r="IH8" s="68"/>
      <c r="II8" s="68"/>
      <c r="IJ8" s="68"/>
      <c r="IK8" s="68"/>
      <c r="IL8" s="68"/>
      <c r="IM8" s="68"/>
      <c r="IN8" s="68"/>
      <c r="IO8" s="68"/>
      <c r="IP8" s="68"/>
    </row>
    <row r="9" spans="1:257" ht="14.25" customHeight="1">
      <c r="A9" s="68"/>
      <c r="B9" s="68"/>
      <c r="C9" s="68"/>
      <c r="D9" s="77"/>
      <c r="E9" s="77"/>
      <c r="F9" s="77"/>
      <c r="G9" s="77"/>
      <c r="H9" s="72"/>
      <c r="I9" s="72"/>
      <c r="J9" s="73"/>
      <c r="K9" s="68"/>
      <c r="L9" s="68"/>
      <c r="M9" s="68"/>
      <c r="N9" s="68"/>
      <c r="O9" s="68"/>
      <c r="P9" s="68"/>
      <c r="Q9" s="68"/>
      <c r="R9" s="68"/>
      <c r="S9" s="68"/>
      <c r="T9" s="68"/>
      <c r="U9" s="68"/>
      <c r="V9" s="68"/>
      <c r="W9" s="68"/>
      <c r="X9" s="68"/>
      <c r="Y9" s="68"/>
      <c r="Z9" s="68"/>
      <c r="AA9" s="68"/>
      <c r="AB9" s="68"/>
      <c r="AC9" s="68"/>
      <c r="AD9" s="68"/>
      <c r="AE9" s="68"/>
      <c r="AF9" s="68"/>
      <c r="AG9" s="68"/>
      <c r="AH9" s="68"/>
      <c r="AI9" s="68"/>
      <c r="AJ9" s="68"/>
      <c r="AK9" s="68"/>
      <c r="AL9" s="68"/>
      <c r="AM9" s="68"/>
      <c r="AN9" s="68"/>
      <c r="AO9" s="68"/>
      <c r="AP9" s="68"/>
      <c r="AQ9" s="68"/>
      <c r="AR9" s="68"/>
      <c r="AS9" s="68"/>
      <c r="AT9" s="68"/>
      <c r="AU9" s="68"/>
      <c r="AV9" s="68"/>
      <c r="AW9" s="68"/>
      <c r="AX9" s="68"/>
      <c r="AY9" s="68"/>
      <c r="AZ9" s="68"/>
      <c r="BA9" s="68"/>
      <c r="BB9" s="68"/>
      <c r="BC9" s="68"/>
      <c r="BD9" s="68"/>
      <c r="BE9" s="68"/>
      <c r="BF9" s="68"/>
      <c r="BG9" s="68"/>
      <c r="BH9" s="68"/>
      <c r="BI9" s="68"/>
      <c r="BJ9" s="68"/>
      <c r="BK9" s="68"/>
      <c r="BL9" s="68"/>
      <c r="BM9" s="68"/>
      <c r="BN9" s="68"/>
      <c r="BO9" s="68"/>
      <c r="BP9" s="68"/>
      <c r="BQ9" s="68"/>
      <c r="BR9" s="68"/>
      <c r="BS9" s="68"/>
      <c r="BT9" s="68"/>
      <c r="BU9" s="68"/>
      <c r="BV9" s="68"/>
      <c r="BW9" s="68"/>
      <c r="BX9" s="68"/>
      <c r="BY9" s="68"/>
      <c r="BZ9" s="68"/>
      <c r="CA9" s="68"/>
      <c r="CB9" s="68"/>
      <c r="CC9" s="68"/>
      <c r="CD9" s="68"/>
      <c r="CE9" s="68"/>
      <c r="CF9" s="68"/>
      <c r="CG9" s="68"/>
      <c r="CH9" s="68"/>
      <c r="CI9" s="68"/>
      <c r="CJ9" s="68"/>
      <c r="CK9" s="68"/>
      <c r="CL9" s="68"/>
      <c r="CM9" s="68"/>
      <c r="CN9" s="68"/>
      <c r="CO9" s="68"/>
      <c r="CP9" s="68"/>
      <c r="CQ9" s="68"/>
      <c r="CR9" s="68"/>
      <c r="CS9" s="68"/>
      <c r="CT9" s="68"/>
      <c r="CU9" s="68"/>
      <c r="CV9" s="68"/>
      <c r="CW9" s="68"/>
      <c r="CX9" s="68"/>
      <c r="CY9" s="68"/>
      <c r="CZ9" s="68"/>
      <c r="DA9" s="68"/>
      <c r="DB9" s="68"/>
      <c r="DC9" s="68"/>
      <c r="DD9" s="68"/>
      <c r="DE9" s="68"/>
      <c r="DF9" s="68"/>
      <c r="DG9" s="68"/>
      <c r="DH9" s="68"/>
      <c r="DI9" s="68"/>
      <c r="DJ9" s="68"/>
      <c r="DK9" s="68"/>
      <c r="DL9" s="68"/>
      <c r="DM9" s="68"/>
      <c r="DN9" s="68"/>
      <c r="DO9" s="68"/>
      <c r="DP9" s="68"/>
      <c r="DQ9" s="68"/>
      <c r="DR9" s="68"/>
      <c r="DS9" s="68"/>
      <c r="DT9" s="68"/>
      <c r="DU9" s="68"/>
      <c r="DV9" s="68"/>
      <c r="DW9" s="68"/>
      <c r="DX9" s="68"/>
      <c r="DY9" s="68"/>
      <c r="DZ9" s="68"/>
      <c r="EA9" s="68"/>
      <c r="EB9" s="68"/>
      <c r="EC9" s="68"/>
      <c r="ED9" s="68"/>
      <c r="EE9" s="68"/>
      <c r="EF9" s="68"/>
      <c r="EG9" s="68"/>
      <c r="EH9" s="68"/>
      <c r="EI9" s="68"/>
      <c r="EJ9" s="68"/>
      <c r="EK9" s="68"/>
      <c r="EL9" s="68"/>
      <c r="EM9" s="68"/>
      <c r="EN9" s="68"/>
      <c r="EO9" s="68"/>
      <c r="EP9" s="68"/>
      <c r="EQ9" s="68"/>
      <c r="ER9" s="68"/>
      <c r="ES9" s="68"/>
      <c r="ET9" s="68"/>
      <c r="EU9" s="68"/>
      <c r="EV9" s="68"/>
      <c r="EW9" s="68"/>
      <c r="EX9" s="68"/>
      <c r="EY9" s="68"/>
      <c r="EZ9" s="68"/>
      <c r="FA9" s="68"/>
      <c r="FB9" s="68"/>
      <c r="FC9" s="68"/>
      <c r="FD9" s="68"/>
      <c r="FE9" s="68"/>
      <c r="FF9" s="68"/>
      <c r="FG9" s="68"/>
      <c r="FH9" s="68"/>
      <c r="FI9" s="68"/>
      <c r="FJ9" s="68"/>
      <c r="FK9" s="68"/>
      <c r="FL9" s="68"/>
      <c r="FM9" s="68"/>
      <c r="FN9" s="68"/>
      <c r="FO9" s="68"/>
      <c r="FP9" s="68"/>
      <c r="FQ9" s="68"/>
      <c r="FR9" s="68"/>
      <c r="FS9" s="68"/>
      <c r="FT9" s="68"/>
      <c r="FU9" s="68"/>
      <c r="FV9" s="68"/>
      <c r="FW9" s="68"/>
      <c r="FX9" s="68"/>
      <c r="FY9" s="68"/>
      <c r="FZ9" s="68"/>
      <c r="GA9" s="68"/>
      <c r="GB9" s="68"/>
      <c r="GC9" s="68"/>
      <c r="GD9" s="68"/>
      <c r="GE9" s="68"/>
      <c r="GF9" s="68"/>
      <c r="GG9" s="68"/>
      <c r="GH9" s="68"/>
      <c r="GI9" s="68"/>
      <c r="GJ9" s="68"/>
      <c r="GK9" s="68"/>
      <c r="GL9" s="68"/>
      <c r="GM9" s="68"/>
      <c r="GN9" s="68"/>
      <c r="GO9" s="68"/>
      <c r="GP9" s="68"/>
      <c r="GQ9" s="68"/>
      <c r="GR9" s="68"/>
      <c r="GS9" s="68"/>
      <c r="GT9" s="68"/>
      <c r="GU9" s="68"/>
      <c r="GV9" s="68"/>
      <c r="GW9" s="68"/>
      <c r="GX9" s="68"/>
      <c r="GY9" s="68"/>
      <c r="GZ9" s="68"/>
      <c r="HA9" s="68"/>
      <c r="HB9" s="68"/>
      <c r="HC9" s="68"/>
      <c r="HD9" s="68"/>
      <c r="HE9" s="68"/>
      <c r="HF9" s="68"/>
      <c r="HG9" s="68"/>
      <c r="HH9" s="68"/>
      <c r="HI9" s="68"/>
      <c r="HJ9" s="68"/>
      <c r="HK9" s="68"/>
      <c r="HL9" s="68"/>
      <c r="HM9" s="68"/>
      <c r="HN9" s="68"/>
      <c r="HO9" s="68"/>
      <c r="HP9" s="68"/>
      <c r="HQ9" s="68"/>
      <c r="HR9" s="68"/>
      <c r="HS9" s="68"/>
      <c r="HT9" s="68"/>
      <c r="HU9" s="68"/>
      <c r="HV9" s="68"/>
      <c r="HW9" s="68"/>
      <c r="HX9" s="68"/>
      <c r="HY9" s="68"/>
      <c r="HZ9" s="68"/>
      <c r="IA9" s="68"/>
      <c r="IB9" s="68"/>
      <c r="IC9" s="68"/>
      <c r="ID9" s="68"/>
      <c r="IE9" s="68"/>
      <c r="IF9" s="68"/>
      <c r="IG9" s="68"/>
      <c r="IH9" s="68"/>
      <c r="II9" s="68"/>
      <c r="IJ9" s="68"/>
      <c r="IK9" s="68"/>
      <c r="IL9" s="68"/>
      <c r="IM9" s="68"/>
      <c r="IN9" s="68"/>
      <c r="IO9" s="68"/>
      <c r="IP9" s="68"/>
      <c r="IQ9" s="68"/>
      <c r="IR9" s="68"/>
      <c r="IS9" s="68"/>
      <c r="IT9" s="68"/>
      <c r="IU9" s="68"/>
      <c r="IV9" s="68"/>
      <c r="IW9" s="68"/>
    </row>
    <row r="10" spans="1:257" ht="28.5" customHeight="1">
      <c r="A10" s="42" t="s">
        <v>7</v>
      </c>
      <c r="B10" s="245" t="s">
        <v>858</v>
      </c>
      <c r="C10" s="245" t="s">
        <v>859</v>
      </c>
      <c r="D10" s="245" t="s">
        <v>860</v>
      </c>
      <c r="E10" s="233" t="s">
        <v>861</v>
      </c>
      <c r="F10" s="233" t="s">
        <v>788</v>
      </c>
      <c r="G10" s="233" t="s">
        <v>789</v>
      </c>
      <c r="H10" s="246" t="s">
        <v>862</v>
      </c>
      <c r="I10" s="245" t="s">
        <v>863</v>
      </c>
      <c r="J10" s="205" t="s">
        <v>81</v>
      </c>
      <c r="K10" s="206" t="s">
        <v>3</v>
      </c>
      <c r="L10" s="207" t="s">
        <v>82</v>
      </c>
      <c r="M10" s="207" t="s">
        <v>84</v>
      </c>
      <c r="N10" s="205" t="s">
        <v>83</v>
      </c>
      <c r="O10" s="207" t="s">
        <v>94</v>
      </c>
      <c r="P10" s="68"/>
      <c r="Q10" s="68"/>
      <c r="R10" s="68"/>
      <c r="S10" s="68"/>
      <c r="T10" s="68"/>
      <c r="U10" s="68"/>
      <c r="V10" s="68"/>
      <c r="W10" s="68"/>
      <c r="X10" s="68"/>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c r="AX10" s="68"/>
      <c r="AY10" s="68"/>
      <c r="AZ10" s="68"/>
      <c r="BA10" s="68"/>
      <c r="BB10" s="68"/>
      <c r="BC10" s="68"/>
      <c r="BD10" s="68"/>
      <c r="BE10" s="68"/>
      <c r="BF10" s="68"/>
      <c r="BG10" s="68"/>
      <c r="BH10" s="68"/>
      <c r="BI10" s="68"/>
      <c r="BJ10" s="68"/>
      <c r="BK10" s="68"/>
      <c r="BL10" s="68"/>
      <c r="BM10" s="68"/>
      <c r="BN10" s="68"/>
      <c r="BO10" s="68"/>
      <c r="BP10" s="68"/>
      <c r="BQ10" s="68"/>
      <c r="BR10" s="68"/>
      <c r="BS10" s="68"/>
      <c r="BT10" s="68"/>
      <c r="BU10" s="68"/>
      <c r="BV10" s="68"/>
      <c r="BW10" s="68"/>
      <c r="BX10" s="68"/>
      <c r="BY10" s="68"/>
      <c r="BZ10" s="68"/>
      <c r="CA10" s="68"/>
      <c r="CB10" s="68"/>
      <c r="CC10" s="68"/>
      <c r="CD10" s="68"/>
      <c r="CE10" s="68"/>
      <c r="CF10" s="68"/>
      <c r="CG10" s="68"/>
      <c r="CH10" s="68"/>
      <c r="CI10" s="68"/>
      <c r="CJ10" s="68"/>
      <c r="CK10" s="68"/>
      <c r="CL10" s="68"/>
      <c r="CM10" s="68"/>
      <c r="CN10" s="68"/>
      <c r="CO10" s="68"/>
      <c r="CP10" s="68"/>
      <c r="CQ10" s="68"/>
      <c r="CR10" s="68"/>
      <c r="CS10" s="68"/>
      <c r="CT10" s="68"/>
      <c r="CU10" s="68"/>
      <c r="CV10" s="68"/>
      <c r="CW10" s="68"/>
      <c r="CX10" s="68"/>
      <c r="CY10" s="68"/>
      <c r="CZ10" s="68"/>
      <c r="DA10" s="68"/>
      <c r="DB10" s="68"/>
      <c r="DC10" s="68"/>
      <c r="DD10" s="68"/>
      <c r="DE10" s="68"/>
      <c r="DF10" s="68"/>
      <c r="DG10" s="68"/>
      <c r="DH10" s="68"/>
      <c r="DI10" s="68"/>
      <c r="DJ10" s="68"/>
      <c r="DK10" s="68"/>
      <c r="DL10" s="68"/>
      <c r="DM10" s="68"/>
      <c r="DN10" s="68"/>
      <c r="DO10" s="68"/>
      <c r="DP10" s="68"/>
      <c r="DQ10" s="68"/>
      <c r="DR10" s="68"/>
      <c r="DS10" s="68"/>
      <c r="DT10" s="68"/>
      <c r="DU10" s="68"/>
      <c r="DV10" s="68"/>
      <c r="DW10" s="68"/>
      <c r="DX10" s="68"/>
      <c r="DY10" s="68"/>
      <c r="DZ10" s="68"/>
      <c r="EA10" s="68"/>
      <c r="EB10" s="68"/>
      <c r="EC10" s="68"/>
      <c r="ED10" s="68"/>
      <c r="EE10" s="68"/>
      <c r="EF10" s="68"/>
      <c r="EG10" s="68"/>
      <c r="EH10" s="68"/>
      <c r="EI10" s="68"/>
      <c r="EJ10" s="68"/>
      <c r="EK10" s="68"/>
      <c r="EL10" s="68"/>
      <c r="EM10" s="68"/>
      <c r="EN10" s="68"/>
      <c r="EO10" s="68"/>
      <c r="EP10" s="68"/>
      <c r="EQ10" s="68"/>
      <c r="ER10" s="68"/>
      <c r="ES10" s="68"/>
      <c r="ET10" s="68"/>
      <c r="EU10" s="68"/>
      <c r="EV10" s="68"/>
      <c r="EW10" s="68"/>
      <c r="EX10" s="68"/>
      <c r="EY10" s="68"/>
      <c r="EZ10" s="68"/>
      <c r="FA10" s="68"/>
      <c r="FB10" s="68"/>
      <c r="FC10" s="68"/>
      <c r="FD10" s="68"/>
      <c r="FE10" s="68"/>
      <c r="FF10" s="68"/>
      <c r="FG10" s="68"/>
      <c r="FH10" s="68"/>
      <c r="FI10" s="68"/>
      <c r="FJ10" s="68"/>
      <c r="FK10" s="68"/>
      <c r="FL10" s="68"/>
      <c r="FM10" s="68"/>
      <c r="FN10" s="68"/>
      <c r="FO10" s="68"/>
      <c r="FP10" s="68"/>
      <c r="FQ10" s="68"/>
      <c r="FR10" s="68"/>
      <c r="FS10" s="68"/>
      <c r="FT10" s="68"/>
      <c r="FU10" s="68"/>
      <c r="FV10" s="68"/>
      <c r="FW10" s="68"/>
      <c r="FX10" s="68"/>
      <c r="FY10" s="68"/>
      <c r="FZ10" s="68"/>
      <c r="GA10" s="68"/>
      <c r="GB10" s="68"/>
      <c r="GC10" s="68"/>
      <c r="GD10" s="68"/>
      <c r="GE10" s="68"/>
      <c r="GF10" s="68"/>
      <c r="GG10" s="68"/>
      <c r="GH10" s="68"/>
      <c r="GI10" s="68"/>
      <c r="GJ10" s="68"/>
      <c r="GK10" s="68"/>
      <c r="GL10" s="68"/>
      <c r="GM10" s="68"/>
      <c r="GN10" s="68"/>
      <c r="GO10" s="68"/>
      <c r="GP10" s="68"/>
      <c r="GQ10" s="68"/>
      <c r="GR10" s="68"/>
      <c r="GS10" s="68"/>
      <c r="GT10" s="68"/>
      <c r="GU10" s="68"/>
      <c r="GV10" s="68"/>
      <c r="GW10" s="68"/>
      <c r="GX10" s="68"/>
      <c r="GY10" s="68"/>
      <c r="GZ10" s="68"/>
      <c r="HA10" s="68"/>
      <c r="HB10" s="68"/>
      <c r="HC10" s="68"/>
      <c r="HD10" s="68"/>
      <c r="HE10" s="68"/>
      <c r="HF10" s="68"/>
      <c r="HG10" s="68"/>
      <c r="HH10" s="68"/>
      <c r="HI10" s="68"/>
      <c r="HJ10" s="68"/>
      <c r="HK10" s="68"/>
      <c r="HL10" s="68"/>
      <c r="HM10" s="68"/>
      <c r="HN10" s="68"/>
      <c r="HO10" s="68"/>
      <c r="HP10" s="68"/>
      <c r="HQ10" s="68"/>
      <c r="HR10" s="68"/>
      <c r="HS10" s="68"/>
      <c r="HT10" s="68"/>
      <c r="HU10" s="68"/>
      <c r="HV10" s="68"/>
      <c r="HW10" s="68"/>
      <c r="HX10" s="68"/>
      <c r="HY10" s="68"/>
      <c r="HZ10" s="68"/>
      <c r="IA10" s="68"/>
      <c r="IB10" s="68"/>
      <c r="IC10" s="68"/>
      <c r="ID10" s="68"/>
      <c r="IE10" s="68"/>
      <c r="IF10" s="68"/>
      <c r="IG10" s="68"/>
      <c r="IH10" s="68"/>
      <c r="II10" s="68"/>
      <c r="IJ10" s="68"/>
      <c r="IK10" s="68"/>
      <c r="IL10" s="68"/>
      <c r="IM10" s="68"/>
      <c r="IN10" s="68"/>
      <c r="IO10" s="68"/>
      <c r="IP10" s="68"/>
      <c r="IQ10" s="68"/>
      <c r="IR10" s="68"/>
      <c r="IS10" s="68"/>
      <c r="IT10" s="68"/>
      <c r="IU10" s="68"/>
      <c r="IV10" s="68"/>
      <c r="IW10" s="68"/>
    </row>
    <row r="11" spans="1:257" ht="14.25" customHeight="1">
      <c r="A11" s="43"/>
      <c r="B11" s="44" t="s">
        <v>479</v>
      </c>
      <c r="C11" s="44"/>
      <c r="D11" s="44"/>
      <c r="E11" s="44"/>
      <c r="F11" s="44"/>
      <c r="G11" s="44"/>
      <c r="H11" s="44"/>
      <c r="I11" s="44"/>
      <c r="J11" s="44"/>
      <c r="K11" s="44"/>
      <c r="L11" s="44"/>
      <c r="M11" s="44"/>
      <c r="N11" s="44"/>
      <c r="O11" s="199"/>
    </row>
    <row r="12" spans="1:257" ht="89.25">
      <c r="A12" s="192" t="str">
        <f>"["&amp;TEXT($B$2,"##")&amp;"-"&amp;TEXT(ROW()-11,"##")&amp;"]"</f>
        <v>[Notification-1]</v>
      </c>
      <c r="B12" s="193" t="s">
        <v>491</v>
      </c>
      <c r="C12" s="193" t="s">
        <v>486</v>
      </c>
      <c r="D12" s="193" t="s">
        <v>533</v>
      </c>
      <c r="E12" s="200"/>
      <c r="F12" s="200" t="s">
        <v>4</v>
      </c>
      <c r="G12" s="200" t="s">
        <v>4</v>
      </c>
      <c r="H12" s="195"/>
      <c r="I12" s="196"/>
      <c r="J12" s="197"/>
      <c r="K12" s="197"/>
      <c r="L12" s="197"/>
      <c r="M12" s="198"/>
      <c r="N12" s="198"/>
      <c r="O12" s="198"/>
    </row>
    <row r="13" spans="1:257" ht="89.25">
      <c r="A13" s="175" t="str">
        <f t="shared" ref="A13:A18" si="2">"["&amp;TEXT($B$2,"##")&amp;"-"&amp;TEXT(ROW()-11,"##")&amp;"]"</f>
        <v>[Notification-2]</v>
      </c>
      <c r="B13" s="85" t="s">
        <v>481</v>
      </c>
      <c r="C13" s="85" t="s">
        <v>486</v>
      </c>
      <c r="D13" s="85" t="s">
        <v>533</v>
      </c>
      <c r="E13" s="95"/>
      <c r="F13" s="95" t="s">
        <v>4</v>
      </c>
      <c r="G13" s="95" t="s">
        <v>4</v>
      </c>
      <c r="H13" s="89"/>
      <c r="I13" s="90"/>
      <c r="J13" s="155"/>
      <c r="K13" s="155"/>
      <c r="L13" s="155"/>
      <c r="M13" s="156"/>
      <c r="N13" s="156"/>
      <c r="O13" s="156"/>
    </row>
    <row r="14" spans="1:257" ht="89.25">
      <c r="A14" s="175" t="str">
        <f t="shared" si="2"/>
        <v>[Notification-3]</v>
      </c>
      <c r="B14" s="85" t="s">
        <v>482</v>
      </c>
      <c r="C14" s="85" t="s">
        <v>486</v>
      </c>
      <c r="D14" s="85" t="s">
        <v>533</v>
      </c>
      <c r="E14" s="95"/>
      <c r="F14" s="95" t="s">
        <v>4</v>
      </c>
      <c r="G14" s="95" t="s">
        <v>4</v>
      </c>
      <c r="H14" s="89"/>
      <c r="I14" s="90"/>
      <c r="J14" s="155"/>
      <c r="K14" s="155"/>
      <c r="L14" s="155"/>
      <c r="M14" s="156"/>
      <c r="N14" s="156"/>
      <c r="O14" s="156"/>
    </row>
    <row r="15" spans="1:257" ht="63.75">
      <c r="A15" s="175" t="str">
        <f t="shared" si="2"/>
        <v>[Notification-4]</v>
      </c>
      <c r="B15" s="85" t="s">
        <v>492</v>
      </c>
      <c r="C15" s="85" t="s">
        <v>493</v>
      </c>
      <c r="D15" s="85" t="s">
        <v>494</v>
      </c>
      <c r="E15" s="95"/>
      <c r="F15" s="95" t="s">
        <v>4</v>
      </c>
      <c r="G15" s="95" t="s">
        <v>4</v>
      </c>
      <c r="H15" s="89"/>
      <c r="I15" s="90"/>
      <c r="J15" s="155"/>
      <c r="K15" s="155"/>
      <c r="L15" s="155"/>
      <c r="M15" s="156"/>
      <c r="N15" s="156"/>
      <c r="O15" s="156"/>
    </row>
    <row r="16" spans="1:257" ht="89.25">
      <c r="A16" s="175" t="str">
        <f t="shared" si="2"/>
        <v>[Notification-5]</v>
      </c>
      <c r="B16" s="85" t="s">
        <v>483</v>
      </c>
      <c r="C16" s="85" t="s">
        <v>534</v>
      </c>
      <c r="D16" s="85" t="s">
        <v>535</v>
      </c>
      <c r="E16" s="95"/>
      <c r="F16" s="95" t="s">
        <v>4</v>
      </c>
      <c r="G16" s="95" t="s">
        <v>4</v>
      </c>
      <c r="H16" s="89"/>
      <c r="I16" s="90"/>
      <c r="J16" s="155"/>
      <c r="K16" s="155"/>
      <c r="L16" s="155"/>
      <c r="M16" s="156"/>
      <c r="N16" s="156"/>
      <c r="O16" s="156"/>
    </row>
    <row r="17" spans="1:15" ht="89.25">
      <c r="A17" s="175" t="str">
        <f t="shared" si="2"/>
        <v>[Notification-6]</v>
      </c>
      <c r="B17" s="85" t="s">
        <v>484</v>
      </c>
      <c r="C17" s="85" t="s">
        <v>536</v>
      </c>
      <c r="D17" s="85" t="s">
        <v>537</v>
      </c>
      <c r="E17" s="95"/>
      <c r="F17" s="95" t="s">
        <v>4</v>
      </c>
      <c r="G17" s="95" t="s">
        <v>4</v>
      </c>
      <c r="H17" s="89"/>
      <c r="I17" s="90"/>
      <c r="J17" s="155"/>
      <c r="K17" s="155"/>
      <c r="L17" s="155"/>
      <c r="M17" s="156"/>
      <c r="N17" s="156"/>
      <c r="O17" s="156"/>
    </row>
    <row r="18" spans="1:15" ht="89.25">
      <c r="A18" s="175" t="str">
        <f t="shared" si="2"/>
        <v>[Notification-7]</v>
      </c>
      <c r="B18" s="85" t="s">
        <v>485</v>
      </c>
      <c r="C18" s="85" t="s">
        <v>538</v>
      </c>
      <c r="D18" s="85" t="s">
        <v>539</v>
      </c>
      <c r="E18" s="95"/>
      <c r="F18" s="95" t="s">
        <v>4</v>
      </c>
      <c r="G18" s="95" t="s">
        <v>4</v>
      </c>
      <c r="H18" s="89"/>
      <c r="I18" s="90"/>
      <c r="J18" s="155"/>
      <c r="K18" s="155"/>
      <c r="L18" s="155"/>
      <c r="M18" s="156"/>
      <c r="N18" s="156"/>
      <c r="O18" s="156"/>
    </row>
  </sheetData>
  <autoFilter ref="J10:O18"/>
  <mergeCells count="5">
    <mergeCell ref="B2:G2"/>
    <mergeCell ref="B3:G3"/>
    <mergeCell ref="B4:G4"/>
    <mergeCell ref="E5:G5"/>
    <mergeCell ref="E6:G6"/>
  </mergeCells>
  <dataValidations count="1">
    <dataValidation type="list" allowBlank="1" showErrorMessage="1" sqref="E12:G18">
      <formula1>$Q$2:$Q$6</formula1>
    </dataValidation>
  </dataValidations>
  <hyperlinks>
    <hyperlink ref="A1" location="'Test Report'!A1" display="Back to Test Report"/>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89"/>
  <sheetViews>
    <sheetView zoomScaleNormal="100" workbookViewId="0">
      <selection activeCell="B4" sqref="B4:G4"/>
    </sheetView>
  </sheetViews>
  <sheetFormatPr defaultRowHeight="14.25" customHeight="1"/>
  <cols>
    <col min="1" max="1" width="16.875" style="78" customWidth="1"/>
    <col min="2" max="2" width="44.375" style="78" customWidth="1"/>
    <col min="3" max="3" width="34.375" style="78" customWidth="1"/>
    <col min="4" max="4" width="31.625" style="78" customWidth="1"/>
    <col min="5" max="7" width="16.5" style="78" customWidth="1"/>
    <col min="8" max="8" width="9" style="81"/>
    <col min="9" max="9" width="16.25" style="78" customWidth="1"/>
    <col min="10" max="10" width="9.375" style="80" customWidth="1"/>
    <col min="11" max="11" width="9" style="78" customWidth="1"/>
    <col min="12" max="12" width="13.625" style="78" customWidth="1"/>
    <col min="13" max="13" width="14.75" style="78" customWidth="1"/>
    <col min="14" max="15" width="9" style="78"/>
    <col min="16" max="16" width="8.125" style="78" customWidth="1"/>
    <col min="17" max="17" width="6.625" style="78" hidden="1" customWidth="1"/>
    <col min="18" max="22" width="9" style="78"/>
    <col min="23" max="23" width="0" style="78" hidden="1" customWidth="1"/>
    <col min="24" max="16384" width="9" style="78"/>
  </cols>
  <sheetData>
    <row r="1" spans="1:257" ht="27" customHeight="1" thickTop="1" thickBot="1">
      <c r="A1" s="82" t="s">
        <v>12</v>
      </c>
      <c r="B1" s="66"/>
      <c r="C1" s="66"/>
      <c r="D1" s="66"/>
      <c r="E1" s="66"/>
      <c r="F1" s="66"/>
      <c r="G1" s="66"/>
      <c r="H1" s="67"/>
      <c r="I1" s="176" t="s">
        <v>93</v>
      </c>
      <c r="J1" s="177" t="s">
        <v>88</v>
      </c>
      <c r="K1" s="177" t="s">
        <v>89</v>
      </c>
      <c r="L1" s="177" t="s">
        <v>90</v>
      </c>
      <c r="M1" s="177" t="s">
        <v>91</v>
      </c>
      <c r="N1" s="177" t="s">
        <v>95</v>
      </c>
      <c r="O1" s="178" t="s">
        <v>86</v>
      </c>
      <c r="V1" s="68"/>
      <c r="W1" s="68" t="s">
        <v>1</v>
      </c>
      <c r="X1" s="68"/>
      <c r="Y1" s="68"/>
      <c r="Z1" s="68"/>
      <c r="AA1" s="68"/>
      <c r="AB1" s="68"/>
      <c r="AC1" s="68"/>
      <c r="AD1" s="68"/>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68"/>
      <c r="BM1" s="68"/>
      <c r="BN1" s="68"/>
      <c r="BO1" s="68"/>
      <c r="BP1" s="68"/>
      <c r="BQ1" s="68"/>
      <c r="BR1" s="68"/>
      <c r="BS1" s="68"/>
      <c r="BT1" s="68"/>
      <c r="BU1" s="68"/>
      <c r="BV1" s="68"/>
      <c r="BW1" s="68"/>
      <c r="BX1" s="68"/>
      <c r="BY1" s="68"/>
      <c r="BZ1" s="68"/>
      <c r="CA1" s="68"/>
      <c r="CB1" s="68"/>
      <c r="CC1" s="68"/>
      <c r="CD1" s="68"/>
      <c r="CE1" s="68"/>
      <c r="CF1" s="68"/>
      <c r="CG1" s="68"/>
      <c r="CH1" s="68"/>
      <c r="CI1" s="68"/>
      <c r="CJ1" s="68"/>
      <c r="CK1" s="68"/>
      <c r="CL1" s="68"/>
      <c r="CM1" s="68"/>
      <c r="CN1" s="68"/>
      <c r="CO1" s="68"/>
      <c r="CP1" s="68"/>
      <c r="CQ1" s="68"/>
      <c r="CR1" s="68"/>
      <c r="CS1" s="68"/>
      <c r="CT1" s="68"/>
      <c r="CU1" s="68"/>
      <c r="CV1" s="68"/>
      <c r="CW1" s="68"/>
      <c r="CX1" s="68"/>
      <c r="CY1" s="68"/>
      <c r="CZ1" s="68"/>
      <c r="DA1" s="68"/>
      <c r="DB1" s="68"/>
      <c r="DC1" s="68"/>
      <c r="DD1" s="68"/>
      <c r="DE1" s="68"/>
      <c r="DF1" s="68"/>
      <c r="DG1" s="68"/>
      <c r="DH1" s="68"/>
      <c r="DI1" s="68"/>
      <c r="DJ1" s="68"/>
      <c r="DK1" s="68"/>
      <c r="DL1" s="68"/>
      <c r="DM1" s="68"/>
      <c r="DN1" s="68"/>
      <c r="DO1" s="68"/>
      <c r="DP1" s="68"/>
      <c r="DQ1" s="68"/>
      <c r="DR1" s="68"/>
      <c r="DS1" s="68"/>
      <c r="DT1" s="68"/>
      <c r="DU1" s="68"/>
      <c r="DV1" s="68"/>
      <c r="DW1" s="68"/>
      <c r="DX1" s="68"/>
      <c r="DY1" s="68"/>
      <c r="DZ1" s="68"/>
      <c r="EA1" s="68"/>
      <c r="EB1" s="68"/>
      <c r="EC1" s="68"/>
      <c r="ED1" s="68"/>
      <c r="EE1" s="68"/>
      <c r="EF1" s="68"/>
      <c r="EG1" s="68"/>
      <c r="EH1" s="68"/>
      <c r="EI1" s="68"/>
      <c r="EJ1" s="68"/>
      <c r="EK1" s="68"/>
      <c r="EL1" s="68"/>
      <c r="EM1" s="68"/>
      <c r="EN1" s="68"/>
      <c r="EO1" s="68"/>
      <c r="EP1" s="68"/>
      <c r="EQ1" s="68"/>
      <c r="ER1" s="68"/>
      <c r="ES1" s="68"/>
      <c r="ET1" s="68"/>
      <c r="EU1" s="68"/>
      <c r="EV1" s="68"/>
      <c r="EW1" s="68"/>
      <c r="EX1" s="68"/>
      <c r="EY1" s="68"/>
      <c r="EZ1" s="68"/>
      <c r="FA1" s="68"/>
      <c r="FB1" s="68"/>
      <c r="FC1" s="68"/>
      <c r="FD1" s="68"/>
      <c r="FE1" s="68"/>
      <c r="FF1" s="68"/>
      <c r="FG1" s="68"/>
      <c r="FH1" s="68"/>
      <c r="FI1" s="68"/>
      <c r="FJ1" s="68"/>
      <c r="FK1" s="68"/>
      <c r="FL1" s="68"/>
      <c r="FM1" s="68"/>
      <c r="FN1" s="68"/>
      <c r="FO1" s="68"/>
      <c r="FP1" s="68"/>
      <c r="FQ1" s="68"/>
      <c r="FR1" s="68"/>
      <c r="FS1" s="68"/>
      <c r="FT1" s="68"/>
      <c r="FU1" s="68"/>
      <c r="FV1" s="68"/>
      <c r="FW1" s="68"/>
      <c r="FX1" s="68"/>
      <c r="FY1" s="68"/>
      <c r="FZ1" s="68"/>
      <c r="GA1" s="68"/>
      <c r="GB1" s="68"/>
      <c r="GC1" s="68"/>
      <c r="GD1" s="68"/>
      <c r="GE1" s="68"/>
      <c r="GF1" s="68"/>
      <c r="GG1" s="68"/>
      <c r="GH1" s="68"/>
      <c r="GI1" s="68"/>
      <c r="GJ1" s="68"/>
      <c r="GK1" s="68"/>
      <c r="GL1" s="68"/>
      <c r="GM1" s="68"/>
      <c r="GN1" s="68"/>
      <c r="GO1" s="68"/>
      <c r="GP1" s="68"/>
      <c r="GQ1" s="68"/>
      <c r="GR1" s="68"/>
      <c r="GS1" s="68"/>
      <c r="GT1" s="68"/>
      <c r="GU1" s="68"/>
      <c r="GV1" s="68"/>
      <c r="GW1" s="68"/>
      <c r="GX1" s="68"/>
      <c r="GY1" s="68"/>
      <c r="GZ1" s="68"/>
      <c r="HA1" s="68"/>
      <c r="HB1" s="68"/>
      <c r="HC1" s="68"/>
      <c r="HD1" s="68"/>
      <c r="HE1" s="68"/>
      <c r="HF1" s="68"/>
      <c r="HG1" s="68"/>
      <c r="HH1" s="68"/>
      <c r="HI1" s="68"/>
      <c r="HJ1" s="68"/>
      <c r="HK1" s="68"/>
      <c r="HL1" s="68"/>
      <c r="HM1" s="68"/>
      <c r="HN1" s="68"/>
      <c r="HO1" s="68"/>
      <c r="HP1" s="68"/>
      <c r="HQ1" s="68"/>
      <c r="HR1" s="68"/>
      <c r="HS1" s="68"/>
      <c r="HT1" s="68"/>
      <c r="HU1" s="68"/>
      <c r="HV1" s="68"/>
      <c r="HW1" s="68"/>
      <c r="HX1" s="68"/>
      <c r="HY1" s="68"/>
      <c r="HZ1" s="68"/>
      <c r="IA1" s="68"/>
      <c r="IB1" s="68"/>
      <c r="IC1" s="68"/>
      <c r="ID1" s="68"/>
      <c r="IE1" s="68"/>
      <c r="IF1" s="68"/>
      <c r="IG1" s="68"/>
      <c r="IH1" s="68"/>
      <c r="II1" s="68"/>
      <c r="IJ1" s="68"/>
      <c r="IK1" s="68"/>
      <c r="IL1" s="68"/>
      <c r="IM1" s="68"/>
      <c r="IN1" s="68"/>
      <c r="IO1" s="68"/>
      <c r="IP1" s="68"/>
      <c r="IQ1" s="68"/>
      <c r="IR1" s="68"/>
      <c r="IS1" s="68"/>
      <c r="IT1" s="68"/>
      <c r="IU1" s="68"/>
      <c r="IV1" s="68"/>
      <c r="IW1" s="68"/>
    </row>
    <row r="2" spans="1:257" ht="14.25" customHeight="1">
      <c r="A2" s="242" t="s">
        <v>853</v>
      </c>
      <c r="B2" s="265" t="s">
        <v>681</v>
      </c>
      <c r="C2" s="265"/>
      <c r="D2" s="265"/>
      <c r="E2" s="265"/>
      <c r="F2" s="265"/>
      <c r="G2" s="265"/>
      <c r="H2" s="69"/>
      <c r="I2" s="179" t="s">
        <v>790</v>
      </c>
      <c r="J2" s="180">
        <f>COUNTIFS(J13:J143,"HungTQ",L13:L143,"Open")</f>
        <v>0</v>
      </c>
      <c r="K2" s="180">
        <f>COUNTIFS(J13:J143,"HungTQ",L13:L143,"Accepted")</f>
        <v>0</v>
      </c>
      <c r="L2" s="180">
        <f>COUNTIFS(J13:J143,"HungTQ",L13:L143,"Ready for test")</f>
        <v>0</v>
      </c>
      <c r="M2" s="180">
        <f>COUNTIFS(J13:J143,"HungTQ",L13:L143,"Closed")</f>
        <v>0</v>
      </c>
      <c r="N2" s="180">
        <f>COUNTIFS(J13:J143,"HungTQ",L13:L143,"")</f>
        <v>0</v>
      </c>
      <c r="O2" s="181">
        <f t="shared" ref="O2:O6" si="0">SUM(J2:N2)</f>
        <v>0</v>
      </c>
      <c r="Q2" s="68" t="s">
        <v>1</v>
      </c>
      <c r="V2" s="68"/>
      <c r="W2" s="68" t="s">
        <v>2</v>
      </c>
      <c r="X2" s="68"/>
      <c r="Y2" s="68"/>
      <c r="Z2" s="68"/>
      <c r="AA2" s="68"/>
      <c r="AB2" s="68"/>
      <c r="AC2" s="68"/>
      <c r="AD2" s="68"/>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68"/>
      <c r="BM2" s="68"/>
      <c r="BN2" s="68"/>
      <c r="BO2" s="68"/>
      <c r="BP2" s="68"/>
      <c r="BQ2" s="68"/>
      <c r="BR2" s="68"/>
      <c r="BS2" s="68"/>
      <c r="BT2" s="68"/>
      <c r="BU2" s="68"/>
      <c r="BV2" s="68"/>
      <c r="BW2" s="68"/>
      <c r="BX2" s="68"/>
      <c r="BY2" s="68"/>
      <c r="BZ2" s="68"/>
      <c r="CA2" s="68"/>
      <c r="CB2" s="68"/>
      <c r="CC2" s="68"/>
      <c r="CD2" s="68"/>
      <c r="CE2" s="68"/>
      <c r="CF2" s="68"/>
      <c r="CG2" s="68"/>
      <c r="CH2" s="68"/>
      <c r="CI2" s="68"/>
      <c r="CJ2" s="68"/>
      <c r="CK2" s="68"/>
      <c r="CL2" s="68"/>
      <c r="CM2" s="68"/>
      <c r="CN2" s="68"/>
      <c r="CO2" s="68"/>
      <c r="CP2" s="68"/>
      <c r="CQ2" s="68"/>
      <c r="CR2" s="68"/>
      <c r="CS2" s="68"/>
      <c r="CT2" s="68"/>
      <c r="CU2" s="68"/>
      <c r="CV2" s="68"/>
      <c r="CW2" s="68"/>
      <c r="CX2" s="68"/>
      <c r="CY2" s="68"/>
      <c r="CZ2" s="68"/>
      <c r="DA2" s="68"/>
      <c r="DB2" s="68"/>
      <c r="DC2" s="68"/>
      <c r="DD2" s="68"/>
      <c r="DE2" s="68"/>
      <c r="DF2" s="68"/>
      <c r="DG2" s="68"/>
      <c r="DH2" s="68"/>
      <c r="DI2" s="68"/>
      <c r="DJ2" s="68"/>
      <c r="DK2" s="68"/>
      <c r="DL2" s="68"/>
      <c r="DM2" s="68"/>
      <c r="DN2" s="68"/>
      <c r="DO2" s="68"/>
      <c r="DP2" s="68"/>
      <c r="DQ2" s="68"/>
      <c r="DR2" s="68"/>
      <c r="DS2" s="68"/>
      <c r="DT2" s="68"/>
      <c r="DU2" s="68"/>
      <c r="DV2" s="68"/>
      <c r="DW2" s="68"/>
      <c r="DX2" s="68"/>
      <c r="DY2" s="68"/>
      <c r="DZ2" s="68"/>
      <c r="EA2" s="68"/>
      <c r="EB2" s="68"/>
      <c r="EC2" s="68"/>
      <c r="ED2" s="68"/>
      <c r="EE2" s="68"/>
      <c r="EF2" s="68"/>
      <c r="EG2" s="68"/>
      <c r="EH2" s="68"/>
      <c r="EI2" s="68"/>
      <c r="EJ2" s="68"/>
      <c r="EK2" s="68"/>
      <c r="EL2" s="68"/>
      <c r="EM2" s="68"/>
      <c r="EN2" s="68"/>
      <c r="EO2" s="68"/>
      <c r="EP2" s="68"/>
      <c r="EQ2" s="68"/>
      <c r="ER2" s="68"/>
      <c r="ES2" s="68"/>
      <c r="ET2" s="68"/>
      <c r="EU2" s="68"/>
      <c r="EV2" s="68"/>
      <c r="EW2" s="68"/>
      <c r="EX2" s="68"/>
      <c r="EY2" s="68"/>
      <c r="EZ2" s="68"/>
      <c r="FA2" s="68"/>
      <c r="FB2" s="68"/>
      <c r="FC2" s="68"/>
      <c r="FD2" s="68"/>
      <c r="FE2" s="68"/>
      <c r="FF2" s="68"/>
      <c r="FG2" s="68"/>
      <c r="FH2" s="68"/>
      <c r="FI2" s="68"/>
      <c r="FJ2" s="68"/>
      <c r="FK2" s="68"/>
      <c r="FL2" s="68"/>
      <c r="FM2" s="68"/>
      <c r="FN2" s="68"/>
      <c r="FO2" s="68"/>
      <c r="FP2" s="68"/>
      <c r="FQ2" s="68"/>
      <c r="FR2" s="68"/>
      <c r="FS2" s="68"/>
      <c r="FT2" s="68"/>
      <c r="FU2" s="68"/>
      <c r="FV2" s="68"/>
      <c r="FW2" s="68"/>
      <c r="FX2" s="68"/>
      <c r="FY2" s="68"/>
      <c r="FZ2" s="68"/>
      <c r="GA2" s="68"/>
      <c r="GB2" s="68"/>
      <c r="GC2" s="68"/>
      <c r="GD2" s="68"/>
      <c r="GE2" s="68"/>
      <c r="GF2" s="68"/>
      <c r="GG2" s="68"/>
      <c r="GH2" s="68"/>
      <c r="GI2" s="68"/>
      <c r="GJ2" s="68"/>
      <c r="GK2" s="68"/>
      <c r="GL2" s="68"/>
      <c r="GM2" s="68"/>
      <c r="GN2" s="68"/>
      <c r="GO2" s="68"/>
      <c r="GP2" s="68"/>
      <c r="GQ2" s="68"/>
      <c r="GR2" s="68"/>
      <c r="GS2" s="68"/>
      <c r="GT2" s="68"/>
      <c r="GU2" s="68"/>
      <c r="GV2" s="68"/>
      <c r="GW2" s="68"/>
      <c r="GX2" s="68"/>
      <c r="GY2" s="68"/>
      <c r="GZ2" s="68"/>
      <c r="HA2" s="68"/>
      <c r="HB2" s="68"/>
      <c r="HC2" s="68"/>
      <c r="HD2" s="68"/>
      <c r="HE2" s="68"/>
      <c r="HF2" s="68"/>
      <c r="HG2" s="68"/>
      <c r="HH2" s="68"/>
      <c r="HI2" s="68"/>
      <c r="HJ2" s="68"/>
      <c r="HK2" s="68"/>
      <c r="HL2" s="68"/>
      <c r="HM2" s="68"/>
      <c r="HN2" s="68"/>
      <c r="HO2" s="68"/>
      <c r="HP2" s="68"/>
      <c r="HQ2" s="68"/>
      <c r="HR2" s="68"/>
      <c r="HS2" s="68"/>
      <c r="HT2" s="68"/>
      <c r="HU2" s="68"/>
      <c r="HV2" s="68"/>
      <c r="HW2" s="68"/>
      <c r="HX2" s="68"/>
      <c r="HY2" s="68"/>
      <c r="HZ2" s="68"/>
      <c r="IA2" s="68"/>
      <c r="IB2" s="68"/>
      <c r="IC2" s="68"/>
      <c r="ID2" s="68"/>
      <c r="IE2" s="68"/>
      <c r="IF2" s="68"/>
      <c r="IG2" s="68"/>
      <c r="IH2" s="68"/>
      <c r="II2" s="68"/>
      <c r="IJ2" s="68"/>
      <c r="IK2" s="68"/>
      <c r="IL2" s="68"/>
      <c r="IM2" s="68"/>
      <c r="IN2" s="68"/>
      <c r="IO2" s="68"/>
      <c r="IP2" s="68"/>
      <c r="IQ2" s="68"/>
      <c r="IR2" s="68"/>
      <c r="IS2" s="68"/>
      <c r="IT2" s="68"/>
      <c r="IU2" s="68"/>
      <c r="IV2" s="68"/>
      <c r="IW2" s="68"/>
    </row>
    <row r="3" spans="1:257" ht="14.25" customHeight="1">
      <c r="A3" s="242" t="s">
        <v>854</v>
      </c>
      <c r="B3" s="265" t="s">
        <v>682</v>
      </c>
      <c r="C3" s="265"/>
      <c r="D3" s="265"/>
      <c r="E3" s="265"/>
      <c r="F3" s="265"/>
      <c r="G3" s="265"/>
      <c r="H3" s="69"/>
      <c r="I3" s="179" t="s">
        <v>791</v>
      </c>
      <c r="J3" s="180">
        <f>COUNTIFS(J13:J143,"DangT",L13:L143,"Open")</f>
        <v>0</v>
      </c>
      <c r="K3" s="180">
        <f>COUNTIFS(J13:J143,"DangT",L13:L143,"Accepted")</f>
        <v>0</v>
      </c>
      <c r="L3" s="180">
        <f>COUNTIFS(J13:J143,"DangT",L13:L143,"Ready for test")</f>
        <v>0</v>
      </c>
      <c r="M3" s="180">
        <f>COUNTIFS(J13:J143,"DangT",L13:L143,"Closed")</f>
        <v>0</v>
      </c>
      <c r="N3" s="180">
        <f>COUNTIFS(J13:J143,"DangT",L13:L143,"")</f>
        <v>0</v>
      </c>
      <c r="O3" s="182">
        <f t="shared" si="0"/>
        <v>0</v>
      </c>
      <c r="Q3" s="68" t="s">
        <v>2</v>
      </c>
      <c r="V3" s="68"/>
      <c r="W3" s="70"/>
      <c r="X3" s="68"/>
      <c r="Y3" s="68"/>
      <c r="Z3" s="68"/>
      <c r="AA3" s="68"/>
      <c r="AB3" s="68"/>
      <c r="AC3" s="68"/>
      <c r="AD3" s="68"/>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68"/>
      <c r="BM3" s="68"/>
      <c r="BN3" s="68"/>
      <c r="BO3" s="68"/>
      <c r="BP3" s="68"/>
      <c r="BQ3" s="68"/>
      <c r="BR3" s="68"/>
      <c r="BS3" s="68"/>
      <c r="BT3" s="68"/>
      <c r="BU3" s="68"/>
      <c r="BV3" s="68"/>
      <c r="BW3" s="68"/>
      <c r="BX3" s="68"/>
      <c r="BY3" s="68"/>
      <c r="BZ3" s="68"/>
      <c r="CA3" s="68"/>
      <c r="CB3" s="68"/>
      <c r="CC3" s="68"/>
      <c r="CD3" s="68"/>
      <c r="CE3" s="68"/>
      <c r="CF3" s="68"/>
      <c r="CG3" s="68"/>
      <c r="CH3" s="68"/>
      <c r="CI3" s="68"/>
      <c r="CJ3" s="68"/>
      <c r="CK3" s="68"/>
      <c r="CL3" s="68"/>
      <c r="CM3" s="68"/>
      <c r="CN3" s="68"/>
      <c r="CO3" s="68"/>
      <c r="CP3" s="68"/>
      <c r="CQ3" s="68"/>
      <c r="CR3" s="68"/>
      <c r="CS3" s="68"/>
      <c r="CT3" s="68"/>
      <c r="CU3" s="68"/>
      <c r="CV3" s="68"/>
      <c r="CW3" s="68"/>
      <c r="CX3" s="68"/>
      <c r="CY3" s="68"/>
      <c r="CZ3" s="68"/>
      <c r="DA3" s="68"/>
      <c r="DB3" s="68"/>
      <c r="DC3" s="68"/>
      <c r="DD3" s="68"/>
      <c r="DE3" s="68"/>
      <c r="DF3" s="68"/>
      <c r="DG3" s="68"/>
      <c r="DH3" s="68"/>
      <c r="DI3" s="68"/>
      <c r="DJ3" s="68"/>
      <c r="DK3" s="68"/>
      <c r="DL3" s="68"/>
      <c r="DM3" s="68"/>
      <c r="DN3" s="68"/>
      <c r="DO3" s="68"/>
      <c r="DP3" s="68"/>
      <c r="DQ3" s="68"/>
      <c r="DR3" s="68"/>
      <c r="DS3" s="68"/>
      <c r="DT3" s="68"/>
      <c r="DU3" s="68"/>
      <c r="DV3" s="68"/>
      <c r="DW3" s="68"/>
      <c r="DX3" s="68"/>
      <c r="DY3" s="68"/>
      <c r="DZ3" s="68"/>
      <c r="EA3" s="68"/>
      <c r="EB3" s="68"/>
      <c r="EC3" s="68"/>
      <c r="ED3" s="68"/>
      <c r="EE3" s="68"/>
      <c r="EF3" s="68"/>
      <c r="EG3" s="68"/>
      <c r="EH3" s="68"/>
      <c r="EI3" s="68"/>
      <c r="EJ3" s="68"/>
      <c r="EK3" s="68"/>
      <c r="EL3" s="68"/>
      <c r="EM3" s="68"/>
      <c r="EN3" s="68"/>
      <c r="EO3" s="68"/>
      <c r="EP3" s="68"/>
      <c r="EQ3" s="68"/>
      <c r="ER3" s="68"/>
      <c r="ES3" s="68"/>
      <c r="ET3" s="68"/>
      <c r="EU3" s="68"/>
      <c r="EV3" s="68"/>
      <c r="EW3" s="68"/>
      <c r="EX3" s="68"/>
      <c r="EY3" s="68"/>
      <c r="EZ3" s="68"/>
      <c r="FA3" s="68"/>
      <c r="FB3" s="68"/>
      <c r="FC3" s="68"/>
      <c r="FD3" s="68"/>
      <c r="FE3" s="68"/>
      <c r="FF3" s="68"/>
      <c r="FG3" s="68"/>
      <c r="FH3" s="68"/>
      <c r="FI3" s="68"/>
      <c r="FJ3" s="68"/>
      <c r="FK3" s="68"/>
      <c r="FL3" s="68"/>
      <c r="FM3" s="68"/>
      <c r="FN3" s="68"/>
      <c r="FO3" s="68"/>
      <c r="FP3" s="68"/>
      <c r="FQ3" s="68"/>
      <c r="FR3" s="68"/>
      <c r="FS3" s="68"/>
      <c r="FT3" s="68"/>
      <c r="FU3" s="68"/>
      <c r="FV3" s="68"/>
      <c r="FW3" s="68"/>
      <c r="FX3" s="68"/>
      <c r="FY3" s="68"/>
      <c r="FZ3" s="68"/>
      <c r="GA3" s="68"/>
      <c r="GB3" s="68"/>
      <c r="GC3" s="68"/>
      <c r="GD3" s="68"/>
      <c r="GE3" s="68"/>
      <c r="GF3" s="68"/>
      <c r="GG3" s="68"/>
      <c r="GH3" s="68"/>
      <c r="GI3" s="68"/>
      <c r="GJ3" s="68"/>
      <c r="GK3" s="68"/>
      <c r="GL3" s="68"/>
      <c r="GM3" s="68"/>
      <c r="GN3" s="68"/>
      <c r="GO3" s="68"/>
      <c r="GP3" s="68"/>
      <c r="GQ3" s="68"/>
      <c r="GR3" s="68"/>
      <c r="GS3" s="68"/>
      <c r="GT3" s="68"/>
      <c r="GU3" s="68"/>
      <c r="GV3" s="68"/>
      <c r="GW3" s="68"/>
      <c r="GX3" s="68"/>
      <c r="GY3" s="68"/>
      <c r="GZ3" s="68"/>
      <c r="HA3" s="68"/>
      <c r="HB3" s="68"/>
      <c r="HC3" s="68"/>
      <c r="HD3" s="68"/>
      <c r="HE3" s="68"/>
      <c r="HF3" s="68"/>
      <c r="HG3" s="68"/>
      <c r="HH3" s="68"/>
      <c r="HI3" s="68"/>
      <c r="HJ3" s="68"/>
      <c r="HK3" s="68"/>
      <c r="HL3" s="68"/>
      <c r="HM3" s="68"/>
      <c r="HN3" s="68"/>
      <c r="HO3" s="68"/>
      <c r="HP3" s="68"/>
      <c r="HQ3" s="68"/>
      <c r="HR3" s="68"/>
      <c r="HS3" s="68"/>
      <c r="HT3" s="68"/>
      <c r="HU3" s="68"/>
      <c r="HV3" s="68"/>
      <c r="HW3" s="68"/>
      <c r="HX3" s="68"/>
      <c r="HY3" s="68"/>
      <c r="HZ3" s="68"/>
      <c r="IA3" s="68"/>
      <c r="IB3" s="68"/>
      <c r="IC3" s="68"/>
      <c r="ID3" s="68"/>
      <c r="IE3" s="68"/>
      <c r="IF3" s="68"/>
      <c r="IG3" s="68"/>
      <c r="IH3" s="68"/>
      <c r="II3" s="68"/>
      <c r="IJ3" s="68"/>
      <c r="IK3" s="68"/>
      <c r="IL3" s="68"/>
      <c r="IM3" s="68"/>
      <c r="IN3" s="68"/>
      <c r="IO3" s="68"/>
      <c r="IP3" s="68"/>
      <c r="IQ3" s="68"/>
      <c r="IR3" s="68"/>
      <c r="IS3" s="68"/>
      <c r="IT3" s="68"/>
      <c r="IU3" s="68"/>
      <c r="IV3" s="68"/>
      <c r="IW3" s="68"/>
    </row>
    <row r="4" spans="1:257" ht="14.25" customHeight="1">
      <c r="A4" s="242" t="s">
        <v>855</v>
      </c>
      <c r="B4" s="266" t="s">
        <v>785</v>
      </c>
      <c r="C4" s="266"/>
      <c r="D4" s="266"/>
      <c r="E4" s="266"/>
      <c r="F4" s="266"/>
      <c r="G4" s="266"/>
      <c r="H4" s="69"/>
      <c r="I4" s="179" t="s">
        <v>792</v>
      </c>
      <c r="J4" s="180">
        <f>COUNTIFS(J13:J143,"HungNN",L13:L143,"Open")</f>
        <v>0</v>
      </c>
      <c r="K4" s="180">
        <f>COUNTIFS(J13:J143,"HungNN",L13:L143,"Accepted")</f>
        <v>0</v>
      </c>
      <c r="L4" s="180">
        <f>COUNTIFS(J13:J143,"HungNN",L13:L143,"Ready for test")</f>
        <v>0</v>
      </c>
      <c r="M4" s="180">
        <f>COUNTIFS(J13:J143,"HungNN",L13:L143,"Closed")</f>
        <v>0</v>
      </c>
      <c r="N4" s="180">
        <f>COUNTIFS(J13:J143,"HungNN",L13:L143,"")</f>
        <v>0</v>
      </c>
      <c r="O4" s="182">
        <f t="shared" si="0"/>
        <v>0</v>
      </c>
      <c r="Q4" s="70"/>
      <c r="V4" s="68"/>
      <c r="W4" s="68" t="s">
        <v>6</v>
      </c>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c r="BE4" s="68"/>
      <c r="BF4" s="68"/>
      <c r="BG4" s="68"/>
      <c r="BH4" s="68"/>
      <c r="BI4" s="68"/>
      <c r="BJ4" s="68"/>
      <c r="BK4" s="68"/>
      <c r="BL4" s="68"/>
      <c r="BM4" s="68"/>
      <c r="BN4" s="68"/>
      <c r="BO4" s="68"/>
      <c r="BP4" s="68"/>
      <c r="BQ4" s="68"/>
      <c r="BR4" s="68"/>
      <c r="BS4" s="68"/>
      <c r="BT4" s="68"/>
      <c r="BU4" s="68"/>
      <c r="BV4" s="68"/>
      <c r="BW4" s="68"/>
      <c r="BX4" s="68"/>
      <c r="BY4" s="68"/>
      <c r="BZ4" s="68"/>
      <c r="CA4" s="68"/>
      <c r="CB4" s="68"/>
      <c r="CC4" s="68"/>
      <c r="CD4" s="68"/>
      <c r="CE4" s="68"/>
      <c r="CF4" s="68"/>
      <c r="CG4" s="68"/>
      <c r="CH4" s="68"/>
      <c r="CI4" s="68"/>
      <c r="CJ4" s="68"/>
      <c r="CK4" s="68"/>
      <c r="CL4" s="68"/>
      <c r="CM4" s="68"/>
      <c r="CN4" s="68"/>
      <c r="CO4" s="68"/>
      <c r="CP4" s="68"/>
      <c r="CQ4" s="68"/>
      <c r="CR4" s="68"/>
      <c r="CS4" s="68"/>
      <c r="CT4" s="68"/>
      <c r="CU4" s="68"/>
      <c r="CV4" s="68"/>
      <c r="CW4" s="68"/>
      <c r="CX4" s="68"/>
      <c r="CY4" s="68"/>
      <c r="CZ4" s="68"/>
      <c r="DA4" s="68"/>
      <c r="DB4" s="68"/>
      <c r="DC4" s="68"/>
      <c r="DD4" s="68"/>
      <c r="DE4" s="68"/>
      <c r="DF4" s="68"/>
      <c r="DG4" s="68"/>
      <c r="DH4" s="68"/>
      <c r="DI4" s="68"/>
      <c r="DJ4" s="68"/>
      <c r="DK4" s="68"/>
      <c r="DL4" s="68"/>
      <c r="DM4" s="68"/>
      <c r="DN4" s="68"/>
      <c r="DO4" s="68"/>
      <c r="DP4" s="68"/>
      <c r="DQ4" s="68"/>
      <c r="DR4" s="68"/>
      <c r="DS4" s="68"/>
      <c r="DT4" s="68"/>
      <c r="DU4" s="68"/>
      <c r="DV4" s="68"/>
      <c r="DW4" s="68"/>
      <c r="DX4" s="68"/>
      <c r="DY4" s="68"/>
      <c r="DZ4" s="68"/>
      <c r="EA4" s="68"/>
      <c r="EB4" s="68"/>
      <c r="EC4" s="68"/>
      <c r="ED4" s="68"/>
      <c r="EE4" s="68"/>
      <c r="EF4" s="68"/>
      <c r="EG4" s="68"/>
      <c r="EH4" s="68"/>
      <c r="EI4" s="68"/>
      <c r="EJ4" s="68"/>
      <c r="EK4" s="68"/>
      <c r="EL4" s="68"/>
      <c r="EM4" s="68"/>
      <c r="EN4" s="68"/>
      <c r="EO4" s="68"/>
      <c r="EP4" s="68"/>
      <c r="EQ4" s="68"/>
      <c r="ER4" s="68"/>
      <c r="ES4" s="68"/>
      <c r="ET4" s="68"/>
      <c r="EU4" s="68"/>
      <c r="EV4" s="68"/>
      <c r="EW4" s="68"/>
      <c r="EX4" s="68"/>
      <c r="EY4" s="68"/>
      <c r="EZ4" s="68"/>
      <c r="FA4" s="68"/>
      <c r="FB4" s="68"/>
      <c r="FC4" s="68"/>
      <c r="FD4" s="68"/>
      <c r="FE4" s="68"/>
      <c r="FF4" s="68"/>
      <c r="FG4" s="68"/>
      <c r="FH4" s="68"/>
      <c r="FI4" s="68"/>
      <c r="FJ4" s="68"/>
      <c r="FK4" s="68"/>
      <c r="FL4" s="68"/>
      <c r="FM4" s="68"/>
      <c r="FN4" s="68"/>
      <c r="FO4" s="68"/>
      <c r="FP4" s="68"/>
      <c r="FQ4" s="68"/>
      <c r="FR4" s="68"/>
      <c r="FS4" s="68"/>
      <c r="FT4" s="68"/>
      <c r="FU4" s="68"/>
      <c r="FV4" s="68"/>
      <c r="FW4" s="68"/>
      <c r="FX4" s="68"/>
      <c r="FY4" s="68"/>
      <c r="FZ4" s="68"/>
      <c r="GA4" s="68"/>
      <c r="GB4" s="68"/>
      <c r="GC4" s="68"/>
      <c r="GD4" s="68"/>
      <c r="GE4" s="68"/>
      <c r="GF4" s="68"/>
      <c r="GG4" s="68"/>
      <c r="GH4" s="68"/>
      <c r="GI4" s="68"/>
      <c r="GJ4" s="68"/>
      <c r="GK4" s="68"/>
      <c r="GL4" s="68"/>
      <c r="GM4" s="68"/>
      <c r="GN4" s="68"/>
      <c r="GO4" s="68"/>
      <c r="GP4" s="68"/>
      <c r="GQ4" s="68"/>
      <c r="GR4" s="68"/>
      <c r="GS4" s="68"/>
      <c r="GT4" s="68"/>
      <c r="GU4" s="68"/>
      <c r="GV4" s="68"/>
      <c r="GW4" s="68"/>
      <c r="GX4" s="68"/>
      <c r="GY4" s="68"/>
      <c r="GZ4" s="68"/>
      <c r="HA4" s="68"/>
      <c r="HB4" s="68"/>
      <c r="HC4" s="68"/>
      <c r="HD4" s="68"/>
      <c r="HE4" s="68"/>
      <c r="HF4" s="68"/>
      <c r="HG4" s="68"/>
      <c r="HH4" s="68"/>
      <c r="HI4" s="68"/>
      <c r="HJ4" s="68"/>
      <c r="HK4" s="68"/>
      <c r="HL4" s="68"/>
      <c r="HM4" s="68"/>
      <c r="HN4" s="68"/>
      <c r="HO4" s="68"/>
      <c r="HP4" s="68"/>
      <c r="HQ4" s="68"/>
      <c r="HR4" s="68"/>
      <c r="HS4" s="68"/>
      <c r="HT4" s="68"/>
      <c r="HU4" s="68"/>
      <c r="HV4" s="68"/>
      <c r="HW4" s="68"/>
      <c r="HX4" s="68"/>
      <c r="HY4" s="68"/>
      <c r="HZ4" s="68"/>
      <c r="IA4" s="68"/>
      <c r="IB4" s="68"/>
      <c r="IC4" s="68"/>
      <c r="ID4" s="68"/>
      <c r="IE4" s="68"/>
      <c r="IF4" s="68"/>
      <c r="IG4" s="68"/>
      <c r="IH4" s="68"/>
      <c r="II4" s="68"/>
      <c r="IJ4" s="68"/>
      <c r="IK4" s="68"/>
      <c r="IL4" s="68"/>
      <c r="IM4" s="68"/>
      <c r="IN4" s="68"/>
      <c r="IO4" s="68"/>
      <c r="IP4" s="68"/>
      <c r="IQ4" s="68"/>
      <c r="IR4" s="68"/>
      <c r="IS4" s="68"/>
      <c r="IT4" s="68"/>
      <c r="IU4" s="68"/>
      <c r="IV4" s="68"/>
      <c r="IW4" s="68"/>
    </row>
    <row r="5" spans="1:257" ht="14.25" customHeight="1">
      <c r="A5" s="244" t="s">
        <v>856</v>
      </c>
      <c r="B5" s="243" t="s">
        <v>815</v>
      </c>
      <c r="C5" s="243" t="s">
        <v>857</v>
      </c>
      <c r="D5" s="247" t="s">
        <v>5</v>
      </c>
      <c r="E5" s="267" t="s">
        <v>864</v>
      </c>
      <c r="F5" s="268"/>
      <c r="G5" s="269"/>
      <c r="H5" s="72"/>
      <c r="I5" s="179" t="s">
        <v>785</v>
      </c>
      <c r="J5" s="180">
        <f>COUNTIFS(J13:J143,"QuangNN",L13:L143,"Open")</f>
        <v>0</v>
      </c>
      <c r="K5" s="180">
        <f>COUNTIFS(J13:J143,"QuangNN",L13:L143,"Accepted")</f>
        <v>0</v>
      </c>
      <c r="L5" s="180">
        <f>COUNTIFS(J13:J143,"QuangNN",L13:L143,"Ready for test")</f>
        <v>0</v>
      </c>
      <c r="M5" s="180">
        <f>COUNTIFS(J13:J143,"QuangNN",L13:L143,"Closed")</f>
        <v>0</v>
      </c>
      <c r="N5" s="180">
        <f>COUNTIFS(J13:J143,"QuangNN",L13:L143,"")</f>
        <v>0</v>
      </c>
      <c r="O5" s="182">
        <f t="shared" si="0"/>
        <v>0</v>
      </c>
      <c r="Q5" s="68" t="s">
        <v>4</v>
      </c>
      <c r="V5" s="68"/>
      <c r="W5" s="68" t="s">
        <v>5</v>
      </c>
      <c r="X5" s="68"/>
      <c r="Y5" s="68"/>
      <c r="Z5" s="68"/>
      <c r="AA5" s="68"/>
      <c r="AB5" s="68"/>
      <c r="AC5" s="68"/>
      <c r="AD5" s="68"/>
      <c r="AE5" s="68"/>
      <c r="AF5" s="68"/>
      <c r="AG5" s="68"/>
      <c r="AH5" s="68"/>
      <c r="AI5" s="68"/>
      <c r="AJ5" s="68"/>
      <c r="AK5" s="68"/>
      <c r="AL5" s="68"/>
      <c r="AM5" s="68"/>
      <c r="AN5" s="68"/>
      <c r="AO5" s="68"/>
      <c r="AP5" s="68"/>
      <c r="AQ5" s="68"/>
      <c r="AR5" s="68"/>
      <c r="AS5" s="68"/>
      <c r="AT5" s="68"/>
      <c r="AU5" s="68"/>
      <c r="AV5" s="68"/>
      <c r="AW5" s="68"/>
      <c r="AX5" s="68"/>
      <c r="AY5" s="68"/>
      <c r="AZ5" s="68"/>
      <c r="BA5" s="68"/>
      <c r="BB5" s="68"/>
      <c r="BC5" s="68"/>
      <c r="BD5" s="68"/>
      <c r="BE5" s="68"/>
      <c r="BF5" s="68"/>
      <c r="BG5" s="68"/>
      <c r="BH5" s="68"/>
      <c r="BI5" s="68"/>
      <c r="BJ5" s="68"/>
      <c r="BK5" s="68"/>
      <c r="BL5" s="68"/>
      <c r="BM5" s="68"/>
      <c r="BN5" s="68"/>
      <c r="BO5" s="68"/>
      <c r="BP5" s="68"/>
      <c r="BQ5" s="68"/>
      <c r="BR5" s="68"/>
      <c r="BS5" s="68"/>
      <c r="BT5" s="68"/>
      <c r="BU5" s="68"/>
      <c r="BV5" s="68"/>
      <c r="BW5" s="68"/>
      <c r="BX5" s="68"/>
      <c r="BY5" s="68"/>
      <c r="BZ5" s="68"/>
      <c r="CA5" s="68"/>
      <c r="CB5" s="68"/>
      <c r="CC5" s="68"/>
      <c r="CD5" s="68"/>
      <c r="CE5" s="68"/>
      <c r="CF5" s="68"/>
      <c r="CG5" s="68"/>
      <c r="CH5" s="68"/>
      <c r="CI5" s="68"/>
      <c r="CJ5" s="68"/>
      <c r="CK5" s="68"/>
      <c r="CL5" s="68"/>
      <c r="CM5" s="68"/>
      <c r="CN5" s="68"/>
      <c r="CO5" s="68"/>
      <c r="CP5" s="68"/>
      <c r="CQ5" s="68"/>
      <c r="CR5" s="68"/>
      <c r="CS5" s="68"/>
      <c r="CT5" s="68"/>
      <c r="CU5" s="68"/>
      <c r="CV5" s="68"/>
      <c r="CW5" s="68"/>
      <c r="CX5" s="68"/>
      <c r="CY5" s="68"/>
      <c r="CZ5" s="68"/>
      <c r="DA5" s="68"/>
      <c r="DB5" s="68"/>
      <c r="DC5" s="68"/>
      <c r="DD5" s="68"/>
      <c r="DE5" s="68"/>
      <c r="DF5" s="68"/>
      <c r="DG5" s="68"/>
      <c r="DH5" s="68"/>
      <c r="DI5" s="68"/>
      <c r="DJ5" s="68"/>
      <c r="DK5" s="68"/>
      <c r="DL5" s="68"/>
      <c r="DM5" s="68"/>
      <c r="DN5" s="68"/>
      <c r="DO5" s="68"/>
      <c r="DP5" s="68"/>
      <c r="DQ5" s="68"/>
      <c r="DR5" s="68"/>
      <c r="DS5" s="68"/>
      <c r="DT5" s="68"/>
      <c r="DU5" s="68"/>
      <c r="DV5" s="68"/>
      <c r="DW5" s="68"/>
      <c r="DX5" s="68"/>
      <c r="DY5" s="68"/>
      <c r="DZ5" s="68"/>
      <c r="EA5" s="68"/>
      <c r="EB5" s="68"/>
      <c r="EC5" s="68"/>
      <c r="ED5" s="68"/>
      <c r="EE5" s="68"/>
      <c r="EF5" s="68"/>
      <c r="EG5" s="68"/>
      <c r="EH5" s="68"/>
      <c r="EI5" s="68"/>
      <c r="EJ5" s="68"/>
      <c r="EK5" s="68"/>
      <c r="EL5" s="68"/>
      <c r="EM5" s="68"/>
      <c r="EN5" s="68"/>
      <c r="EO5" s="68"/>
      <c r="EP5" s="68"/>
      <c r="EQ5" s="68"/>
      <c r="ER5" s="68"/>
      <c r="ES5" s="68"/>
      <c r="ET5" s="68"/>
      <c r="EU5" s="68"/>
      <c r="EV5" s="68"/>
      <c r="EW5" s="68"/>
      <c r="EX5" s="68"/>
      <c r="EY5" s="68"/>
      <c r="EZ5" s="68"/>
      <c r="FA5" s="68"/>
      <c r="FB5" s="68"/>
      <c r="FC5" s="68"/>
      <c r="FD5" s="68"/>
      <c r="FE5" s="68"/>
      <c r="FF5" s="68"/>
      <c r="FG5" s="68"/>
      <c r="FH5" s="68"/>
      <c r="FI5" s="68"/>
      <c r="FJ5" s="68"/>
      <c r="FK5" s="68"/>
      <c r="FL5" s="68"/>
      <c r="FM5" s="68"/>
      <c r="FN5" s="68"/>
      <c r="FO5" s="68"/>
      <c r="FP5" s="68"/>
      <c r="FQ5" s="68"/>
      <c r="FR5" s="68"/>
      <c r="FS5" s="68"/>
      <c r="FT5" s="68"/>
      <c r="FU5" s="68"/>
      <c r="FV5" s="68"/>
      <c r="FW5" s="68"/>
      <c r="FX5" s="68"/>
      <c r="FY5" s="68"/>
      <c r="FZ5" s="68"/>
      <c r="GA5" s="68"/>
      <c r="GB5" s="68"/>
      <c r="GC5" s="68"/>
      <c r="GD5" s="68"/>
      <c r="GE5" s="68"/>
      <c r="GF5" s="68"/>
      <c r="GG5" s="68"/>
      <c r="GH5" s="68"/>
      <c r="GI5" s="68"/>
      <c r="GJ5" s="68"/>
      <c r="GK5" s="68"/>
      <c r="GL5" s="68"/>
      <c r="GM5" s="68"/>
      <c r="GN5" s="68"/>
      <c r="GO5" s="68"/>
      <c r="GP5" s="68"/>
      <c r="GQ5" s="68"/>
      <c r="GR5" s="68"/>
      <c r="GS5" s="68"/>
      <c r="GT5" s="68"/>
      <c r="GU5" s="68"/>
      <c r="GV5" s="68"/>
      <c r="GW5" s="68"/>
      <c r="GX5" s="68"/>
      <c r="GY5" s="68"/>
      <c r="GZ5" s="68"/>
      <c r="HA5" s="68"/>
      <c r="HB5" s="68"/>
      <c r="HC5" s="68"/>
      <c r="HD5" s="68"/>
      <c r="HE5" s="68"/>
      <c r="HF5" s="68"/>
      <c r="HG5" s="68"/>
      <c r="HH5" s="68"/>
      <c r="HI5" s="68"/>
      <c r="HJ5" s="68"/>
      <c r="HK5" s="68"/>
      <c r="HL5" s="68"/>
      <c r="HM5" s="68"/>
      <c r="HN5" s="68"/>
      <c r="HO5" s="68"/>
      <c r="HP5" s="68"/>
      <c r="HQ5" s="68"/>
      <c r="HR5" s="68"/>
      <c r="HS5" s="68"/>
      <c r="HT5" s="68"/>
      <c r="HU5" s="68"/>
      <c r="HV5" s="68"/>
      <c r="HW5" s="68"/>
      <c r="HX5" s="68"/>
      <c r="HY5" s="68"/>
      <c r="HZ5" s="68"/>
      <c r="IA5" s="68"/>
      <c r="IB5" s="68"/>
      <c r="IC5" s="68"/>
      <c r="ID5" s="68"/>
      <c r="IE5" s="68"/>
      <c r="IF5" s="68"/>
      <c r="IG5" s="68"/>
      <c r="IH5" s="68"/>
      <c r="II5" s="68"/>
      <c r="IJ5" s="68"/>
      <c r="IK5" s="68"/>
      <c r="IL5" s="68"/>
      <c r="IM5" s="68"/>
      <c r="IN5" s="68"/>
      <c r="IO5" s="68"/>
      <c r="IP5" s="68"/>
      <c r="IQ5" s="68"/>
      <c r="IR5" s="68"/>
      <c r="IS5" s="68"/>
      <c r="IT5" s="68"/>
      <c r="IU5" s="68"/>
      <c r="IV5" s="68"/>
      <c r="IW5" s="68"/>
    </row>
    <row r="6" spans="1:257" ht="14.25" customHeight="1" thickBot="1">
      <c r="A6" s="74">
        <f>COUNTIF(F12:G187,"Pass")</f>
        <v>0</v>
      </c>
      <c r="B6" s="75">
        <f>COUNTIF(F12:G187,"Fail")</f>
        <v>0</v>
      </c>
      <c r="C6" s="75">
        <f>E6-D6-B6-A6</f>
        <v>144</v>
      </c>
      <c r="D6" s="76">
        <f>COUNTIF(F12:G187,"N/A")</f>
        <v>0</v>
      </c>
      <c r="E6" s="270">
        <f>COUNTA(A12:A187)*2</f>
        <v>144</v>
      </c>
      <c r="F6" s="270"/>
      <c r="G6" s="270"/>
      <c r="H6" s="72"/>
      <c r="I6" s="179" t="s">
        <v>786</v>
      </c>
      <c r="J6" s="180">
        <f>COUNTIFS(J13:J143,"LamNS",L13:L143,"Open")</f>
        <v>0</v>
      </c>
      <c r="K6" s="180">
        <f>COUNTIFS(J13:J143,"LamNS",L13:L143,"Accepted")</f>
        <v>0</v>
      </c>
      <c r="L6" s="180">
        <f>COUNTIFS(J13:J143,"LamNS",L13:L143,"Ready for test")</f>
        <v>0</v>
      </c>
      <c r="M6" s="180">
        <f>COUNTIFS(J13:J143,"LamNS",L13:L143,"Closed")</f>
        <v>0</v>
      </c>
      <c r="N6" s="180">
        <f>COUNTIFS(J13:J143,"LamNS",L13:L143,"")</f>
        <v>0</v>
      </c>
      <c r="O6" s="182">
        <f t="shared" si="0"/>
        <v>0</v>
      </c>
      <c r="P6" s="103"/>
      <c r="Q6" s="68" t="s">
        <v>5</v>
      </c>
      <c r="V6" s="68"/>
      <c r="W6" s="68"/>
      <c r="X6" s="68"/>
      <c r="Y6" s="68"/>
      <c r="Z6" s="68"/>
      <c r="AA6" s="68"/>
      <c r="AB6" s="68"/>
      <c r="AC6" s="68"/>
      <c r="AD6" s="68"/>
      <c r="AE6" s="68"/>
      <c r="AF6" s="68"/>
      <c r="AG6" s="68"/>
      <c r="AH6" s="68"/>
      <c r="AI6" s="68"/>
      <c r="AJ6" s="68"/>
      <c r="AK6" s="68"/>
      <c r="AL6" s="68"/>
      <c r="AM6" s="68"/>
      <c r="AN6" s="68"/>
      <c r="AO6" s="68"/>
      <c r="AP6" s="68"/>
      <c r="AQ6" s="68"/>
      <c r="AR6" s="68"/>
      <c r="AS6" s="68"/>
      <c r="AT6" s="68"/>
      <c r="AU6" s="68"/>
      <c r="AV6" s="68"/>
      <c r="AW6" s="68"/>
      <c r="AX6" s="68"/>
      <c r="AY6" s="68"/>
      <c r="AZ6" s="68"/>
      <c r="BA6" s="68"/>
      <c r="BB6" s="68"/>
      <c r="BC6" s="68"/>
      <c r="BD6" s="68"/>
      <c r="BE6" s="68"/>
      <c r="BF6" s="68"/>
      <c r="BG6" s="68"/>
      <c r="BH6" s="68"/>
      <c r="BI6" s="68"/>
      <c r="BJ6" s="68"/>
      <c r="BK6" s="68"/>
      <c r="BL6" s="68"/>
      <c r="BM6" s="68"/>
      <c r="BN6" s="68"/>
      <c r="BO6" s="68"/>
      <c r="BP6" s="68"/>
      <c r="BQ6" s="68"/>
      <c r="BR6" s="68"/>
      <c r="BS6" s="68"/>
      <c r="BT6" s="68"/>
      <c r="BU6" s="68"/>
      <c r="BV6" s="68"/>
      <c r="BW6" s="68"/>
      <c r="BX6" s="68"/>
      <c r="BY6" s="68"/>
      <c r="BZ6" s="68"/>
      <c r="CA6" s="68"/>
      <c r="CB6" s="68"/>
      <c r="CC6" s="68"/>
      <c r="CD6" s="68"/>
      <c r="CE6" s="68"/>
      <c r="CF6" s="68"/>
      <c r="CG6" s="68"/>
      <c r="CH6" s="68"/>
      <c r="CI6" s="68"/>
      <c r="CJ6" s="68"/>
      <c r="CK6" s="68"/>
      <c r="CL6" s="68"/>
      <c r="CM6" s="68"/>
      <c r="CN6" s="68"/>
      <c r="CO6" s="68"/>
      <c r="CP6" s="68"/>
      <c r="CQ6" s="68"/>
      <c r="CR6" s="68"/>
      <c r="CS6" s="68"/>
      <c r="CT6" s="68"/>
      <c r="CU6" s="68"/>
      <c r="CV6" s="68"/>
      <c r="CW6" s="68"/>
      <c r="CX6" s="68"/>
      <c r="CY6" s="68"/>
      <c r="CZ6" s="68"/>
      <c r="DA6" s="68"/>
      <c r="DB6" s="68"/>
      <c r="DC6" s="68"/>
      <c r="DD6" s="68"/>
      <c r="DE6" s="68"/>
      <c r="DF6" s="68"/>
      <c r="DG6" s="68"/>
      <c r="DH6" s="68"/>
      <c r="DI6" s="68"/>
      <c r="DJ6" s="68"/>
      <c r="DK6" s="68"/>
      <c r="DL6" s="68"/>
      <c r="DM6" s="68"/>
      <c r="DN6" s="68"/>
      <c r="DO6" s="68"/>
      <c r="DP6" s="68"/>
      <c r="DQ6" s="68"/>
      <c r="DR6" s="68"/>
      <c r="DS6" s="68"/>
      <c r="DT6" s="68"/>
      <c r="DU6" s="68"/>
      <c r="DV6" s="68"/>
      <c r="DW6" s="68"/>
      <c r="DX6" s="68"/>
      <c r="DY6" s="68"/>
      <c r="DZ6" s="68"/>
      <c r="EA6" s="68"/>
      <c r="EB6" s="68"/>
      <c r="EC6" s="68"/>
      <c r="ED6" s="68"/>
      <c r="EE6" s="68"/>
      <c r="EF6" s="68"/>
      <c r="EG6" s="68"/>
      <c r="EH6" s="68"/>
      <c r="EI6" s="68"/>
      <c r="EJ6" s="68"/>
      <c r="EK6" s="68"/>
      <c r="EL6" s="68"/>
      <c r="EM6" s="68"/>
      <c r="EN6" s="68"/>
      <c r="EO6" s="68"/>
      <c r="EP6" s="68"/>
      <c r="EQ6" s="68"/>
      <c r="ER6" s="68"/>
      <c r="ES6" s="68"/>
      <c r="ET6" s="68"/>
      <c r="EU6" s="68"/>
      <c r="EV6" s="68"/>
      <c r="EW6" s="68"/>
      <c r="EX6" s="68"/>
      <c r="EY6" s="68"/>
      <c r="EZ6" s="68"/>
      <c r="FA6" s="68"/>
      <c r="FB6" s="68"/>
      <c r="FC6" s="68"/>
      <c r="FD6" s="68"/>
      <c r="FE6" s="68"/>
      <c r="FF6" s="68"/>
      <c r="FG6" s="68"/>
      <c r="FH6" s="68"/>
      <c r="FI6" s="68"/>
      <c r="FJ6" s="68"/>
      <c r="FK6" s="68"/>
      <c r="FL6" s="68"/>
      <c r="FM6" s="68"/>
      <c r="FN6" s="68"/>
      <c r="FO6" s="68"/>
      <c r="FP6" s="68"/>
      <c r="FQ6" s="68"/>
      <c r="FR6" s="68"/>
      <c r="FS6" s="68"/>
      <c r="FT6" s="68"/>
      <c r="FU6" s="68"/>
      <c r="FV6" s="68"/>
      <c r="FW6" s="68"/>
      <c r="FX6" s="68"/>
      <c r="FY6" s="68"/>
      <c r="FZ6" s="68"/>
      <c r="GA6" s="68"/>
      <c r="GB6" s="68"/>
      <c r="GC6" s="68"/>
      <c r="GD6" s="68"/>
      <c r="GE6" s="68"/>
      <c r="GF6" s="68"/>
      <c r="GG6" s="68"/>
      <c r="GH6" s="68"/>
      <c r="GI6" s="68"/>
      <c r="GJ6" s="68"/>
      <c r="GK6" s="68"/>
      <c r="GL6" s="68"/>
      <c r="GM6" s="68"/>
      <c r="GN6" s="68"/>
      <c r="GO6" s="68"/>
      <c r="GP6" s="68"/>
      <c r="GQ6" s="68"/>
      <c r="GR6" s="68"/>
      <c r="GS6" s="68"/>
      <c r="GT6" s="68"/>
      <c r="GU6" s="68"/>
      <c r="GV6" s="68"/>
      <c r="GW6" s="68"/>
      <c r="GX6" s="68"/>
      <c r="GY6" s="68"/>
      <c r="GZ6" s="68"/>
      <c r="HA6" s="68"/>
      <c r="HB6" s="68"/>
      <c r="HC6" s="68"/>
      <c r="HD6" s="68"/>
      <c r="HE6" s="68"/>
      <c r="HF6" s="68"/>
      <c r="HG6" s="68"/>
      <c r="HH6" s="68"/>
      <c r="HI6" s="68"/>
      <c r="HJ6" s="68"/>
      <c r="HK6" s="68"/>
      <c r="HL6" s="68"/>
      <c r="HM6" s="68"/>
      <c r="HN6" s="68"/>
      <c r="HO6" s="68"/>
      <c r="HP6" s="68"/>
      <c r="HQ6" s="68"/>
      <c r="HR6" s="68"/>
      <c r="HS6" s="68"/>
      <c r="HT6" s="68"/>
      <c r="HU6" s="68"/>
      <c r="HV6" s="68"/>
      <c r="HW6" s="68"/>
      <c r="HX6" s="68"/>
      <c r="HY6" s="68"/>
      <c r="HZ6" s="68"/>
      <c r="IA6" s="68"/>
      <c r="IB6" s="68"/>
      <c r="IC6" s="68"/>
      <c r="ID6" s="68"/>
      <c r="IE6" s="68"/>
      <c r="IF6" s="68"/>
      <c r="IG6" s="68"/>
      <c r="IH6" s="68"/>
      <c r="II6" s="68"/>
      <c r="IJ6" s="68"/>
      <c r="IK6" s="68"/>
      <c r="IL6" s="68"/>
      <c r="IM6" s="68"/>
      <c r="IN6" s="68"/>
      <c r="IO6" s="68"/>
      <c r="IP6" s="68"/>
      <c r="IQ6" s="68"/>
      <c r="IR6" s="68"/>
      <c r="IS6" s="68"/>
      <c r="IT6" s="68"/>
      <c r="IU6" s="68"/>
      <c r="IV6" s="68"/>
      <c r="IW6" s="68"/>
    </row>
    <row r="7" spans="1:257" ht="14.25" customHeight="1" thickBot="1">
      <c r="A7" s="68"/>
      <c r="B7" s="68"/>
      <c r="C7" s="68"/>
      <c r="D7" s="77"/>
      <c r="E7" s="77"/>
      <c r="F7" s="77"/>
      <c r="G7" s="77"/>
      <c r="H7" s="72"/>
      <c r="I7" s="183" t="s">
        <v>92</v>
      </c>
      <c r="J7" s="184">
        <f>SUM(J2:J6)</f>
        <v>0</v>
      </c>
      <c r="K7" s="184">
        <f t="shared" ref="K7:N7" si="1">SUM(K2:K6)</f>
        <v>0</v>
      </c>
      <c r="L7" s="184">
        <f t="shared" si="1"/>
        <v>0</v>
      </c>
      <c r="M7" s="184">
        <f t="shared" si="1"/>
        <v>0</v>
      </c>
      <c r="N7" s="184">
        <f t="shared" si="1"/>
        <v>0</v>
      </c>
      <c r="O7" s="185">
        <f>SUM(O2:O6)</f>
        <v>0</v>
      </c>
      <c r="V7" s="68"/>
      <c r="W7" s="68"/>
      <c r="X7" s="68"/>
      <c r="Y7" s="68"/>
      <c r="Z7" s="68"/>
      <c r="AA7" s="68"/>
      <c r="AB7" s="68"/>
      <c r="AC7" s="68"/>
      <c r="AD7" s="68"/>
      <c r="AE7" s="68"/>
      <c r="AF7" s="68"/>
      <c r="AG7" s="68"/>
      <c r="AH7" s="68"/>
      <c r="AI7" s="68"/>
      <c r="AJ7" s="68"/>
      <c r="AK7" s="68"/>
      <c r="AL7" s="68"/>
      <c r="AM7" s="68"/>
      <c r="AN7" s="68"/>
      <c r="AO7" s="68"/>
      <c r="AP7" s="68"/>
      <c r="AQ7" s="68"/>
      <c r="AR7" s="68"/>
      <c r="AS7" s="68"/>
      <c r="AT7" s="68"/>
      <c r="AU7" s="68"/>
      <c r="AV7" s="68"/>
      <c r="AW7" s="68"/>
      <c r="AX7" s="68"/>
      <c r="AY7" s="68"/>
      <c r="AZ7" s="68"/>
      <c r="BA7" s="68"/>
      <c r="BB7" s="68"/>
      <c r="BC7" s="68"/>
      <c r="BD7" s="68"/>
      <c r="BE7" s="68"/>
      <c r="BF7" s="68"/>
      <c r="BG7" s="68"/>
      <c r="BH7" s="68"/>
      <c r="BI7" s="68"/>
      <c r="BJ7" s="68"/>
      <c r="BK7" s="68"/>
      <c r="BL7" s="68"/>
      <c r="BM7" s="68"/>
      <c r="BN7" s="68"/>
      <c r="BO7" s="68"/>
      <c r="BP7" s="68"/>
      <c r="BQ7" s="68"/>
      <c r="BR7" s="68"/>
      <c r="BS7" s="68"/>
      <c r="BT7" s="68"/>
      <c r="BU7" s="68"/>
      <c r="BV7" s="68"/>
      <c r="BW7" s="68"/>
      <c r="BX7" s="68"/>
      <c r="BY7" s="68"/>
      <c r="BZ7" s="68"/>
      <c r="CA7" s="68"/>
      <c r="CB7" s="68"/>
      <c r="CC7" s="68"/>
      <c r="CD7" s="68"/>
      <c r="CE7" s="68"/>
      <c r="CF7" s="68"/>
      <c r="CG7" s="68"/>
      <c r="CH7" s="68"/>
      <c r="CI7" s="68"/>
      <c r="CJ7" s="68"/>
      <c r="CK7" s="68"/>
      <c r="CL7" s="68"/>
      <c r="CM7" s="68"/>
      <c r="CN7" s="68"/>
      <c r="CO7" s="68"/>
      <c r="CP7" s="68"/>
      <c r="CQ7" s="68"/>
      <c r="CR7" s="68"/>
      <c r="CS7" s="68"/>
      <c r="CT7" s="68"/>
      <c r="CU7" s="68"/>
      <c r="CV7" s="68"/>
      <c r="CW7" s="68"/>
      <c r="CX7" s="68"/>
      <c r="CY7" s="68"/>
      <c r="CZ7" s="68"/>
      <c r="DA7" s="68"/>
      <c r="DB7" s="68"/>
      <c r="DC7" s="68"/>
      <c r="DD7" s="68"/>
      <c r="DE7" s="68"/>
      <c r="DF7" s="68"/>
      <c r="DG7" s="68"/>
      <c r="DH7" s="68"/>
      <c r="DI7" s="68"/>
      <c r="DJ7" s="68"/>
      <c r="DK7" s="68"/>
      <c r="DL7" s="68"/>
      <c r="DM7" s="68"/>
      <c r="DN7" s="68"/>
      <c r="DO7" s="68"/>
      <c r="DP7" s="68"/>
      <c r="DQ7" s="68"/>
      <c r="DR7" s="68"/>
      <c r="DS7" s="68"/>
      <c r="DT7" s="68"/>
      <c r="DU7" s="68"/>
      <c r="DV7" s="68"/>
      <c r="DW7" s="68"/>
      <c r="DX7" s="68"/>
      <c r="DY7" s="68"/>
      <c r="DZ7" s="68"/>
      <c r="EA7" s="68"/>
      <c r="EB7" s="68"/>
      <c r="EC7" s="68"/>
      <c r="ED7" s="68"/>
      <c r="EE7" s="68"/>
      <c r="EF7" s="68"/>
      <c r="EG7" s="68"/>
      <c r="EH7" s="68"/>
      <c r="EI7" s="68"/>
      <c r="EJ7" s="68"/>
      <c r="EK7" s="68"/>
      <c r="EL7" s="68"/>
      <c r="EM7" s="68"/>
      <c r="EN7" s="68"/>
      <c r="EO7" s="68"/>
      <c r="EP7" s="68"/>
      <c r="EQ7" s="68"/>
      <c r="ER7" s="68"/>
      <c r="ES7" s="68"/>
      <c r="ET7" s="68"/>
      <c r="EU7" s="68"/>
      <c r="EV7" s="68"/>
      <c r="EW7" s="68"/>
      <c r="EX7" s="68"/>
      <c r="EY7" s="68"/>
      <c r="EZ7" s="68"/>
      <c r="FA7" s="68"/>
      <c r="FB7" s="68"/>
      <c r="FC7" s="68"/>
      <c r="FD7" s="68"/>
      <c r="FE7" s="68"/>
      <c r="FF7" s="68"/>
      <c r="FG7" s="68"/>
      <c r="FH7" s="68"/>
      <c r="FI7" s="68"/>
      <c r="FJ7" s="68"/>
      <c r="FK7" s="68"/>
      <c r="FL7" s="68"/>
      <c r="FM7" s="68"/>
      <c r="FN7" s="68"/>
      <c r="FO7" s="68"/>
      <c r="FP7" s="68"/>
      <c r="FQ7" s="68"/>
      <c r="FR7" s="68"/>
      <c r="FS7" s="68"/>
      <c r="FT7" s="68"/>
      <c r="FU7" s="68"/>
      <c r="FV7" s="68"/>
      <c r="FW7" s="68"/>
      <c r="FX7" s="68"/>
      <c r="FY7" s="68"/>
      <c r="FZ7" s="68"/>
      <c r="GA7" s="68"/>
      <c r="GB7" s="68"/>
      <c r="GC7" s="68"/>
      <c r="GD7" s="68"/>
      <c r="GE7" s="68"/>
      <c r="GF7" s="68"/>
      <c r="GG7" s="68"/>
      <c r="GH7" s="68"/>
      <c r="GI7" s="68"/>
      <c r="GJ7" s="68"/>
      <c r="GK7" s="68"/>
      <c r="GL7" s="68"/>
      <c r="GM7" s="68"/>
      <c r="GN7" s="68"/>
      <c r="GO7" s="68"/>
      <c r="GP7" s="68"/>
      <c r="GQ7" s="68"/>
      <c r="GR7" s="68"/>
      <c r="GS7" s="68"/>
      <c r="GT7" s="68"/>
      <c r="GU7" s="68"/>
      <c r="GV7" s="68"/>
      <c r="GW7" s="68"/>
      <c r="GX7" s="68"/>
      <c r="GY7" s="68"/>
      <c r="GZ7" s="68"/>
      <c r="HA7" s="68"/>
      <c r="HB7" s="68"/>
      <c r="HC7" s="68"/>
      <c r="HD7" s="68"/>
      <c r="HE7" s="68"/>
      <c r="HF7" s="68"/>
      <c r="HG7" s="68"/>
      <c r="HH7" s="68"/>
      <c r="HI7" s="68"/>
      <c r="HJ7" s="68"/>
      <c r="HK7" s="68"/>
      <c r="HL7" s="68"/>
      <c r="HM7" s="68"/>
      <c r="HN7" s="68"/>
      <c r="HO7" s="68"/>
      <c r="HP7" s="68"/>
      <c r="HQ7" s="68"/>
      <c r="HR7" s="68"/>
      <c r="HS7" s="68"/>
      <c r="HT7" s="68"/>
      <c r="HU7" s="68"/>
      <c r="HV7" s="68"/>
      <c r="HW7" s="68"/>
      <c r="HX7" s="68"/>
      <c r="HY7" s="68"/>
      <c r="HZ7" s="68"/>
      <c r="IA7" s="68"/>
      <c r="IB7" s="68"/>
      <c r="IC7" s="68"/>
      <c r="ID7" s="68"/>
      <c r="IE7" s="68"/>
      <c r="IF7" s="68"/>
      <c r="IG7" s="68"/>
      <c r="IH7" s="68"/>
      <c r="II7" s="68"/>
      <c r="IJ7" s="68"/>
      <c r="IK7" s="68"/>
      <c r="IL7" s="68"/>
      <c r="IM7" s="68"/>
      <c r="IN7" s="68"/>
      <c r="IO7" s="68"/>
      <c r="IP7" s="68"/>
      <c r="IQ7" s="68"/>
      <c r="IR7" s="68"/>
      <c r="IS7" s="68"/>
      <c r="IT7" s="68"/>
      <c r="IU7" s="68"/>
      <c r="IV7" s="68"/>
      <c r="IW7" s="68"/>
    </row>
    <row r="8" spans="1:257" ht="14.25" customHeight="1" thickTop="1">
      <c r="A8" s="68"/>
      <c r="B8" s="68"/>
      <c r="C8" s="68"/>
      <c r="D8" s="77"/>
      <c r="E8" s="77"/>
      <c r="F8" s="77"/>
      <c r="G8" s="77"/>
      <c r="H8" s="72"/>
      <c r="J8" s="7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68"/>
      <c r="AX8" s="68"/>
      <c r="AY8" s="68"/>
      <c r="AZ8" s="68"/>
      <c r="BA8" s="68"/>
      <c r="BB8" s="68"/>
      <c r="BC8" s="68"/>
      <c r="BD8" s="68"/>
      <c r="BE8" s="68"/>
      <c r="BF8" s="68"/>
      <c r="BG8" s="68"/>
      <c r="BH8" s="68"/>
      <c r="BI8" s="68"/>
      <c r="BJ8" s="68"/>
      <c r="BK8" s="68"/>
      <c r="BL8" s="68"/>
      <c r="BM8" s="68"/>
      <c r="BN8" s="68"/>
      <c r="BO8" s="68"/>
      <c r="BP8" s="68"/>
      <c r="BQ8" s="68"/>
      <c r="BR8" s="68"/>
      <c r="BS8" s="68"/>
      <c r="BT8" s="68"/>
      <c r="BU8" s="68"/>
      <c r="BV8" s="68"/>
      <c r="BW8" s="68"/>
      <c r="BX8" s="68"/>
      <c r="BY8" s="68"/>
      <c r="BZ8" s="68"/>
      <c r="CA8" s="68"/>
      <c r="CB8" s="68"/>
      <c r="CC8" s="68"/>
      <c r="CD8" s="68"/>
      <c r="CE8" s="68"/>
      <c r="CF8" s="68"/>
      <c r="CG8" s="68"/>
      <c r="CH8" s="68"/>
      <c r="CI8" s="68"/>
      <c r="CJ8" s="68"/>
      <c r="CK8" s="68"/>
      <c r="CL8" s="68"/>
      <c r="CM8" s="68"/>
      <c r="CN8" s="68"/>
      <c r="CO8" s="68"/>
      <c r="CP8" s="68"/>
      <c r="CQ8" s="68"/>
      <c r="CR8" s="68"/>
      <c r="CS8" s="68"/>
      <c r="CT8" s="68"/>
      <c r="CU8" s="68"/>
      <c r="CV8" s="68"/>
      <c r="CW8" s="68"/>
      <c r="CX8" s="68"/>
      <c r="CY8" s="68"/>
      <c r="CZ8" s="68"/>
      <c r="DA8" s="68"/>
      <c r="DB8" s="68"/>
      <c r="DC8" s="68"/>
      <c r="DD8" s="68"/>
      <c r="DE8" s="68"/>
      <c r="DF8" s="68"/>
      <c r="DG8" s="68"/>
      <c r="DH8" s="68"/>
      <c r="DI8" s="68"/>
      <c r="DJ8" s="68"/>
      <c r="DK8" s="68"/>
      <c r="DL8" s="68"/>
      <c r="DM8" s="68"/>
      <c r="DN8" s="68"/>
      <c r="DO8" s="68"/>
      <c r="DP8" s="68"/>
      <c r="DQ8" s="68"/>
      <c r="DR8" s="68"/>
      <c r="DS8" s="68"/>
      <c r="DT8" s="68"/>
      <c r="DU8" s="68"/>
      <c r="DV8" s="68"/>
      <c r="DW8" s="68"/>
      <c r="DX8" s="68"/>
      <c r="DY8" s="68"/>
      <c r="DZ8" s="68"/>
      <c r="EA8" s="68"/>
      <c r="EB8" s="68"/>
      <c r="EC8" s="68"/>
      <c r="ED8" s="68"/>
      <c r="EE8" s="68"/>
      <c r="EF8" s="68"/>
      <c r="EG8" s="68"/>
      <c r="EH8" s="68"/>
      <c r="EI8" s="68"/>
      <c r="EJ8" s="68"/>
      <c r="EK8" s="68"/>
      <c r="EL8" s="68"/>
      <c r="EM8" s="68"/>
      <c r="EN8" s="68"/>
      <c r="EO8" s="68"/>
      <c r="EP8" s="68"/>
      <c r="EQ8" s="68"/>
      <c r="ER8" s="68"/>
      <c r="ES8" s="68"/>
      <c r="ET8" s="68"/>
      <c r="EU8" s="68"/>
      <c r="EV8" s="68"/>
      <c r="EW8" s="68"/>
      <c r="EX8" s="68"/>
      <c r="EY8" s="68"/>
      <c r="EZ8" s="68"/>
      <c r="FA8" s="68"/>
      <c r="FB8" s="68"/>
      <c r="FC8" s="68"/>
      <c r="FD8" s="68"/>
      <c r="FE8" s="68"/>
      <c r="FF8" s="68"/>
      <c r="FG8" s="68"/>
      <c r="FH8" s="68"/>
      <c r="FI8" s="68"/>
      <c r="FJ8" s="68"/>
      <c r="FK8" s="68"/>
      <c r="FL8" s="68"/>
      <c r="FM8" s="68"/>
      <c r="FN8" s="68"/>
      <c r="FO8" s="68"/>
      <c r="FP8" s="68"/>
      <c r="FQ8" s="68"/>
      <c r="FR8" s="68"/>
      <c r="FS8" s="68"/>
      <c r="FT8" s="68"/>
      <c r="FU8" s="68"/>
      <c r="FV8" s="68"/>
      <c r="FW8" s="68"/>
      <c r="FX8" s="68"/>
      <c r="FY8" s="68"/>
      <c r="FZ8" s="68"/>
      <c r="GA8" s="68"/>
      <c r="GB8" s="68"/>
      <c r="GC8" s="68"/>
      <c r="GD8" s="68"/>
      <c r="GE8" s="68"/>
      <c r="GF8" s="68"/>
      <c r="GG8" s="68"/>
      <c r="GH8" s="68"/>
      <c r="GI8" s="68"/>
      <c r="GJ8" s="68"/>
      <c r="GK8" s="68"/>
      <c r="GL8" s="68"/>
      <c r="GM8" s="68"/>
      <c r="GN8" s="68"/>
      <c r="GO8" s="68"/>
      <c r="GP8" s="68"/>
      <c r="GQ8" s="68"/>
      <c r="GR8" s="68"/>
      <c r="GS8" s="68"/>
      <c r="GT8" s="68"/>
      <c r="GU8" s="68"/>
      <c r="GV8" s="68"/>
      <c r="GW8" s="68"/>
      <c r="GX8" s="68"/>
      <c r="GY8" s="68"/>
      <c r="GZ8" s="68"/>
      <c r="HA8" s="68"/>
      <c r="HB8" s="68"/>
      <c r="HC8" s="68"/>
      <c r="HD8" s="68"/>
      <c r="HE8" s="68"/>
      <c r="HF8" s="68"/>
      <c r="HG8" s="68"/>
      <c r="HH8" s="68"/>
      <c r="HI8" s="68"/>
      <c r="HJ8" s="68"/>
      <c r="HK8" s="68"/>
      <c r="HL8" s="68"/>
      <c r="HM8" s="68"/>
      <c r="HN8" s="68"/>
      <c r="HO8" s="68"/>
      <c r="HP8" s="68"/>
      <c r="HQ8" s="68"/>
      <c r="HR8" s="68"/>
      <c r="HS8" s="68"/>
      <c r="HT8" s="68"/>
      <c r="HU8" s="68"/>
      <c r="HV8" s="68"/>
      <c r="HW8" s="68"/>
      <c r="HX8" s="68"/>
      <c r="HY8" s="68"/>
      <c r="HZ8" s="68"/>
      <c r="IA8" s="68"/>
      <c r="IB8" s="68"/>
      <c r="IC8" s="68"/>
      <c r="ID8" s="68"/>
      <c r="IE8" s="68"/>
      <c r="IF8" s="68"/>
      <c r="IG8" s="68"/>
      <c r="IH8" s="68"/>
      <c r="II8" s="68"/>
      <c r="IJ8" s="68"/>
      <c r="IK8" s="68"/>
      <c r="IL8" s="68"/>
      <c r="IM8" s="68"/>
      <c r="IN8" s="68"/>
      <c r="IO8" s="68"/>
      <c r="IP8" s="68"/>
    </row>
    <row r="9" spans="1:257" ht="14.25" customHeight="1">
      <c r="A9" s="68"/>
      <c r="B9" s="68"/>
      <c r="C9" s="68"/>
      <c r="D9" s="77"/>
      <c r="E9" s="77"/>
      <c r="F9" s="77"/>
      <c r="G9" s="77"/>
      <c r="H9" s="72"/>
      <c r="I9" s="72"/>
      <c r="J9" s="73"/>
      <c r="K9" s="68"/>
      <c r="L9" s="68"/>
      <c r="M9" s="68"/>
      <c r="N9" s="68"/>
      <c r="O9" s="68"/>
      <c r="V9" s="68"/>
      <c r="W9" s="68"/>
      <c r="X9" s="68"/>
      <c r="Y9" s="68"/>
      <c r="Z9" s="68"/>
      <c r="AA9" s="68"/>
      <c r="AB9" s="68"/>
      <c r="AC9" s="68"/>
      <c r="AD9" s="68"/>
      <c r="AE9" s="68"/>
      <c r="AF9" s="68"/>
      <c r="AG9" s="68"/>
      <c r="AH9" s="68"/>
      <c r="AI9" s="68"/>
      <c r="AJ9" s="68"/>
      <c r="AK9" s="68"/>
      <c r="AL9" s="68"/>
      <c r="AM9" s="68"/>
      <c r="AN9" s="68"/>
      <c r="AO9" s="68"/>
      <c r="AP9" s="68"/>
      <c r="AQ9" s="68"/>
      <c r="AR9" s="68"/>
      <c r="AS9" s="68"/>
      <c r="AT9" s="68"/>
      <c r="AU9" s="68"/>
      <c r="AV9" s="68"/>
      <c r="AW9" s="68"/>
      <c r="AX9" s="68"/>
      <c r="AY9" s="68"/>
      <c r="AZ9" s="68"/>
      <c r="BA9" s="68"/>
      <c r="BB9" s="68"/>
      <c r="BC9" s="68"/>
      <c r="BD9" s="68"/>
      <c r="BE9" s="68"/>
      <c r="BF9" s="68"/>
      <c r="BG9" s="68"/>
      <c r="BH9" s="68"/>
      <c r="BI9" s="68"/>
      <c r="BJ9" s="68"/>
      <c r="BK9" s="68"/>
      <c r="BL9" s="68"/>
      <c r="BM9" s="68"/>
      <c r="BN9" s="68"/>
      <c r="BO9" s="68"/>
      <c r="BP9" s="68"/>
      <c r="BQ9" s="68"/>
      <c r="BR9" s="68"/>
      <c r="BS9" s="68"/>
      <c r="BT9" s="68"/>
      <c r="BU9" s="68"/>
      <c r="BV9" s="68"/>
      <c r="BW9" s="68"/>
      <c r="BX9" s="68"/>
      <c r="BY9" s="68"/>
      <c r="BZ9" s="68"/>
      <c r="CA9" s="68"/>
      <c r="CB9" s="68"/>
      <c r="CC9" s="68"/>
      <c r="CD9" s="68"/>
      <c r="CE9" s="68"/>
      <c r="CF9" s="68"/>
      <c r="CG9" s="68"/>
      <c r="CH9" s="68"/>
      <c r="CI9" s="68"/>
      <c r="CJ9" s="68"/>
      <c r="CK9" s="68"/>
      <c r="CL9" s="68"/>
      <c r="CM9" s="68"/>
      <c r="CN9" s="68"/>
      <c r="CO9" s="68"/>
      <c r="CP9" s="68"/>
      <c r="CQ9" s="68"/>
      <c r="CR9" s="68"/>
      <c r="CS9" s="68"/>
      <c r="CT9" s="68"/>
      <c r="CU9" s="68"/>
      <c r="CV9" s="68"/>
      <c r="CW9" s="68"/>
      <c r="CX9" s="68"/>
      <c r="CY9" s="68"/>
      <c r="CZ9" s="68"/>
      <c r="DA9" s="68"/>
      <c r="DB9" s="68"/>
      <c r="DC9" s="68"/>
      <c r="DD9" s="68"/>
      <c r="DE9" s="68"/>
      <c r="DF9" s="68"/>
      <c r="DG9" s="68"/>
      <c r="DH9" s="68"/>
      <c r="DI9" s="68"/>
      <c r="DJ9" s="68"/>
      <c r="DK9" s="68"/>
      <c r="DL9" s="68"/>
      <c r="DM9" s="68"/>
      <c r="DN9" s="68"/>
      <c r="DO9" s="68"/>
      <c r="DP9" s="68"/>
      <c r="DQ9" s="68"/>
      <c r="DR9" s="68"/>
      <c r="DS9" s="68"/>
      <c r="DT9" s="68"/>
      <c r="DU9" s="68"/>
      <c r="DV9" s="68"/>
      <c r="DW9" s="68"/>
      <c r="DX9" s="68"/>
      <c r="DY9" s="68"/>
      <c r="DZ9" s="68"/>
      <c r="EA9" s="68"/>
      <c r="EB9" s="68"/>
      <c r="EC9" s="68"/>
      <c r="ED9" s="68"/>
      <c r="EE9" s="68"/>
      <c r="EF9" s="68"/>
      <c r="EG9" s="68"/>
      <c r="EH9" s="68"/>
      <c r="EI9" s="68"/>
      <c r="EJ9" s="68"/>
      <c r="EK9" s="68"/>
      <c r="EL9" s="68"/>
      <c r="EM9" s="68"/>
      <c r="EN9" s="68"/>
      <c r="EO9" s="68"/>
      <c r="EP9" s="68"/>
      <c r="EQ9" s="68"/>
      <c r="ER9" s="68"/>
      <c r="ES9" s="68"/>
      <c r="ET9" s="68"/>
      <c r="EU9" s="68"/>
      <c r="EV9" s="68"/>
      <c r="EW9" s="68"/>
      <c r="EX9" s="68"/>
      <c r="EY9" s="68"/>
      <c r="EZ9" s="68"/>
      <c r="FA9" s="68"/>
      <c r="FB9" s="68"/>
      <c r="FC9" s="68"/>
      <c r="FD9" s="68"/>
      <c r="FE9" s="68"/>
      <c r="FF9" s="68"/>
      <c r="FG9" s="68"/>
      <c r="FH9" s="68"/>
      <c r="FI9" s="68"/>
      <c r="FJ9" s="68"/>
      <c r="FK9" s="68"/>
      <c r="FL9" s="68"/>
      <c r="FM9" s="68"/>
      <c r="FN9" s="68"/>
      <c r="FO9" s="68"/>
      <c r="FP9" s="68"/>
      <c r="FQ9" s="68"/>
      <c r="FR9" s="68"/>
      <c r="FS9" s="68"/>
      <c r="FT9" s="68"/>
      <c r="FU9" s="68"/>
      <c r="FV9" s="68"/>
      <c r="FW9" s="68"/>
      <c r="FX9" s="68"/>
      <c r="FY9" s="68"/>
      <c r="FZ9" s="68"/>
      <c r="GA9" s="68"/>
      <c r="GB9" s="68"/>
      <c r="GC9" s="68"/>
      <c r="GD9" s="68"/>
      <c r="GE9" s="68"/>
      <c r="GF9" s="68"/>
      <c r="GG9" s="68"/>
      <c r="GH9" s="68"/>
      <c r="GI9" s="68"/>
      <c r="GJ9" s="68"/>
      <c r="GK9" s="68"/>
      <c r="GL9" s="68"/>
      <c r="GM9" s="68"/>
      <c r="GN9" s="68"/>
      <c r="GO9" s="68"/>
      <c r="GP9" s="68"/>
      <c r="GQ9" s="68"/>
      <c r="GR9" s="68"/>
      <c r="GS9" s="68"/>
      <c r="GT9" s="68"/>
      <c r="GU9" s="68"/>
      <c r="GV9" s="68"/>
      <c r="GW9" s="68"/>
      <c r="GX9" s="68"/>
      <c r="GY9" s="68"/>
      <c r="GZ9" s="68"/>
      <c r="HA9" s="68"/>
      <c r="HB9" s="68"/>
      <c r="HC9" s="68"/>
      <c r="HD9" s="68"/>
      <c r="HE9" s="68"/>
      <c r="HF9" s="68"/>
      <c r="HG9" s="68"/>
      <c r="HH9" s="68"/>
      <c r="HI9" s="68"/>
      <c r="HJ9" s="68"/>
      <c r="HK9" s="68"/>
      <c r="HL9" s="68"/>
      <c r="HM9" s="68"/>
      <c r="HN9" s="68"/>
      <c r="HO9" s="68"/>
      <c r="HP9" s="68"/>
      <c r="HQ9" s="68"/>
      <c r="HR9" s="68"/>
      <c r="HS9" s="68"/>
      <c r="HT9" s="68"/>
      <c r="HU9" s="68"/>
      <c r="HV9" s="68"/>
      <c r="HW9" s="68"/>
      <c r="HX9" s="68"/>
      <c r="HY9" s="68"/>
      <c r="HZ9" s="68"/>
      <c r="IA9" s="68"/>
      <c r="IB9" s="68"/>
      <c r="IC9" s="68"/>
      <c r="ID9" s="68"/>
      <c r="IE9" s="68"/>
      <c r="IF9" s="68"/>
      <c r="IG9" s="68"/>
      <c r="IH9" s="68"/>
      <c r="II9" s="68"/>
      <c r="IJ9" s="68"/>
      <c r="IK9" s="68"/>
      <c r="IL9" s="68"/>
      <c r="IM9" s="68"/>
      <c r="IN9" s="68"/>
      <c r="IO9" s="68"/>
      <c r="IP9" s="68"/>
      <c r="IQ9" s="68"/>
      <c r="IR9" s="68"/>
      <c r="IS9" s="68"/>
      <c r="IT9" s="68"/>
      <c r="IU9" s="68"/>
      <c r="IV9" s="68"/>
      <c r="IW9" s="68"/>
    </row>
    <row r="10" spans="1:257" ht="25.5">
      <c r="A10" s="138" t="s">
        <v>7</v>
      </c>
      <c r="B10" s="245" t="s">
        <v>858</v>
      </c>
      <c r="C10" s="245" t="s">
        <v>859</v>
      </c>
      <c r="D10" s="245" t="s">
        <v>860</v>
      </c>
      <c r="E10" s="233" t="s">
        <v>861</v>
      </c>
      <c r="F10" s="233" t="s">
        <v>788</v>
      </c>
      <c r="G10" s="233" t="s">
        <v>789</v>
      </c>
      <c r="H10" s="246" t="s">
        <v>862</v>
      </c>
      <c r="I10" s="245" t="s">
        <v>863</v>
      </c>
      <c r="J10" s="205" t="s">
        <v>81</v>
      </c>
      <c r="K10" s="206" t="s">
        <v>3</v>
      </c>
      <c r="L10" s="207" t="s">
        <v>82</v>
      </c>
      <c r="M10" s="207" t="s">
        <v>84</v>
      </c>
      <c r="N10" s="205" t="s">
        <v>83</v>
      </c>
      <c r="O10" s="207" t="s">
        <v>94</v>
      </c>
      <c r="V10" s="68"/>
      <c r="W10" s="68"/>
      <c r="X10" s="68"/>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c r="AX10" s="68"/>
      <c r="AY10" s="68"/>
      <c r="AZ10" s="68"/>
      <c r="BA10" s="68"/>
      <c r="BB10" s="68"/>
      <c r="BC10" s="68"/>
      <c r="BD10" s="68"/>
      <c r="BE10" s="68"/>
      <c r="BF10" s="68"/>
      <c r="BG10" s="68"/>
      <c r="BH10" s="68"/>
      <c r="BI10" s="68"/>
      <c r="BJ10" s="68"/>
      <c r="BK10" s="68"/>
      <c r="BL10" s="68"/>
      <c r="BM10" s="68"/>
      <c r="BN10" s="68"/>
      <c r="BO10" s="68"/>
      <c r="BP10" s="68"/>
      <c r="BQ10" s="68"/>
      <c r="BR10" s="68"/>
      <c r="BS10" s="68"/>
      <c r="BT10" s="68"/>
      <c r="BU10" s="68"/>
      <c r="BV10" s="68"/>
      <c r="BW10" s="68"/>
      <c r="BX10" s="68"/>
      <c r="BY10" s="68"/>
      <c r="BZ10" s="68"/>
      <c r="CA10" s="68"/>
      <c r="CB10" s="68"/>
      <c r="CC10" s="68"/>
      <c r="CD10" s="68"/>
      <c r="CE10" s="68"/>
      <c r="CF10" s="68"/>
      <c r="CG10" s="68"/>
      <c r="CH10" s="68"/>
      <c r="CI10" s="68"/>
      <c r="CJ10" s="68"/>
      <c r="CK10" s="68"/>
      <c r="CL10" s="68"/>
      <c r="CM10" s="68"/>
      <c r="CN10" s="68"/>
      <c r="CO10" s="68"/>
      <c r="CP10" s="68"/>
      <c r="CQ10" s="68"/>
      <c r="CR10" s="68"/>
      <c r="CS10" s="68"/>
      <c r="CT10" s="68"/>
      <c r="CU10" s="68"/>
      <c r="CV10" s="68"/>
      <c r="CW10" s="68"/>
      <c r="CX10" s="68"/>
      <c r="CY10" s="68"/>
      <c r="CZ10" s="68"/>
      <c r="DA10" s="68"/>
      <c r="DB10" s="68"/>
      <c r="DC10" s="68"/>
      <c r="DD10" s="68"/>
      <c r="DE10" s="68"/>
      <c r="DF10" s="68"/>
      <c r="DG10" s="68"/>
      <c r="DH10" s="68"/>
      <c r="DI10" s="68"/>
      <c r="DJ10" s="68"/>
      <c r="DK10" s="68"/>
      <c r="DL10" s="68"/>
      <c r="DM10" s="68"/>
      <c r="DN10" s="68"/>
      <c r="DO10" s="68"/>
      <c r="DP10" s="68"/>
      <c r="DQ10" s="68"/>
      <c r="DR10" s="68"/>
      <c r="DS10" s="68"/>
      <c r="DT10" s="68"/>
      <c r="DU10" s="68"/>
      <c r="DV10" s="68"/>
      <c r="DW10" s="68"/>
      <c r="DX10" s="68"/>
      <c r="DY10" s="68"/>
      <c r="DZ10" s="68"/>
      <c r="EA10" s="68"/>
      <c r="EB10" s="68"/>
      <c r="EC10" s="68"/>
      <c r="ED10" s="68"/>
      <c r="EE10" s="68"/>
      <c r="EF10" s="68"/>
      <c r="EG10" s="68"/>
      <c r="EH10" s="68"/>
      <c r="EI10" s="68"/>
      <c r="EJ10" s="68"/>
      <c r="EK10" s="68"/>
      <c r="EL10" s="68"/>
      <c r="EM10" s="68"/>
      <c r="EN10" s="68"/>
      <c r="EO10" s="68"/>
      <c r="EP10" s="68"/>
      <c r="EQ10" s="68"/>
      <c r="ER10" s="68"/>
      <c r="ES10" s="68"/>
      <c r="ET10" s="68"/>
      <c r="EU10" s="68"/>
      <c r="EV10" s="68"/>
      <c r="EW10" s="68"/>
      <c r="EX10" s="68"/>
      <c r="EY10" s="68"/>
      <c r="EZ10" s="68"/>
      <c r="FA10" s="68"/>
      <c r="FB10" s="68"/>
      <c r="FC10" s="68"/>
      <c r="FD10" s="68"/>
      <c r="FE10" s="68"/>
      <c r="FF10" s="68"/>
      <c r="FG10" s="68"/>
      <c r="FH10" s="68"/>
      <c r="FI10" s="68"/>
      <c r="FJ10" s="68"/>
      <c r="FK10" s="68"/>
      <c r="FL10" s="68"/>
      <c r="FM10" s="68"/>
      <c r="FN10" s="68"/>
      <c r="FO10" s="68"/>
      <c r="FP10" s="68"/>
      <c r="FQ10" s="68"/>
      <c r="FR10" s="68"/>
      <c r="FS10" s="68"/>
      <c r="FT10" s="68"/>
      <c r="FU10" s="68"/>
      <c r="FV10" s="68"/>
      <c r="FW10" s="68"/>
      <c r="FX10" s="68"/>
      <c r="FY10" s="68"/>
      <c r="FZ10" s="68"/>
      <c r="GA10" s="68"/>
      <c r="GB10" s="68"/>
      <c r="GC10" s="68"/>
      <c r="GD10" s="68"/>
      <c r="GE10" s="68"/>
      <c r="GF10" s="68"/>
      <c r="GG10" s="68"/>
      <c r="GH10" s="68"/>
      <c r="GI10" s="68"/>
      <c r="GJ10" s="68"/>
      <c r="GK10" s="68"/>
      <c r="GL10" s="68"/>
      <c r="GM10" s="68"/>
      <c r="GN10" s="68"/>
      <c r="GO10" s="68"/>
      <c r="GP10" s="68"/>
      <c r="GQ10" s="68"/>
      <c r="GR10" s="68"/>
      <c r="GS10" s="68"/>
      <c r="GT10" s="68"/>
      <c r="GU10" s="68"/>
      <c r="GV10" s="68"/>
      <c r="GW10" s="68"/>
      <c r="GX10" s="68"/>
      <c r="GY10" s="68"/>
      <c r="GZ10" s="68"/>
      <c r="HA10" s="68"/>
      <c r="HB10" s="68"/>
      <c r="HC10" s="68"/>
      <c r="HD10" s="68"/>
      <c r="HE10" s="68"/>
      <c r="HF10" s="68"/>
      <c r="HG10" s="68"/>
      <c r="HH10" s="68"/>
      <c r="HI10" s="68"/>
      <c r="HJ10" s="68"/>
      <c r="HK10" s="68"/>
      <c r="HL10" s="68"/>
      <c r="HM10" s="68"/>
      <c r="HN10" s="68"/>
      <c r="HO10" s="68"/>
      <c r="HP10" s="68"/>
      <c r="HQ10" s="68"/>
      <c r="HR10" s="68"/>
      <c r="HS10" s="68"/>
      <c r="HT10" s="68"/>
      <c r="HU10" s="68"/>
      <c r="HV10" s="68"/>
      <c r="HW10" s="68"/>
      <c r="HX10" s="68"/>
      <c r="HY10" s="68"/>
      <c r="HZ10" s="68"/>
      <c r="IA10" s="68"/>
      <c r="IB10" s="68"/>
      <c r="IC10" s="68"/>
      <c r="ID10" s="68"/>
      <c r="IE10" s="68"/>
      <c r="IF10" s="68"/>
      <c r="IG10" s="68"/>
      <c r="IH10" s="68"/>
      <c r="II10" s="68"/>
      <c r="IJ10" s="68"/>
      <c r="IK10" s="68"/>
      <c r="IL10" s="68"/>
      <c r="IM10" s="68"/>
      <c r="IN10" s="68"/>
      <c r="IO10" s="68"/>
      <c r="IP10" s="68"/>
      <c r="IQ10" s="68"/>
      <c r="IR10" s="68"/>
      <c r="IS10" s="68"/>
      <c r="IT10" s="68"/>
      <c r="IU10" s="68"/>
      <c r="IV10" s="68"/>
      <c r="IW10" s="68"/>
    </row>
    <row r="11" spans="1:257" ht="12.75">
      <c r="A11" s="136"/>
      <c r="B11" s="277" t="s">
        <v>495</v>
      </c>
      <c r="C11" s="277"/>
      <c r="D11" s="277"/>
      <c r="E11" s="277"/>
      <c r="F11" s="277"/>
      <c r="G11" s="277"/>
      <c r="H11" s="277"/>
      <c r="I11" s="277"/>
      <c r="J11" s="219"/>
      <c r="K11" s="219"/>
      <c r="L11" s="219"/>
      <c r="M11" s="219"/>
      <c r="N11" s="219"/>
      <c r="O11" s="137"/>
      <c r="P11" s="68"/>
      <c r="Q11" s="68"/>
      <c r="R11" s="68"/>
      <c r="S11" s="68"/>
      <c r="T11" s="68"/>
      <c r="U11" s="68"/>
      <c r="V11" s="68"/>
      <c r="W11" s="68"/>
      <c r="X11" s="68"/>
      <c r="Y11" s="68"/>
      <c r="Z11" s="68"/>
      <c r="AA11" s="68"/>
      <c r="AB11" s="68"/>
      <c r="AC11" s="68"/>
      <c r="AD11" s="68"/>
      <c r="AE11" s="68"/>
      <c r="AF11" s="68"/>
      <c r="AG11" s="68"/>
      <c r="AH11" s="68"/>
      <c r="AI11" s="68"/>
      <c r="AJ11" s="68"/>
      <c r="AK11" s="68"/>
      <c r="AL11" s="68"/>
      <c r="AM11" s="68"/>
      <c r="AN11" s="68"/>
      <c r="AO11" s="68"/>
      <c r="AP11" s="68"/>
      <c r="AQ11" s="68"/>
      <c r="AR11" s="68"/>
      <c r="AS11" s="68"/>
      <c r="AT11" s="68"/>
      <c r="AU11" s="68"/>
      <c r="AV11" s="68"/>
      <c r="AW11" s="68"/>
      <c r="AX11" s="68"/>
      <c r="AY11" s="68"/>
      <c r="AZ11" s="68"/>
      <c r="BA11" s="68"/>
      <c r="BB11" s="68"/>
      <c r="BC11" s="68"/>
      <c r="BD11" s="68"/>
      <c r="BE11" s="68"/>
      <c r="BF11" s="68"/>
      <c r="BG11" s="68"/>
      <c r="BH11" s="68"/>
      <c r="BI11" s="68"/>
      <c r="BJ11" s="68"/>
      <c r="BK11" s="68"/>
      <c r="BL11" s="68"/>
      <c r="BM11" s="68"/>
      <c r="BN11" s="68"/>
      <c r="BO11" s="68"/>
      <c r="BP11" s="68"/>
      <c r="BQ11" s="68"/>
      <c r="BR11" s="68"/>
      <c r="BS11" s="68"/>
      <c r="BT11" s="68"/>
      <c r="BU11" s="68"/>
      <c r="BV11" s="68"/>
      <c r="BW11" s="68"/>
      <c r="BX11" s="68"/>
      <c r="BY11" s="68"/>
      <c r="BZ11" s="68"/>
      <c r="CA11" s="68"/>
      <c r="CB11" s="68"/>
      <c r="CC11" s="68"/>
      <c r="CD11" s="68"/>
      <c r="CE11" s="68"/>
      <c r="CF11" s="68"/>
      <c r="CG11" s="68"/>
      <c r="CH11" s="68"/>
      <c r="CI11" s="68"/>
      <c r="CJ11" s="68"/>
      <c r="CK11" s="68"/>
      <c r="CL11" s="68"/>
      <c r="CM11" s="68"/>
      <c r="CN11" s="68"/>
      <c r="CO11" s="68"/>
      <c r="CP11" s="68"/>
      <c r="CQ11" s="68"/>
      <c r="CR11" s="68"/>
      <c r="CS11" s="68"/>
      <c r="CT11" s="68"/>
      <c r="CU11" s="68"/>
      <c r="CV11" s="68"/>
      <c r="CW11" s="68"/>
      <c r="CX11" s="68"/>
      <c r="CY11" s="68"/>
      <c r="CZ11" s="68"/>
      <c r="DA11" s="68"/>
      <c r="DB11" s="68"/>
      <c r="DC11" s="68"/>
      <c r="DD11" s="68"/>
      <c r="DE11" s="68"/>
      <c r="DF11" s="68"/>
      <c r="DG11" s="68"/>
      <c r="DH11" s="68"/>
      <c r="DI11" s="68"/>
      <c r="DJ11" s="68"/>
      <c r="DK11" s="68"/>
      <c r="DL11" s="68"/>
      <c r="DM11" s="68"/>
      <c r="DN11" s="68"/>
      <c r="DO11" s="68"/>
      <c r="DP11" s="68"/>
      <c r="DQ11" s="68"/>
      <c r="DR11" s="68"/>
      <c r="DS11" s="68"/>
      <c r="DT11" s="68"/>
      <c r="DU11" s="68"/>
      <c r="DV11" s="68"/>
      <c r="DW11" s="68"/>
      <c r="DX11" s="68"/>
      <c r="DY11" s="68"/>
      <c r="DZ11" s="68"/>
      <c r="EA11" s="68"/>
      <c r="EB11" s="68"/>
      <c r="EC11" s="68"/>
      <c r="ED11" s="68"/>
      <c r="EE11" s="68"/>
      <c r="EF11" s="68"/>
      <c r="EG11" s="68"/>
      <c r="EH11" s="68"/>
      <c r="EI11" s="68"/>
      <c r="EJ11" s="68"/>
      <c r="EK11" s="68"/>
      <c r="EL11" s="68"/>
      <c r="EM11" s="68"/>
      <c r="EN11" s="68"/>
      <c r="EO11" s="68"/>
      <c r="EP11" s="68"/>
      <c r="EQ11" s="68"/>
      <c r="ER11" s="68"/>
      <c r="ES11" s="68"/>
      <c r="ET11" s="68"/>
      <c r="EU11" s="68"/>
      <c r="EV11" s="68"/>
      <c r="EW11" s="68"/>
      <c r="EX11" s="68"/>
      <c r="EY11" s="68"/>
      <c r="EZ11" s="68"/>
      <c r="FA11" s="68"/>
      <c r="FB11" s="68"/>
      <c r="FC11" s="68"/>
      <c r="FD11" s="68"/>
      <c r="FE11" s="68"/>
      <c r="FF11" s="68"/>
      <c r="FG11" s="68"/>
      <c r="FH11" s="68"/>
      <c r="FI11" s="68"/>
      <c r="FJ11" s="68"/>
      <c r="FK11" s="68"/>
      <c r="FL11" s="68"/>
      <c r="FM11" s="68"/>
      <c r="FN11" s="68"/>
      <c r="FO11" s="68"/>
      <c r="FP11" s="68"/>
      <c r="FQ11" s="68"/>
      <c r="FR11" s="68"/>
      <c r="FS11" s="68"/>
      <c r="FT11" s="68"/>
      <c r="FU11" s="68"/>
      <c r="FV11" s="68"/>
      <c r="FW11" s="68"/>
      <c r="FX11" s="68"/>
      <c r="FY11" s="68"/>
      <c r="FZ11" s="68"/>
      <c r="GA11" s="68"/>
      <c r="GB11" s="68"/>
      <c r="GC11" s="68"/>
      <c r="GD11" s="68"/>
      <c r="GE11" s="68"/>
      <c r="GF11" s="68"/>
      <c r="GG11" s="68"/>
      <c r="GH11" s="68"/>
      <c r="GI11" s="68"/>
      <c r="GJ11" s="68"/>
      <c r="GK11" s="68"/>
      <c r="GL11" s="68"/>
      <c r="GM11" s="68"/>
      <c r="GN11" s="68"/>
      <c r="GO11" s="68"/>
      <c r="GP11" s="68"/>
      <c r="GQ11" s="68"/>
      <c r="GR11" s="68"/>
      <c r="GS11" s="68"/>
      <c r="GT11" s="68"/>
      <c r="GU11" s="68"/>
      <c r="GV11" s="68"/>
      <c r="GW11" s="68"/>
      <c r="GX11" s="68"/>
      <c r="GY11" s="68"/>
      <c r="GZ11" s="68"/>
      <c r="HA11" s="68"/>
      <c r="HB11" s="68"/>
      <c r="HC11" s="68"/>
      <c r="HD11" s="68"/>
      <c r="HE11" s="68"/>
      <c r="HF11" s="68"/>
      <c r="HG11" s="68"/>
      <c r="HH11" s="68"/>
      <c r="HI11" s="68"/>
      <c r="HJ11" s="68"/>
      <c r="HK11" s="68"/>
      <c r="HL11" s="68"/>
      <c r="HM11" s="68"/>
      <c r="HN11" s="68"/>
      <c r="HO11" s="68"/>
      <c r="HP11" s="68"/>
      <c r="HQ11" s="68"/>
      <c r="HR11" s="68"/>
      <c r="HS11" s="68"/>
      <c r="HT11" s="68"/>
      <c r="HU11" s="68"/>
      <c r="HV11" s="68"/>
      <c r="HW11" s="68"/>
      <c r="HX11" s="68"/>
      <c r="HY11" s="68"/>
      <c r="HZ11" s="68"/>
      <c r="IA11" s="68"/>
      <c r="IB11" s="68"/>
      <c r="IC11" s="68"/>
      <c r="ID11" s="68"/>
      <c r="IE11" s="68"/>
      <c r="IF11" s="68"/>
      <c r="IG11" s="68"/>
      <c r="IH11" s="68"/>
      <c r="II11" s="68"/>
      <c r="IJ11" s="68"/>
      <c r="IK11" s="68"/>
      <c r="IL11" s="68"/>
      <c r="IM11" s="68"/>
      <c r="IN11" s="68"/>
      <c r="IO11" s="68"/>
      <c r="IP11" s="68"/>
      <c r="IQ11" s="68"/>
      <c r="IR11" s="68"/>
      <c r="IS11" s="68"/>
      <c r="IT11" s="68"/>
      <c r="IU11" s="68"/>
      <c r="IV11" s="68"/>
      <c r="IW11" s="68"/>
    </row>
    <row r="12" spans="1:257" ht="178.5">
      <c r="A12" s="192" t="str">
        <f>"["&amp;TEXT($B$2,"##")&amp;"-"&amp;TEXT(ROW()-11,"##")&amp;"]"</f>
        <v>[Administration-1]</v>
      </c>
      <c r="B12" s="200" t="s">
        <v>277</v>
      </c>
      <c r="C12" s="200" t="s">
        <v>683</v>
      </c>
      <c r="D12" s="200" t="s">
        <v>623</v>
      </c>
      <c r="E12" s="200"/>
      <c r="F12" s="200" t="s">
        <v>4</v>
      </c>
      <c r="G12" s="200" t="s">
        <v>4</v>
      </c>
      <c r="H12" s="201"/>
      <c r="I12" s="201"/>
      <c r="J12" s="197"/>
      <c r="K12" s="197"/>
      <c r="L12" s="197"/>
      <c r="M12" s="198"/>
      <c r="N12" s="198"/>
      <c r="O12" s="198"/>
      <c r="P12" s="68"/>
    </row>
    <row r="13" spans="1:257" ht="178.5">
      <c r="A13" s="175" t="str">
        <f t="shared" ref="A13:A15" si="2">"["&amp;TEXT($B$2,"##")&amp;"-"&amp;TEXT(ROW()-11,"##")&amp;"]"</f>
        <v>[Administration-2]</v>
      </c>
      <c r="B13" s="95" t="s">
        <v>278</v>
      </c>
      <c r="C13" s="95" t="s">
        <v>683</v>
      </c>
      <c r="D13" s="95" t="s">
        <v>623</v>
      </c>
      <c r="E13" s="95"/>
      <c r="F13" s="95" t="s">
        <v>4</v>
      </c>
      <c r="G13" s="95" t="s">
        <v>4</v>
      </c>
      <c r="H13" s="79"/>
      <c r="I13" s="79"/>
      <c r="J13" s="155"/>
      <c r="K13" s="155"/>
      <c r="L13" s="155"/>
      <c r="M13" s="156"/>
      <c r="N13" s="156"/>
      <c r="O13" s="156"/>
      <c r="P13" s="68"/>
    </row>
    <row r="14" spans="1:257" ht="178.5">
      <c r="A14" s="175" t="str">
        <f t="shared" si="2"/>
        <v>[Administration-3]</v>
      </c>
      <c r="B14" s="95" t="s">
        <v>279</v>
      </c>
      <c r="C14" s="95" t="s">
        <v>683</v>
      </c>
      <c r="D14" s="95" t="s">
        <v>623</v>
      </c>
      <c r="E14" s="95"/>
      <c r="F14" s="95" t="s">
        <v>4</v>
      </c>
      <c r="G14" s="95" t="s">
        <v>4</v>
      </c>
      <c r="H14" s="79"/>
      <c r="I14" s="79"/>
      <c r="J14" s="155"/>
      <c r="K14" s="155"/>
      <c r="L14" s="155"/>
      <c r="M14" s="156"/>
      <c r="N14" s="156"/>
      <c r="O14" s="156"/>
      <c r="P14" s="114"/>
    </row>
    <row r="15" spans="1:257" ht="191.25">
      <c r="A15" s="175" t="str">
        <f t="shared" si="2"/>
        <v>[Administration-4]</v>
      </c>
      <c r="B15" s="95" t="s">
        <v>673</v>
      </c>
      <c r="C15" s="95" t="s">
        <v>684</v>
      </c>
      <c r="D15" s="95" t="s">
        <v>624</v>
      </c>
      <c r="E15" s="95"/>
      <c r="F15" s="95" t="s">
        <v>4</v>
      </c>
      <c r="G15" s="95" t="s">
        <v>4</v>
      </c>
      <c r="H15" s="79"/>
      <c r="I15" s="79"/>
      <c r="J15" s="155"/>
      <c r="K15" s="155"/>
      <c r="L15" s="155"/>
      <c r="M15" s="156"/>
      <c r="N15" s="156"/>
      <c r="O15" s="156"/>
      <c r="P15" s="68"/>
    </row>
    <row r="16" spans="1:257" ht="12.75">
      <c r="A16" s="43"/>
      <c r="B16" s="43" t="s">
        <v>36</v>
      </c>
      <c r="C16" s="44"/>
      <c r="D16" s="44"/>
      <c r="E16" s="131"/>
      <c r="F16" s="131"/>
      <c r="G16" s="131"/>
      <c r="H16" s="79"/>
      <c r="I16" s="131"/>
      <c r="J16" s="131"/>
      <c r="K16" s="131"/>
      <c r="L16" s="131"/>
      <c r="M16" s="131"/>
      <c r="N16" s="131"/>
      <c r="O16" s="131"/>
      <c r="P16" s="114"/>
    </row>
    <row r="17" spans="1:257" ht="267.75">
      <c r="A17" s="175" t="str">
        <f>"["&amp;TEXT($B$2,"##")&amp;"-"&amp;TEXT(ROW()-14,"##")&amp;"]"</f>
        <v>[Administration-3]</v>
      </c>
      <c r="B17" s="95" t="s">
        <v>289</v>
      </c>
      <c r="C17" s="95" t="s">
        <v>685</v>
      </c>
      <c r="D17" s="95" t="s">
        <v>625</v>
      </c>
      <c r="E17" s="95"/>
      <c r="F17" s="95" t="s">
        <v>4</v>
      </c>
      <c r="G17" s="95" t="s">
        <v>4</v>
      </c>
      <c r="H17" s="79"/>
      <c r="I17" s="79"/>
      <c r="J17" s="155"/>
      <c r="K17" s="155"/>
      <c r="L17" s="155"/>
      <c r="M17" s="156"/>
      <c r="N17" s="156"/>
      <c r="O17" s="156"/>
      <c r="P17" s="68"/>
    </row>
    <row r="18" spans="1:257" ht="267.75">
      <c r="A18" s="175" t="str">
        <f t="shared" ref="A18:A19" si="3">"["&amp;TEXT($B$2,"##")&amp;"-"&amp;TEXT(ROW()-14,"##")&amp;"]"</f>
        <v>[Administration-4]</v>
      </c>
      <c r="B18" s="95" t="s">
        <v>291</v>
      </c>
      <c r="C18" s="95" t="s">
        <v>685</v>
      </c>
      <c r="D18" s="95" t="s">
        <v>625</v>
      </c>
      <c r="E18" s="95"/>
      <c r="F18" s="95" t="s">
        <v>4</v>
      </c>
      <c r="G18" s="95" t="s">
        <v>4</v>
      </c>
      <c r="H18" s="79"/>
      <c r="I18" s="79"/>
      <c r="J18" s="155"/>
      <c r="K18" s="155"/>
      <c r="L18" s="155"/>
      <c r="M18" s="156"/>
      <c r="N18" s="156"/>
      <c r="O18" s="156"/>
      <c r="P18" s="68"/>
    </row>
    <row r="19" spans="1:257" ht="267.75">
      <c r="A19" s="186" t="str">
        <f t="shared" si="3"/>
        <v>[Administration-5]</v>
      </c>
      <c r="B19" s="84" t="s">
        <v>292</v>
      </c>
      <c r="C19" s="84" t="s">
        <v>685</v>
      </c>
      <c r="D19" s="84" t="s">
        <v>625</v>
      </c>
      <c r="E19" s="84"/>
      <c r="F19" s="84" t="s">
        <v>4</v>
      </c>
      <c r="G19" s="84" t="s">
        <v>4</v>
      </c>
      <c r="H19" s="87"/>
      <c r="I19" s="87"/>
      <c r="J19" s="189"/>
      <c r="K19" s="189"/>
      <c r="L19" s="189"/>
      <c r="M19" s="190"/>
      <c r="N19" s="190"/>
      <c r="O19" s="190"/>
      <c r="P19" s="114"/>
    </row>
    <row r="20" spans="1:257" ht="12.75">
      <c r="A20" s="136"/>
      <c r="B20" s="277" t="s">
        <v>540</v>
      </c>
      <c r="C20" s="277"/>
      <c r="D20" s="277"/>
      <c r="E20" s="277"/>
      <c r="F20" s="277"/>
      <c r="G20" s="277"/>
      <c r="H20" s="277"/>
      <c r="I20" s="277"/>
      <c r="J20" s="219"/>
      <c r="K20" s="219"/>
      <c r="L20" s="219"/>
      <c r="M20" s="219"/>
      <c r="N20" s="219"/>
      <c r="O20" s="137"/>
      <c r="P20" s="68"/>
      <c r="Q20" s="68"/>
      <c r="R20" s="68"/>
      <c r="S20" s="68"/>
      <c r="T20" s="68"/>
      <c r="U20" s="68"/>
      <c r="V20" s="68"/>
      <c r="W20" s="68"/>
      <c r="X20" s="68"/>
      <c r="Y20" s="68"/>
      <c r="Z20" s="68"/>
      <c r="AA20" s="68"/>
      <c r="AB20" s="68"/>
      <c r="AC20" s="68"/>
      <c r="AD20" s="68"/>
      <c r="AE20" s="68"/>
      <c r="AF20" s="68"/>
      <c r="AG20" s="68"/>
      <c r="AH20" s="68"/>
      <c r="AI20" s="68"/>
      <c r="AJ20" s="68"/>
      <c r="AK20" s="68"/>
      <c r="AL20" s="68"/>
      <c r="AM20" s="68"/>
      <c r="AN20" s="68"/>
      <c r="AO20" s="68"/>
      <c r="AP20" s="68"/>
      <c r="AQ20" s="68"/>
      <c r="AR20" s="68"/>
      <c r="AS20" s="68"/>
      <c r="AT20" s="68"/>
      <c r="AU20" s="68"/>
      <c r="AV20" s="68"/>
      <c r="AW20" s="68"/>
      <c r="AX20" s="68"/>
      <c r="AY20" s="68"/>
      <c r="AZ20" s="68"/>
      <c r="BA20" s="68"/>
      <c r="BB20" s="68"/>
      <c r="BC20" s="68"/>
      <c r="BD20" s="68"/>
      <c r="BE20" s="68"/>
      <c r="BF20" s="68"/>
      <c r="BG20" s="68"/>
      <c r="BH20" s="68"/>
      <c r="BI20" s="68"/>
      <c r="BJ20" s="68"/>
      <c r="BK20" s="68"/>
      <c r="BL20" s="68"/>
      <c r="BM20" s="68"/>
      <c r="BN20" s="68"/>
      <c r="BO20" s="68"/>
      <c r="BP20" s="68"/>
      <c r="BQ20" s="68"/>
      <c r="BR20" s="68"/>
      <c r="BS20" s="68"/>
      <c r="BT20" s="68"/>
      <c r="BU20" s="68"/>
      <c r="BV20" s="68"/>
      <c r="BW20" s="68"/>
      <c r="BX20" s="68"/>
      <c r="BY20" s="68"/>
      <c r="BZ20" s="68"/>
      <c r="CA20" s="68"/>
      <c r="CB20" s="68"/>
      <c r="CC20" s="68"/>
      <c r="CD20" s="68"/>
      <c r="CE20" s="68"/>
      <c r="CF20" s="68"/>
      <c r="CG20" s="68"/>
      <c r="CH20" s="68"/>
      <c r="CI20" s="68"/>
      <c r="CJ20" s="68"/>
      <c r="CK20" s="68"/>
      <c r="CL20" s="68"/>
      <c r="CM20" s="68"/>
      <c r="CN20" s="68"/>
      <c r="CO20" s="68"/>
      <c r="CP20" s="68"/>
      <c r="CQ20" s="68"/>
      <c r="CR20" s="68"/>
      <c r="CS20" s="68"/>
      <c r="CT20" s="68"/>
      <c r="CU20" s="68"/>
      <c r="CV20" s="68"/>
      <c r="CW20" s="68"/>
      <c r="CX20" s="68"/>
      <c r="CY20" s="68"/>
      <c r="CZ20" s="68"/>
      <c r="DA20" s="68"/>
      <c r="DB20" s="68"/>
      <c r="DC20" s="68"/>
      <c r="DD20" s="68"/>
      <c r="DE20" s="68"/>
      <c r="DF20" s="68"/>
      <c r="DG20" s="68"/>
      <c r="DH20" s="68"/>
      <c r="DI20" s="68"/>
      <c r="DJ20" s="68"/>
      <c r="DK20" s="68"/>
      <c r="DL20" s="68"/>
      <c r="DM20" s="68"/>
      <c r="DN20" s="68"/>
      <c r="DO20" s="68"/>
      <c r="DP20" s="68"/>
      <c r="DQ20" s="68"/>
      <c r="DR20" s="68"/>
      <c r="DS20" s="68"/>
      <c r="DT20" s="68"/>
      <c r="DU20" s="68"/>
      <c r="DV20" s="68"/>
      <c r="DW20" s="68"/>
      <c r="DX20" s="68"/>
      <c r="DY20" s="68"/>
      <c r="DZ20" s="68"/>
      <c r="EA20" s="68"/>
      <c r="EB20" s="68"/>
      <c r="EC20" s="68"/>
      <c r="ED20" s="68"/>
      <c r="EE20" s="68"/>
      <c r="EF20" s="68"/>
      <c r="EG20" s="68"/>
      <c r="EH20" s="68"/>
      <c r="EI20" s="68"/>
      <c r="EJ20" s="68"/>
      <c r="EK20" s="68"/>
      <c r="EL20" s="68"/>
      <c r="EM20" s="68"/>
      <c r="EN20" s="68"/>
      <c r="EO20" s="68"/>
      <c r="EP20" s="68"/>
      <c r="EQ20" s="68"/>
      <c r="ER20" s="68"/>
      <c r="ES20" s="68"/>
      <c r="ET20" s="68"/>
      <c r="EU20" s="68"/>
      <c r="EV20" s="68"/>
      <c r="EW20" s="68"/>
      <c r="EX20" s="68"/>
      <c r="EY20" s="68"/>
      <c r="EZ20" s="68"/>
      <c r="FA20" s="68"/>
      <c r="FB20" s="68"/>
      <c r="FC20" s="68"/>
      <c r="FD20" s="68"/>
      <c r="FE20" s="68"/>
      <c r="FF20" s="68"/>
      <c r="FG20" s="68"/>
      <c r="FH20" s="68"/>
      <c r="FI20" s="68"/>
      <c r="FJ20" s="68"/>
      <c r="FK20" s="68"/>
      <c r="FL20" s="68"/>
      <c r="FM20" s="68"/>
      <c r="FN20" s="68"/>
      <c r="FO20" s="68"/>
      <c r="FP20" s="68"/>
      <c r="FQ20" s="68"/>
      <c r="FR20" s="68"/>
      <c r="FS20" s="68"/>
      <c r="FT20" s="68"/>
      <c r="FU20" s="68"/>
      <c r="FV20" s="68"/>
      <c r="FW20" s="68"/>
      <c r="FX20" s="68"/>
      <c r="FY20" s="68"/>
      <c r="FZ20" s="68"/>
      <c r="GA20" s="68"/>
      <c r="GB20" s="68"/>
      <c r="GC20" s="68"/>
      <c r="GD20" s="68"/>
      <c r="GE20" s="68"/>
      <c r="GF20" s="68"/>
      <c r="GG20" s="68"/>
      <c r="GH20" s="68"/>
      <c r="GI20" s="68"/>
      <c r="GJ20" s="68"/>
      <c r="GK20" s="68"/>
      <c r="GL20" s="68"/>
      <c r="GM20" s="68"/>
      <c r="GN20" s="68"/>
      <c r="GO20" s="68"/>
      <c r="GP20" s="68"/>
      <c r="GQ20" s="68"/>
      <c r="GR20" s="68"/>
      <c r="GS20" s="68"/>
      <c r="GT20" s="68"/>
      <c r="GU20" s="68"/>
      <c r="GV20" s="68"/>
      <c r="GW20" s="68"/>
      <c r="GX20" s="68"/>
      <c r="GY20" s="68"/>
      <c r="GZ20" s="68"/>
      <c r="HA20" s="68"/>
      <c r="HB20" s="68"/>
      <c r="HC20" s="68"/>
      <c r="HD20" s="68"/>
      <c r="HE20" s="68"/>
      <c r="HF20" s="68"/>
      <c r="HG20" s="68"/>
      <c r="HH20" s="68"/>
      <c r="HI20" s="68"/>
      <c r="HJ20" s="68"/>
      <c r="HK20" s="68"/>
      <c r="HL20" s="68"/>
      <c r="HM20" s="68"/>
      <c r="HN20" s="68"/>
      <c r="HO20" s="68"/>
      <c r="HP20" s="68"/>
      <c r="HQ20" s="68"/>
      <c r="HR20" s="68"/>
      <c r="HS20" s="68"/>
      <c r="HT20" s="68"/>
      <c r="HU20" s="68"/>
      <c r="HV20" s="68"/>
      <c r="HW20" s="68"/>
      <c r="HX20" s="68"/>
      <c r="HY20" s="68"/>
      <c r="HZ20" s="68"/>
      <c r="IA20" s="68"/>
      <c r="IB20" s="68"/>
      <c r="IC20" s="68"/>
      <c r="ID20" s="68"/>
      <c r="IE20" s="68"/>
      <c r="IF20" s="68"/>
      <c r="IG20" s="68"/>
      <c r="IH20" s="68"/>
      <c r="II20" s="68"/>
      <c r="IJ20" s="68"/>
      <c r="IK20" s="68"/>
      <c r="IL20" s="68"/>
      <c r="IM20" s="68"/>
      <c r="IN20" s="68"/>
      <c r="IO20" s="68"/>
      <c r="IP20" s="68"/>
      <c r="IQ20" s="68"/>
      <c r="IR20" s="68"/>
      <c r="IS20" s="68"/>
      <c r="IT20" s="68"/>
      <c r="IU20" s="68"/>
      <c r="IV20" s="68"/>
      <c r="IW20" s="68"/>
    </row>
    <row r="21" spans="1:257" ht="114.75">
      <c r="A21" s="192" t="str">
        <f>"["&amp;TEXT($B$2,"##")&amp;"-"&amp;TEXT(ROW()-12,"##")&amp;"]"</f>
        <v>[Administration-9]</v>
      </c>
      <c r="B21" s="200" t="s">
        <v>541</v>
      </c>
      <c r="C21" s="200" t="s">
        <v>686</v>
      </c>
      <c r="D21" s="200" t="s">
        <v>544</v>
      </c>
      <c r="E21" s="200"/>
      <c r="F21" s="200" t="s">
        <v>4</v>
      </c>
      <c r="G21" s="200" t="s">
        <v>4</v>
      </c>
      <c r="H21" s="201"/>
      <c r="I21" s="201"/>
      <c r="J21" s="197"/>
      <c r="K21" s="197"/>
      <c r="L21" s="197"/>
      <c r="M21" s="198"/>
      <c r="N21" s="198"/>
      <c r="O21" s="198"/>
      <c r="P21" s="68"/>
    </row>
    <row r="22" spans="1:257" ht="114.75">
      <c r="A22" s="175" t="str">
        <f t="shared" ref="A22:A30" si="4">"["&amp;TEXT($B$2,"##")&amp;"-"&amp;TEXT(ROW()-12,"##")&amp;"]"</f>
        <v>[Administration-10]</v>
      </c>
      <c r="B22" s="95" t="s">
        <v>542</v>
      </c>
      <c r="C22" s="95" t="s">
        <v>686</v>
      </c>
      <c r="D22" s="95" t="s">
        <v>544</v>
      </c>
      <c r="E22" s="95"/>
      <c r="F22" s="95" t="s">
        <v>4</v>
      </c>
      <c r="G22" s="95" t="s">
        <v>4</v>
      </c>
      <c r="H22" s="79"/>
      <c r="I22" s="79"/>
      <c r="J22" s="155"/>
      <c r="K22" s="155"/>
      <c r="L22" s="155"/>
      <c r="M22" s="156"/>
      <c r="N22" s="156"/>
      <c r="O22" s="156"/>
      <c r="P22" s="68"/>
    </row>
    <row r="23" spans="1:257" ht="114.75">
      <c r="A23" s="175" t="str">
        <f t="shared" si="4"/>
        <v>[Administration-11]</v>
      </c>
      <c r="B23" s="95" t="s">
        <v>543</v>
      </c>
      <c r="C23" s="95" t="s">
        <v>686</v>
      </c>
      <c r="D23" s="95" t="s">
        <v>544</v>
      </c>
      <c r="E23" s="95"/>
      <c r="F23" s="95" t="s">
        <v>4</v>
      </c>
      <c r="G23" s="95" t="s">
        <v>4</v>
      </c>
      <c r="H23" s="79"/>
      <c r="I23" s="79"/>
      <c r="J23" s="155"/>
      <c r="K23" s="155"/>
      <c r="L23" s="155"/>
      <c r="M23" s="156"/>
      <c r="N23" s="156"/>
      <c r="O23" s="156"/>
      <c r="P23" s="114"/>
    </row>
    <row r="24" spans="1:257" ht="204">
      <c r="A24" s="175" t="str">
        <f t="shared" si="4"/>
        <v>[Administration-12]</v>
      </c>
      <c r="B24" s="95" t="s">
        <v>674</v>
      </c>
      <c r="C24" s="95" t="s">
        <v>687</v>
      </c>
      <c r="D24" s="95" t="s">
        <v>545</v>
      </c>
      <c r="E24" s="95"/>
      <c r="F24" s="95" t="s">
        <v>4</v>
      </c>
      <c r="G24" s="95" t="s">
        <v>4</v>
      </c>
      <c r="H24" s="79"/>
      <c r="I24" s="79"/>
      <c r="J24" s="155"/>
      <c r="K24" s="155"/>
      <c r="L24" s="155"/>
      <c r="M24" s="156"/>
      <c r="N24" s="156"/>
      <c r="O24" s="156"/>
      <c r="P24" s="114"/>
    </row>
    <row r="25" spans="1:257" ht="153">
      <c r="A25" s="175" t="str">
        <f t="shared" si="4"/>
        <v>[Administration-13]</v>
      </c>
      <c r="B25" s="95" t="s">
        <v>675</v>
      </c>
      <c r="C25" s="95" t="s">
        <v>688</v>
      </c>
      <c r="D25" s="95" t="s">
        <v>548</v>
      </c>
      <c r="E25" s="95"/>
      <c r="F25" s="95" t="s">
        <v>4</v>
      </c>
      <c r="G25" s="95" t="s">
        <v>4</v>
      </c>
      <c r="H25" s="79"/>
      <c r="I25" s="79"/>
      <c r="J25" s="155"/>
      <c r="K25" s="155"/>
      <c r="L25" s="155"/>
      <c r="M25" s="156"/>
      <c r="N25" s="156"/>
      <c r="O25" s="156"/>
      <c r="P25" s="114"/>
    </row>
    <row r="26" spans="1:257" ht="178.5">
      <c r="A26" s="175" t="str">
        <f t="shared" si="4"/>
        <v>[Administration-14]</v>
      </c>
      <c r="B26" s="95" t="s">
        <v>676</v>
      </c>
      <c r="C26" s="95" t="s">
        <v>689</v>
      </c>
      <c r="D26" s="95" t="s">
        <v>546</v>
      </c>
      <c r="E26" s="95"/>
      <c r="F26" s="95" t="s">
        <v>4</v>
      </c>
      <c r="G26" s="95" t="s">
        <v>4</v>
      </c>
      <c r="H26" s="79"/>
      <c r="I26" s="79"/>
      <c r="J26" s="155"/>
      <c r="K26" s="155"/>
      <c r="L26" s="155"/>
      <c r="M26" s="156"/>
      <c r="N26" s="156"/>
      <c r="O26" s="156"/>
      <c r="P26" s="114"/>
    </row>
    <row r="27" spans="1:257" ht="102">
      <c r="A27" s="175" t="str">
        <f t="shared" si="4"/>
        <v>[Administration-15]</v>
      </c>
      <c r="B27" s="95" t="s">
        <v>677</v>
      </c>
      <c r="C27" s="95" t="s">
        <v>690</v>
      </c>
      <c r="D27" s="95" t="s">
        <v>547</v>
      </c>
      <c r="E27" s="95"/>
      <c r="F27" s="95" t="s">
        <v>4</v>
      </c>
      <c r="G27" s="95" t="s">
        <v>4</v>
      </c>
      <c r="H27" s="79"/>
      <c r="I27" s="79"/>
      <c r="J27" s="155"/>
      <c r="K27" s="155"/>
      <c r="L27" s="155"/>
      <c r="M27" s="156"/>
      <c r="N27" s="156"/>
      <c r="O27" s="156"/>
      <c r="P27" s="114"/>
    </row>
    <row r="28" spans="1:257" ht="140.25">
      <c r="A28" s="175" t="str">
        <f t="shared" si="4"/>
        <v>[Administration-16]</v>
      </c>
      <c r="B28" s="95" t="s">
        <v>678</v>
      </c>
      <c r="C28" s="95" t="s">
        <v>691</v>
      </c>
      <c r="D28" s="95" t="s">
        <v>549</v>
      </c>
      <c r="E28" s="95"/>
      <c r="F28" s="95" t="s">
        <v>4</v>
      </c>
      <c r="G28" s="95" t="s">
        <v>4</v>
      </c>
      <c r="H28" s="79"/>
      <c r="I28" s="79"/>
      <c r="J28" s="155"/>
      <c r="K28" s="155"/>
      <c r="L28" s="155"/>
      <c r="M28" s="156"/>
      <c r="N28" s="156"/>
      <c r="O28" s="156"/>
      <c r="P28" s="114"/>
    </row>
    <row r="29" spans="1:257" ht="114.75">
      <c r="A29" s="175" t="str">
        <f t="shared" si="4"/>
        <v>[Administration-17]</v>
      </c>
      <c r="B29" s="95" t="s">
        <v>679</v>
      </c>
      <c r="C29" s="95" t="s">
        <v>692</v>
      </c>
      <c r="D29" s="95" t="s">
        <v>550</v>
      </c>
      <c r="E29" s="95"/>
      <c r="F29" s="95" t="s">
        <v>4</v>
      </c>
      <c r="G29" s="95" t="s">
        <v>4</v>
      </c>
      <c r="H29" s="79"/>
      <c r="I29" s="79"/>
      <c r="J29" s="155"/>
      <c r="K29" s="155"/>
      <c r="L29" s="155"/>
      <c r="M29" s="156"/>
      <c r="N29" s="156"/>
      <c r="O29" s="156"/>
      <c r="P29" s="114"/>
    </row>
    <row r="30" spans="1:257" ht="102">
      <c r="A30" s="186" t="str">
        <f t="shared" si="4"/>
        <v>[Administration-18]</v>
      </c>
      <c r="B30" s="84" t="s">
        <v>680</v>
      </c>
      <c r="C30" s="84" t="s">
        <v>693</v>
      </c>
      <c r="D30" s="84" t="s">
        <v>551</v>
      </c>
      <c r="E30" s="84"/>
      <c r="F30" s="84" t="s">
        <v>4</v>
      </c>
      <c r="G30" s="84" t="s">
        <v>4</v>
      </c>
      <c r="H30" s="87"/>
      <c r="I30" s="87"/>
      <c r="J30" s="189"/>
      <c r="K30" s="189"/>
      <c r="L30" s="189"/>
      <c r="M30" s="190"/>
      <c r="N30" s="190"/>
      <c r="O30" s="190"/>
      <c r="P30" s="114"/>
    </row>
    <row r="31" spans="1:257" ht="12.75">
      <c r="A31" s="136"/>
      <c r="B31" s="277" t="s">
        <v>565</v>
      </c>
      <c r="C31" s="277"/>
      <c r="D31" s="277"/>
      <c r="E31" s="277"/>
      <c r="F31" s="277"/>
      <c r="G31" s="277"/>
      <c r="H31" s="277"/>
      <c r="I31" s="277"/>
      <c r="J31" s="219"/>
      <c r="K31" s="219"/>
      <c r="L31" s="219"/>
      <c r="M31" s="219"/>
      <c r="N31" s="219"/>
      <c r="O31" s="137"/>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8"/>
      <c r="AO31" s="68"/>
      <c r="AP31" s="68"/>
      <c r="AQ31" s="68"/>
      <c r="AR31" s="68"/>
      <c r="AS31" s="68"/>
      <c r="AT31" s="68"/>
      <c r="AU31" s="68"/>
      <c r="AV31" s="68"/>
      <c r="AW31" s="68"/>
      <c r="AX31" s="68"/>
      <c r="AY31" s="68"/>
      <c r="AZ31" s="68"/>
      <c r="BA31" s="68"/>
      <c r="BB31" s="68"/>
      <c r="BC31" s="68"/>
      <c r="BD31" s="68"/>
      <c r="BE31" s="68"/>
      <c r="BF31" s="68"/>
      <c r="BG31" s="68"/>
      <c r="BH31" s="68"/>
      <c r="BI31" s="68"/>
      <c r="BJ31" s="68"/>
      <c r="BK31" s="68"/>
      <c r="BL31" s="68"/>
      <c r="BM31" s="68"/>
      <c r="BN31" s="68"/>
      <c r="BO31" s="68"/>
      <c r="BP31" s="68"/>
      <c r="BQ31" s="68"/>
      <c r="BR31" s="68"/>
      <c r="BS31" s="68"/>
      <c r="BT31" s="68"/>
      <c r="BU31" s="68"/>
      <c r="BV31" s="68"/>
      <c r="BW31" s="68"/>
      <c r="BX31" s="68"/>
      <c r="BY31" s="68"/>
      <c r="BZ31" s="68"/>
      <c r="CA31" s="68"/>
      <c r="CB31" s="68"/>
      <c r="CC31" s="68"/>
      <c r="CD31" s="68"/>
      <c r="CE31" s="68"/>
      <c r="CF31" s="68"/>
      <c r="CG31" s="68"/>
      <c r="CH31" s="68"/>
      <c r="CI31" s="68"/>
      <c r="CJ31" s="68"/>
      <c r="CK31" s="68"/>
      <c r="CL31" s="68"/>
      <c r="CM31" s="68"/>
      <c r="CN31" s="68"/>
      <c r="CO31" s="68"/>
      <c r="CP31" s="68"/>
      <c r="CQ31" s="68"/>
      <c r="CR31" s="68"/>
      <c r="CS31" s="68"/>
      <c r="CT31" s="68"/>
      <c r="CU31" s="68"/>
      <c r="CV31" s="68"/>
      <c r="CW31" s="68"/>
      <c r="CX31" s="68"/>
      <c r="CY31" s="68"/>
      <c r="CZ31" s="68"/>
      <c r="DA31" s="68"/>
      <c r="DB31" s="68"/>
      <c r="DC31" s="68"/>
      <c r="DD31" s="68"/>
      <c r="DE31" s="68"/>
      <c r="DF31" s="68"/>
      <c r="DG31" s="68"/>
      <c r="DH31" s="68"/>
      <c r="DI31" s="68"/>
      <c r="DJ31" s="68"/>
      <c r="DK31" s="68"/>
      <c r="DL31" s="68"/>
      <c r="DM31" s="68"/>
      <c r="DN31" s="68"/>
      <c r="DO31" s="68"/>
      <c r="DP31" s="68"/>
      <c r="DQ31" s="68"/>
      <c r="DR31" s="68"/>
      <c r="DS31" s="68"/>
      <c r="DT31" s="68"/>
      <c r="DU31" s="68"/>
      <c r="DV31" s="68"/>
      <c r="DW31" s="68"/>
      <c r="DX31" s="68"/>
      <c r="DY31" s="68"/>
      <c r="DZ31" s="68"/>
      <c r="EA31" s="68"/>
      <c r="EB31" s="68"/>
      <c r="EC31" s="68"/>
      <c r="ED31" s="68"/>
      <c r="EE31" s="68"/>
      <c r="EF31" s="68"/>
      <c r="EG31" s="68"/>
      <c r="EH31" s="68"/>
      <c r="EI31" s="68"/>
      <c r="EJ31" s="68"/>
      <c r="EK31" s="68"/>
      <c r="EL31" s="68"/>
      <c r="EM31" s="68"/>
      <c r="EN31" s="68"/>
      <c r="EO31" s="68"/>
      <c r="EP31" s="68"/>
      <c r="EQ31" s="68"/>
      <c r="ER31" s="68"/>
      <c r="ES31" s="68"/>
      <c r="ET31" s="68"/>
      <c r="EU31" s="68"/>
      <c r="EV31" s="68"/>
      <c r="EW31" s="68"/>
      <c r="EX31" s="68"/>
      <c r="EY31" s="68"/>
      <c r="EZ31" s="68"/>
      <c r="FA31" s="68"/>
      <c r="FB31" s="68"/>
      <c r="FC31" s="68"/>
      <c r="FD31" s="68"/>
      <c r="FE31" s="68"/>
      <c r="FF31" s="68"/>
      <c r="FG31" s="68"/>
      <c r="FH31" s="68"/>
      <c r="FI31" s="68"/>
      <c r="FJ31" s="68"/>
      <c r="FK31" s="68"/>
      <c r="FL31" s="68"/>
      <c r="FM31" s="68"/>
      <c r="FN31" s="68"/>
      <c r="FO31" s="68"/>
      <c r="FP31" s="68"/>
      <c r="FQ31" s="68"/>
      <c r="FR31" s="68"/>
      <c r="FS31" s="68"/>
      <c r="FT31" s="68"/>
      <c r="FU31" s="68"/>
      <c r="FV31" s="68"/>
      <c r="FW31" s="68"/>
      <c r="FX31" s="68"/>
      <c r="FY31" s="68"/>
      <c r="FZ31" s="68"/>
      <c r="GA31" s="68"/>
      <c r="GB31" s="68"/>
      <c r="GC31" s="68"/>
      <c r="GD31" s="68"/>
      <c r="GE31" s="68"/>
      <c r="GF31" s="68"/>
      <c r="GG31" s="68"/>
      <c r="GH31" s="68"/>
      <c r="GI31" s="68"/>
      <c r="GJ31" s="68"/>
      <c r="GK31" s="68"/>
      <c r="GL31" s="68"/>
      <c r="GM31" s="68"/>
      <c r="GN31" s="68"/>
      <c r="GO31" s="68"/>
      <c r="GP31" s="68"/>
      <c r="GQ31" s="68"/>
      <c r="GR31" s="68"/>
      <c r="GS31" s="68"/>
      <c r="GT31" s="68"/>
      <c r="GU31" s="68"/>
      <c r="GV31" s="68"/>
      <c r="GW31" s="68"/>
      <c r="GX31" s="68"/>
      <c r="GY31" s="68"/>
      <c r="GZ31" s="68"/>
      <c r="HA31" s="68"/>
      <c r="HB31" s="68"/>
      <c r="HC31" s="68"/>
      <c r="HD31" s="68"/>
      <c r="HE31" s="68"/>
      <c r="HF31" s="68"/>
      <c r="HG31" s="68"/>
      <c r="HH31" s="68"/>
      <c r="HI31" s="68"/>
      <c r="HJ31" s="68"/>
      <c r="HK31" s="68"/>
      <c r="HL31" s="68"/>
      <c r="HM31" s="68"/>
      <c r="HN31" s="68"/>
      <c r="HO31" s="68"/>
      <c r="HP31" s="68"/>
      <c r="HQ31" s="68"/>
      <c r="HR31" s="68"/>
      <c r="HS31" s="68"/>
      <c r="HT31" s="68"/>
      <c r="HU31" s="68"/>
      <c r="HV31" s="68"/>
      <c r="HW31" s="68"/>
      <c r="HX31" s="68"/>
      <c r="HY31" s="68"/>
      <c r="HZ31" s="68"/>
      <c r="IA31" s="68"/>
      <c r="IB31" s="68"/>
      <c r="IC31" s="68"/>
      <c r="ID31" s="68"/>
      <c r="IE31" s="68"/>
      <c r="IF31" s="68"/>
      <c r="IG31" s="68"/>
      <c r="IH31" s="68"/>
      <c r="II31" s="68"/>
      <c r="IJ31" s="68"/>
      <c r="IK31" s="68"/>
      <c r="IL31" s="68"/>
      <c r="IM31" s="68"/>
      <c r="IN31" s="68"/>
      <c r="IO31" s="68"/>
      <c r="IP31" s="68"/>
      <c r="IQ31" s="68"/>
      <c r="IR31" s="68"/>
      <c r="IS31" s="68"/>
      <c r="IT31" s="68"/>
      <c r="IU31" s="68"/>
      <c r="IV31" s="68"/>
      <c r="IW31" s="68"/>
    </row>
    <row r="32" spans="1:257" ht="127.5">
      <c r="A32" s="192" t="str">
        <f t="shared" ref="A32:A55" si="5">"["&amp;TEXT($B$2,"##")&amp;"-"&amp;TEXT(ROW()-13,"##")&amp;"]"</f>
        <v>[Administration-19]</v>
      </c>
      <c r="B32" s="200" t="s">
        <v>566</v>
      </c>
      <c r="C32" s="200" t="s">
        <v>694</v>
      </c>
      <c r="D32" s="200" t="s">
        <v>567</v>
      </c>
      <c r="E32" s="200"/>
      <c r="F32" s="200" t="s">
        <v>4</v>
      </c>
      <c r="G32" s="200" t="s">
        <v>4</v>
      </c>
      <c r="H32" s="201"/>
      <c r="I32" s="201"/>
      <c r="J32" s="197"/>
      <c r="K32" s="197"/>
      <c r="L32" s="197"/>
      <c r="M32" s="198"/>
      <c r="N32" s="198"/>
      <c r="O32" s="198"/>
      <c r="P32" s="68"/>
    </row>
    <row r="33" spans="1:16" ht="127.5">
      <c r="A33" s="175" t="str">
        <f t="shared" si="5"/>
        <v>[Administration-20]</v>
      </c>
      <c r="B33" s="95" t="s">
        <v>568</v>
      </c>
      <c r="C33" s="95" t="s">
        <v>694</v>
      </c>
      <c r="D33" s="95" t="s">
        <v>567</v>
      </c>
      <c r="E33" s="95"/>
      <c r="F33" s="95" t="s">
        <v>4</v>
      </c>
      <c r="G33" s="95" t="s">
        <v>4</v>
      </c>
      <c r="H33" s="79"/>
      <c r="I33" s="79"/>
      <c r="J33" s="155"/>
      <c r="K33" s="155"/>
      <c r="L33" s="155"/>
      <c r="M33" s="156"/>
      <c r="N33" s="156"/>
      <c r="O33" s="156"/>
      <c r="P33" s="68"/>
    </row>
    <row r="34" spans="1:16" ht="127.5">
      <c r="A34" s="175" t="str">
        <f t="shared" si="5"/>
        <v>[Administration-21]</v>
      </c>
      <c r="B34" s="95" t="s">
        <v>569</v>
      </c>
      <c r="C34" s="95" t="s">
        <v>694</v>
      </c>
      <c r="D34" s="95" t="s">
        <v>567</v>
      </c>
      <c r="E34" s="95"/>
      <c r="F34" s="95" t="s">
        <v>4</v>
      </c>
      <c r="G34" s="95" t="s">
        <v>4</v>
      </c>
      <c r="H34" s="79"/>
      <c r="I34" s="79"/>
      <c r="J34" s="155"/>
      <c r="K34" s="155"/>
      <c r="L34" s="155"/>
      <c r="M34" s="156"/>
      <c r="N34" s="156"/>
      <c r="O34" s="156"/>
      <c r="P34" s="68"/>
    </row>
    <row r="35" spans="1:16" ht="191.25">
      <c r="A35" s="175" t="str">
        <f t="shared" si="5"/>
        <v>[Administration-22]</v>
      </c>
      <c r="B35" s="95" t="s">
        <v>570</v>
      </c>
      <c r="C35" s="95" t="s">
        <v>695</v>
      </c>
      <c r="D35" s="95" t="s">
        <v>574</v>
      </c>
      <c r="E35" s="95"/>
      <c r="F35" s="95" t="s">
        <v>4</v>
      </c>
      <c r="G35" s="95" t="s">
        <v>4</v>
      </c>
      <c r="H35" s="79"/>
      <c r="I35" s="79"/>
      <c r="J35" s="155"/>
      <c r="K35" s="155"/>
      <c r="L35" s="155"/>
      <c r="M35" s="156"/>
      <c r="N35" s="156"/>
      <c r="O35" s="156"/>
      <c r="P35" s="68"/>
    </row>
    <row r="36" spans="1:16" ht="178.5">
      <c r="A36" s="175" t="str">
        <f t="shared" si="5"/>
        <v>[Administration-23]</v>
      </c>
      <c r="B36" s="95" t="s">
        <v>581</v>
      </c>
      <c r="C36" s="95" t="s">
        <v>696</v>
      </c>
      <c r="D36" s="95" t="s">
        <v>582</v>
      </c>
      <c r="E36" s="95"/>
      <c r="F36" s="95" t="s">
        <v>4</v>
      </c>
      <c r="G36" s="95" t="s">
        <v>4</v>
      </c>
      <c r="H36" s="79"/>
      <c r="I36" s="79"/>
      <c r="J36" s="155"/>
      <c r="K36" s="155"/>
      <c r="L36" s="155"/>
      <c r="M36" s="156"/>
      <c r="N36" s="156"/>
      <c r="O36" s="156"/>
      <c r="P36" s="68"/>
    </row>
    <row r="37" spans="1:16" ht="178.5">
      <c r="A37" s="175" t="str">
        <f t="shared" si="5"/>
        <v>[Administration-24]</v>
      </c>
      <c r="B37" s="95" t="s">
        <v>583</v>
      </c>
      <c r="C37" s="95" t="s">
        <v>697</v>
      </c>
      <c r="D37" s="95" t="s">
        <v>584</v>
      </c>
      <c r="E37" s="95"/>
      <c r="F37" s="95" t="s">
        <v>4</v>
      </c>
      <c r="G37" s="95" t="s">
        <v>4</v>
      </c>
      <c r="H37" s="79"/>
      <c r="I37" s="79"/>
      <c r="J37" s="155"/>
      <c r="K37" s="155"/>
      <c r="L37" s="155"/>
      <c r="M37" s="156"/>
      <c r="N37" s="156"/>
      <c r="O37" s="156"/>
      <c r="P37" s="68"/>
    </row>
    <row r="38" spans="1:16" ht="229.5">
      <c r="A38" s="175" t="str">
        <f t="shared" si="5"/>
        <v>[Administration-25]</v>
      </c>
      <c r="B38" s="95" t="s">
        <v>586</v>
      </c>
      <c r="C38" s="95" t="s">
        <v>698</v>
      </c>
      <c r="D38" s="95" t="s">
        <v>589</v>
      </c>
      <c r="E38" s="95"/>
      <c r="F38" s="95" t="s">
        <v>4</v>
      </c>
      <c r="G38" s="95" t="s">
        <v>4</v>
      </c>
      <c r="H38" s="79"/>
      <c r="I38" s="79"/>
      <c r="J38" s="155"/>
      <c r="K38" s="155"/>
      <c r="L38" s="155"/>
      <c r="M38" s="156"/>
      <c r="N38" s="156"/>
      <c r="O38" s="156"/>
      <c r="P38" s="68"/>
    </row>
    <row r="39" spans="1:16" ht="191.25">
      <c r="A39" s="175" t="str">
        <f t="shared" si="5"/>
        <v>[Administration-26]</v>
      </c>
      <c r="B39" s="95" t="s">
        <v>588</v>
      </c>
      <c r="C39" s="95" t="s">
        <v>699</v>
      </c>
      <c r="D39" s="95" t="s">
        <v>590</v>
      </c>
      <c r="E39" s="95"/>
      <c r="F39" s="95" t="s">
        <v>4</v>
      </c>
      <c r="G39" s="95" t="s">
        <v>4</v>
      </c>
      <c r="H39" s="79"/>
      <c r="I39" s="79"/>
      <c r="J39" s="155"/>
      <c r="K39" s="155"/>
      <c r="L39" s="155"/>
      <c r="M39" s="156"/>
      <c r="N39" s="156"/>
      <c r="O39" s="156"/>
      <c r="P39" s="68"/>
    </row>
    <row r="40" spans="1:16" ht="204">
      <c r="A40" s="175" t="str">
        <f t="shared" si="5"/>
        <v>[Administration-27]</v>
      </c>
      <c r="B40" s="95" t="s">
        <v>591</v>
      </c>
      <c r="C40" s="95" t="s">
        <v>700</v>
      </c>
      <c r="D40" s="95" t="s">
        <v>592</v>
      </c>
      <c r="E40" s="95"/>
      <c r="F40" s="95" t="s">
        <v>4</v>
      </c>
      <c r="G40" s="95" t="s">
        <v>4</v>
      </c>
      <c r="H40" s="79"/>
      <c r="I40" s="79"/>
      <c r="J40" s="155"/>
      <c r="K40" s="155"/>
      <c r="L40" s="155"/>
      <c r="M40" s="156"/>
      <c r="N40" s="156"/>
      <c r="O40" s="156"/>
      <c r="P40" s="68"/>
    </row>
    <row r="41" spans="1:16" ht="242.25">
      <c r="A41" s="175" t="str">
        <f t="shared" si="5"/>
        <v>[Administration-28]</v>
      </c>
      <c r="B41" s="95" t="s">
        <v>593</v>
      </c>
      <c r="C41" s="95" t="s">
        <v>701</v>
      </c>
      <c r="D41" s="95" t="s">
        <v>628</v>
      </c>
      <c r="E41" s="95"/>
      <c r="F41" s="95" t="s">
        <v>4</v>
      </c>
      <c r="G41" s="95" t="s">
        <v>4</v>
      </c>
      <c r="H41" s="79"/>
      <c r="I41" s="79"/>
      <c r="J41" s="155"/>
      <c r="K41" s="155"/>
      <c r="L41" s="155"/>
      <c r="M41" s="156"/>
      <c r="N41" s="156"/>
      <c r="O41" s="156"/>
      <c r="P41" s="68"/>
    </row>
    <row r="42" spans="1:16" ht="242.25">
      <c r="A42" s="175" t="str">
        <f t="shared" si="5"/>
        <v>[Administration-29]</v>
      </c>
      <c r="B42" s="95" t="s">
        <v>594</v>
      </c>
      <c r="C42" s="95" t="s">
        <v>702</v>
      </c>
      <c r="D42" s="95" t="s">
        <v>629</v>
      </c>
      <c r="E42" s="95"/>
      <c r="F42" s="95" t="s">
        <v>4</v>
      </c>
      <c r="G42" s="95" t="s">
        <v>4</v>
      </c>
      <c r="H42" s="79"/>
      <c r="I42" s="79"/>
      <c r="J42" s="155"/>
      <c r="K42" s="155"/>
      <c r="L42" s="155"/>
      <c r="M42" s="156"/>
      <c r="N42" s="156"/>
      <c r="O42" s="156"/>
      <c r="P42" s="68"/>
    </row>
    <row r="43" spans="1:16" ht="242.25">
      <c r="A43" s="175" t="str">
        <f t="shared" si="5"/>
        <v>[Administration-30]</v>
      </c>
      <c r="B43" s="95" t="s">
        <v>595</v>
      </c>
      <c r="C43" s="95" t="s">
        <v>703</v>
      </c>
      <c r="D43" s="95" t="s">
        <v>630</v>
      </c>
      <c r="E43" s="95"/>
      <c r="F43" s="95" t="s">
        <v>4</v>
      </c>
      <c r="G43" s="95" t="s">
        <v>4</v>
      </c>
      <c r="H43" s="79"/>
      <c r="I43" s="79"/>
      <c r="J43" s="155"/>
      <c r="K43" s="155"/>
      <c r="L43" s="155"/>
      <c r="M43" s="156"/>
      <c r="N43" s="156"/>
      <c r="O43" s="156"/>
      <c r="P43" s="68"/>
    </row>
    <row r="44" spans="1:16" ht="153">
      <c r="A44" s="175" t="str">
        <f t="shared" si="5"/>
        <v>[Administration-31]</v>
      </c>
      <c r="B44" s="95" t="s">
        <v>585</v>
      </c>
      <c r="C44" s="95" t="s">
        <v>704</v>
      </c>
      <c r="D44" s="95" t="s">
        <v>596</v>
      </c>
      <c r="E44" s="95"/>
      <c r="F44" s="95" t="s">
        <v>4</v>
      </c>
      <c r="G44" s="95" t="s">
        <v>4</v>
      </c>
      <c r="H44" s="79"/>
      <c r="I44" s="79"/>
      <c r="J44" s="155"/>
      <c r="K44" s="155"/>
      <c r="L44" s="155"/>
      <c r="M44" s="156"/>
      <c r="N44" s="156"/>
      <c r="O44" s="156"/>
      <c r="P44" s="68"/>
    </row>
    <row r="45" spans="1:16" ht="153">
      <c r="A45" s="175" t="str">
        <f t="shared" si="5"/>
        <v>[Administration-32]</v>
      </c>
      <c r="B45" s="95" t="s">
        <v>597</v>
      </c>
      <c r="C45" s="95" t="s">
        <v>705</v>
      </c>
      <c r="D45" s="95" t="s">
        <v>598</v>
      </c>
      <c r="E45" s="95"/>
      <c r="F45" s="95" t="s">
        <v>4</v>
      </c>
      <c r="G45" s="95" t="s">
        <v>4</v>
      </c>
      <c r="H45" s="79"/>
      <c r="I45" s="79"/>
      <c r="J45" s="155"/>
      <c r="K45" s="155"/>
      <c r="L45" s="155"/>
      <c r="M45" s="156"/>
      <c r="N45" s="156"/>
      <c r="O45" s="156"/>
      <c r="P45" s="68"/>
    </row>
    <row r="46" spans="1:16" ht="178.5">
      <c r="A46" s="175" t="str">
        <f t="shared" si="5"/>
        <v>[Administration-33]</v>
      </c>
      <c r="B46" s="95" t="s">
        <v>599</v>
      </c>
      <c r="C46" s="95" t="s">
        <v>706</v>
      </c>
      <c r="D46" s="95" t="s">
        <v>609</v>
      </c>
      <c r="E46" s="95"/>
      <c r="F46" s="95" t="s">
        <v>4</v>
      </c>
      <c r="G46" s="95" t="s">
        <v>4</v>
      </c>
      <c r="H46" s="79"/>
      <c r="I46" s="79"/>
      <c r="J46" s="155"/>
      <c r="K46" s="155"/>
      <c r="L46" s="155"/>
      <c r="M46" s="156"/>
      <c r="N46" s="156"/>
      <c r="O46" s="156"/>
      <c r="P46" s="68"/>
    </row>
    <row r="47" spans="1:16" ht="178.5">
      <c r="A47" s="175" t="str">
        <f t="shared" si="5"/>
        <v>[Administration-34]</v>
      </c>
      <c r="B47" s="95" t="s">
        <v>600</v>
      </c>
      <c r="C47" s="95" t="s">
        <v>707</v>
      </c>
      <c r="D47" s="95" t="s">
        <v>610</v>
      </c>
      <c r="E47" s="95"/>
      <c r="F47" s="95" t="s">
        <v>4</v>
      </c>
      <c r="G47" s="95" t="s">
        <v>4</v>
      </c>
      <c r="H47" s="79"/>
      <c r="I47" s="79"/>
      <c r="J47" s="155"/>
      <c r="K47" s="155"/>
      <c r="L47" s="155"/>
      <c r="M47" s="156"/>
      <c r="N47" s="156"/>
      <c r="O47" s="156"/>
      <c r="P47" s="68"/>
    </row>
    <row r="48" spans="1:16" ht="114.75">
      <c r="A48" s="175" t="str">
        <f t="shared" si="5"/>
        <v>[Administration-35]</v>
      </c>
      <c r="B48" s="95" t="s">
        <v>601</v>
      </c>
      <c r="C48" s="95" t="s">
        <v>708</v>
      </c>
      <c r="D48" s="95" t="s">
        <v>602</v>
      </c>
      <c r="E48" s="95"/>
      <c r="F48" s="95" t="s">
        <v>4</v>
      </c>
      <c r="G48" s="95" t="s">
        <v>4</v>
      </c>
      <c r="H48" s="79"/>
      <c r="I48" s="79"/>
      <c r="J48" s="155"/>
      <c r="K48" s="155"/>
      <c r="L48" s="155"/>
      <c r="M48" s="156"/>
      <c r="N48" s="156"/>
      <c r="O48" s="156"/>
      <c r="P48" s="68"/>
    </row>
    <row r="49" spans="1:257" ht="127.5">
      <c r="A49" s="175" t="str">
        <f t="shared" si="5"/>
        <v>[Administration-36]</v>
      </c>
      <c r="B49" s="95" t="s">
        <v>603</v>
      </c>
      <c r="C49" s="95" t="s">
        <v>709</v>
      </c>
      <c r="D49" s="95" t="s">
        <v>604</v>
      </c>
      <c r="E49" s="95"/>
      <c r="F49" s="95" t="s">
        <v>4</v>
      </c>
      <c r="G49" s="95" t="s">
        <v>4</v>
      </c>
      <c r="H49" s="79"/>
      <c r="I49" s="79"/>
      <c r="J49" s="155"/>
      <c r="K49" s="155"/>
      <c r="L49" s="155"/>
      <c r="M49" s="156"/>
      <c r="N49" s="156"/>
      <c r="O49" s="156"/>
      <c r="P49" s="68"/>
    </row>
    <row r="50" spans="1:257" ht="114.75">
      <c r="A50" s="175" t="str">
        <f t="shared" si="5"/>
        <v>[Administration-37]</v>
      </c>
      <c r="B50" s="95" t="s">
        <v>605</v>
      </c>
      <c r="C50" s="95" t="s">
        <v>710</v>
      </c>
      <c r="D50" s="95" t="s">
        <v>607</v>
      </c>
      <c r="E50" s="95"/>
      <c r="F50" s="95" t="s">
        <v>4</v>
      </c>
      <c r="G50" s="95" t="s">
        <v>4</v>
      </c>
      <c r="H50" s="79"/>
      <c r="I50" s="79"/>
      <c r="J50" s="155"/>
      <c r="K50" s="155"/>
      <c r="L50" s="155"/>
      <c r="M50" s="156"/>
      <c r="N50" s="156"/>
      <c r="O50" s="156"/>
      <c r="P50" s="68"/>
    </row>
    <row r="51" spans="1:257" ht="127.5">
      <c r="A51" s="175" t="str">
        <f t="shared" si="5"/>
        <v>[Administration-38]</v>
      </c>
      <c r="B51" s="95" t="s">
        <v>606</v>
      </c>
      <c r="C51" s="95" t="s">
        <v>711</v>
      </c>
      <c r="D51" s="95" t="s">
        <v>608</v>
      </c>
      <c r="E51" s="95"/>
      <c r="F51" s="95" t="s">
        <v>4</v>
      </c>
      <c r="G51" s="95" t="s">
        <v>4</v>
      </c>
      <c r="H51" s="79"/>
      <c r="I51" s="79"/>
      <c r="J51" s="155"/>
      <c r="K51" s="155"/>
      <c r="L51" s="155"/>
      <c r="M51" s="156"/>
      <c r="N51" s="156"/>
      <c r="O51" s="156"/>
      <c r="P51" s="68"/>
    </row>
    <row r="52" spans="1:257" ht="114.75">
      <c r="A52" s="175" t="str">
        <f t="shared" si="5"/>
        <v>[Administration-39]</v>
      </c>
      <c r="B52" s="95" t="s">
        <v>611</v>
      </c>
      <c r="C52" s="95" t="s">
        <v>712</v>
      </c>
      <c r="D52" s="95" t="s">
        <v>613</v>
      </c>
      <c r="E52" s="95"/>
      <c r="F52" s="95" t="s">
        <v>4</v>
      </c>
      <c r="G52" s="95" t="s">
        <v>4</v>
      </c>
      <c r="H52" s="79"/>
      <c r="I52" s="79"/>
      <c r="J52" s="155"/>
      <c r="K52" s="155"/>
      <c r="L52" s="155"/>
      <c r="M52" s="156"/>
      <c r="N52" s="156"/>
      <c r="O52" s="156"/>
      <c r="P52" s="68"/>
    </row>
    <row r="53" spans="1:257" ht="127.5">
      <c r="A53" s="175" t="str">
        <f t="shared" si="5"/>
        <v>[Administration-40]</v>
      </c>
      <c r="B53" s="95" t="s">
        <v>612</v>
      </c>
      <c r="C53" s="95" t="s">
        <v>713</v>
      </c>
      <c r="D53" s="95" t="s">
        <v>614</v>
      </c>
      <c r="E53" s="95"/>
      <c r="F53" s="95" t="s">
        <v>4</v>
      </c>
      <c r="G53" s="95" t="s">
        <v>4</v>
      </c>
      <c r="H53" s="79"/>
      <c r="I53" s="79"/>
      <c r="J53" s="155"/>
      <c r="K53" s="155"/>
      <c r="L53" s="155"/>
      <c r="M53" s="156"/>
      <c r="N53" s="156"/>
      <c r="O53" s="156"/>
      <c r="P53" s="68"/>
    </row>
    <row r="54" spans="1:257" ht="114.75">
      <c r="A54" s="175" t="str">
        <f t="shared" si="5"/>
        <v>[Administration-41]</v>
      </c>
      <c r="B54" s="95" t="s">
        <v>615</v>
      </c>
      <c r="C54" s="95" t="s">
        <v>714</v>
      </c>
      <c r="D54" s="95" t="s">
        <v>618</v>
      </c>
      <c r="E54" s="95"/>
      <c r="F54" s="95" t="s">
        <v>4</v>
      </c>
      <c r="G54" s="95" t="s">
        <v>4</v>
      </c>
      <c r="H54" s="79"/>
      <c r="I54" s="79"/>
      <c r="J54" s="155"/>
      <c r="K54" s="155"/>
      <c r="L54" s="155"/>
      <c r="M54" s="156"/>
      <c r="N54" s="156"/>
      <c r="O54" s="156"/>
      <c r="P54" s="68"/>
    </row>
    <row r="55" spans="1:257" ht="127.5">
      <c r="A55" s="186" t="str">
        <f t="shared" si="5"/>
        <v>[Administration-42]</v>
      </c>
      <c r="B55" s="84" t="s">
        <v>616</v>
      </c>
      <c r="C55" s="84" t="s">
        <v>715</v>
      </c>
      <c r="D55" s="84" t="s">
        <v>617</v>
      </c>
      <c r="E55" s="84"/>
      <c r="F55" s="84" t="s">
        <v>4</v>
      </c>
      <c r="G55" s="84" t="s">
        <v>4</v>
      </c>
      <c r="H55" s="87"/>
      <c r="I55" s="87"/>
      <c r="J55" s="189"/>
      <c r="K55" s="189"/>
      <c r="L55" s="189"/>
      <c r="M55" s="190"/>
      <c r="N55" s="190"/>
      <c r="O55" s="190"/>
      <c r="P55" s="68"/>
    </row>
    <row r="56" spans="1:257" ht="12.75">
      <c r="A56" s="136"/>
      <c r="B56" s="277" t="s">
        <v>626</v>
      </c>
      <c r="C56" s="277"/>
      <c r="D56" s="277"/>
      <c r="E56" s="277"/>
      <c r="F56" s="277"/>
      <c r="G56" s="277"/>
      <c r="H56" s="277"/>
      <c r="I56" s="277"/>
      <c r="J56" s="219"/>
      <c r="K56" s="219"/>
      <c r="L56" s="219"/>
      <c r="M56" s="219"/>
      <c r="N56" s="219"/>
      <c r="O56" s="137"/>
      <c r="P56" s="68"/>
      <c r="Q56" s="68"/>
      <c r="R56" s="68"/>
      <c r="S56" s="68"/>
      <c r="T56" s="68"/>
      <c r="U56" s="68"/>
      <c r="V56" s="68"/>
      <c r="W56" s="68"/>
      <c r="X56" s="68"/>
      <c r="Y56" s="68"/>
      <c r="Z56" s="68"/>
      <c r="AA56" s="68"/>
      <c r="AB56" s="68"/>
      <c r="AC56" s="68"/>
      <c r="AD56" s="68"/>
      <c r="AE56" s="68"/>
      <c r="AF56" s="68"/>
      <c r="AG56" s="68"/>
      <c r="AH56" s="68"/>
      <c r="AI56" s="68"/>
      <c r="AJ56" s="68"/>
      <c r="AK56" s="68"/>
      <c r="AL56" s="68"/>
      <c r="AM56" s="68"/>
      <c r="AN56" s="68"/>
      <c r="AO56" s="68"/>
      <c r="AP56" s="68"/>
      <c r="AQ56" s="68"/>
      <c r="AR56" s="68"/>
      <c r="AS56" s="68"/>
      <c r="AT56" s="68"/>
      <c r="AU56" s="68"/>
      <c r="AV56" s="68"/>
      <c r="AW56" s="68"/>
      <c r="AX56" s="68"/>
      <c r="AY56" s="68"/>
      <c r="AZ56" s="68"/>
      <c r="BA56" s="68"/>
      <c r="BB56" s="68"/>
      <c r="BC56" s="68"/>
      <c r="BD56" s="68"/>
      <c r="BE56" s="68"/>
      <c r="BF56" s="68"/>
      <c r="BG56" s="68"/>
      <c r="BH56" s="68"/>
      <c r="BI56" s="68"/>
      <c r="BJ56" s="68"/>
      <c r="BK56" s="68"/>
      <c r="BL56" s="68"/>
      <c r="BM56" s="68"/>
      <c r="BN56" s="68"/>
      <c r="BO56" s="68"/>
      <c r="BP56" s="68"/>
      <c r="BQ56" s="68"/>
      <c r="BR56" s="68"/>
      <c r="BS56" s="68"/>
      <c r="BT56" s="68"/>
      <c r="BU56" s="68"/>
      <c r="BV56" s="68"/>
      <c r="BW56" s="68"/>
      <c r="BX56" s="68"/>
      <c r="BY56" s="68"/>
      <c r="BZ56" s="68"/>
      <c r="CA56" s="68"/>
      <c r="CB56" s="68"/>
      <c r="CC56" s="68"/>
      <c r="CD56" s="68"/>
      <c r="CE56" s="68"/>
      <c r="CF56" s="68"/>
      <c r="CG56" s="68"/>
      <c r="CH56" s="68"/>
      <c r="CI56" s="68"/>
      <c r="CJ56" s="68"/>
      <c r="CK56" s="68"/>
      <c r="CL56" s="68"/>
      <c r="CM56" s="68"/>
      <c r="CN56" s="68"/>
      <c r="CO56" s="68"/>
      <c r="CP56" s="68"/>
      <c r="CQ56" s="68"/>
      <c r="CR56" s="68"/>
      <c r="CS56" s="68"/>
      <c r="CT56" s="68"/>
      <c r="CU56" s="68"/>
      <c r="CV56" s="68"/>
      <c r="CW56" s="68"/>
      <c r="CX56" s="68"/>
      <c r="CY56" s="68"/>
      <c r="CZ56" s="68"/>
      <c r="DA56" s="68"/>
      <c r="DB56" s="68"/>
      <c r="DC56" s="68"/>
      <c r="DD56" s="68"/>
      <c r="DE56" s="68"/>
      <c r="DF56" s="68"/>
      <c r="DG56" s="68"/>
      <c r="DH56" s="68"/>
      <c r="DI56" s="68"/>
      <c r="DJ56" s="68"/>
      <c r="DK56" s="68"/>
      <c r="DL56" s="68"/>
      <c r="DM56" s="68"/>
      <c r="DN56" s="68"/>
      <c r="DO56" s="68"/>
      <c r="DP56" s="68"/>
      <c r="DQ56" s="68"/>
      <c r="DR56" s="68"/>
      <c r="DS56" s="68"/>
      <c r="DT56" s="68"/>
      <c r="DU56" s="68"/>
      <c r="DV56" s="68"/>
      <c r="DW56" s="68"/>
      <c r="DX56" s="68"/>
      <c r="DY56" s="68"/>
      <c r="DZ56" s="68"/>
      <c r="EA56" s="68"/>
      <c r="EB56" s="68"/>
      <c r="EC56" s="68"/>
      <c r="ED56" s="68"/>
      <c r="EE56" s="68"/>
      <c r="EF56" s="68"/>
      <c r="EG56" s="68"/>
      <c r="EH56" s="68"/>
      <c r="EI56" s="68"/>
      <c r="EJ56" s="68"/>
      <c r="EK56" s="68"/>
      <c r="EL56" s="68"/>
      <c r="EM56" s="68"/>
      <c r="EN56" s="68"/>
      <c r="EO56" s="68"/>
      <c r="EP56" s="68"/>
      <c r="EQ56" s="68"/>
      <c r="ER56" s="68"/>
      <c r="ES56" s="68"/>
      <c r="ET56" s="68"/>
      <c r="EU56" s="68"/>
      <c r="EV56" s="68"/>
      <c r="EW56" s="68"/>
      <c r="EX56" s="68"/>
      <c r="EY56" s="68"/>
      <c r="EZ56" s="68"/>
      <c r="FA56" s="68"/>
      <c r="FB56" s="68"/>
      <c r="FC56" s="68"/>
      <c r="FD56" s="68"/>
      <c r="FE56" s="68"/>
      <c r="FF56" s="68"/>
      <c r="FG56" s="68"/>
      <c r="FH56" s="68"/>
      <c r="FI56" s="68"/>
      <c r="FJ56" s="68"/>
      <c r="FK56" s="68"/>
      <c r="FL56" s="68"/>
      <c r="FM56" s="68"/>
      <c r="FN56" s="68"/>
      <c r="FO56" s="68"/>
      <c r="FP56" s="68"/>
      <c r="FQ56" s="68"/>
      <c r="FR56" s="68"/>
      <c r="FS56" s="68"/>
      <c r="FT56" s="68"/>
      <c r="FU56" s="68"/>
      <c r="FV56" s="68"/>
      <c r="FW56" s="68"/>
      <c r="FX56" s="68"/>
      <c r="FY56" s="68"/>
      <c r="FZ56" s="68"/>
      <c r="GA56" s="68"/>
      <c r="GB56" s="68"/>
      <c r="GC56" s="68"/>
      <c r="GD56" s="68"/>
      <c r="GE56" s="68"/>
      <c r="GF56" s="68"/>
      <c r="GG56" s="68"/>
      <c r="GH56" s="68"/>
      <c r="GI56" s="68"/>
      <c r="GJ56" s="68"/>
      <c r="GK56" s="68"/>
      <c r="GL56" s="68"/>
      <c r="GM56" s="68"/>
      <c r="GN56" s="68"/>
      <c r="GO56" s="68"/>
      <c r="GP56" s="68"/>
      <c r="GQ56" s="68"/>
      <c r="GR56" s="68"/>
      <c r="GS56" s="68"/>
      <c r="GT56" s="68"/>
      <c r="GU56" s="68"/>
      <c r="GV56" s="68"/>
      <c r="GW56" s="68"/>
      <c r="GX56" s="68"/>
      <c r="GY56" s="68"/>
      <c r="GZ56" s="68"/>
      <c r="HA56" s="68"/>
      <c r="HB56" s="68"/>
      <c r="HC56" s="68"/>
      <c r="HD56" s="68"/>
      <c r="HE56" s="68"/>
      <c r="HF56" s="68"/>
      <c r="HG56" s="68"/>
      <c r="HH56" s="68"/>
      <c r="HI56" s="68"/>
      <c r="HJ56" s="68"/>
      <c r="HK56" s="68"/>
      <c r="HL56" s="68"/>
      <c r="HM56" s="68"/>
      <c r="HN56" s="68"/>
      <c r="HO56" s="68"/>
      <c r="HP56" s="68"/>
      <c r="HQ56" s="68"/>
      <c r="HR56" s="68"/>
      <c r="HS56" s="68"/>
      <c r="HT56" s="68"/>
      <c r="HU56" s="68"/>
      <c r="HV56" s="68"/>
      <c r="HW56" s="68"/>
      <c r="HX56" s="68"/>
      <c r="HY56" s="68"/>
      <c r="HZ56" s="68"/>
      <c r="IA56" s="68"/>
      <c r="IB56" s="68"/>
      <c r="IC56" s="68"/>
      <c r="ID56" s="68"/>
      <c r="IE56" s="68"/>
      <c r="IF56" s="68"/>
      <c r="IG56" s="68"/>
      <c r="IH56" s="68"/>
      <c r="II56" s="68"/>
      <c r="IJ56" s="68"/>
      <c r="IK56" s="68"/>
      <c r="IL56" s="68"/>
      <c r="IM56" s="68"/>
      <c r="IN56" s="68"/>
      <c r="IO56" s="68"/>
      <c r="IP56" s="68"/>
      <c r="IQ56" s="68"/>
      <c r="IR56" s="68"/>
      <c r="IS56" s="68"/>
      <c r="IT56" s="68"/>
      <c r="IU56" s="68"/>
      <c r="IV56" s="68"/>
      <c r="IW56" s="68"/>
    </row>
    <row r="57" spans="1:257" ht="102">
      <c r="A57" s="192" t="str">
        <f>"["&amp;TEXT($B$2,"##")&amp;"-"&amp;TEXT(ROW()-14,"##")&amp;"]"</f>
        <v>[Administration-43]</v>
      </c>
      <c r="B57" s="200" t="s">
        <v>627</v>
      </c>
      <c r="C57" s="200" t="s">
        <v>716</v>
      </c>
      <c r="D57" s="200" t="s">
        <v>656</v>
      </c>
      <c r="E57" s="200"/>
      <c r="F57" s="200" t="s">
        <v>4</v>
      </c>
      <c r="G57" s="200" t="s">
        <v>4</v>
      </c>
      <c r="H57" s="201"/>
      <c r="I57" s="201"/>
      <c r="J57" s="197"/>
      <c r="K57" s="197"/>
      <c r="L57" s="197"/>
      <c r="M57" s="198"/>
      <c r="N57" s="198"/>
      <c r="O57" s="198"/>
      <c r="P57" s="68"/>
    </row>
    <row r="58" spans="1:257" ht="102">
      <c r="A58" s="175" t="str">
        <f t="shared" ref="A58:A68" si="6">"["&amp;TEXT($B$2,"##")&amp;"-"&amp;TEXT(ROW()-14,"##")&amp;"]"</f>
        <v>[Administration-44]</v>
      </c>
      <c r="B58" s="95" t="s">
        <v>631</v>
      </c>
      <c r="C58" s="95" t="s">
        <v>716</v>
      </c>
      <c r="D58" s="95" t="s">
        <v>656</v>
      </c>
      <c r="E58" s="95"/>
      <c r="F58" s="95" t="s">
        <v>4</v>
      </c>
      <c r="G58" s="95" t="s">
        <v>4</v>
      </c>
      <c r="H58" s="79"/>
      <c r="I58" s="79"/>
      <c r="J58" s="155"/>
      <c r="K58" s="155"/>
      <c r="L58" s="155"/>
      <c r="M58" s="156"/>
      <c r="N58" s="156"/>
      <c r="O58" s="156"/>
      <c r="P58" s="68"/>
    </row>
    <row r="59" spans="1:257" ht="102">
      <c r="A59" s="175" t="str">
        <f t="shared" si="6"/>
        <v>[Administration-45]</v>
      </c>
      <c r="B59" s="95" t="s">
        <v>632</v>
      </c>
      <c r="C59" s="95" t="s">
        <v>716</v>
      </c>
      <c r="D59" s="95" t="s">
        <v>656</v>
      </c>
      <c r="E59" s="95"/>
      <c r="F59" s="95" t="s">
        <v>4</v>
      </c>
      <c r="G59" s="95" t="s">
        <v>4</v>
      </c>
      <c r="H59" s="79"/>
      <c r="I59" s="79"/>
      <c r="J59" s="155"/>
      <c r="K59" s="155"/>
      <c r="L59" s="155"/>
      <c r="M59" s="156"/>
      <c r="N59" s="156"/>
      <c r="O59" s="156"/>
      <c r="P59" s="68"/>
    </row>
    <row r="60" spans="1:257" ht="216.75">
      <c r="A60" s="175" t="str">
        <f t="shared" si="6"/>
        <v>[Administration-46]</v>
      </c>
      <c r="B60" s="95" t="s">
        <v>637</v>
      </c>
      <c r="C60" s="95" t="s">
        <v>717</v>
      </c>
      <c r="D60" s="95" t="s">
        <v>638</v>
      </c>
      <c r="E60" s="95"/>
      <c r="F60" s="95" t="s">
        <v>4</v>
      </c>
      <c r="G60" s="95" t="s">
        <v>4</v>
      </c>
      <c r="H60" s="79"/>
      <c r="I60" s="79"/>
      <c r="J60" s="155"/>
      <c r="K60" s="155"/>
      <c r="L60" s="155"/>
      <c r="M60" s="156"/>
      <c r="N60" s="156"/>
      <c r="O60" s="156"/>
      <c r="P60" s="68"/>
    </row>
    <row r="61" spans="1:257" ht="165.75">
      <c r="A61" s="175" t="str">
        <f t="shared" si="6"/>
        <v>[Administration-47]</v>
      </c>
      <c r="B61" s="95" t="s">
        <v>639</v>
      </c>
      <c r="C61" s="95" t="s">
        <v>718</v>
      </c>
      <c r="D61" s="95" t="s">
        <v>641</v>
      </c>
      <c r="E61" s="95"/>
      <c r="F61" s="95" t="s">
        <v>4</v>
      </c>
      <c r="G61" s="95" t="s">
        <v>4</v>
      </c>
      <c r="H61" s="79"/>
      <c r="I61" s="79"/>
      <c r="J61" s="155"/>
      <c r="K61" s="155"/>
      <c r="L61" s="155"/>
      <c r="M61" s="156"/>
      <c r="N61" s="156"/>
      <c r="O61" s="156"/>
      <c r="P61" s="68"/>
    </row>
    <row r="62" spans="1:257" ht="178.5">
      <c r="A62" s="175" t="str">
        <f t="shared" si="6"/>
        <v>[Administration-48]</v>
      </c>
      <c r="B62" s="95" t="s">
        <v>640</v>
      </c>
      <c r="C62" s="95" t="s">
        <v>719</v>
      </c>
      <c r="D62" s="95" t="s">
        <v>642</v>
      </c>
      <c r="E62" s="95"/>
      <c r="F62" s="95" t="s">
        <v>4</v>
      </c>
      <c r="G62" s="95" t="s">
        <v>4</v>
      </c>
      <c r="H62" s="79"/>
      <c r="I62" s="79"/>
      <c r="J62" s="155"/>
      <c r="K62" s="155"/>
      <c r="L62" s="155"/>
      <c r="M62" s="156"/>
      <c r="N62" s="156"/>
      <c r="O62" s="156"/>
      <c r="P62" s="68"/>
    </row>
    <row r="63" spans="1:257" ht="102">
      <c r="A63" s="175" t="str">
        <f t="shared" si="6"/>
        <v>[Administration-49]</v>
      </c>
      <c r="B63" s="95" t="s">
        <v>645</v>
      </c>
      <c r="C63" s="95" t="s">
        <v>720</v>
      </c>
      <c r="D63" s="95" t="s">
        <v>643</v>
      </c>
      <c r="E63" s="95"/>
      <c r="F63" s="95" t="s">
        <v>4</v>
      </c>
      <c r="G63" s="95" t="s">
        <v>4</v>
      </c>
      <c r="H63" s="79"/>
      <c r="I63" s="79"/>
      <c r="J63" s="155"/>
      <c r="K63" s="155"/>
      <c r="L63" s="155"/>
      <c r="M63" s="156"/>
      <c r="N63" s="156"/>
      <c r="O63" s="156"/>
      <c r="P63" s="68"/>
    </row>
    <row r="64" spans="1:257" ht="114.75">
      <c r="A64" s="175" t="str">
        <f t="shared" si="6"/>
        <v>[Administration-50]</v>
      </c>
      <c r="B64" s="95" t="s">
        <v>646</v>
      </c>
      <c r="C64" s="95" t="s">
        <v>721</v>
      </c>
      <c r="D64" s="95" t="s">
        <v>644</v>
      </c>
      <c r="E64" s="95"/>
      <c r="F64" s="95" t="s">
        <v>4</v>
      </c>
      <c r="G64" s="95" t="s">
        <v>4</v>
      </c>
      <c r="H64" s="79"/>
      <c r="I64" s="79"/>
      <c r="J64" s="155"/>
      <c r="K64" s="155"/>
      <c r="L64" s="155"/>
      <c r="M64" s="156"/>
      <c r="N64" s="156"/>
      <c r="O64" s="156"/>
      <c r="P64" s="68"/>
    </row>
    <row r="65" spans="1:257" ht="89.25">
      <c r="A65" s="175" t="str">
        <f t="shared" si="6"/>
        <v>[Administration-51]</v>
      </c>
      <c r="B65" s="95" t="s">
        <v>660</v>
      </c>
      <c r="C65" s="95" t="s">
        <v>722</v>
      </c>
      <c r="D65" s="95" t="s">
        <v>647</v>
      </c>
      <c r="E65" s="95"/>
      <c r="F65" s="95" t="s">
        <v>4</v>
      </c>
      <c r="G65" s="95" t="s">
        <v>4</v>
      </c>
      <c r="H65" s="79"/>
      <c r="I65" s="79"/>
      <c r="J65" s="155"/>
      <c r="K65" s="155"/>
      <c r="L65" s="155"/>
      <c r="M65" s="156"/>
      <c r="N65" s="156"/>
      <c r="O65" s="156"/>
      <c r="P65" s="68"/>
    </row>
    <row r="66" spans="1:257" ht="89.25">
      <c r="A66" s="175" t="str">
        <f t="shared" si="6"/>
        <v>[Administration-52]</v>
      </c>
      <c r="B66" s="95" t="s">
        <v>661</v>
      </c>
      <c r="C66" s="95" t="s">
        <v>723</v>
      </c>
      <c r="D66" s="95" t="s">
        <v>652</v>
      </c>
      <c r="E66" s="95"/>
      <c r="F66" s="95" t="s">
        <v>4</v>
      </c>
      <c r="G66" s="95" t="s">
        <v>4</v>
      </c>
      <c r="H66" s="79"/>
      <c r="I66" s="79"/>
      <c r="J66" s="155"/>
      <c r="K66" s="155"/>
      <c r="L66" s="155"/>
      <c r="M66" s="156"/>
      <c r="N66" s="156"/>
      <c r="O66" s="156"/>
      <c r="P66" s="68"/>
    </row>
    <row r="67" spans="1:257" ht="102">
      <c r="A67" s="175" t="str">
        <f t="shared" si="6"/>
        <v>[Administration-53]</v>
      </c>
      <c r="B67" s="95" t="s">
        <v>650</v>
      </c>
      <c r="C67" s="95" t="s">
        <v>724</v>
      </c>
      <c r="D67" s="95" t="s">
        <v>651</v>
      </c>
      <c r="E67" s="95"/>
      <c r="F67" s="95" t="s">
        <v>4</v>
      </c>
      <c r="G67" s="95" t="s">
        <v>4</v>
      </c>
      <c r="H67" s="79"/>
      <c r="I67" s="79"/>
      <c r="J67" s="155"/>
      <c r="K67" s="155"/>
      <c r="L67" s="155"/>
      <c r="M67" s="156"/>
      <c r="N67" s="156"/>
      <c r="O67" s="156"/>
      <c r="P67" s="68"/>
    </row>
    <row r="68" spans="1:257" ht="102">
      <c r="A68" s="186" t="str">
        <f t="shared" si="6"/>
        <v>[Administration-54]</v>
      </c>
      <c r="B68" s="84" t="s">
        <v>653</v>
      </c>
      <c r="C68" s="84" t="s">
        <v>725</v>
      </c>
      <c r="D68" s="84" t="s">
        <v>654</v>
      </c>
      <c r="E68" s="84"/>
      <c r="F68" s="84" t="s">
        <v>4</v>
      </c>
      <c r="G68" s="84" t="s">
        <v>4</v>
      </c>
      <c r="H68" s="87"/>
      <c r="I68" s="87"/>
      <c r="J68" s="189"/>
      <c r="K68" s="189"/>
      <c r="L68" s="189"/>
      <c r="M68" s="190"/>
      <c r="N68" s="190"/>
      <c r="O68" s="190"/>
      <c r="P68" s="68"/>
    </row>
    <row r="69" spans="1:257" ht="12.75">
      <c r="A69" s="136"/>
      <c r="B69" s="277" t="s">
        <v>633</v>
      </c>
      <c r="C69" s="277"/>
      <c r="D69" s="277"/>
      <c r="E69" s="277"/>
      <c r="F69" s="277"/>
      <c r="G69" s="277"/>
      <c r="H69" s="277"/>
      <c r="I69" s="277"/>
      <c r="J69" s="219"/>
      <c r="K69" s="219"/>
      <c r="L69" s="219"/>
      <c r="M69" s="219"/>
      <c r="N69" s="219"/>
      <c r="O69" s="137"/>
      <c r="P69" s="68"/>
      <c r="Q69" s="68"/>
      <c r="R69" s="68"/>
      <c r="S69" s="68"/>
      <c r="T69" s="68"/>
      <c r="U69" s="68"/>
      <c r="V69" s="68"/>
      <c r="W69" s="68"/>
      <c r="X69" s="68"/>
      <c r="Y69" s="68"/>
      <c r="Z69" s="68"/>
      <c r="AA69" s="68"/>
      <c r="AB69" s="68"/>
      <c r="AC69" s="68"/>
      <c r="AD69" s="68"/>
      <c r="AE69" s="68"/>
      <c r="AF69" s="68"/>
      <c r="AG69" s="68"/>
      <c r="AH69" s="68"/>
      <c r="AI69" s="68"/>
      <c r="AJ69" s="68"/>
      <c r="AK69" s="68"/>
      <c r="AL69" s="68"/>
      <c r="AM69" s="68"/>
      <c r="AN69" s="68"/>
      <c r="AO69" s="68"/>
      <c r="AP69" s="68"/>
      <c r="AQ69" s="68"/>
      <c r="AR69" s="68"/>
      <c r="AS69" s="68"/>
      <c r="AT69" s="68"/>
      <c r="AU69" s="68"/>
      <c r="AV69" s="68"/>
      <c r="AW69" s="68"/>
      <c r="AX69" s="68"/>
      <c r="AY69" s="68"/>
      <c r="AZ69" s="68"/>
      <c r="BA69" s="68"/>
      <c r="BB69" s="68"/>
      <c r="BC69" s="68"/>
      <c r="BD69" s="68"/>
      <c r="BE69" s="68"/>
      <c r="BF69" s="68"/>
      <c r="BG69" s="68"/>
      <c r="BH69" s="68"/>
      <c r="BI69" s="68"/>
      <c r="BJ69" s="68"/>
      <c r="BK69" s="68"/>
      <c r="BL69" s="68"/>
      <c r="BM69" s="68"/>
      <c r="BN69" s="68"/>
      <c r="BO69" s="68"/>
      <c r="BP69" s="68"/>
      <c r="BQ69" s="68"/>
      <c r="BR69" s="68"/>
      <c r="BS69" s="68"/>
      <c r="BT69" s="68"/>
      <c r="BU69" s="68"/>
      <c r="BV69" s="68"/>
      <c r="BW69" s="68"/>
      <c r="BX69" s="68"/>
      <c r="BY69" s="68"/>
      <c r="BZ69" s="68"/>
      <c r="CA69" s="68"/>
      <c r="CB69" s="68"/>
      <c r="CC69" s="68"/>
      <c r="CD69" s="68"/>
      <c r="CE69" s="68"/>
      <c r="CF69" s="68"/>
      <c r="CG69" s="68"/>
      <c r="CH69" s="68"/>
      <c r="CI69" s="68"/>
      <c r="CJ69" s="68"/>
      <c r="CK69" s="68"/>
      <c r="CL69" s="68"/>
      <c r="CM69" s="68"/>
      <c r="CN69" s="68"/>
      <c r="CO69" s="68"/>
      <c r="CP69" s="68"/>
      <c r="CQ69" s="68"/>
      <c r="CR69" s="68"/>
      <c r="CS69" s="68"/>
      <c r="CT69" s="68"/>
      <c r="CU69" s="68"/>
      <c r="CV69" s="68"/>
      <c r="CW69" s="68"/>
      <c r="CX69" s="68"/>
      <c r="CY69" s="68"/>
      <c r="CZ69" s="68"/>
      <c r="DA69" s="68"/>
      <c r="DB69" s="68"/>
      <c r="DC69" s="68"/>
      <c r="DD69" s="68"/>
      <c r="DE69" s="68"/>
      <c r="DF69" s="68"/>
      <c r="DG69" s="68"/>
      <c r="DH69" s="68"/>
      <c r="DI69" s="68"/>
      <c r="DJ69" s="68"/>
      <c r="DK69" s="68"/>
      <c r="DL69" s="68"/>
      <c r="DM69" s="68"/>
      <c r="DN69" s="68"/>
      <c r="DO69" s="68"/>
      <c r="DP69" s="68"/>
      <c r="DQ69" s="68"/>
      <c r="DR69" s="68"/>
      <c r="DS69" s="68"/>
      <c r="DT69" s="68"/>
      <c r="DU69" s="68"/>
      <c r="DV69" s="68"/>
      <c r="DW69" s="68"/>
      <c r="DX69" s="68"/>
      <c r="DY69" s="68"/>
      <c r="DZ69" s="68"/>
      <c r="EA69" s="68"/>
      <c r="EB69" s="68"/>
      <c r="EC69" s="68"/>
      <c r="ED69" s="68"/>
      <c r="EE69" s="68"/>
      <c r="EF69" s="68"/>
      <c r="EG69" s="68"/>
      <c r="EH69" s="68"/>
      <c r="EI69" s="68"/>
      <c r="EJ69" s="68"/>
      <c r="EK69" s="68"/>
      <c r="EL69" s="68"/>
      <c r="EM69" s="68"/>
      <c r="EN69" s="68"/>
      <c r="EO69" s="68"/>
      <c r="EP69" s="68"/>
      <c r="EQ69" s="68"/>
      <c r="ER69" s="68"/>
      <c r="ES69" s="68"/>
      <c r="ET69" s="68"/>
      <c r="EU69" s="68"/>
      <c r="EV69" s="68"/>
      <c r="EW69" s="68"/>
      <c r="EX69" s="68"/>
      <c r="EY69" s="68"/>
      <c r="EZ69" s="68"/>
      <c r="FA69" s="68"/>
      <c r="FB69" s="68"/>
      <c r="FC69" s="68"/>
      <c r="FD69" s="68"/>
      <c r="FE69" s="68"/>
      <c r="FF69" s="68"/>
      <c r="FG69" s="68"/>
      <c r="FH69" s="68"/>
      <c r="FI69" s="68"/>
      <c r="FJ69" s="68"/>
      <c r="FK69" s="68"/>
      <c r="FL69" s="68"/>
      <c r="FM69" s="68"/>
      <c r="FN69" s="68"/>
      <c r="FO69" s="68"/>
      <c r="FP69" s="68"/>
      <c r="FQ69" s="68"/>
      <c r="FR69" s="68"/>
      <c r="FS69" s="68"/>
      <c r="FT69" s="68"/>
      <c r="FU69" s="68"/>
      <c r="FV69" s="68"/>
      <c r="FW69" s="68"/>
      <c r="FX69" s="68"/>
      <c r="FY69" s="68"/>
      <c r="FZ69" s="68"/>
      <c r="GA69" s="68"/>
      <c r="GB69" s="68"/>
      <c r="GC69" s="68"/>
      <c r="GD69" s="68"/>
      <c r="GE69" s="68"/>
      <c r="GF69" s="68"/>
      <c r="GG69" s="68"/>
      <c r="GH69" s="68"/>
      <c r="GI69" s="68"/>
      <c r="GJ69" s="68"/>
      <c r="GK69" s="68"/>
      <c r="GL69" s="68"/>
      <c r="GM69" s="68"/>
      <c r="GN69" s="68"/>
      <c r="GO69" s="68"/>
      <c r="GP69" s="68"/>
      <c r="GQ69" s="68"/>
      <c r="GR69" s="68"/>
      <c r="GS69" s="68"/>
      <c r="GT69" s="68"/>
      <c r="GU69" s="68"/>
      <c r="GV69" s="68"/>
      <c r="GW69" s="68"/>
      <c r="GX69" s="68"/>
      <c r="GY69" s="68"/>
      <c r="GZ69" s="68"/>
      <c r="HA69" s="68"/>
      <c r="HB69" s="68"/>
      <c r="HC69" s="68"/>
      <c r="HD69" s="68"/>
      <c r="HE69" s="68"/>
      <c r="HF69" s="68"/>
      <c r="HG69" s="68"/>
      <c r="HH69" s="68"/>
      <c r="HI69" s="68"/>
      <c r="HJ69" s="68"/>
      <c r="HK69" s="68"/>
      <c r="HL69" s="68"/>
      <c r="HM69" s="68"/>
      <c r="HN69" s="68"/>
      <c r="HO69" s="68"/>
      <c r="HP69" s="68"/>
      <c r="HQ69" s="68"/>
      <c r="HR69" s="68"/>
      <c r="HS69" s="68"/>
      <c r="HT69" s="68"/>
      <c r="HU69" s="68"/>
      <c r="HV69" s="68"/>
      <c r="HW69" s="68"/>
      <c r="HX69" s="68"/>
      <c r="HY69" s="68"/>
      <c r="HZ69" s="68"/>
      <c r="IA69" s="68"/>
      <c r="IB69" s="68"/>
      <c r="IC69" s="68"/>
      <c r="ID69" s="68"/>
      <c r="IE69" s="68"/>
      <c r="IF69" s="68"/>
      <c r="IG69" s="68"/>
      <c r="IH69" s="68"/>
      <c r="II69" s="68"/>
      <c r="IJ69" s="68"/>
      <c r="IK69" s="68"/>
      <c r="IL69" s="68"/>
      <c r="IM69" s="68"/>
      <c r="IN69" s="68"/>
      <c r="IO69" s="68"/>
      <c r="IP69" s="68"/>
      <c r="IQ69" s="68"/>
      <c r="IR69" s="68"/>
      <c r="IS69" s="68"/>
      <c r="IT69" s="68"/>
      <c r="IU69" s="68"/>
      <c r="IV69" s="68"/>
      <c r="IW69" s="68"/>
    </row>
    <row r="70" spans="1:257" ht="89.25">
      <c r="A70" s="192" t="str">
        <f>"["&amp;TEXT($B$2,"##")&amp;"-"&amp;TEXT(ROW()-15,"##")&amp;"]"</f>
        <v>[Administration-55]</v>
      </c>
      <c r="B70" s="200" t="s">
        <v>634</v>
      </c>
      <c r="C70" s="200" t="s">
        <v>726</v>
      </c>
      <c r="D70" s="200" t="s">
        <v>655</v>
      </c>
      <c r="E70" s="200"/>
      <c r="F70" s="200" t="s">
        <v>4</v>
      </c>
      <c r="G70" s="200" t="s">
        <v>4</v>
      </c>
      <c r="H70" s="201"/>
      <c r="I70" s="201"/>
      <c r="J70" s="197"/>
      <c r="K70" s="197"/>
      <c r="L70" s="197"/>
      <c r="M70" s="198"/>
      <c r="N70" s="198"/>
      <c r="O70" s="198"/>
      <c r="P70" s="68"/>
    </row>
    <row r="71" spans="1:257" ht="89.25">
      <c r="A71" s="175" t="str">
        <f t="shared" ref="A71:A76" si="7">"["&amp;TEXT($B$2,"##")&amp;"-"&amp;TEXT(ROW()-15,"##")&amp;"]"</f>
        <v>[Administration-56]</v>
      </c>
      <c r="B71" s="95" t="s">
        <v>635</v>
      </c>
      <c r="C71" s="95" t="s">
        <v>726</v>
      </c>
      <c r="D71" s="95" t="s">
        <v>655</v>
      </c>
      <c r="E71" s="95"/>
      <c r="F71" s="95" t="s">
        <v>4</v>
      </c>
      <c r="G71" s="95" t="s">
        <v>4</v>
      </c>
      <c r="H71" s="79"/>
      <c r="I71" s="79"/>
      <c r="J71" s="155"/>
      <c r="K71" s="155"/>
      <c r="L71" s="155"/>
      <c r="M71" s="156"/>
      <c r="N71" s="156"/>
      <c r="O71" s="156"/>
      <c r="P71" s="68"/>
    </row>
    <row r="72" spans="1:257" ht="89.25">
      <c r="A72" s="175" t="str">
        <f t="shared" si="7"/>
        <v>[Administration-57]</v>
      </c>
      <c r="B72" s="95" t="s">
        <v>636</v>
      </c>
      <c r="C72" s="95" t="s">
        <v>726</v>
      </c>
      <c r="D72" s="95" t="s">
        <v>655</v>
      </c>
      <c r="E72" s="95"/>
      <c r="F72" s="95" t="s">
        <v>4</v>
      </c>
      <c r="G72" s="95" t="s">
        <v>4</v>
      </c>
      <c r="H72" s="79"/>
      <c r="I72" s="79"/>
      <c r="J72" s="155"/>
      <c r="K72" s="155"/>
      <c r="L72" s="155"/>
      <c r="M72" s="156"/>
      <c r="N72" s="156"/>
      <c r="O72" s="156"/>
      <c r="P72" s="68"/>
    </row>
    <row r="73" spans="1:257" ht="127.5">
      <c r="A73" s="175" t="str">
        <f t="shared" si="7"/>
        <v>[Administration-58]</v>
      </c>
      <c r="B73" s="95" t="s">
        <v>648</v>
      </c>
      <c r="C73" s="95" t="s">
        <v>727</v>
      </c>
      <c r="D73" s="95" t="s">
        <v>649</v>
      </c>
      <c r="E73" s="95"/>
      <c r="F73" s="95" t="s">
        <v>4</v>
      </c>
      <c r="G73" s="95" t="s">
        <v>4</v>
      </c>
      <c r="H73" s="79"/>
      <c r="I73" s="79"/>
      <c r="J73" s="155"/>
      <c r="K73" s="155"/>
      <c r="L73" s="155"/>
      <c r="M73" s="156"/>
      <c r="N73" s="156"/>
      <c r="O73" s="156"/>
      <c r="P73" s="68"/>
    </row>
    <row r="74" spans="1:257" ht="102">
      <c r="A74" s="175" t="str">
        <f t="shared" si="7"/>
        <v>[Administration-59]</v>
      </c>
      <c r="B74" s="95" t="s">
        <v>657</v>
      </c>
      <c r="C74" s="95" t="s">
        <v>728</v>
      </c>
      <c r="D74" s="95" t="s">
        <v>659</v>
      </c>
      <c r="E74" s="95"/>
      <c r="F74" s="95" t="s">
        <v>4</v>
      </c>
      <c r="G74" s="95" t="s">
        <v>4</v>
      </c>
      <c r="H74" s="79"/>
      <c r="I74" s="79"/>
      <c r="J74" s="155"/>
      <c r="K74" s="155"/>
      <c r="L74" s="155"/>
      <c r="M74" s="156"/>
      <c r="N74" s="156"/>
      <c r="O74" s="156"/>
      <c r="P74" s="68"/>
    </row>
    <row r="75" spans="1:257" ht="89.25">
      <c r="A75" s="175" t="str">
        <f t="shared" si="7"/>
        <v>[Administration-60]</v>
      </c>
      <c r="B75" s="95" t="s">
        <v>662</v>
      </c>
      <c r="C75" s="95" t="s">
        <v>729</v>
      </c>
      <c r="D75" s="95" t="s">
        <v>663</v>
      </c>
      <c r="E75" s="95"/>
      <c r="F75" s="95" t="s">
        <v>4</v>
      </c>
      <c r="G75" s="95" t="s">
        <v>4</v>
      </c>
      <c r="H75" s="79"/>
      <c r="I75" s="79"/>
      <c r="J75" s="155"/>
      <c r="K75" s="155"/>
      <c r="L75" s="155"/>
      <c r="M75" s="156"/>
      <c r="N75" s="156"/>
      <c r="O75" s="156"/>
      <c r="P75" s="68"/>
    </row>
    <row r="76" spans="1:257" ht="102">
      <c r="A76" s="186" t="str">
        <f t="shared" si="7"/>
        <v>[Administration-61]</v>
      </c>
      <c r="B76" s="84" t="s">
        <v>664</v>
      </c>
      <c r="C76" s="84" t="s">
        <v>730</v>
      </c>
      <c r="D76" s="84" t="s">
        <v>665</v>
      </c>
      <c r="E76" s="84"/>
      <c r="F76" s="84" t="s">
        <v>4</v>
      </c>
      <c r="G76" s="84" t="s">
        <v>4</v>
      </c>
      <c r="H76" s="87"/>
      <c r="I76" s="87"/>
      <c r="J76" s="189"/>
      <c r="K76" s="189"/>
      <c r="L76" s="189"/>
      <c r="M76" s="190"/>
      <c r="N76" s="190"/>
      <c r="O76" s="190"/>
      <c r="P76" s="68"/>
    </row>
    <row r="77" spans="1:257" ht="12.75">
      <c r="A77" s="136"/>
      <c r="B77" s="277" t="s">
        <v>619</v>
      </c>
      <c r="C77" s="277"/>
      <c r="D77" s="277"/>
      <c r="E77" s="277"/>
      <c r="F77" s="277"/>
      <c r="G77" s="277"/>
      <c r="H77" s="277"/>
      <c r="I77" s="277"/>
      <c r="J77" s="219"/>
      <c r="K77" s="219"/>
      <c r="L77" s="219"/>
      <c r="M77" s="219"/>
      <c r="N77" s="219"/>
      <c r="O77" s="137"/>
      <c r="P77" s="68"/>
      <c r="Q77" s="68"/>
      <c r="R77" s="68"/>
      <c r="S77" s="68"/>
      <c r="T77" s="68"/>
      <c r="U77" s="68"/>
      <c r="V77" s="68"/>
      <c r="W77" s="68"/>
      <c r="X77" s="68"/>
      <c r="Y77" s="68"/>
      <c r="Z77" s="68"/>
      <c r="AA77" s="68"/>
      <c r="AB77" s="68"/>
      <c r="AC77" s="68"/>
      <c r="AD77" s="68"/>
      <c r="AE77" s="68"/>
      <c r="AF77" s="68"/>
      <c r="AG77" s="68"/>
      <c r="AH77" s="68"/>
      <c r="AI77" s="68"/>
      <c r="AJ77" s="68"/>
      <c r="AK77" s="68"/>
      <c r="AL77" s="68"/>
      <c r="AM77" s="68"/>
      <c r="AN77" s="68"/>
      <c r="AO77" s="68"/>
      <c r="AP77" s="68"/>
      <c r="AQ77" s="68"/>
      <c r="AR77" s="68"/>
      <c r="AS77" s="68"/>
      <c r="AT77" s="68"/>
      <c r="AU77" s="68"/>
      <c r="AV77" s="68"/>
      <c r="AW77" s="68"/>
      <c r="AX77" s="68"/>
      <c r="AY77" s="68"/>
      <c r="AZ77" s="68"/>
      <c r="BA77" s="68"/>
      <c r="BB77" s="68"/>
      <c r="BC77" s="68"/>
      <c r="BD77" s="68"/>
      <c r="BE77" s="68"/>
      <c r="BF77" s="68"/>
      <c r="BG77" s="68"/>
      <c r="BH77" s="68"/>
      <c r="BI77" s="68"/>
      <c r="BJ77" s="68"/>
      <c r="BK77" s="68"/>
      <c r="BL77" s="68"/>
      <c r="BM77" s="68"/>
      <c r="BN77" s="68"/>
      <c r="BO77" s="68"/>
      <c r="BP77" s="68"/>
      <c r="BQ77" s="68"/>
      <c r="BR77" s="68"/>
      <c r="BS77" s="68"/>
      <c r="BT77" s="68"/>
      <c r="BU77" s="68"/>
      <c r="BV77" s="68"/>
      <c r="BW77" s="68"/>
      <c r="BX77" s="68"/>
      <c r="BY77" s="68"/>
      <c r="BZ77" s="68"/>
      <c r="CA77" s="68"/>
      <c r="CB77" s="68"/>
      <c r="CC77" s="68"/>
      <c r="CD77" s="68"/>
      <c r="CE77" s="68"/>
      <c r="CF77" s="68"/>
      <c r="CG77" s="68"/>
      <c r="CH77" s="68"/>
      <c r="CI77" s="68"/>
      <c r="CJ77" s="68"/>
      <c r="CK77" s="68"/>
      <c r="CL77" s="68"/>
      <c r="CM77" s="68"/>
      <c r="CN77" s="68"/>
      <c r="CO77" s="68"/>
      <c r="CP77" s="68"/>
      <c r="CQ77" s="68"/>
      <c r="CR77" s="68"/>
      <c r="CS77" s="68"/>
      <c r="CT77" s="68"/>
      <c r="CU77" s="68"/>
      <c r="CV77" s="68"/>
      <c r="CW77" s="68"/>
      <c r="CX77" s="68"/>
      <c r="CY77" s="68"/>
      <c r="CZ77" s="68"/>
      <c r="DA77" s="68"/>
      <c r="DB77" s="68"/>
      <c r="DC77" s="68"/>
      <c r="DD77" s="68"/>
      <c r="DE77" s="68"/>
      <c r="DF77" s="68"/>
      <c r="DG77" s="68"/>
      <c r="DH77" s="68"/>
      <c r="DI77" s="68"/>
      <c r="DJ77" s="68"/>
      <c r="DK77" s="68"/>
      <c r="DL77" s="68"/>
      <c r="DM77" s="68"/>
      <c r="DN77" s="68"/>
      <c r="DO77" s="68"/>
      <c r="DP77" s="68"/>
      <c r="DQ77" s="68"/>
      <c r="DR77" s="68"/>
      <c r="DS77" s="68"/>
      <c r="DT77" s="68"/>
      <c r="DU77" s="68"/>
      <c r="DV77" s="68"/>
      <c r="DW77" s="68"/>
      <c r="DX77" s="68"/>
      <c r="DY77" s="68"/>
      <c r="DZ77" s="68"/>
      <c r="EA77" s="68"/>
      <c r="EB77" s="68"/>
      <c r="EC77" s="68"/>
      <c r="ED77" s="68"/>
      <c r="EE77" s="68"/>
      <c r="EF77" s="68"/>
      <c r="EG77" s="68"/>
      <c r="EH77" s="68"/>
      <c r="EI77" s="68"/>
      <c r="EJ77" s="68"/>
      <c r="EK77" s="68"/>
      <c r="EL77" s="68"/>
      <c r="EM77" s="68"/>
      <c r="EN77" s="68"/>
      <c r="EO77" s="68"/>
      <c r="EP77" s="68"/>
      <c r="EQ77" s="68"/>
      <c r="ER77" s="68"/>
      <c r="ES77" s="68"/>
      <c r="ET77" s="68"/>
      <c r="EU77" s="68"/>
      <c r="EV77" s="68"/>
      <c r="EW77" s="68"/>
      <c r="EX77" s="68"/>
      <c r="EY77" s="68"/>
      <c r="EZ77" s="68"/>
      <c r="FA77" s="68"/>
      <c r="FB77" s="68"/>
      <c r="FC77" s="68"/>
      <c r="FD77" s="68"/>
      <c r="FE77" s="68"/>
      <c r="FF77" s="68"/>
      <c r="FG77" s="68"/>
      <c r="FH77" s="68"/>
      <c r="FI77" s="68"/>
      <c r="FJ77" s="68"/>
      <c r="FK77" s="68"/>
      <c r="FL77" s="68"/>
      <c r="FM77" s="68"/>
      <c r="FN77" s="68"/>
      <c r="FO77" s="68"/>
      <c r="FP77" s="68"/>
      <c r="FQ77" s="68"/>
      <c r="FR77" s="68"/>
      <c r="FS77" s="68"/>
      <c r="FT77" s="68"/>
      <c r="FU77" s="68"/>
      <c r="FV77" s="68"/>
      <c r="FW77" s="68"/>
      <c r="FX77" s="68"/>
      <c r="FY77" s="68"/>
      <c r="FZ77" s="68"/>
      <c r="GA77" s="68"/>
      <c r="GB77" s="68"/>
      <c r="GC77" s="68"/>
      <c r="GD77" s="68"/>
      <c r="GE77" s="68"/>
      <c r="GF77" s="68"/>
      <c r="GG77" s="68"/>
      <c r="GH77" s="68"/>
      <c r="GI77" s="68"/>
      <c r="GJ77" s="68"/>
      <c r="GK77" s="68"/>
      <c r="GL77" s="68"/>
      <c r="GM77" s="68"/>
      <c r="GN77" s="68"/>
      <c r="GO77" s="68"/>
      <c r="GP77" s="68"/>
      <c r="GQ77" s="68"/>
      <c r="GR77" s="68"/>
      <c r="GS77" s="68"/>
      <c r="GT77" s="68"/>
      <c r="GU77" s="68"/>
      <c r="GV77" s="68"/>
      <c r="GW77" s="68"/>
      <c r="GX77" s="68"/>
      <c r="GY77" s="68"/>
      <c r="GZ77" s="68"/>
      <c r="HA77" s="68"/>
      <c r="HB77" s="68"/>
      <c r="HC77" s="68"/>
      <c r="HD77" s="68"/>
      <c r="HE77" s="68"/>
      <c r="HF77" s="68"/>
      <c r="HG77" s="68"/>
      <c r="HH77" s="68"/>
      <c r="HI77" s="68"/>
      <c r="HJ77" s="68"/>
      <c r="HK77" s="68"/>
      <c r="HL77" s="68"/>
      <c r="HM77" s="68"/>
      <c r="HN77" s="68"/>
      <c r="HO77" s="68"/>
      <c r="HP77" s="68"/>
      <c r="HQ77" s="68"/>
      <c r="HR77" s="68"/>
      <c r="HS77" s="68"/>
      <c r="HT77" s="68"/>
      <c r="HU77" s="68"/>
      <c r="HV77" s="68"/>
      <c r="HW77" s="68"/>
      <c r="HX77" s="68"/>
      <c r="HY77" s="68"/>
      <c r="HZ77" s="68"/>
      <c r="IA77" s="68"/>
      <c r="IB77" s="68"/>
      <c r="IC77" s="68"/>
      <c r="ID77" s="68"/>
      <c r="IE77" s="68"/>
      <c r="IF77" s="68"/>
      <c r="IG77" s="68"/>
      <c r="IH77" s="68"/>
      <c r="II77" s="68"/>
      <c r="IJ77" s="68"/>
      <c r="IK77" s="68"/>
      <c r="IL77" s="68"/>
      <c r="IM77" s="68"/>
      <c r="IN77" s="68"/>
      <c r="IO77" s="68"/>
      <c r="IP77" s="68"/>
      <c r="IQ77" s="68"/>
      <c r="IR77" s="68"/>
      <c r="IS77" s="68"/>
      <c r="IT77" s="68"/>
      <c r="IU77" s="68"/>
      <c r="IV77" s="68"/>
      <c r="IW77" s="68"/>
    </row>
    <row r="78" spans="1:257" ht="153">
      <c r="A78" s="192" t="str">
        <f>"["&amp;TEXT($B$2,"##")&amp;"-"&amp;TEXT(ROW()-16,"##")&amp;"]"</f>
        <v>[Administration-62]</v>
      </c>
      <c r="B78" s="200" t="s">
        <v>620</v>
      </c>
      <c r="C78" s="200" t="s">
        <v>731</v>
      </c>
      <c r="D78" s="200" t="s">
        <v>666</v>
      </c>
      <c r="E78" s="200"/>
      <c r="F78" s="200" t="s">
        <v>4</v>
      </c>
      <c r="G78" s="200" t="s">
        <v>4</v>
      </c>
      <c r="H78" s="201"/>
      <c r="I78" s="201"/>
      <c r="J78" s="197"/>
      <c r="K78" s="197"/>
      <c r="L78" s="197"/>
      <c r="M78" s="198"/>
      <c r="N78" s="198"/>
      <c r="O78" s="198"/>
      <c r="P78" s="68"/>
    </row>
    <row r="79" spans="1:257" ht="153">
      <c r="A79" s="175" t="str">
        <f t="shared" ref="A79:A89" si="8">"["&amp;TEXT($B$2,"##")&amp;"-"&amp;TEXT(ROW()-16,"##")&amp;"]"</f>
        <v>[Administration-63]</v>
      </c>
      <c r="B79" s="95" t="s">
        <v>621</v>
      </c>
      <c r="C79" s="95" t="s">
        <v>731</v>
      </c>
      <c r="D79" s="95" t="s">
        <v>666</v>
      </c>
      <c r="E79" s="95"/>
      <c r="F79" s="95" t="s">
        <v>4</v>
      </c>
      <c r="G79" s="95" t="s">
        <v>4</v>
      </c>
      <c r="H79" s="79"/>
      <c r="I79" s="79"/>
      <c r="J79" s="155"/>
      <c r="K79" s="155"/>
      <c r="L79" s="155"/>
      <c r="M79" s="156"/>
      <c r="N79" s="156"/>
      <c r="O79" s="156"/>
      <c r="P79" s="68"/>
    </row>
    <row r="80" spans="1:257" ht="165.75">
      <c r="A80" s="175" t="str">
        <f t="shared" si="8"/>
        <v>[Administration-64]</v>
      </c>
      <c r="B80" s="95" t="s">
        <v>622</v>
      </c>
      <c r="C80" s="95" t="s">
        <v>731</v>
      </c>
      <c r="D80" s="95" t="s">
        <v>667</v>
      </c>
      <c r="E80" s="95"/>
      <c r="F80" s="95" t="s">
        <v>4</v>
      </c>
      <c r="G80" s="95" t="s">
        <v>4</v>
      </c>
      <c r="H80" s="79"/>
      <c r="I80" s="79"/>
      <c r="J80" s="155"/>
      <c r="K80" s="155"/>
      <c r="L80" s="155"/>
      <c r="M80" s="156"/>
      <c r="N80" s="156"/>
      <c r="O80" s="156"/>
      <c r="P80" s="68"/>
    </row>
    <row r="81" spans="1:16" ht="76.5">
      <c r="A81" s="175" t="str">
        <f t="shared" si="8"/>
        <v>[Administration-65]</v>
      </c>
      <c r="B81" s="95" t="s">
        <v>668</v>
      </c>
      <c r="C81" s="95" t="s">
        <v>732</v>
      </c>
      <c r="D81" s="95" t="s">
        <v>670</v>
      </c>
      <c r="E81" s="95"/>
      <c r="F81" s="95" t="s">
        <v>4</v>
      </c>
      <c r="G81" s="95" t="s">
        <v>4</v>
      </c>
      <c r="H81" s="79"/>
      <c r="I81" s="79"/>
      <c r="J81" s="155"/>
      <c r="K81" s="155"/>
      <c r="L81" s="155"/>
      <c r="M81" s="156"/>
      <c r="N81" s="156"/>
      <c r="O81" s="156"/>
      <c r="P81" s="68"/>
    </row>
    <row r="82" spans="1:16" ht="76.5">
      <c r="A82" s="175" t="str">
        <f t="shared" si="8"/>
        <v>[Administration-66]</v>
      </c>
      <c r="B82" s="95" t="s">
        <v>671</v>
      </c>
      <c r="C82" s="95" t="s">
        <v>733</v>
      </c>
      <c r="D82" s="95" t="s">
        <v>669</v>
      </c>
      <c r="E82" s="95"/>
      <c r="F82" s="95" t="s">
        <v>4</v>
      </c>
      <c r="G82" s="95" t="s">
        <v>4</v>
      </c>
      <c r="H82" s="79"/>
      <c r="I82" s="79"/>
      <c r="J82" s="155"/>
      <c r="K82" s="155"/>
      <c r="L82" s="155"/>
      <c r="M82" s="156"/>
      <c r="N82" s="156"/>
      <c r="O82" s="156"/>
      <c r="P82" s="68"/>
    </row>
    <row r="83" spans="1:16" ht="76.5">
      <c r="A83" s="175" t="str">
        <f t="shared" si="8"/>
        <v>[Administration-67]</v>
      </c>
      <c r="B83" s="95" t="s">
        <v>672</v>
      </c>
      <c r="C83" s="95" t="s">
        <v>734</v>
      </c>
      <c r="D83" s="95" t="s">
        <v>669</v>
      </c>
      <c r="E83" s="95"/>
      <c r="F83" s="95" t="s">
        <v>4</v>
      </c>
      <c r="G83" s="95" t="s">
        <v>4</v>
      </c>
      <c r="H83" s="79"/>
      <c r="I83" s="79"/>
      <c r="J83" s="155"/>
      <c r="K83" s="155"/>
      <c r="L83" s="155"/>
      <c r="M83" s="156"/>
      <c r="N83" s="156"/>
      <c r="O83" s="156"/>
      <c r="P83" s="68"/>
    </row>
    <row r="84" spans="1:16" ht="63.75">
      <c r="A84" s="175" t="str">
        <f t="shared" si="8"/>
        <v>[Administration-68]</v>
      </c>
      <c r="B84" s="95" t="s">
        <v>735</v>
      </c>
      <c r="C84" s="95" t="s">
        <v>737</v>
      </c>
      <c r="D84" s="95" t="s">
        <v>739</v>
      </c>
      <c r="E84" s="95"/>
      <c r="F84" s="95" t="s">
        <v>4</v>
      </c>
      <c r="G84" s="95" t="s">
        <v>4</v>
      </c>
      <c r="H84" s="79"/>
      <c r="I84" s="79"/>
      <c r="J84" s="155"/>
      <c r="K84" s="155"/>
      <c r="L84" s="155"/>
      <c r="M84" s="156"/>
      <c r="N84" s="156"/>
      <c r="O84" s="156"/>
      <c r="P84" s="68"/>
    </row>
    <row r="85" spans="1:16" ht="63.75">
      <c r="A85" s="175" t="str">
        <f t="shared" si="8"/>
        <v>[Administration-69]</v>
      </c>
      <c r="B85" s="95" t="s">
        <v>736</v>
      </c>
      <c r="C85" s="95" t="s">
        <v>738</v>
      </c>
      <c r="D85" s="95" t="s">
        <v>740</v>
      </c>
      <c r="E85" s="95"/>
      <c r="F85" s="95" t="s">
        <v>4</v>
      </c>
      <c r="G85" s="95" t="s">
        <v>4</v>
      </c>
      <c r="H85" s="79"/>
      <c r="I85" s="79"/>
      <c r="J85" s="155"/>
      <c r="K85" s="155"/>
      <c r="L85" s="155"/>
      <c r="M85" s="156"/>
      <c r="N85" s="156"/>
      <c r="O85" s="156"/>
      <c r="P85" s="68"/>
    </row>
    <row r="86" spans="1:16" ht="63.75">
      <c r="A86" s="175" t="str">
        <f t="shared" si="8"/>
        <v>[Administration-70]</v>
      </c>
      <c r="B86" s="95" t="s">
        <v>743</v>
      </c>
      <c r="C86" s="95" t="s">
        <v>741</v>
      </c>
      <c r="D86" s="95" t="s">
        <v>742</v>
      </c>
      <c r="E86" s="95"/>
      <c r="F86" s="95" t="s">
        <v>4</v>
      </c>
      <c r="G86" s="95" t="s">
        <v>4</v>
      </c>
      <c r="H86" s="79"/>
      <c r="I86" s="79"/>
      <c r="J86" s="155"/>
      <c r="K86" s="155"/>
      <c r="L86" s="155"/>
      <c r="M86" s="156"/>
      <c r="N86" s="156"/>
      <c r="O86" s="156"/>
      <c r="P86" s="68"/>
    </row>
    <row r="87" spans="1:16" ht="63.75">
      <c r="A87" s="175" t="str">
        <f t="shared" si="8"/>
        <v>[Administration-71]</v>
      </c>
      <c r="B87" s="95" t="s">
        <v>744</v>
      </c>
      <c r="C87" s="95" t="s">
        <v>741</v>
      </c>
      <c r="D87" s="95" t="s">
        <v>742</v>
      </c>
      <c r="E87" s="95"/>
      <c r="F87" s="95" t="s">
        <v>4</v>
      </c>
      <c r="G87" s="95" t="s">
        <v>4</v>
      </c>
      <c r="H87" s="79"/>
      <c r="I87" s="79"/>
      <c r="J87" s="155"/>
      <c r="K87" s="155"/>
      <c r="L87" s="155"/>
      <c r="M87" s="156"/>
      <c r="N87" s="156"/>
      <c r="O87" s="156"/>
      <c r="P87" s="68"/>
    </row>
    <row r="88" spans="1:16" ht="63.75">
      <c r="A88" s="175" t="str">
        <f t="shared" si="8"/>
        <v>[Administration-72]</v>
      </c>
      <c r="B88" s="95" t="s">
        <v>745</v>
      </c>
      <c r="C88" s="95" t="s">
        <v>746</v>
      </c>
      <c r="D88" s="95" t="s">
        <v>747</v>
      </c>
      <c r="E88" s="95"/>
      <c r="F88" s="95" t="s">
        <v>4</v>
      </c>
      <c r="G88" s="95" t="s">
        <v>4</v>
      </c>
      <c r="H88" s="79"/>
      <c r="I88" s="79"/>
      <c r="J88" s="155"/>
      <c r="K88" s="155"/>
      <c r="L88" s="155"/>
      <c r="M88" s="156"/>
      <c r="N88" s="156"/>
      <c r="O88" s="156"/>
      <c r="P88" s="68"/>
    </row>
    <row r="89" spans="1:16" ht="63.75">
      <c r="A89" s="175" t="str">
        <f t="shared" si="8"/>
        <v>[Administration-73]</v>
      </c>
      <c r="B89" s="95" t="s">
        <v>748</v>
      </c>
      <c r="C89" s="95" t="s">
        <v>746</v>
      </c>
      <c r="D89" s="95" t="s">
        <v>747</v>
      </c>
      <c r="E89" s="95"/>
      <c r="F89" s="95" t="s">
        <v>4</v>
      </c>
      <c r="G89" s="95" t="s">
        <v>4</v>
      </c>
      <c r="H89" s="79"/>
      <c r="I89" s="79"/>
      <c r="J89" s="155"/>
      <c r="K89" s="155"/>
      <c r="L89" s="155"/>
      <c r="M89" s="156"/>
      <c r="N89" s="156"/>
      <c r="O89" s="156"/>
      <c r="P89" s="68"/>
    </row>
  </sheetData>
  <autoFilter ref="J10:O15"/>
  <mergeCells count="11">
    <mergeCell ref="B11:I11"/>
    <mergeCell ref="B2:G2"/>
    <mergeCell ref="B3:G3"/>
    <mergeCell ref="B4:G4"/>
    <mergeCell ref="E5:G5"/>
    <mergeCell ref="E6:G6"/>
    <mergeCell ref="B31:I31"/>
    <mergeCell ref="B77:I77"/>
    <mergeCell ref="B56:I56"/>
    <mergeCell ref="B69:I69"/>
    <mergeCell ref="B20:I20"/>
  </mergeCells>
  <dataValidations count="2">
    <dataValidation type="list" allowBlank="1" showErrorMessage="1" sqref="F21:G30 F70:G76 F32:G55 F57:G68 F78:G89">
      <formula1>$Q$3:$Q$6</formula1>
    </dataValidation>
    <dataValidation type="list" allowBlank="1" showErrorMessage="1" sqref="F12:G15 F17:G19">
      <formula1>$Q$2:$Q$6</formula1>
    </dataValidation>
  </dataValidations>
  <hyperlinks>
    <hyperlink ref="A1" location="'Test Report'!A1" display="Back to Test Report"/>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C20" sqref="C20:C21"/>
    </sheetView>
  </sheetViews>
  <sheetFormatPr defaultRowHeight="12.75"/>
  <cols>
    <col min="1" max="1" width="9" style="8"/>
    <col min="2" max="2" width="13.5" style="8" customWidth="1"/>
    <col min="3" max="3" width="27.625" style="8" customWidth="1"/>
    <col min="4" max="6" width="9" style="8"/>
    <col min="7" max="7" width="10.875" style="8" bestFit="1" customWidth="1"/>
    <col min="8" max="9" width="33.125" style="8" customWidth="1"/>
    <col min="10" max="16384" width="9" style="8"/>
  </cols>
  <sheetData>
    <row r="1" spans="1:8" ht="25.5" customHeight="1">
      <c r="B1" s="257" t="s">
        <v>808</v>
      </c>
      <c r="C1" s="257"/>
      <c r="D1" s="257"/>
      <c r="E1" s="257"/>
      <c r="F1" s="257"/>
      <c r="G1" s="257"/>
      <c r="H1" s="257"/>
    </row>
    <row r="2" spans="1:8" ht="14.25" customHeight="1">
      <c r="A2" s="47"/>
      <c r="B2" s="47"/>
      <c r="C2" s="48"/>
      <c r="D2" s="48"/>
      <c r="E2" s="48"/>
      <c r="F2" s="48"/>
      <c r="G2" s="48"/>
      <c r="H2" s="49"/>
    </row>
    <row r="3" spans="1:8" ht="12" customHeight="1">
      <c r="B3" s="237" t="s">
        <v>809</v>
      </c>
      <c r="C3" s="253" t="str">
        <f>表紙!C4</f>
        <v>Company Rating Website</v>
      </c>
      <c r="D3" s="253"/>
      <c r="E3" s="254" t="s">
        <v>804</v>
      </c>
      <c r="F3" s="255"/>
      <c r="G3" s="50" t="s">
        <v>785</v>
      </c>
      <c r="H3" s="51"/>
    </row>
    <row r="4" spans="1:8" ht="12" customHeight="1">
      <c r="B4" s="237" t="s">
        <v>795</v>
      </c>
      <c r="C4" s="253" t="str">
        <f>表紙!C5</f>
        <v>CRW</v>
      </c>
      <c r="D4" s="253"/>
      <c r="E4" s="254" t="s">
        <v>811</v>
      </c>
      <c r="F4" s="255"/>
      <c r="G4" s="50" t="s">
        <v>786</v>
      </c>
      <c r="H4" s="51"/>
    </row>
    <row r="5" spans="1:8" ht="12" customHeight="1">
      <c r="B5" s="234" t="s">
        <v>796</v>
      </c>
      <c r="C5" s="253" t="str">
        <f>C4&amp;"_"&amp;"System Test Case"&amp;"_"&amp;"v"&amp;表紙!G7</f>
        <v>CRW_System Test Case_v1.0</v>
      </c>
      <c r="D5" s="253"/>
      <c r="E5" s="254" t="s">
        <v>806</v>
      </c>
      <c r="F5" s="255"/>
      <c r="G5" s="83">
        <v>42569</v>
      </c>
      <c r="H5" s="52"/>
    </row>
    <row r="6" spans="1:8" ht="21.75" customHeight="1">
      <c r="A6" s="47"/>
      <c r="B6" s="234" t="s">
        <v>810</v>
      </c>
      <c r="C6" s="256"/>
      <c r="D6" s="256"/>
      <c r="E6" s="256"/>
      <c r="F6" s="256"/>
      <c r="G6" s="256"/>
      <c r="H6" s="256"/>
    </row>
    <row r="7" spans="1:8" ht="14.25" customHeight="1">
      <c r="A7" s="47"/>
      <c r="B7" s="53"/>
      <c r="C7" s="54"/>
      <c r="D7" s="48"/>
      <c r="E7" s="48"/>
      <c r="F7" s="48"/>
      <c r="G7" s="48"/>
      <c r="H7" s="49"/>
    </row>
    <row r="8" spans="1:8">
      <c r="B8" s="53"/>
      <c r="C8" s="54"/>
      <c r="D8" s="48"/>
      <c r="E8" s="48"/>
      <c r="F8" s="48"/>
      <c r="G8" s="48"/>
      <c r="H8" s="49"/>
    </row>
    <row r="9" spans="1:8">
      <c r="A9" s="55"/>
      <c r="B9" s="55"/>
      <c r="C9" s="55"/>
      <c r="D9" s="55"/>
      <c r="E9" s="55"/>
      <c r="F9" s="55"/>
      <c r="G9" s="55"/>
      <c r="H9" s="55"/>
    </row>
    <row r="10" spans="1:8">
      <c r="A10" s="56"/>
      <c r="B10" s="225" t="s">
        <v>812</v>
      </c>
      <c r="C10" s="231" t="s">
        <v>813</v>
      </c>
      <c r="D10" s="226" t="s">
        <v>814</v>
      </c>
      <c r="E10" s="231" t="s">
        <v>815</v>
      </c>
      <c r="F10" s="231" t="s">
        <v>816</v>
      </c>
      <c r="G10" s="227" t="s">
        <v>5</v>
      </c>
      <c r="H10" s="228" t="s">
        <v>817</v>
      </c>
    </row>
    <row r="11" spans="1:8" ht="14.45" customHeight="1">
      <c r="A11" s="35"/>
      <c r="B11" s="100">
        <v>1</v>
      </c>
      <c r="C11" s="171" t="s">
        <v>17</v>
      </c>
      <c r="D11" s="102">
        <f>一般!A6</f>
        <v>0</v>
      </c>
      <c r="E11" s="102">
        <f>一般!B6</f>
        <v>0</v>
      </c>
      <c r="F11" s="102">
        <f>一般!C6</f>
        <v>18</v>
      </c>
      <c r="G11" s="102">
        <f>一般!D6</f>
        <v>0</v>
      </c>
      <c r="H11" s="102">
        <f>一般!E6</f>
        <v>18</v>
      </c>
    </row>
    <row r="12" spans="1:8" ht="14.45" customHeight="1">
      <c r="A12" s="35"/>
      <c r="B12" s="100">
        <v>2</v>
      </c>
      <c r="C12" s="171" t="s">
        <v>258</v>
      </c>
      <c r="D12" s="102">
        <f>Homepage!A6</f>
        <v>0</v>
      </c>
      <c r="E12" s="102">
        <f>Homepage!B6</f>
        <v>0</v>
      </c>
      <c r="F12" s="102">
        <f>Homepage!C6</f>
        <v>24</v>
      </c>
      <c r="G12" s="102">
        <f>Homepage!D6</f>
        <v>0</v>
      </c>
      <c r="H12" s="102">
        <f>Homepage!E6</f>
        <v>24</v>
      </c>
    </row>
    <row r="13" spans="1:8" ht="14.45" customHeight="1">
      <c r="A13" s="55"/>
      <c r="B13" s="100">
        <v>3</v>
      </c>
      <c r="C13" s="174" t="s">
        <v>552</v>
      </c>
      <c r="D13" s="102">
        <f>'Account management'!A6</f>
        <v>0</v>
      </c>
      <c r="E13" s="102">
        <f>'Account management'!B6</f>
        <v>0</v>
      </c>
      <c r="F13" s="102">
        <f>'Account management'!C6</f>
        <v>128</v>
      </c>
      <c r="G13" s="102">
        <f>'Account management'!D6</f>
        <v>0</v>
      </c>
      <c r="H13" s="102">
        <f>'Account management'!E6</f>
        <v>128</v>
      </c>
    </row>
    <row r="14" spans="1:8" ht="14.45" customHeight="1">
      <c r="A14" s="55"/>
      <c r="B14" s="100">
        <v>4</v>
      </c>
      <c r="C14" s="171" t="s">
        <v>192</v>
      </c>
      <c r="D14" s="102">
        <f>Reviews!A6</f>
        <v>0</v>
      </c>
      <c r="E14" s="102">
        <f>Reviews!B6</f>
        <v>0</v>
      </c>
      <c r="F14" s="102">
        <f>Reviews!C6</f>
        <v>144</v>
      </c>
      <c r="G14" s="102">
        <f>Reviews!D6</f>
        <v>0</v>
      </c>
      <c r="H14" s="102">
        <f>Reviews!E6</f>
        <v>144</v>
      </c>
    </row>
    <row r="15" spans="1:8" ht="14.45" customHeight="1">
      <c r="A15" s="55"/>
      <c r="B15" s="100">
        <v>5</v>
      </c>
      <c r="C15" s="171" t="s">
        <v>259</v>
      </c>
      <c r="D15" s="102">
        <f>Company!A6</f>
        <v>0</v>
      </c>
      <c r="E15" s="102">
        <f>Company!B6</f>
        <v>0</v>
      </c>
      <c r="F15" s="102">
        <f>Company!C6</f>
        <v>48</v>
      </c>
      <c r="G15" s="102">
        <f>Company!D6</f>
        <v>0</v>
      </c>
      <c r="H15" s="102">
        <f>Company!E6</f>
        <v>48</v>
      </c>
    </row>
    <row r="16" spans="1:8" ht="14.45" customHeight="1">
      <c r="A16" s="55"/>
      <c r="B16" s="100">
        <v>6</v>
      </c>
      <c r="C16" s="101" t="s">
        <v>479</v>
      </c>
      <c r="D16" s="100">
        <f>Notification!A6</f>
        <v>0</v>
      </c>
      <c r="E16" s="100">
        <f>Notification!B6</f>
        <v>0</v>
      </c>
      <c r="F16" s="100">
        <f>Notification!C6</f>
        <v>14</v>
      </c>
      <c r="G16" s="100">
        <f>Notification!D6</f>
        <v>0</v>
      </c>
      <c r="H16" s="100">
        <f>Notification!E6</f>
        <v>14</v>
      </c>
    </row>
    <row r="17" spans="1:8" ht="14.45" customHeight="1">
      <c r="A17" s="55"/>
      <c r="B17" s="100">
        <v>7</v>
      </c>
      <c r="C17" s="101" t="s">
        <v>681</v>
      </c>
      <c r="D17" s="100">
        <f>Admin!A6</f>
        <v>0</v>
      </c>
      <c r="E17" s="100">
        <f>Admin!B6</f>
        <v>0</v>
      </c>
      <c r="F17" s="100">
        <f>Admin!C6</f>
        <v>144</v>
      </c>
      <c r="G17" s="100">
        <f>Admin!D6</f>
        <v>0</v>
      </c>
      <c r="H17" s="100">
        <f>Admin!E6</f>
        <v>144</v>
      </c>
    </row>
    <row r="18" spans="1:8">
      <c r="A18" s="57"/>
      <c r="B18" s="96"/>
      <c r="C18" s="97" t="s">
        <v>8</v>
      </c>
      <c r="D18" s="98">
        <f>SUM(D11:D17)</f>
        <v>0</v>
      </c>
      <c r="E18" s="98">
        <f>SUM(E11:E17)</f>
        <v>0</v>
      </c>
      <c r="F18" s="98">
        <f>SUM(F11:F17)</f>
        <v>520</v>
      </c>
      <c r="G18" s="98">
        <f>SUM(G11:G17)</f>
        <v>0</v>
      </c>
      <c r="H18" s="99">
        <f>SUM(H11:H17)</f>
        <v>520</v>
      </c>
    </row>
    <row r="19" spans="1:8">
      <c r="A19" s="55"/>
      <c r="B19" s="58"/>
      <c r="C19" s="55"/>
      <c r="D19" s="59"/>
      <c r="E19" s="60"/>
      <c r="F19" s="60"/>
      <c r="G19" s="60"/>
      <c r="H19" s="60"/>
    </row>
    <row r="20" spans="1:8" ht="14.25">
      <c r="A20" s="55"/>
      <c r="B20" s="55"/>
      <c r="C20" s="238" t="s">
        <v>818</v>
      </c>
      <c r="D20" s="55"/>
      <c r="E20" s="61">
        <f>(D18+E18)*100/(H18-G18)</f>
        <v>0</v>
      </c>
      <c r="F20" s="55" t="s">
        <v>9</v>
      </c>
      <c r="G20" s="55"/>
      <c r="H20" s="40"/>
    </row>
    <row r="21" spans="1:8" ht="14.25">
      <c r="A21" s="55"/>
      <c r="B21" s="55"/>
      <c r="C21" s="238" t="s">
        <v>819</v>
      </c>
      <c r="D21" s="55"/>
      <c r="E21" s="61">
        <f>D18*100/(H18-G18)</f>
        <v>0</v>
      </c>
      <c r="F21" s="55" t="s">
        <v>9</v>
      </c>
      <c r="G21" s="55"/>
      <c r="H21" s="40"/>
    </row>
    <row r="22" spans="1:8">
      <c r="C22" s="55"/>
      <c r="D22" s="55"/>
    </row>
  </sheetData>
  <mergeCells count="8">
    <mergeCell ref="C5:D5"/>
    <mergeCell ref="E5:F5"/>
    <mergeCell ref="C6:H6"/>
    <mergeCell ref="B1:H1"/>
    <mergeCell ref="C3:D3"/>
    <mergeCell ref="E3:F3"/>
    <mergeCell ref="C4:D4"/>
    <mergeCell ref="E4:F4"/>
  </mergeCells>
  <phoneticPr fontId="0" type="noConversion"/>
  <hyperlinks>
    <hyperlink ref="C12" location="Homepage!A1" display="Homepage!A1"/>
    <hyperlink ref="C11" location="Common!A1" display="Common!A1"/>
    <hyperlink ref="C13" location="'Account management'!A1" display="'Account management'!A1"/>
    <hyperlink ref="C14" location="Reviews!A1" display="Reviews!A1"/>
    <hyperlink ref="C15" location="Company!A1" display="Company!A1"/>
    <hyperlink ref="C16" location="Notification!A1" display="Notification!A1"/>
    <hyperlink ref="C17" location="Admin!A1" display="Admin!A1"/>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workbookViewId="0">
      <selection activeCell="C24" sqref="C24"/>
    </sheetView>
  </sheetViews>
  <sheetFormatPr defaultRowHeight="12.75"/>
  <cols>
    <col min="1" max="1" width="1.375" style="8" customWidth="1"/>
    <col min="2" max="2" width="11.75" style="27" customWidth="1"/>
    <col min="3" max="3" width="26.5" style="28" customWidth="1"/>
    <col min="4" max="4" width="25.375" style="28" customWidth="1"/>
    <col min="5" max="5" width="28.125" style="28" customWidth="1"/>
    <col min="6" max="6" width="30.625" style="28" customWidth="1"/>
    <col min="7" max="16384" width="9" style="8"/>
  </cols>
  <sheetData>
    <row r="1" spans="2:6" ht="25.5">
      <c r="B1" s="29"/>
      <c r="D1" s="30" t="s">
        <v>808</v>
      </c>
      <c r="E1" s="31"/>
    </row>
    <row r="2" spans="2:6" ht="13.5" customHeight="1">
      <c r="B2" s="29"/>
      <c r="D2" s="32"/>
      <c r="E2" s="32"/>
    </row>
    <row r="3" spans="2:6">
      <c r="B3" s="260" t="s">
        <v>809</v>
      </c>
      <c r="C3" s="260"/>
      <c r="D3" s="253" t="str">
        <f>表紙!C4</f>
        <v>Company Rating Website</v>
      </c>
      <c r="E3" s="253"/>
      <c r="F3" s="253"/>
    </row>
    <row r="4" spans="2:6">
      <c r="B4" s="260" t="s">
        <v>795</v>
      </c>
      <c r="C4" s="260"/>
      <c r="D4" s="253" t="str">
        <f>表紙!C5</f>
        <v>CRW</v>
      </c>
      <c r="E4" s="253"/>
      <c r="F4" s="253"/>
    </row>
    <row r="5" spans="2:6" s="33" customFormat="1" ht="84.75" customHeight="1">
      <c r="B5" s="258" t="s">
        <v>820</v>
      </c>
      <c r="C5" s="258"/>
      <c r="D5" s="259" t="s">
        <v>787</v>
      </c>
      <c r="E5" s="259"/>
      <c r="F5" s="259"/>
    </row>
    <row r="6" spans="2:6">
      <c r="B6" s="34"/>
      <c r="C6" s="35"/>
      <c r="D6" s="35"/>
      <c r="E6" s="35"/>
      <c r="F6" s="35"/>
    </row>
    <row r="7" spans="2:6" s="36" customFormat="1">
      <c r="B7" s="37"/>
      <c r="C7" s="38"/>
      <c r="D7" s="38"/>
      <c r="E7" s="38"/>
      <c r="F7" s="38"/>
    </row>
    <row r="8" spans="2:6" s="39" customFormat="1" ht="21" customHeight="1">
      <c r="B8" s="225" t="s">
        <v>812</v>
      </c>
      <c r="C8" s="239" t="s">
        <v>821</v>
      </c>
      <c r="D8" s="239" t="s">
        <v>822</v>
      </c>
      <c r="E8" s="240" t="s">
        <v>823</v>
      </c>
      <c r="F8" s="241" t="s">
        <v>824</v>
      </c>
    </row>
    <row r="9" spans="2:6" ht="14.25">
      <c r="B9" s="172">
        <v>1</v>
      </c>
      <c r="C9" s="171" t="s">
        <v>17</v>
      </c>
      <c r="D9" s="169"/>
      <c r="E9" s="170"/>
      <c r="F9" s="173"/>
    </row>
    <row r="10" spans="2:6" ht="14.25">
      <c r="B10" s="172">
        <v>2</v>
      </c>
      <c r="C10" s="171" t="s">
        <v>258</v>
      </c>
      <c r="D10" s="169"/>
      <c r="E10" s="170"/>
      <c r="F10" s="173"/>
    </row>
    <row r="11" spans="2:6" ht="14.25">
      <c r="B11" s="172">
        <v>3</v>
      </c>
      <c r="C11" s="174" t="s">
        <v>552</v>
      </c>
      <c r="D11" s="169"/>
      <c r="E11" s="170"/>
      <c r="F11" s="173"/>
    </row>
    <row r="12" spans="2:6" ht="14.25">
      <c r="B12" s="172">
        <v>4</v>
      </c>
      <c r="C12" s="171" t="s">
        <v>192</v>
      </c>
      <c r="D12" s="170"/>
      <c r="E12" s="170"/>
      <c r="F12" s="173"/>
    </row>
    <row r="13" spans="2:6" ht="14.25">
      <c r="B13" s="172">
        <v>5</v>
      </c>
      <c r="C13" s="171" t="s">
        <v>259</v>
      </c>
      <c r="D13" s="170"/>
      <c r="E13" s="170"/>
      <c r="F13" s="173"/>
    </row>
    <row r="14" spans="2:6" ht="14.25">
      <c r="B14" s="172">
        <v>6</v>
      </c>
      <c r="C14" s="101" t="s">
        <v>479</v>
      </c>
      <c r="D14" s="170"/>
      <c r="E14" s="173"/>
      <c r="F14" s="173"/>
    </row>
    <row r="15" spans="2:6" ht="14.25">
      <c r="B15" s="172">
        <v>7</v>
      </c>
      <c r="C15" s="101" t="s">
        <v>681</v>
      </c>
      <c r="D15" s="170"/>
      <c r="E15" s="173"/>
      <c r="F15" s="173"/>
    </row>
  </sheetData>
  <mergeCells count="6">
    <mergeCell ref="B5:C5"/>
    <mergeCell ref="D5:F5"/>
    <mergeCell ref="B3:C3"/>
    <mergeCell ref="D3:F3"/>
    <mergeCell ref="B4:C4"/>
    <mergeCell ref="D4:F4"/>
  </mergeCells>
  <phoneticPr fontId="0" type="noConversion"/>
  <hyperlinks>
    <hyperlink ref="C10" location="Homepage!A1" display="Homepage!A1"/>
    <hyperlink ref="C9" location="Common!A1" display="Common!A1"/>
    <hyperlink ref="C11" location="'Account management'!A1" display="'Account management'!A1"/>
    <hyperlink ref="C12" location="Reviews!A1" display="Reviews!A1"/>
    <hyperlink ref="C13" location="Company!A1" display="Company!A1"/>
    <hyperlink ref="C14" location="Notification!A1" display="Notification!A1"/>
    <hyperlink ref="C15" location="Admin!A1" display="Admin!A1"/>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0"/>
  <sheetViews>
    <sheetView zoomScaleNormal="100" workbookViewId="0">
      <selection activeCell="D25" sqref="D25"/>
    </sheetView>
  </sheetViews>
  <sheetFormatPr defaultRowHeight="15"/>
  <cols>
    <col min="1" max="1" width="9" style="119"/>
    <col min="2" max="2" width="12.375" style="119" customWidth="1"/>
    <col min="3" max="3" width="9" style="119" customWidth="1"/>
    <col min="4" max="4" width="13.375" style="119" customWidth="1"/>
    <col min="5" max="6" width="9" style="119" customWidth="1"/>
    <col min="7" max="7" width="13" style="119" customWidth="1"/>
    <col min="8" max="8" width="14.25" style="119" customWidth="1"/>
    <col min="9" max="16384" width="9" style="119"/>
  </cols>
  <sheetData>
    <row r="2" spans="1:6" ht="15.75" thickBot="1"/>
    <row r="3" spans="1:6" ht="15.75" thickBot="1">
      <c r="B3" s="139" t="s">
        <v>85</v>
      </c>
      <c r="C3" s="140" t="s">
        <v>86</v>
      </c>
    </row>
    <row r="4" spans="1:6" ht="15" customHeight="1" thickBot="1">
      <c r="A4" s="261" t="s">
        <v>87</v>
      </c>
      <c r="B4" s="141" t="s">
        <v>88</v>
      </c>
      <c r="C4" s="221">
        <f>一般!J7 + Homepage!J7+'Account management'!J7 + Reviews!J7 + Company!J7  + Notification!J7 + Admin!J7</f>
        <v>0</v>
      </c>
    </row>
    <row r="5" spans="1:6" ht="15.75" thickBot="1">
      <c r="A5" s="262"/>
      <c r="B5" s="142" t="s">
        <v>89</v>
      </c>
      <c r="C5" s="221">
        <f>一般!K7 + Homepage!K7+'Account management'!K7 + Reviews!K7 + Company!K7  + Notification!K7 + Admin!K7</f>
        <v>0</v>
      </c>
    </row>
    <row r="6" spans="1:6" ht="15.75" thickBot="1">
      <c r="A6" s="262"/>
      <c r="B6" s="142" t="s">
        <v>90</v>
      </c>
      <c r="C6" s="221">
        <f>一般!L7 + Homepage!L7+'Account management'!L7 + Reviews!L7 + Company!L7+ + Notification!L7 + Admin!L7</f>
        <v>0</v>
      </c>
    </row>
    <row r="7" spans="1:6">
      <c r="A7" s="262"/>
      <c r="B7" s="142" t="s">
        <v>91</v>
      </c>
      <c r="C7" s="221">
        <f>一般!M7 + Homepage!M7+'Account management'!M7 + Reviews!M7 + Company!M7+ + Notification!M7 + Admin!M7</f>
        <v>0</v>
      </c>
    </row>
    <row r="8" spans="1:6" ht="15.75" thickBot="1">
      <c r="A8" s="263"/>
      <c r="B8" s="143" t="s">
        <v>92</v>
      </c>
      <c r="C8" s="144">
        <f>SUM(C4:C7)</f>
        <v>0</v>
      </c>
    </row>
    <row r="9" spans="1:6">
      <c r="A9" s="145"/>
      <c r="B9" s="145"/>
      <c r="C9" s="145"/>
      <c r="D9" s="145"/>
      <c r="E9" s="145"/>
    </row>
    <row r="10" spans="1:6">
      <c r="A10" s="151" t="s">
        <v>3</v>
      </c>
      <c r="B10" s="148"/>
      <c r="C10" s="148"/>
      <c r="D10" s="146"/>
      <c r="E10" s="145"/>
    </row>
    <row r="11" spans="1:6">
      <c r="A11" s="149" t="s">
        <v>785</v>
      </c>
      <c r="B11" s="148"/>
      <c r="C11" s="148"/>
      <c r="D11" s="147"/>
      <c r="E11" s="145"/>
    </row>
    <row r="12" spans="1:6">
      <c r="A12" s="149" t="s">
        <v>786</v>
      </c>
      <c r="B12" s="148"/>
      <c r="C12" s="148"/>
      <c r="D12" s="147"/>
      <c r="E12" s="145"/>
    </row>
    <row r="13" spans="1:6">
      <c r="B13" s="148"/>
      <c r="C13" s="148"/>
      <c r="D13" s="147"/>
      <c r="E13" s="145"/>
    </row>
    <row r="14" spans="1:6">
      <c r="A14" s="151" t="s">
        <v>93</v>
      </c>
      <c r="B14" s="151" t="s">
        <v>88</v>
      </c>
      <c r="C14" s="151" t="s">
        <v>89</v>
      </c>
      <c r="D14" s="151" t="s">
        <v>90</v>
      </c>
      <c r="E14" s="151" t="s">
        <v>91</v>
      </c>
      <c r="F14" s="151" t="s">
        <v>86</v>
      </c>
    </row>
    <row r="15" spans="1:6">
      <c r="A15" s="149" t="s">
        <v>790</v>
      </c>
      <c r="B15" s="149">
        <f>一般!J2 + Homepage!J2+'Account management'!J2 + Reviews!J2 + Company!J2  + Notification!J2 + Admin!J2</f>
        <v>0</v>
      </c>
      <c r="C15" s="149">
        <f>一般!K2 + Homepage!K2+'Account management'!K2 + Reviews!K2 + Company!K2  + Notification!K2 + Admin!K2</f>
        <v>0</v>
      </c>
      <c r="D15" s="149">
        <f>一般!L2 + Homepage!L2+'Account management'!L2 + Reviews!L2 + Company!L2+ + Notification!L2 + Admin!L2</f>
        <v>0</v>
      </c>
      <c r="E15" s="149">
        <f>一般!M2 + Homepage!M2+'Account management'!M2 + Reviews!M2 + Company!M2+ + Notification!M2 + Admin!M2</f>
        <v>0</v>
      </c>
      <c r="F15" s="150">
        <f t="shared" ref="F15:F20" si="0">SUM(B15:E15)</f>
        <v>0</v>
      </c>
    </row>
    <row r="16" spans="1:6">
      <c r="A16" s="149" t="s">
        <v>791</v>
      </c>
      <c r="B16" s="149">
        <f>一般!J3 + Homepage!J3+'Account management'!J3 + Reviews!J3 + Company!J3  + Notification!J3 + Admin!J3</f>
        <v>0</v>
      </c>
      <c r="C16" s="149">
        <f>一般!K3 + Homepage!K3+'Account management'!K3 + Reviews!K3 + Company!K3  + Notification!K3 + Admin!K3</f>
        <v>0</v>
      </c>
      <c r="D16" s="149">
        <f>一般!L3 + Homepage!L3+'Account management'!L3 + Reviews!L3 + Company!L3+ + Notification!L3 + Admin!L3</f>
        <v>0</v>
      </c>
      <c r="E16" s="149">
        <f>一般!M3 + Homepage!M3+'Account management'!M3 + Reviews!M3 + Company!M3+ + Notification!M3 + Admin!M3</f>
        <v>0</v>
      </c>
      <c r="F16" s="150">
        <f t="shared" si="0"/>
        <v>0</v>
      </c>
    </row>
    <row r="17" spans="1:6">
      <c r="A17" s="149" t="s">
        <v>793</v>
      </c>
      <c r="B17" s="149">
        <f>一般!J4 + Homepage!J4+'Account management'!J4 + Reviews!J4 + Company!J4  + Notification!J4 + Admin!J4</f>
        <v>0</v>
      </c>
      <c r="C17" s="149">
        <f>一般!K4 + Homepage!K4+'Account management'!K4 + Reviews!K4 + Company!K4  + Notification!K4 + Admin!K4</f>
        <v>0</v>
      </c>
      <c r="D17" s="149">
        <f>一般!L4 + Homepage!L4+'Account management'!L4 + Reviews!L4 + Company!L4+ + Notification!L4 + Admin!L4</f>
        <v>0</v>
      </c>
      <c r="E17" s="149">
        <f>一般!M4 + Homepage!M4+'Account management'!M4 + Reviews!M4 + Company!M4+ + Notification!M4 + Admin!M4</f>
        <v>0</v>
      </c>
      <c r="F17" s="150">
        <f t="shared" si="0"/>
        <v>0</v>
      </c>
    </row>
    <row r="18" spans="1:6">
      <c r="A18" s="149" t="s">
        <v>785</v>
      </c>
      <c r="B18" s="149">
        <f>一般!J5 + Homepage!J5+'Account management'!J5 + Reviews!J5 + Company!J5  + Notification!J5 + Admin!J5</f>
        <v>0</v>
      </c>
      <c r="C18" s="149">
        <f>一般!K5 + Homepage!K5+'Account management'!K5 + Reviews!K5 + Company!K5  + Notification!K5 + Admin!K5</f>
        <v>0</v>
      </c>
      <c r="D18" s="149">
        <f>一般!L5 + Homepage!L5+'Account management'!L5 + Reviews!L5 + Company!L5+ + Notification!L5 + Admin!L5</f>
        <v>0</v>
      </c>
      <c r="E18" s="149">
        <f>一般!M5 + Homepage!M5+'Account management'!M5 + Reviews!M5 + Company!M5+ + Notification!M5 + Admin!M5</f>
        <v>0</v>
      </c>
      <c r="F18" s="150">
        <f t="shared" si="0"/>
        <v>0</v>
      </c>
    </row>
    <row r="19" spans="1:6">
      <c r="A19" s="149" t="s">
        <v>786</v>
      </c>
      <c r="B19" s="149">
        <f>一般!J6 + Homepage!J6+'Account management'!J6 + Reviews!J6 + Company!J6  + Notification!J6 + Admin!J6</f>
        <v>0</v>
      </c>
      <c r="C19" s="149">
        <f>一般!K6 + Homepage!K6+'Account management'!K6 + Reviews!K6 + Company!K6  + Notification!K6 + Admin!K6</f>
        <v>0</v>
      </c>
      <c r="D19" s="149">
        <f>一般!L6 + Homepage!L6+'Account management'!L6 + Reviews!L6 + Company!L6+ + Notification!L6 + Admin!L6</f>
        <v>0</v>
      </c>
      <c r="E19" s="149">
        <f>一般!M6 + Homepage!M6+'Account management'!M6 + Reviews!M6 + Company!M6+ + Notification!M6 + Admin!M6</f>
        <v>0</v>
      </c>
      <c r="F19" s="150">
        <f t="shared" si="0"/>
        <v>0</v>
      </c>
    </row>
    <row r="20" spans="1:6">
      <c r="A20" s="220" t="s">
        <v>92</v>
      </c>
      <c r="B20" s="149">
        <f>一般!J7 + Homepage!J7+'Account management'!J7 + Reviews!J7 + Company!J7  + Notification!J7 + Admin!J7</f>
        <v>0</v>
      </c>
      <c r="C20" s="149">
        <f>一般!K7 + Homepage!K7+'Account management'!K7 + Reviews!K7 + Company!K7  + Notification!K7 + Admin!K7</f>
        <v>0</v>
      </c>
      <c r="D20" s="149">
        <f>一般!L7 + Homepage!L7+'Account management'!L7 + Reviews!L7 + Company!L7+ + Notification!L7 + Admin!L7</f>
        <v>0</v>
      </c>
      <c r="E20" s="149">
        <f>一般!M7 + Homepage!M7+'Account management'!M7 + Reviews!M7 + Company!M7+ + Notification!M7 + Admin!M7</f>
        <v>0</v>
      </c>
      <c r="F20" s="150">
        <f t="shared" si="0"/>
        <v>0</v>
      </c>
    </row>
  </sheetData>
  <mergeCells count="1">
    <mergeCell ref="A4:A8"/>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workbookViewId="0">
      <selection activeCell="G9" sqref="G9"/>
    </sheetView>
  </sheetViews>
  <sheetFormatPr defaultRowHeight="14.25" customHeight="1"/>
  <cols>
    <col min="1" max="1" width="14.25" style="119" customWidth="1"/>
    <col min="2" max="2" width="52.875" style="119" customWidth="1"/>
    <col min="3" max="3" width="37.5" style="119" customWidth="1"/>
    <col min="4" max="4" width="68.875" style="119" customWidth="1"/>
    <col min="5" max="16384" width="9" style="119"/>
  </cols>
  <sheetData>
    <row r="1" spans="1:4" ht="14.25" customHeight="1">
      <c r="A1" s="264" t="s">
        <v>827</v>
      </c>
      <c r="B1" s="264"/>
      <c r="C1" s="264"/>
    </row>
    <row r="2" spans="1:4" ht="14.25" customHeight="1" thickBot="1"/>
    <row r="3" spans="1:4" ht="15">
      <c r="A3" s="120" t="s">
        <v>0</v>
      </c>
      <c r="B3" s="122" t="s">
        <v>825</v>
      </c>
      <c r="C3" s="124" t="s">
        <v>826</v>
      </c>
      <c r="D3" s="236" t="s">
        <v>852</v>
      </c>
    </row>
    <row r="4" spans="1:4" ht="15">
      <c r="A4" s="125" t="s">
        <v>55</v>
      </c>
      <c r="B4" s="121" t="s">
        <v>44</v>
      </c>
      <c r="C4" s="121"/>
      <c r="D4" t="s">
        <v>828</v>
      </c>
    </row>
    <row r="5" spans="1:4" ht="15">
      <c r="A5" s="125" t="s">
        <v>56</v>
      </c>
      <c r="B5" s="121" t="s">
        <v>164</v>
      </c>
      <c r="C5" s="121"/>
      <c r="D5" t="s">
        <v>829</v>
      </c>
    </row>
    <row r="6" spans="1:4" ht="15">
      <c r="A6" s="125" t="s">
        <v>57</v>
      </c>
      <c r="B6" s="121" t="s">
        <v>184</v>
      </c>
      <c r="C6" s="121"/>
      <c r="D6" t="s">
        <v>830</v>
      </c>
    </row>
    <row r="7" spans="1:4" ht="15">
      <c r="A7" s="125" t="s">
        <v>58</v>
      </c>
      <c r="B7" s="121" t="s">
        <v>41</v>
      </c>
      <c r="C7" s="121"/>
      <c r="D7" t="s">
        <v>831</v>
      </c>
    </row>
    <row r="8" spans="1:4" ht="15">
      <c r="A8" s="125" t="s">
        <v>59</v>
      </c>
      <c r="B8" s="121" t="s">
        <v>43</v>
      </c>
      <c r="C8" s="121"/>
      <c r="D8" t="s">
        <v>832</v>
      </c>
    </row>
    <row r="9" spans="1:4" ht="15">
      <c r="A9" s="125" t="s">
        <v>60</v>
      </c>
      <c r="B9" s="121" t="s">
        <v>42</v>
      </c>
      <c r="C9" s="121"/>
      <c r="D9" t="s">
        <v>833</v>
      </c>
    </row>
    <row r="10" spans="1:4" ht="15">
      <c r="A10" s="125" t="s">
        <v>61</v>
      </c>
      <c r="B10" s="121" t="s">
        <v>191</v>
      </c>
      <c r="C10" s="121"/>
      <c r="D10" t="s">
        <v>834</v>
      </c>
    </row>
    <row r="11" spans="1:4" ht="15">
      <c r="A11" s="125" t="s">
        <v>62</v>
      </c>
      <c r="B11" s="121" t="s">
        <v>201</v>
      </c>
      <c r="C11" s="121"/>
      <c r="D11" t="s">
        <v>835</v>
      </c>
    </row>
    <row r="12" spans="1:4" ht="15">
      <c r="A12" s="125" t="s">
        <v>63</v>
      </c>
      <c r="B12" s="121" t="s">
        <v>516</v>
      </c>
      <c r="C12" s="121"/>
      <c r="D12" t="s">
        <v>836</v>
      </c>
    </row>
    <row r="13" spans="1:4" ht="15">
      <c r="A13" s="125" t="s">
        <v>46</v>
      </c>
      <c r="B13" s="121" t="s">
        <v>45</v>
      </c>
      <c r="C13" s="121"/>
      <c r="D13" t="s">
        <v>837</v>
      </c>
    </row>
    <row r="14" spans="1:4" ht="15">
      <c r="A14" s="125" t="s">
        <v>47</v>
      </c>
      <c r="B14" s="123" t="s">
        <v>64</v>
      </c>
      <c r="C14" s="121"/>
      <c r="D14" t="s">
        <v>838</v>
      </c>
    </row>
    <row r="15" spans="1:4" ht="15">
      <c r="A15" s="125" t="s">
        <v>48</v>
      </c>
      <c r="B15" s="121" t="s">
        <v>99</v>
      </c>
      <c r="C15" s="121"/>
      <c r="D15" t="s">
        <v>839</v>
      </c>
    </row>
    <row r="16" spans="1:4" ht="15">
      <c r="A16" s="125" t="s">
        <v>49</v>
      </c>
      <c r="B16" s="121" t="s">
        <v>80</v>
      </c>
      <c r="C16" s="121"/>
      <c r="D16" t="s">
        <v>840</v>
      </c>
    </row>
    <row r="17" spans="1:4" ht="15">
      <c r="A17" s="125" t="s">
        <v>50</v>
      </c>
      <c r="B17" s="121" t="s">
        <v>100</v>
      </c>
      <c r="C17" s="121"/>
      <c r="D17" t="s">
        <v>841</v>
      </c>
    </row>
    <row r="18" spans="1:4" ht="15">
      <c r="A18" s="125" t="s">
        <v>51</v>
      </c>
      <c r="B18" s="121" t="s">
        <v>101</v>
      </c>
      <c r="C18" s="121"/>
      <c r="D18" t="s">
        <v>842</v>
      </c>
    </row>
    <row r="19" spans="1:4" ht="15">
      <c r="A19" s="125" t="s">
        <v>52</v>
      </c>
      <c r="B19" s="123" t="s">
        <v>130</v>
      </c>
      <c r="C19" s="121"/>
      <c r="D19" t="s">
        <v>843</v>
      </c>
    </row>
    <row r="20" spans="1:4" ht="15">
      <c r="A20" s="125" t="s">
        <v>53</v>
      </c>
      <c r="B20" s="123" t="s">
        <v>203</v>
      </c>
      <c r="C20" s="121"/>
      <c r="D20" t="s">
        <v>844</v>
      </c>
    </row>
    <row r="21" spans="1:4" ht="15">
      <c r="A21" s="125" t="s">
        <v>54</v>
      </c>
      <c r="B21" s="123" t="s">
        <v>206</v>
      </c>
      <c r="C21" s="121"/>
      <c r="D21" t="s">
        <v>845</v>
      </c>
    </row>
    <row r="22" spans="1:4" ht="15">
      <c r="A22" s="125" t="s">
        <v>67</v>
      </c>
      <c r="B22" s="133" t="s">
        <v>207</v>
      </c>
      <c r="C22" s="121"/>
      <c r="D22" t="s">
        <v>846</v>
      </c>
    </row>
    <row r="23" spans="1:4" ht="15">
      <c r="A23" s="125" t="s">
        <v>68</v>
      </c>
      <c r="B23" s="121" t="s">
        <v>520</v>
      </c>
      <c r="C23" s="121"/>
      <c r="D23" t="s">
        <v>847</v>
      </c>
    </row>
    <row r="24" spans="1:4" ht="15">
      <c r="A24" s="125" t="s">
        <v>69</v>
      </c>
      <c r="B24" s="121" t="s">
        <v>526</v>
      </c>
      <c r="C24" s="121"/>
      <c r="D24" t="s">
        <v>848</v>
      </c>
    </row>
    <row r="25" spans="1:4" ht="15">
      <c r="A25" s="125" t="s">
        <v>70</v>
      </c>
      <c r="B25" s="121" t="s">
        <v>529</v>
      </c>
      <c r="C25" s="121"/>
      <c r="D25" t="s">
        <v>849</v>
      </c>
    </row>
    <row r="26" spans="1:4" ht="15">
      <c r="A26" s="134" t="s">
        <v>71</v>
      </c>
      <c r="B26" s="121" t="s">
        <v>658</v>
      </c>
      <c r="C26" s="121"/>
      <c r="D26" t="s">
        <v>850</v>
      </c>
    </row>
    <row r="27" spans="1:4" ht="15">
      <c r="A27" s="134" t="s">
        <v>72</v>
      </c>
      <c r="B27" s="121" t="s">
        <v>764</v>
      </c>
      <c r="C27" s="121"/>
      <c r="D27" t="s">
        <v>851</v>
      </c>
    </row>
    <row r="28" spans="1:4" ht="15">
      <c r="A28" s="134" t="s">
        <v>73</v>
      </c>
      <c r="B28" s="121"/>
      <c r="C28" s="121"/>
      <c r="D28" s="235"/>
    </row>
    <row r="29" spans="1:4" ht="15">
      <c r="A29" s="134" t="s">
        <v>74</v>
      </c>
      <c r="B29" s="121"/>
      <c r="C29" s="121"/>
      <c r="D29" s="235"/>
    </row>
    <row r="30" spans="1:4" ht="15">
      <c r="A30" s="134" t="s">
        <v>75</v>
      </c>
      <c r="B30" s="121"/>
      <c r="C30" s="121"/>
      <c r="D30" s="235"/>
    </row>
    <row r="31" spans="1:4" ht="15">
      <c r="A31" s="134" t="s">
        <v>76</v>
      </c>
      <c r="B31" s="121"/>
      <c r="C31" s="121"/>
      <c r="D31" s="235"/>
    </row>
    <row r="32" spans="1:4" ht="15">
      <c r="A32" s="134" t="s">
        <v>77</v>
      </c>
      <c r="B32" s="121"/>
      <c r="C32" s="121"/>
      <c r="D32" s="235"/>
    </row>
    <row r="33" spans="1:4" ht="15">
      <c r="A33" s="134" t="s">
        <v>78</v>
      </c>
      <c r="B33" s="121"/>
      <c r="C33" s="121"/>
      <c r="D33" s="235"/>
    </row>
    <row r="34" spans="1:4" ht="15">
      <c r="A34" s="134" t="s">
        <v>79</v>
      </c>
      <c r="B34" s="121"/>
      <c r="C34" s="121"/>
      <c r="D34" s="235"/>
    </row>
  </sheetData>
  <mergeCells count="1">
    <mergeCell ref="A1:C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4"/>
  <sheetViews>
    <sheetView tabSelected="1" zoomScale="85" zoomScaleNormal="85" workbookViewId="0">
      <selection activeCell="C13" sqref="C13"/>
    </sheetView>
  </sheetViews>
  <sheetFormatPr defaultRowHeight="14.25" customHeight="1"/>
  <cols>
    <col min="1" max="1" width="17.375" style="78" customWidth="1"/>
    <col min="2" max="2" width="31.75" style="78" customWidth="1"/>
    <col min="3" max="3" width="34.375" style="78" customWidth="1"/>
    <col min="4" max="4" width="31.625" style="78" customWidth="1"/>
    <col min="5" max="6" width="16.5" style="78" customWidth="1"/>
    <col min="7" max="7" width="18.875" style="78" customWidth="1"/>
    <col min="8" max="8" width="9" style="81"/>
    <col min="9" max="9" width="16.25" style="78" customWidth="1"/>
    <col min="10" max="10" width="9.375" style="80" customWidth="1"/>
    <col min="11" max="11" width="9" style="78" customWidth="1"/>
    <col min="12" max="12" width="9" style="78"/>
    <col min="13" max="13" width="12.875" style="78" customWidth="1"/>
    <col min="14" max="14" width="11.5" style="78" customWidth="1"/>
    <col min="15" max="16" width="9" style="78"/>
    <col min="17" max="17" width="0" style="78" hidden="1" customWidth="1"/>
    <col min="18" max="16384" width="9" style="78"/>
  </cols>
  <sheetData>
    <row r="1" spans="1:257" ht="14.25" customHeight="1" thickTop="1" thickBot="1">
      <c r="A1" s="82" t="s">
        <v>12</v>
      </c>
      <c r="B1" s="66"/>
      <c r="C1" s="66"/>
      <c r="D1" s="66"/>
      <c r="E1" s="66"/>
      <c r="F1" s="66"/>
      <c r="G1" s="66"/>
      <c r="H1" s="67"/>
      <c r="I1" s="176" t="s">
        <v>93</v>
      </c>
      <c r="J1" s="177" t="s">
        <v>88</v>
      </c>
      <c r="K1" s="177" t="s">
        <v>89</v>
      </c>
      <c r="L1" s="177" t="s">
        <v>90</v>
      </c>
      <c r="M1" s="177" t="s">
        <v>91</v>
      </c>
      <c r="N1" s="177" t="s">
        <v>95</v>
      </c>
      <c r="O1" s="178" t="s">
        <v>86</v>
      </c>
      <c r="P1" s="68"/>
      <c r="Q1" s="161" t="s">
        <v>85</v>
      </c>
      <c r="R1" s="68"/>
      <c r="S1" s="68"/>
      <c r="T1" s="68"/>
      <c r="U1" s="68"/>
      <c r="V1" s="68"/>
      <c r="W1" s="68"/>
      <c r="X1" s="68"/>
      <c r="Y1" s="68"/>
      <c r="Z1" s="68"/>
      <c r="AA1" s="68"/>
      <c r="AB1" s="68"/>
      <c r="AC1" s="68"/>
      <c r="AD1" s="68"/>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68"/>
      <c r="BM1" s="68"/>
      <c r="BN1" s="68"/>
      <c r="BO1" s="68"/>
      <c r="BP1" s="68"/>
      <c r="BQ1" s="68"/>
      <c r="BR1" s="68"/>
      <c r="BS1" s="68"/>
      <c r="BT1" s="68"/>
      <c r="BU1" s="68"/>
      <c r="BV1" s="68"/>
      <c r="BW1" s="68"/>
      <c r="BX1" s="68"/>
      <c r="BY1" s="68"/>
      <c r="BZ1" s="68"/>
      <c r="CA1" s="68"/>
      <c r="CB1" s="68"/>
      <c r="CC1" s="68"/>
      <c r="CD1" s="68"/>
      <c r="CE1" s="68"/>
      <c r="CF1" s="68"/>
      <c r="CG1" s="68"/>
      <c r="CH1" s="68"/>
      <c r="CI1" s="68"/>
      <c r="CJ1" s="68"/>
      <c r="CK1" s="68"/>
      <c r="CL1" s="68"/>
      <c r="CM1" s="68"/>
      <c r="CN1" s="68"/>
      <c r="CO1" s="68"/>
      <c r="CP1" s="68"/>
      <c r="CQ1" s="68"/>
      <c r="CR1" s="68"/>
      <c r="CS1" s="68"/>
      <c r="CT1" s="68"/>
      <c r="CU1" s="68"/>
      <c r="CV1" s="68"/>
      <c r="CW1" s="68"/>
      <c r="CX1" s="68"/>
      <c r="CY1" s="68"/>
      <c r="CZ1" s="68"/>
      <c r="DA1" s="68"/>
      <c r="DB1" s="68"/>
      <c r="DC1" s="68"/>
      <c r="DD1" s="68"/>
      <c r="DE1" s="68"/>
      <c r="DF1" s="68"/>
      <c r="DG1" s="68"/>
      <c r="DH1" s="68"/>
      <c r="DI1" s="68"/>
      <c r="DJ1" s="68"/>
      <c r="DK1" s="68"/>
      <c r="DL1" s="68"/>
      <c r="DM1" s="68"/>
      <c r="DN1" s="68"/>
      <c r="DO1" s="68"/>
      <c r="DP1" s="68"/>
      <c r="DQ1" s="68"/>
      <c r="DR1" s="68"/>
      <c r="DS1" s="68"/>
      <c r="DT1" s="68"/>
      <c r="DU1" s="68"/>
      <c r="DV1" s="68"/>
      <c r="DW1" s="68"/>
      <c r="DX1" s="68"/>
      <c r="DY1" s="68"/>
      <c r="DZ1" s="68"/>
      <c r="EA1" s="68"/>
      <c r="EB1" s="68"/>
      <c r="EC1" s="68"/>
      <c r="ED1" s="68"/>
      <c r="EE1" s="68"/>
      <c r="EF1" s="68"/>
      <c r="EG1" s="68"/>
      <c r="EH1" s="68"/>
      <c r="EI1" s="68"/>
      <c r="EJ1" s="68"/>
      <c r="EK1" s="68"/>
      <c r="EL1" s="68"/>
      <c r="EM1" s="68"/>
      <c r="EN1" s="68"/>
      <c r="EO1" s="68"/>
      <c r="EP1" s="68"/>
      <c r="EQ1" s="68"/>
      <c r="ER1" s="68"/>
      <c r="ES1" s="68"/>
      <c r="ET1" s="68"/>
      <c r="EU1" s="68"/>
      <c r="EV1" s="68"/>
      <c r="EW1" s="68"/>
      <c r="EX1" s="68"/>
      <c r="EY1" s="68"/>
      <c r="EZ1" s="68"/>
      <c r="FA1" s="68"/>
      <c r="FB1" s="68"/>
      <c r="FC1" s="68"/>
      <c r="FD1" s="68"/>
      <c r="FE1" s="68"/>
      <c r="FF1" s="68"/>
      <c r="FG1" s="68"/>
      <c r="FH1" s="68"/>
      <c r="FI1" s="68"/>
      <c r="FJ1" s="68"/>
      <c r="FK1" s="68"/>
      <c r="FL1" s="68"/>
      <c r="FM1" s="68"/>
      <c r="FN1" s="68"/>
      <c r="FO1" s="68"/>
      <c r="FP1" s="68"/>
      <c r="FQ1" s="68"/>
      <c r="FR1" s="68"/>
      <c r="FS1" s="68"/>
      <c r="FT1" s="68"/>
      <c r="FU1" s="68"/>
      <c r="FV1" s="68"/>
      <c r="FW1" s="68"/>
      <c r="FX1" s="68"/>
      <c r="FY1" s="68"/>
      <c r="FZ1" s="68"/>
      <c r="GA1" s="68"/>
      <c r="GB1" s="68"/>
      <c r="GC1" s="68"/>
      <c r="GD1" s="68"/>
      <c r="GE1" s="68"/>
      <c r="GF1" s="68"/>
      <c r="GG1" s="68"/>
      <c r="GH1" s="68"/>
      <c r="GI1" s="68"/>
      <c r="GJ1" s="68"/>
      <c r="GK1" s="68"/>
      <c r="GL1" s="68"/>
      <c r="GM1" s="68"/>
      <c r="GN1" s="68"/>
      <c r="GO1" s="68"/>
      <c r="GP1" s="68"/>
      <c r="GQ1" s="68"/>
      <c r="GR1" s="68"/>
      <c r="GS1" s="68"/>
      <c r="GT1" s="68"/>
      <c r="GU1" s="68"/>
      <c r="GV1" s="68"/>
      <c r="GW1" s="68"/>
      <c r="GX1" s="68"/>
      <c r="GY1" s="68"/>
      <c r="GZ1" s="68"/>
      <c r="HA1" s="68"/>
      <c r="HB1" s="68"/>
      <c r="HC1" s="68"/>
      <c r="HD1" s="68"/>
      <c r="HE1" s="68"/>
      <c r="HF1" s="68"/>
      <c r="HG1" s="68"/>
      <c r="HH1" s="68"/>
      <c r="HI1" s="68"/>
      <c r="HJ1" s="68"/>
      <c r="HK1" s="68"/>
      <c r="HL1" s="68"/>
      <c r="HM1" s="68"/>
      <c r="HN1" s="68"/>
      <c r="HO1" s="68"/>
      <c r="HP1" s="68"/>
      <c r="HQ1" s="68"/>
      <c r="HR1" s="68"/>
      <c r="HS1" s="68"/>
      <c r="HT1" s="68"/>
      <c r="HU1" s="68"/>
      <c r="HV1" s="68"/>
      <c r="HW1" s="68"/>
      <c r="HX1" s="68"/>
      <c r="HY1" s="68"/>
      <c r="HZ1" s="68"/>
      <c r="IA1" s="68"/>
      <c r="IB1" s="68"/>
      <c r="IC1" s="68"/>
      <c r="ID1" s="68"/>
      <c r="IE1" s="68"/>
      <c r="IF1" s="68"/>
      <c r="IG1" s="68"/>
      <c r="IH1" s="68"/>
      <c r="II1" s="68"/>
      <c r="IJ1" s="68"/>
      <c r="IK1" s="68"/>
      <c r="IL1" s="68"/>
      <c r="IM1" s="68"/>
      <c r="IN1" s="68"/>
      <c r="IO1" s="68"/>
      <c r="IP1" s="68"/>
      <c r="IQ1" s="68"/>
      <c r="IR1" s="68"/>
      <c r="IS1" s="68"/>
      <c r="IT1" s="68"/>
      <c r="IU1" s="68"/>
      <c r="IV1" s="68"/>
      <c r="IW1" s="68"/>
    </row>
    <row r="2" spans="1:257" ht="14.25" customHeight="1">
      <c r="A2" s="242" t="s">
        <v>853</v>
      </c>
      <c r="B2" s="265" t="s">
        <v>13</v>
      </c>
      <c r="C2" s="265"/>
      <c r="D2" s="265"/>
      <c r="E2" s="265"/>
      <c r="F2" s="265"/>
      <c r="G2" s="265"/>
      <c r="H2" s="69"/>
      <c r="I2" s="179" t="s">
        <v>790</v>
      </c>
      <c r="J2" s="180">
        <f>COUNTIFS(J13:J143,"HungTQ",L13:L143,"Open")</f>
        <v>0</v>
      </c>
      <c r="K2" s="180">
        <f>COUNTIFS(J13:J143,"HungTQ",L13:L143,"Accepted")</f>
        <v>0</v>
      </c>
      <c r="L2" s="180">
        <f>COUNTIFS(J13:J143,"HungTQ",L13:L143,"Ready for test")</f>
        <v>0</v>
      </c>
      <c r="M2" s="180">
        <f>COUNTIFS(J13:J143,"HungTQ",L13:L143,"Closed")</f>
        <v>0</v>
      </c>
      <c r="N2" s="180">
        <f>COUNTIFS(J13:J143,"HungTQ",L13:L143,"")</f>
        <v>0</v>
      </c>
      <c r="O2" s="181">
        <f t="shared" ref="O2:O6" si="0">SUM(J2:N2)</f>
        <v>0</v>
      </c>
      <c r="P2" s="68"/>
      <c r="Q2" s="159" t="s">
        <v>1</v>
      </c>
      <c r="R2" s="68"/>
      <c r="S2" s="68"/>
      <c r="T2" s="68"/>
      <c r="U2" s="68"/>
      <c r="V2" s="68"/>
      <c r="W2" s="68"/>
      <c r="X2" s="68"/>
      <c r="Y2" s="68"/>
      <c r="Z2" s="68"/>
      <c r="AA2" s="68"/>
      <c r="AB2" s="68"/>
      <c r="AC2" s="68"/>
      <c r="AD2" s="68"/>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68"/>
      <c r="BM2" s="68"/>
      <c r="BN2" s="68"/>
      <c r="BO2" s="68"/>
      <c r="BP2" s="68"/>
      <c r="BQ2" s="68"/>
      <c r="BR2" s="68"/>
      <c r="BS2" s="68"/>
      <c r="BT2" s="68"/>
      <c r="BU2" s="68"/>
      <c r="BV2" s="68"/>
      <c r="BW2" s="68"/>
      <c r="BX2" s="68"/>
      <c r="BY2" s="68"/>
      <c r="BZ2" s="68"/>
      <c r="CA2" s="68"/>
      <c r="CB2" s="68"/>
      <c r="CC2" s="68"/>
      <c r="CD2" s="68"/>
      <c r="CE2" s="68"/>
      <c r="CF2" s="68"/>
      <c r="CG2" s="68"/>
      <c r="CH2" s="68"/>
      <c r="CI2" s="68"/>
      <c r="CJ2" s="68"/>
      <c r="CK2" s="68"/>
      <c r="CL2" s="68"/>
      <c r="CM2" s="68"/>
      <c r="CN2" s="68"/>
      <c r="CO2" s="68"/>
      <c r="CP2" s="68"/>
      <c r="CQ2" s="68"/>
      <c r="CR2" s="68"/>
      <c r="CS2" s="68"/>
      <c r="CT2" s="68"/>
      <c r="CU2" s="68"/>
      <c r="CV2" s="68"/>
      <c r="CW2" s="68"/>
      <c r="CX2" s="68"/>
      <c r="CY2" s="68"/>
      <c r="CZ2" s="68"/>
      <c r="DA2" s="68"/>
      <c r="DB2" s="68"/>
      <c r="DC2" s="68"/>
      <c r="DD2" s="68"/>
      <c r="DE2" s="68"/>
      <c r="DF2" s="68"/>
      <c r="DG2" s="68"/>
      <c r="DH2" s="68"/>
      <c r="DI2" s="68"/>
      <c r="DJ2" s="68"/>
      <c r="DK2" s="68"/>
      <c r="DL2" s="68"/>
      <c r="DM2" s="68"/>
      <c r="DN2" s="68"/>
      <c r="DO2" s="68"/>
      <c r="DP2" s="68"/>
      <c r="DQ2" s="68"/>
      <c r="DR2" s="68"/>
      <c r="DS2" s="68"/>
      <c r="DT2" s="68"/>
      <c r="DU2" s="68"/>
      <c r="DV2" s="68"/>
      <c r="DW2" s="68"/>
      <c r="DX2" s="68"/>
      <c r="DY2" s="68"/>
      <c r="DZ2" s="68"/>
      <c r="EA2" s="68"/>
      <c r="EB2" s="68"/>
      <c r="EC2" s="68"/>
      <c r="ED2" s="68"/>
      <c r="EE2" s="68"/>
      <c r="EF2" s="68"/>
      <c r="EG2" s="68"/>
      <c r="EH2" s="68"/>
      <c r="EI2" s="68"/>
      <c r="EJ2" s="68"/>
      <c r="EK2" s="68"/>
      <c r="EL2" s="68"/>
      <c r="EM2" s="68"/>
      <c r="EN2" s="68"/>
      <c r="EO2" s="68"/>
      <c r="EP2" s="68"/>
      <c r="EQ2" s="68"/>
      <c r="ER2" s="68"/>
      <c r="ES2" s="68"/>
      <c r="ET2" s="68"/>
      <c r="EU2" s="68"/>
      <c r="EV2" s="68"/>
      <c r="EW2" s="68"/>
      <c r="EX2" s="68"/>
      <c r="EY2" s="68"/>
      <c r="EZ2" s="68"/>
      <c r="FA2" s="68"/>
      <c r="FB2" s="68"/>
      <c r="FC2" s="68"/>
      <c r="FD2" s="68"/>
      <c r="FE2" s="68"/>
      <c r="FF2" s="68"/>
      <c r="FG2" s="68"/>
      <c r="FH2" s="68"/>
      <c r="FI2" s="68"/>
      <c r="FJ2" s="68"/>
      <c r="FK2" s="68"/>
      <c r="FL2" s="68"/>
      <c r="FM2" s="68"/>
      <c r="FN2" s="68"/>
      <c r="FO2" s="68"/>
      <c r="FP2" s="68"/>
      <c r="FQ2" s="68"/>
      <c r="FR2" s="68"/>
      <c r="FS2" s="68"/>
      <c r="FT2" s="68"/>
      <c r="FU2" s="68"/>
      <c r="FV2" s="68"/>
      <c r="FW2" s="68"/>
      <c r="FX2" s="68"/>
      <c r="FY2" s="68"/>
      <c r="FZ2" s="68"/>
      <c r="GA2" s="68"/>
      <c r="GB2" s="68"/>
      <c r="GC2" s="68"/>
      <c r="GD2" s="68"/>
      <c r="GE2" s="68"/>
      <c r="GF2" s="68"/>
      <c r="GG2" s="68"/>
      <c r="GH2" s="68"/>
      <c r="GI2" s="68"/>
      <c r="GJ2" s="68"/>
      <c r="GK2" s="68"/>
      <c r="GL2" s="68"/>
      <c r="GM2" s="68"/>
      <c r="GN2" s="68"/>
      <c r="GO2" s="68"/>
      <c r="GP2" s="68"/>
      <c r="GQ2" s="68"/>
      <c r="GR2" s="68"/>
      <c r="GS2" s="68"/>
      <c r="GT2" s="68"/>
      <c r="GU2" s="68"/>
      <c r="GV2" s="68"/>
      <c r="GW2" s="68"/>
      <c r="GX2" s="68"/>
      <c r="GY2" s="68"/>
      <c r="GZ2" s="68"/>
      <c r="HA2" s="68"/>
      <c r="HB2" s="68"/>
      <c r="HC2" s="68"/>
      <c r="HD2" s="68"/>
      <c r="HE2" s="68"/>
      <c r="HF2" s="68"/>
      <c r="HG2" s="68"/>
      <c r="HH2" s="68"/>
      <c r="HI2" s="68"/>
      <c r="HJ2" s="68"/>
      <c r="HK2" s="68"/>
      <c r="HL2" s="68"/>
      <c r="HM2" s="68"/>
      <c r="HN2" s="68"/>
      <c r="HO2" s="68"/>
      <c r="HP2" s="68"/>
      <c r="HQ2" s="68"/>
      <c r="HR2" s="68"/>
      <c r="HS2" s="68"/>
      <c r="HT2" s="68"/>
      <c r="HU2" s="68"/>
      <c r="HV2" s="68"/>
      <c r="HW2" s="68"/>
      <c r="HX2" s="68"/>
      <c r="HY2" s="68"/>
      <c r="HZ2" s="68"/>
      <c r="IA2" s="68"/>
      <c r="IB2" s="68"/>
      <c r="IC2" s="68"/>
      <c r="ID2" s="68"/>
      <c r="IE2" s="68"/>
      <c r="IF2" s="68"/>
      <c r="IG2" s="68"/>
      <c r="IH2" s="68"/>
      <c r="II2" s="68"/>
      <c r="IJ2" s="68"/>
      <c r="IK2" s="68"/>
      <c r="IL2" s="68"/>
      <c r="IM2" s="68"/>
      <c r="IN2" s="68"/>
      <c r="IO2" s="68"/>
      <c r="IP2" s="68"/>
      <c r="IQ2" s="68"/>
      <c r="IR2" s="68"/>
      <c r="IS2" s="68"/>
      <c r="IT2" s="68"/>
      <c r="IU2" s="68"/>
      <c r="IV2" s="68"/>
      <c r="IW2" s="68"/>
    </row>
    <row r="3" spans="1:257" ht="14.25" customHeight="1">
      <c r="A3" s="242" t="s">
        <v>854</v>
      </c>
      <c r="B3" s="265" t="s">
        <v>124</v>
      </c>
      <c r="C3" s="265"/>
      <c r="D3" s="265"/>
      <c r="E3" s="265"/>
      <c r="F3" s="265"/>
      <c r="G3" s="265"/>
      <c r="H3" s="69"/>
      <c r="I3" s="179" t="s">
        <v>791</v>
      </c>
      <c r="J3" s="180">
        <f>COUNTIFS(J13:J143,"DangT",L13:L143,"Open")</f>
        <v>0</v>
      </c>
      <c r="K3" s="180">
        <f>COUNTIFS(J13:J143,"DangT",L13:L143,"Accepted")</f>
        <v>0</v>
      </c>
      <c r="L3" s="180">
        <f>COUNTIFS(J13:J143,"DangT",L13:L143,"Ready for test")</f>
        <v>0</v>
      </c>
      <c r="M3" s="180">
        <f>COUNTIFS(J13:J143,"DangT",L13:L143,"Closed")</f>
        <v>0</v>
      </c>
      <c r="N3" s="180">
        <f>COUNTIFS(J13:J143,"DangT",L13:L143,"")</f>
        <v>0</v>
      </c>
      <c r="O3" s="182">
        <f t="shared" si="0"/>
        <v>0</v>
      </c>
      <c r="P3" s="68"/>
      <c r="Q3" s="159" t="s">
        <v>2</v>
      </c>
      <c r="R3" s="68"/>
      <c r="S3" s="68"/>
      <c r="T3" s="68"/>
      <c r="U3" s="68"/>
      <c r="V3" s="68"/>
      <c r="W3" s="68"/>
      <c r="X3" s="68"/>
      <c r="Y3" s="68"/>
      <c r="Z3" s="68"/>
      <c r="AA3" s="68"/>
      <c r="AB3" s="68"/>
      <c r="AC3" s="68"/>
      <c r="AD3" s="68"/>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68"/>
      <c r="BM3" s="68"/>
      <c r="BN3" s="68"/>
      <c r="BO3" s="68"/>
      <c r="BP3" s="68"/>
      <c r="BQ3" s="68"/>
      <c r="BR3" s="68"/>
      <c r="BS3" s="68"/>
      <c r="BT3" s="68"/>
      <c r="BU3" s="68"/>
      <c r="BV3" s="68"/>
      <c r="BW3" s="68"/>
      <c r="BX3" s="68"/>
      <c r="BY3" s="68"/>
      <c r="BZ3" s="68"/>
      <c r="CA3" s="68"/>
      <c r="CB3" s="68"/>
      <c r="CC3" s="68"/>
      <c r="CD3" s="68"/>
      <c r="CE3" s="68"/>
      <c r="CF3" s="68"/>
      <c r="CG3" s="68"/>
      <c r="CH3" s="68"/>
      <c r="CI3" s="68"/>
      <c r="CJ3" s="68"/>
      <c r="CK3" s="68"/>
      <c r="CL3" s="68"/>
      <c r="CM3" s="68"/>
      <c r="CN3" s="68"/>
      <c r="CO3" s="68"/>
      <c r="CP3" s="68"/>
      <c r="CQ3" s="68"/>
      <c r="CR3" s="68"/>
      <c r="CS3" s="68"/>
      <c r="CT3" s="68"/>
      <c r="CU3" s="68"/>
      <c r="CV3" s="68"/>
      <c r="CW3" s="68"/>
      <c r="CX3" s="68"/>
      <c r="CY3" s="68"/>
      <c r="CZ3" s="68"/>
      <c r="DA3" s="68"/>
      <c r="DB3" s="68"/>
      <c r="DC3" s="68"/>
      <c r="DD3" s="68"/>
      <c r="DE3" s="68"/>
      <c r="DF3" s="68"/>
      <c r="DG3" s="68"/>
      <c r="DH3" s="68"/>
      <c r="DI3" s="68"/>
      <c r="DJ3" s="68"/>
      <c r="DK3" s="68"/>
      <c r="DL3" s="68"/>
      <c r="DM3" s="68"/>
      <c r="DN3" s="68"/>
      <c r="DO3" s="68"/>
      <c r="DP3" s="68"/>
      <c r="DQ3" s="68"/>
      <c r="DR3" s="68"/>
      <c r="DS3" s="68"/>
      <c r="DT3" s="68"/>
      <c r="DU3" s="68"/>
      <c r="DV3" s="68"/>
      <c r="DW3" s="68"/>
      <c r="DX3" s="68"/>
      <c r="DY3" s="68"/>
      <c r="DZ3" s="68"/>
      <c r="EA3" s="68"/>
      <c r="EB3" s="68"/>
      <c r="EC3" s="68"/>
      <c r="ED3" s="68"/>
      <c r="EE3" s="68"/>
      <c r="EF3" s="68"/>
      <c r="EG3" s="68"/>
      <c r="EH3" s="68"/>
      <c r="EI3" s="68"/>
      <c r="EJ3" s="68"/>
      <c r="EK3" s="68"/>
      <c r="EL3" s="68"/>
      <c r="EM3" s="68"/>
      <c r="EN3" s="68"/>
      <c r="EO3" s="68"/>
      <c r="EP3" s="68"/>
      <c r="EQ3" s="68"/>
      <c r="ER3" s="68"/>
      <c r="ES3" s="68"/>
      <c r="ET3" s="68"/>
      <c r="EU3" s="68"/>
      <c r="EV3" s="68"/>
      <c r="EW3" s="68"/>
      <c r="EX3" s="68"/>
      <c r="EY3" s="68"/>
      <c r="EZ3" s="68"/>
      <c r="FA3" s="68"/>
      <c r="FB3" s="68"/>
      <c r="FC3" s="68"/>
      <c r="FD3" s="68"/>
      <c r="FE3" s="68"/>
      <c r="FF3" s="68"/>
      <c r="FG3" s="68"/>
      <c r="FH3" s="68"/>
      <c r="FI3" s="68"/>
      <c r="FJ3" s="68"/>
      <c r="FK3" s="68"/>
      <c r="FL3" s="68"/>
      <c r="FM3" s="68"/>
      <c r="FN3" s="68"/>
      <c r="FO3" s="68"/>
      <c r="FP3" s="68"/>
      <c r="FQ3" s="68"/>
      <c r="FR3" s="68"/>
      <c r="FS3" s="68"/>
      <c r="FT3" s="68"/>
      <c r="FU3" s="68"/>
      <c r="FV3" s="68"/>
      <c r="FW3" s="68"/>
      <c r="FX3" s="68"/>
      <c r="FY3" s="68"/>
      <c r="FZ3" s="68"/>
      <c r="GA3" s="68"/>
      <c r="GB3" s="68"/>
      <c r="GC3" s="68"/>
      <c r="GD3" s="68"/>
      <c r="GE3" s="68"/>
      <c r="GF3" s="68"/>
      <c r="GG3" s="68"/>
      <c r="GH3" s="68"/>
      <c r="GI3" s="68"/>
      <c r="GJ3" s="68"/>
      <c r="GK3" s="68"/>
      <c r="GL3" s="68"/>
      <c r="GM3" s="68"/>
      <c r="GN3" s="68"/>
      <c r="GO3" s="68"/>
      <c r="GP3" s="68"/>
      <c r="GQ3" s="68"/>
      <c r="GR3" s="68"/>
      <c r="GS3" s="68"/>
      <c r="GT3" s="68"/>
      <c r="GU3" s="68"/>
      <c r="GV3" s="68"/>
      <c r="GW3" s="68"/>
      <c r="GX3" s="68"/>
      <c r="GY3" s="68"/>
      <c r="GZ3" s="68"/>
      <c r="HA3" s="68"/>
      <c r="HB3" s="68"/>
      <c r="HC3" s="68"/>
      <c r="HD3" s="68"/>
      <c r="HE3" s="68"/>
      <c r="HF3" s="68"/>
      <c r="HG3" s="68"/>
      <c r="HH3" s="68"/>
      <c r="HI3" s="68"/>
      <c r="HJ3" s="68"/>
      <c r="HK3" s="68"/>
      <c r="HL3" s="68"/>
      <c r="HM3" s="68"/>
      <c r="HN3" s="68"/>
      <c r="HO3" s="68"/>
      <c r="HP3" s="68"/>
      <c r="HQ3" s="68"/>
      <c r="HR3" s="68"/>
      <c r="HS3" s="68"/>
      <c r="HT3" s="68"/>
      <c r="HU3" s="68"/>
      <c r="HV3" s="68"/>
      <c r="HW3" s="68"/>
      <c r="HX3" s="68"/>
      <c r="HY3" s="68"/>
      <c r="HZ3" s="68"/>
      <c r="IA3" s="68"/>
      <c r="IB3" s="68"/>
      <c r="IC3" s="68"/>
      <c r="ID3" s="68"/>
      <c r="IE3" s="68"/>
      <c r="IF3" s="68"/>
      <c r="IG3" s="68"/>
      <c r="IH3" s="68"/>
      <c r="II3" s="68"/>
      <c r="IJ3" s="68"/>
      <c r="IK3" s="68"/>
      <c r="IL3" s="68"/>
      <c r="IM3" s="68"/>
      <c r="IN3" s="68"/>
      <c r="IO3" s="68"/>
      <c r="IP3" s="68"/>
      <c r="IQ3" s="68"/>
      <c r="IR3" s="68"/>
      <c r="IS3" s="68"/>
      <c r="IT3" s="68"/>
      <c r="IU3" s="68"/>
      <c r="IV3" s="68"/>
      <c r="IW3" s="68"/>
    </row>
    <row r="4" spans="1:257" ht="14.25" customHeight="1">
      <c r="A4" s="242" t="s">
        <v>855</v>
      </c>
      <c r="B4" s="266" t="s">
        <v>785</v>
      </c>
      <c r="C4" s="266"/>
      <c r="D4" s="266"/>
      <c r="E4" s="266"/>
      <c r="F4" s="266"/>
      <c r="G4" s="266"/>
      <c r="H4" s="69"/>
      <c r="I4" s="179" t="s">
        <v>792</v>
      </c>
      <c r="J4" s="180">
        <f>COUNTIFS(J13:J143,"HungNN",L13:L143,"Open")</f>
        <v>0</v>
      </c>
      <c r="K4" s="180">
        <f>COUNTIFS(J13:J143,"HungNN",L13:L143,"Accepted")</f>
        <v>0</v>
      </c>
      <c r="L4" s="180">
        <f>COUNTIFS(J13:J143,"HungNN",L13:L143,"Ready for test")</f>
        <v>0</v>
      </c>
      <c r="M4" s="180">
        <f>COUNTIFS(J13:J143,"HungNN",L13:L143,"Closed")</f>
        <v>0</v>
      </c>
      <c r="N4" s="180">
        <f>COUNTIFS(J13:J143,"HungNN",L13:L143,"")</f>
        <v>0</v>
      </c>
      <c r="O4" s="182">
        <f t="shared" si="0"/>
        <v>0</v>
      </c>
      <c r="P4" s="68"/>
      <c r="Q4" s="160"/>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c r="BE4" s="68"/>
      <c r="BF4" s="68"/>
      <c r="BG4" s="68"/>
      <c r="BH4" s="68"/>
      <c r="BI4" s="68"/>
      <c r="BJ4" s="68"/>
      <c r="BK4" s="68"/>
      <c r="BL4" s="68"/>
      <c r="BM4" s="68"/>
      <c r="BN4" s="68"/>
      <c r="BO4" s="68"/>
      <c r="BP4" s="68"/>
      <c r="BQ4" s="68"/>
      <c r="BR4" s="68"/>
      <c r="BS4" s="68"/>
      <c r="BT4" s="68"/>
      <c r="BU4" s="68"/>
      <c r="BV4" s="68"/>
      <c r="BW4" s="68"/>
      <c r="BX4" s="68"/>
      <c r="BY4" s="68"/>
      <c r="BZ4" s="68"/>
      <c r="CA4" s="68"/>
      <c r="CB4" s="68"/>
      <c r="CC4" s="68"/>
      <c r="CD4" s="68"/>
      <c r="CE4" s="68"/>
      <c r="CF4" s="68"/>
      <c r="CG4" s="68"/>
      <c r="CH4" s="68"/>
      <c r="CI4" s="68"/>
      <c r="CJ4" s="68"/>
      <c r="CK4" s="68"/>
      <c r="CL4" s="68"/>
      <c r="CM4" s="68"/>
      <c r="CN4" s="68"/>
      <c r="CO4" s="68"/>
      <c r="CP4" s="68"/>
      <c r="CQ4" s="68"/>
      <c r="CR4" s="68"/>
      <c r="CS4" s="68"/>
      <c r="CT4" s="68"/>
      <c r="CU4" s="68"/>
      <c r="CV4" s="68"/>
      <c r="CW4" s="68"/>
      <c r="CX4" s="68"/>
      <c r="CY4" s="68"/>
      <c r="CZ4" s="68"/>
      <c r="DA4" s="68"/>
      <c r="DB4" s="68"/>
      <c r="DC4" s="68"/>
      <c r="DD4" s="68"/>
      <c r="DE4" s="68"/>
      <c r="DF4" s="68"/>
      <c r="DG4" s="68"/>
      <c r="DH4" s="68"/>
      <c r="DI4" s="68"/>
      <c r="DJ4" s="68"/>
      <c r="DK4" s="68"/>
      <c r="DL4" s="68"/>
      <c r="DM4" s="68"/>
      <c r="DN4" s="68"/>
      <c r="DO4" s="68"/>
      <c r="DP4" s="68"/>
      <c r="DQ4" s="68"/>
      <c r="DR4" s="68"/>
      <c r="DS4" s="68"/>
      <c r="DT4" s="68"/>
      <c r="DU4" s="68"/>
      <c r="DV4" s="68"/>
      <c r="DW4" s="68"/>
      <c r="DX4" s="68"/>
      <c r="DY4" s="68"/>
      <c r="DZ4" s="68"/>
      <c r="EA4" s="68"/>
      <c r="EB4" s="68"/>
      <c r="EC4" s="68"/>
      <c r="ED4" s="68"/>
      <c r="EE4" s="68"/>
      <c r="EF4" s="68"/>
      <c r="EG4" s="68"/>
      <c r="EH4" s="68"/>
      <c r="EI4" s="68"/>
      <c r="EJ4" s="68"/>
      <c r="EK4" s="68"/>
      <c r="EL4" s="68"/>
      <c r="EM4" s="68"/>
      <c r="EN4" s="68"/>
      <c r="EO4" s="68"/>
      <c r="EP4" s="68"/>
      <c r="EQ4" s="68"/>
      <c r="ER4" s="68"/>
      <c r="ES4" s="68"/>
      <c r="ET4" s="68"/>
      <c r="EU4" s="68"/>
      <c r="EV4" s="68"/>
      <c r="EW4" s="68"/>
      <c r="EX4" s="68"/>
      <c r="EY4" s="68"/>
      <c r="EZ4" s="68"/>
      <c r="FA4" s="68"/>
      <c r="FB4" s="68"/>
      <c r="FC4" s="68"/>
      <c r="FD4" s="68"/>
      <c r="FE4" s="68"/>
      <c r="FF4" s="68"/>
      <c r="FG4" s="68"/>
      <c r="FH4" s="68"/>
      <c r="FI4" s="68"/>
      <c r="FJ4" s="68"/>
      <c r="FK4" s="68"/>
      <c r="FL4" s="68"/>
      <c r="FM4" s="68"/>
      <c r="FN4" s="68"/>
      <c r="FO4" s="68"/>
      <c r="FP4" s="68"/>
      <c r="FQ4" s="68"/>
      <c r="FR4" s="68"/>
      <c r="FS4" s="68"/>
      <c r="FT4" s="68"/>
      <c r="FU4" s="68"/>
      <c r="FV4" s="68"/>
      <c r="FW4" s="68"/>
      <c r="FX4" s="68"/>
      <c r="FY4" s="68"/>
      <c r="FZ4" s="68"/>
      <c r="GA4" s="68"/>
      <c r="GB4" s="68"/>
      <c r="GC4" s="68"/>
      <c r="GD4" s="68"/>
      <c r="GE4" s="68"/>
      <c r="GF4" s="68"/>
      <c r="GG4" s="68"/>
      <c r="GH4" s="68"/>
      <c r="GI4" s="68"/>
      <c r="GJ4" s="68"/>
      <c r="GK4" s="68"/>
      <c r="GL4" s="68"/>
      <c r="GM4" s="68"/>
      <c r="GN4" s="68"/>
      <c r="GO4" s="68"/>
      <c r="GP4" s="68"/>
      <c r="GQ4" s="68"/>
      <c r="GR4" s="68"/>
      <c r="GS4" s="68"/>
      <c r="GT4" s="68"/>
      <c r="GU4" s="68"/>
      <c r="GV4" s="68"/>
      <c r="GW4" s="68"/>
      <c r="GX4" s="68"/>
      <c r="GY4" s="68"/>
      <c r="GZ4" s="68"/>
      <c r="HA4" s="68"/>
      <c r="HB4" s="68"/>
      <c r="HC4" s="68"/>
      <c r="HD4" s="68"/>
      <c r="HE4" s="68"/>
      <c r="HF4" s="68"/>
      <c r="HG4" s="68"/>
      <c r="HH4" s="68"/>
      <c r="HI4" s="68"/>
      <c r="HJ4" s="68"/>
      <c r="HK4" s="68"/>
      <c r="HL4" s="68"/>
      <c r="HM4" s="68"/>
      <c r="HN4" s="68"/>
      <c r="HO4" s="68"/>
      <c r="HP4" s="68"/>
      <c r="HQ4" s="68"/>
      <c r="HR4" s="68"/>
      <c r="HS4" s="68"/>
      <c r="HT4" s="68"/>
      <c r="HU4" s="68"/>
      <c r="HV4" s="68"/>
      <c r="HW4" s="68"/>
      <c r="HX4" s="68"/>
      <c r="HY4" s="68"/>
      <c r="HZ4" s="68"/>
      <c r="IA4" s="68"/>
      <c r="IB4" s="68"/>
      <c r="IC4" s="68"/>
      <c r="ID4" s="68"/>
      <c r="IE4" s="68"/>
      <c r="IF4" s="68"/>
      <c r="IG4" s="68"/>
      <c r="IH4" s="68"/>
      <c r="II4" s="68"/>
      <c r="IJ4" s="68"/>
      <c r="IK4" s="68"/>
      <c r="IL4" s="68"/>
      <c r="IM4" s="68"/>
      <c r="IN4" s="68"/>
      <c r="IO4" s="68"/>
      <c r="IP4" s="68"/>
      <c r="IQ4" s="68"/>
      <c r="IR4" s="68"/>
      <c r="IS4" s="68"/>
      <c r="IT4" s="68"/>
      <c r="IU4" s="68"/>
      <c r="IV4" s="68"/>
      <c r="IW4" s="68"/>
    </row>
    <row r="5" spans="1:257" ht="14.25" customHeight="1">
      <c r="A5" s="244" t="s">
        <v>856</v>
      </c>
      <c r="B5" s="243" t="s">
        <v>815</v>
      </c>
      <c r="C5" s="243" t="s">
        <v>857</v>
      </c>
      <c r="D5" s="71" t="s">
        <v>5</v>
      </c>
      <c r="E5" s="267" t="s">
        <v>864</v>
      </c>
      <c r="F5" s="268"/>
      <c r="G5" s="269"/>
      <c r="H5" s="72"/>
      <c r="I5" s="179" t="s">
        <v>785</v>
      </c>
      <c r="J5" s="180">
        <f>COUNTIFS(J13:J143,"QuangNN",L13:L143,"Open")</f>
        <v>0</v>
      </c>
      <c r="K5" s="180">
        <f>COUNTIFS(J13:J143,"QuangNN",L13:L143,"Accepted")</f>
        <v>0</v>
      </c>
      <c r="L5" s="180">
        <f>COUNTIFS(J13:J143,"QuangNN",L13:L143,"Ready for test")</f>
        <v>0</v>
      </c>
      <c r="M5" s="180">
        <f>COUNTIFS(J13:J143,"QuangNN",L13:L143,"Closed")</f>
        <v>0</v>
      </c>
      <c r="N5" s="180">
        <f>COUNTIFS(J13:J143,"QuangNN",L13:L143,"")</f>
        <v>0</v>
      </c>
      <c r="O5" s="182">
        <f t="shared" si="0"/>
        <v>0</v>
      </c>
      <c r="P5" s="68"/>
      <c r="Q5" s="159" t="s">
        <v>4</v>
      </c>
      <c r="R5" s="68"/>
      <c r="S5" s="68"/>
      <c r="T5" s="68"/>
      <c r="U5" s="68"/>
      <c r="V5" s="68"/>
      <c r="W5" s="68"/>
      <c r="X5" s="68"/>
      <c r="Y5" s="68"/>
      <c r="Z5" s="68"/>
      <c r="AA5" s="68"/>
      <c r="AB5" s="68"/>
      <c r="AC5" s="68"/>
      <c r="AD5" s="68"/>
      <c r="AE5" s="68"/>
      <c r="AF5" s="68"/>
      <c r="AG5" s="68"/>
      <c r="AH5" s="68"/>
      <c r="AI5" s="68"/>
      <c r="AJ5" s="68"/>
      <c r="AK5" s="68"/>
      <c r="AL5" s="68"/>
      <c r="AM5" s="68"/>
      <c r="AN5" s="68"/>
      <c r="AO5" s="68"/>
      <c r="AP5" s="68"/>
      <c r="AQ5" s="68"/>
      <c r="AR5" s="68"/>
      <c r="AS5" s="68"/>
      <c r="AT5" s="68"/>
      <c r="AU5" s="68"/>
      <c r="AV5" s="68"/>
      <c r="AW5" s="68"/>
      <c r="AX5" s="68"/>
      <c r="AY5" s="68"/>
      <c r="AZ5" s="68"/>
      <c r="BA5" s="68"/>
      <c r="BB5" s="68"/>
      <c r="BC5" s="68"/>
      <c r="BD5" s="68"/>
      <c r="BE5" s="68"/>
      <c r="BF5" s="68"/>
      <c r="BG5" s="68"/>
      <c r="BH5" s="68"/>
      <c r="BI5" s="68"/>
      <c r="BJ5" s="68"/>
      <c r="BK5" s="68"/>
      <c r="BL5" s="68"/>
      <c r="BM5" s="68"/>
      <c r="BN5" s="68"/>
      <c r="BO5" s="68"/>
      <c r="BP5" s="68"/>
      <c r="BQ5" s="68"/>
      <c r="BR5" s="68"/>
      <c r="BS5" s="68"/>
      <c r="BT5" s="68"/>
      <c r="BU5" s="68"/>
      <c r="BV5" s="68"/>
      <c r="BW5" s="68"/>
      <c r="BX5" s="68"/>
      <c r="BY5" s="68"/>
      <c r="BZ5" s="68"/>
      <c r="CA5" s="68"/>
      <c r="CB5" s="68"/>
      <c r="CC5" s="68"/>
      <c r="CD5" s="68"/>
      <c r="CE5" s="68"/>
      <c r="CF5" s="68"/>
      <c r="CG5" s="68"/>
      <c r="CH5" s="68"/>
      <c r="CI5" s="68"/>
      <c r="CJ5" s="68"/>
      <c r="CK5" s="68"/>
      <c r="CL5" s="68"/>
      <c r="CM5" s="68"/>
      <c r="CN5" s="68"/>
      <c r="CO5" s="68"/>
      <c r="CP5" s="68"/>
      <c r="CQ5" s="68"/>
      <c r="CR5" s="68"/>
      <c r="CS5" s="68"/>
      <c r="CT5" s="68"/>
      <c r="CU5" s="68"/>
      <c r="CV5" s="68"/>
      <c r="CW5" s="68"/>
      <c r="CX5" s="68"/>
      <c r="CY5" s="68"/>
      <c r="CZ5" s="68"/>
      <c r="DA5" s="68"/>
      <c r="DB5" s="68"/>
      <c r="DC5" s="68"/>
      <c r="DD5" s="68"/>
      <c r="DE5" s="68"/>
      <c r="DF5" s="68"/>
      <c r="DG5" s="68"/>
      <c r="DH5" s="68"/>
      <c r="DI5" s="68"/>
      <c r="DJ5" s="68"/>
      <c r="DK5" s="68"/>
      <c r="DL5" s="68"/>
      <c r="DM5" s="68"/>
      <c r="DN5" s="68"/>
      <c r="DO5" s="68"/>
      <c r="DP5" s="68"/>
      <c r="DQ5" s="68"/>
      <c r="DR5" s="68"/>
      <c r="DS5" s="68"/>
      <c r="DT5" s="68"/>
      <c r="DU5" s="68"/>
      <c r="DV5" s="68"/>
      <c r="DW5" s="68"/>
      <c r="DX5" s="68"/>
      <c r="DY5" s="68"/>
      <c r="DZ5" s="68"/>
      <c r="EA5" s="68"/>
      <c r="EB5" s="68"/>
      <c r="EC5" s="68"/>
      <c r="ED5" s="68"/>
      <c r="EE5" s="68"/>
      <c r="EF5" s="68"/>
      <c r="EG5" s="68"/>
      <c r="EH5" s="68"/>
      <c r="EI5" s="68"/>
      <c r="EJ5" s="68"/>
      <c r="EK5" s="68"/>
      <c r="EL5" s="68"/>
      <c r="EM5" s="68"/>
      <c r="EN5" s="68"/>
      <c r="EO5" s="68"/>
      <c r="EP5" s="68"/>
      <c r="EQ5" s="68"/>
      <c r="ER5" s="68"/>
      <c r="ES5" s="68"/>
      <c r="ET5" s="68"/>
      <c r="EU5" s="68"/>
      <c r="EV5" s="68"/>
      <c r="EW5" s="68"/>
      <c r="EX5" s="68"/>
      <c r="EY5" s="68"/>
      <c r="EZ5" s="68"/>
      <c r="FA5" s="68"/>
      <c r="FB5" s="68"/>
      <c r="FC5" s="68"/>
      <c r="FD5" s="68"/>
      <c r="FE5" s="68"/>
      <c r="FF5" s="68"/>
      <c r="FG5" s="68"/>
      <c r="FH5" s="68"/>
      <c r="FI5" s="68"/>
      <c r="FJ5" s="68"/>
      <c r="FK5" s="68"/>
      <c r="FL5" s="68"/>
      <c r="FM5" s="68"/>
      <c r="FN5" s="68"/>
      <c r="FO5" s="68"/>
      <c r="FP5" s="68"/>
      <c r="FQ5" s="68"/>
      <c r="FR5" s="68"/>
      <c r="FS5" s="68"/>
      <c r="FT5" s="68"/>
      <c r="FU5" s="68"/>
      <c r="FV5" s="68"/>
      <c r="FW5" s="68"/>
      <c r="FX5" s="68"/>
      <c r="FY5" s="68"/>
      <c r="FZ5" s="68"/>
      <c r="GA5" s="68"/>
      <c r="GB5" s="68"/>
      <c r="GC5" s="68"/>
      <c r="GD5" s="68"/>
      <c r="GE5" s="68"/>
      <c r="GF5" s="68"/>
      <c r="GG5" s="68"/>
      <c r="GH5" s="68"/>
      <c r="GI5" s="68"/>
      <c r="GJ5" s="68"/>
      <c r="GK5" s="68"/>
      <c r="GL5" s="68"/>
      <c r="GM5" s="68"/>
      <c r="GN5" s="68"/>
      <c r="GO5" s="68"/>
      <c r="GP5" s="68"/>
      <c r="GQ5" s="68"/>
      <c r="GR5" s="68"/>
      <c r="GS5" s="68"/>
      <c r="GT5" s="68"/>
      <c r="GU5" s="68"/>
      <c r="GV5" s="68"/>
      <c r="GW5" s="68"/>
      <c r="GX5" s="68"/>
      <c r="GY5" s="68"/>
      <c r="GZ5" s="68"/>
      <c r="HA5" s="68"/>
      <c r="HB5" s="68"/>
      <c r="HC5" s="68"/>
      <c r="HD5" s="68"/>
      <c r="HE5" s="68"/>
      <c r="HF5" s="68"/>
      <c r="HG5" s="68"/>
      <c r="HH5" s="68"/>
      <c r="HI5" s="68"/>
      <c r="HJ5" s="68"/>
      <c r="HK5" s="68"/>
      <c r="HL5" s="68"/>
      <c r="HM5" s="68"/>
      <c r="HN5" s="68"/>
      <c r="HO5" s="68"/>
      <c r="HP5" s="68"/>
      <c r="HQ5" s="68"/>
      <c r="HR5" s="68"/>
      <c r="HS5" s="68"/>
      <c r="HT5" s="68"/>
      <c r="HU5" s="68"/>
      <c r="HV5" s="68"/>
      <c r="HW5" s="68"/>
      <c r="HX5" s="68"/>
      <c r="HY5" s="68"/>
      <c r="HZ5" s="68"/>
      <c r="IA5" s="68"/>
      <c r="IB5" s="68"/>
      <c r="IC5" s="68"/>
      <c r="ID5" s="68"/>
      <c r="IE5" s="68"/>
      <c r="IF5" s="68"/>
      <c r="IG5" s="68"/>
      <c r="IH5" s="68"/>
      <c r="II5" s="68"/>
      <c r="IJ5" s="68"/>
      <c r="IK5" s="68"/>
      <c r="IL5" s="68"/>
      <c r="IM5" s="68"/>
      <c r="IN5" s="68"/>
      <c r="IO5" s="68"/>
      <c r="IP5" s="68"/>
      <c r="IQ5" s="68"/>
      <c r="IR5" s="68"/>
      <c r="IS5" s="68"/>
      <c r="IT5" s="68"/>
      <c r="IU5" s="68"/>
      <c r="IV5" s="68"/>
      <c r="IW5" s="68"/>
    </row>
    <row r="6" spans="1:257" ht="14.25" customHeight="1" thickBot="1">
      <c r="A6" s="74">
        <f>COUNTIF(F12:G152,"Pass")</f>
        <v>0</v>
      </c>
      <c r="B6" s="75">
        <f>COUNTIF(F12:G152,"Fail")</f>
        <v>0</v>
      </c>
      <c r="C6" s="75">
        <f>E6-D6-B6-A6</f>
        <v>18</v>
      </c>
      <c r="D6" s="76">
        <f>COUNTIF(F12:G152,"N/A")</f>
        <v>0</v>
      </c>
      <c r="E6" s="270">
        <f>COUNTA(A12:A152)*2</f>
        <v>18</v>
      </c>
      <c r="F6" s="270"/>
      <c r="G6" s="270"/>
      <c r="H6" s="72"/>
      <c r="I6" s="179" t="s">
        <v>786</v>
      </c>
      <c r="J6" s="180">
        <f>COUNTIFS(J13:J143,"LamNS",L13:L143,"Open")</f>
        <v>0</v>
      </c>
      <c r="K6" s="180">
        <f>COUNTIFS(J13:J143,"LamNS",L13:L143,"Accepted")</f>
        <v>0</v>
      </c>
      <c r="L6" s="180">
        <f>COUNTIFS(J13:J143,"LamNS",L13:L143,"Ready for test")</f>
        <v>0</v>
      </c>
      <c r="M6" s="180">
        <f>COUNTIFS(J13:J143,"LamNS",L13:L143,"Closed")</f>
        <v>0</v>
      </c>
      <c r="N6" s="180">
        <f>COUNTIFS(J13:J143,"LamNS",L13:L143,"")</f>
        <v>0</v>
      </c>
      <c r="O6" s="182">
        <f t="shared" si="0"/>
        <v>0</v>
      </c>
      <c r="P6" s="68"/>
      <c r="Q6" s="159" t="s">
        <v>5</v>
      </c>
      <c r="R6" s="68"/>
      <c r="S6" s="68"/>
      <c r="T6" s="68"/>
      <c r="U6" s="68"/>
      <c r="V6" s="68"/>
      <c r="W6" s="68"/>
      <c r="X6" s="68"/>
      <c r="Y6" s="68"/>
      <c r="Z6" s="68"/>
      <c r="AA6" s="68"/>
      <c r="AB6" s="68"/>
      <c r="AC6" s="68"/>
      <c r="AD6" s="68"/>
      <c r="AE6" s="68"/>
      <c r="AF6" s="68"/>
      <c r="AG6" s="68"/>
      <c r="AH6" s="68"/>
      <c r="AI6" s="68"/>
      <c r="AJ6" s="68"/>
      <c r="AK6" s="68"/>
      <c r="AL6" s="68"/>
      <c r="AM6" s="68"/>
      <c r="AN6" s="68"/>
      <c r="AO6" s="68"/>
      <c r="AP6" s="68"/>
      <c r="AQ6" s="68"/>
      <c r="AR6" s="68"/>
      <c r="AS6" s="68"/>
      <c r="AT6" s="68"/>
      <c r="AU6" s="68"/>
      <c r="AV6" s="68"/>
      <c r="AW6" s="68"/>
      <c r="AX6" s="68"/>
      <c r="AY6" s="68"/>
      <c r="AZ6" s="68"/>
      <c r="BA6" s="68"/>
      <c r="BB6" s="68"/>
      <c r="BC6" s="68"/>
      <c r="BD6" s="68"/>
      <c r="BE6" s="68"/>
      <c r="BF6" s="68"/>
      <c r="BG6" s="68"/>
      <c r="BH6" s="68"/>
      <c r="BI6" s="68"/>
      <c r="BJ6" s="68"/>
      <c r="BK6" s="68"/>
      <c r="BL6" s="68"/>
      <c r="BM6" s="68"/>
      <c r="BN6" s="68"/>
      <c r="BO6" s="68"/>
      <c r="BP6" s="68"/>
      <c r="BQ6" s="68"/>
      <c r="BR6" s="68"/>
      <c r="BS6" s="68"/>
      <c r="BT6" s="68"/>
      <c r="BU6" s="68"/>
      <c r="BV6" s="68"/>
      <c r="BW6" s="68"/>
      <c r="BX6" s="68"/>
      <c r="BY6" s="68"/>
      <c r="BZ6" s="68"/>
      <c r="CA6" s="68"/>
      <c r="CB6" s="68"/>
      <c r="CC6" s="68"/>
      <c r="CD6" s="68"/>
      <c r="CE6" s="68"/>
      <c r="CF6" s="68"/>
      <c r="CG6" s="68"/>
      <c r="CH6" s="68"/>
      <c r="CI6" s="68"/>
      <c r="CJ6" s="68"/>
      <c r="CK6" s="68"/>
      <c r="CL6" s="68"/>
      <c r="CM6" s="68"/>
      <c r="CN6" s="68"/>
      <c r="CO6" s="68"/>
      <c r="CP6" s="68"/>
      <c r="CQ6" s="68"/>
      <c r="CR6" s="68"/>
      <c r="CS6" s="68"/>
      <c r="CT6" s="68"/>
      <c r="CU6" s="68"/>
      <c r="CV6" s="68"/>
      <c r="CW6" s="68"/>
      <c r="CX6" s="68"/>
      <c r="CY6" s="68"/>
      <c r="CZ6" s="68"/>
      <c r="DA6" s="68"/>
      <c r="DB6" s="68"/>
      <c r="DC6" s="68"/>
      <c r="DD6" s="68"/>
      <c r="DE6" s="68"/>
      <c r="DF6" s="68"/>
      <c r="DG6" s="68"/>
      <c r="DH6" s="68"/>
      <c r="DI6" s="68"/>
      <c r="DJ6" s="68"/>
      <c r="DK6" s="68"/>
      <c r="DL6" s="68"/>
      <c r="DM6" s="68"/>
      <c r="DN6" s="68"/>
      <c r="DO6" s="68"/>
      <c r="DP6" s="68"/>
      <c r="DQ6" s="68"/>
      <c r="DR6" s="68"/>
      <c r="DS6" s="68"/>
      <c r="DT6" s="68"/>
      <c r="DU6" s="68"/>
      <c r="DV6" s="68"/>
      <c r="DW6" s="68"/>
      <c r="DX6" s="68"/>
      <c r="DY6" s="68"/>
      <c r="DZ6" s="68"/>
      <c r="EA6" s="68"/>
      <c r="EB6" s="68"/>
      <c r="EC6" s="68"/>
      <c r="ED6" s="68"/>
      <c r="EE6" s="68"/>
      <c r="EF6" s="68"/>
      <c r="EG6" s="68"/>
      <c r="EH6" s="68"/>
      <c r="EI6" s="68"/>
      <c r="EJ6" s="68"/>
      <c r="EK6" s="68"/>
      <c r="EL6" s="68"/>
      <c r="EM6" s="68"/>
      <c r="EN6" s="68"/>
      <c r="EO6" s="68"/>
      <c r="EP6" s="68"/>
      <c r="EQ6" s="68"/>
      <c r="ER6" s="68"/>
      <c r="ES6" s="68"/>
      <c r="ET6" s="68"/>
      <c r="EU6" s="68"/>
      <c r="EV6" s="68"/>
      <c r="EW6" s="68"/>
      <c r="EX6" s="68"/>
      <c r="EY6" s="68"/>
      <c r="EZ6" s="68"/>
      <c r="FA6" s="68"/>
      <c r="FB6" s="68"/>
      <c r="FC6" s="68"/>
      <c r="FD6" s="68"/>
      <c r="FE6" s="68"/>
      <c r="FF6" s="68"/>
      <c r="FG6" s="68"/>
      <c r="FH6" s="68"/>
      <c r="FI6" s="68"/>
      <c r="FJ6" s="68"/>
      <c r="FK6" s="68"/>
      <c r="FL6" s="68"/>
      <c r="FM6" s="68"/>
      <c r="FN6" s="68"/>
      <c r="FO6" s="68"/>
      <c r="FP6" s="68"/>
      <c r="FQ6" s="68"/>
      <c r="FR6" s="68"/>
      <c r="FS6" s="68"/>
      <c r="FT6" s="68"/>
      <c r="FU6" s="68"/>
      <c r="FV6" s="68"/>
      <c r="FW6" s="68"/>
      <c r="FX6" s="68"/>
      <c r="FY6" s="68"/>
      <c r="FZ6" s="68"/>
      <c r="GA6" s="68"/>
      <c r="GB6" s="68"/>
      <c r="GC6" s="68"/>
      <c r="GD6" s="68"/>
      <c r="GE6" s="68"/>
      <c r="GF6" s="68"/>
      <c r="GG6" s="68"/>
      <c r="GH6" s="68"/>
      <c r="GI6" s="68"/>
      <c r="GJ6" s="68"/>
      <c r="GK6" s="68"/>
      <c r="GL6" s="68"/>
      <c r="GM6" s="68"/>
      <c r="GN6" s="68"/>
      <c r="GO6" s="68"/>
      <c r="GP6" s="68"/>
      <c r="GQ6" s="68"/>
      <c r="GR6" s="68"/>
      <c r="GS6" s="68"/>
      <c r="GT6" s="68"/>
      <c r="GU6" s="68"/>
      <c r="GV6" s="68"/>
      <c r="GW6" s="68"/>
      <c r="GX6" s="68"/>
      <c r="GY6" s="68"/>
      <c r="GZ6" s="68"/>
      <c r="HA6" s="68"/>
      <c r="HB6" s="68"/>
      <c r="HC6" s="68"/>
      <c r="HD6" s="68"/>
      <c r="HE6" s="68"/>
      <c r="HF6" s="68"/>
      <c r="HG6" s="68"/>
      <c r="HH6" s="68"/>
      <c r="HI6" s="68"/>
      <c r="HJ6" s="68"/>
      <c r="HK6" s="68"/>
      <c r="HL6" s="68"/>
      <c r="HM6" s="68"/>
      <c r="HN6" s="68"/>
      <c r="HO6" s="68"/>
      <c r="HP6" s="68"/>
      <c r="HQ6" s="68"/>
      <c r="HR6" s="68"/>
      <c r="HS6" s="68"/>
      <c r="HT6" s="68"/>
      <c r="HU6" s="68"/>
      <c r="HV6" s="68"/>
      <c r="HW6" s="68"/>
      <c r="HX6" s="68"/>
      <c r="HY6" s="68"/>
      <c r="HZ6" s="68"/>
      <c r="IA6" s="68"/>
      <c r="IB6" s="68"/>
      <c r="IC6" s="68"/>
      <c r="ID6" s="68"/>
      <c r="IE6" s="68"/>
      <c r="IF6" s="68"/>
      <c r="IG6" s="68"/>
      <c r="IH6" s="68"/>
      <c r="II6" s="68"/>
      <c r="IJ6" s="68"/>
      <c r="IK6" s="68"/>
      <c r="IL6" s="68"/>
      <c r="IM6" s="68"/>
      <c r="IN6" s="68"/>
      <c r="IO6" s="68"/>
      <c r="IP6" s="68"/>
      <c r="IQ6" s="68"/>
      <c r="IR6" s="68"/>
      <c r="IS6" s="68"/>
      <c r="IT6" s="68"/>
      <c r="IU6" s="68"/>
      <c r="IV6" s="68"/>
      <c r="IW6" s="68"/>
    </row>
    <row r="7" spans="1:257" ht="14.25" customHeight="1" thickBot="1">
      <c r="A7" s="157"/>
      <c r="B7" s="157"/>
      <c r="C7" s="157"/>
      <c r="D7" s="157"/>
      <c r="E7" s="158"/>
      <c r="F7" s="158"/>
      <c r="G7" s="158"/>
      <c r="H7" s="72"/>
      <c r="I7" s="183" t="s">
        <v>92</v>
      </c>
      <c r="J7" s="184">
        <f>SUM(J2:J6)</f>
        <v>0</v>
      </c>
      <c r="K7" s="184">
        <f t="shared" ref="K7:N7" si="1">SUM(K2:K6)</f>
        <v>0</v>
      </c>
      <c r="L7" s="184">
        <f t="shared" si="1"/>
        <v>0</v>
      </c>
      <c r="M7" s="184">
        <f t="shared" si="1"/>
        <v>0</v>
      </c>
      <c r="N7" s="184">
        <f t="shared" si="1"/>
        <v>0</v>
      </c>
      <c r="O7" s="185">
        <f>SUM(O2:O6)</f>
        <v>0</v>
      </c>
      <c r="P7" s="68"/>
      <c r="Q7" s="68"/>
      <c r="R7" s="68"/>
      <c r="S7" s="68"/>
      <c r="T7" s="68"/>
      <c r="U7" s="68"/>
      <c r="V7" s="68"/>
      <c r="W7" s="68"/>
      <c r="X7" s="68"/>
      <c r="Y7" s="68"/>
      <c r="Z7" s="68"/>
      <c r="AA7" s="68"/>
      <c r="AB7" s="68"/>
      <c r="AC7" s="68"/>
      <c r="AD7" s="68"/>
      <c r="AE7" s="68"/>
      <c r="AF7" s="68"/>
      <c r="AG7" s="68"/>
      <c r="AH7" s="68"/>
      <c r="AI7" s="68"/>
      <c r="AJ7" s="68"/>
      <c r="AK7" s="68"/>
      <c r="AL7" s="68"/>
      <c r="AM7" s="68"/>
      <c r="AN7" s="68"/>
      <c r="AO7" s="68"/>
      <c r="AP7" s="68"/>
      <c r="AQ7" s="68"/>
      <c r="AR7" s="68"/>
      <c r="AS7" s="68"/>
      <c r="AT7" s="68"/>
      <c r="AU7" s="68"/>
      <c r="AV7" s="68"/>
      <c r="AW7" s="68"/>
      <c r="AX7" s="68"/>
      <c r="AY7" s="68"/>
      <c r="AZ7" s="68"/>
      <c r="BA7" s="68"/>
      <c r="BB7" s="68"/>
      <c r="BC7" s="68"/>
      <c r="BD7" s="68"/>
      <c r="BE7" s="68"/>
      <c r="BF7" s="68"/>
      <c r="BG7" s="68"/>
      <c r="BH7" s="68"/>
      <c r="BI7" s="68"/>
      <c r="BJ7" s="68"/>
      <c r="BK7" s="68"/>
      <c r="BL7" s="68"/>
      <c r="BM7" s="68"/>
      <c r="BN7" s="68"/>
      <c r="BO7" s="68"/>
      <c r="BP7" s="68"/>
      <c r="BQ7" s="68"/>
      <c r="BR7" s="68"/>
      <c r="BS7" s="68"/>
      <c r="BT7" s="68"/>
      <c r="BU7" s="68"/>
      <c r="BV7" s="68"/>
      <c r="BW7" s="68"/>
      <c r="BX7" s="68"/>
      <c r="BY7" s="68"/>
      <c r="BZ7" s="68"/>
      <c r="CA7" s="68"/>
      <c r="CB7" s="68"/>
      <c r="CC7" s="68"/>
      <c r="CD7" s="68"/>
      <c r="CE7" s="68"/>
      <c r="CF7" s="68"/>
      <c r="CG7" s="68"/>
      <c r="CH7" s="68"/>
      <c r="CI7" s="68"/>
      <c r="CJ7" s="68"/>
      <c r="CK7" s="68"/>
      <c r="CL7" s="68"/>
      <c r="CM7" s="68"/>
      <c r="CN7" s="68"/>
      <c r="CO7" s="68"/>
      <c r="CP7" s="68"/>
      <c r="CQ7" s="68"/>
      <c r="CR7" s="68"/>
      <c r="CS7" s="68"/>
      <c r="CT7" s="68"/>
      <c r="CU7" s="68"/>
      <c r="CV7" s="68"/>
      <c r="CW7" s="68"/>
      <c r="CX7" s="68"/>
      <c r="CY7" s="68"/>
      <c r="CZ7" s="68"/>
      <c r="DA7" s="68"/>
      <c r="DB7" s="68"/>
      <c r="DC7" s="68"/>
      <c r="DD7" s="68"/>
      <c r="DE7" s="68"/>
      <c r="DF7" s="68"/>
      <c r="DG7" s="68"/>
      <c r="DH7" s="68"/>
      <c r="DI7" s="68"/>
      <c r="DJ7" s="68"/>
      <c r="DK7" s="68"/>
      <c r="DL7" s="68"/>
      <c r="DM7" s="68"/>
      <c r="DN7" s="68"/>
      <c r="DO7" s="68"/>
      <c r="DP7" s="68"/>
      <c r="DQ7" s="68"/>
      <c r="DR7" s="68"/>
      <c r="DS7" s="68"/>
      <c r="DT7" s="68"/>
      <c r="DU7" s="68"/>
      <c r="DV7" s="68"/>
      <c r="DW7" s="68"/>
      <c r="DX7" s="68"/>
      <c r="DY7" s="68"/>
      <c r="DZ7" s="68"/>
      <c r="EA7" s="68"/>
      <c r="EB7" s="68"/>
      <c r="EC7" s="68"/>
      <c r="ED7" s="68"/>
      <c r="EE7" s="68"/>
      <c r="EF7" s="68"/>
      <c r="EG7" s="68"/>
      <c r="EH7" s="68"/>
      <c r="EI7" s="68"/>
      <c r="EJ7" s="68"/>
      <c r="EK7" s="68"/>
      <c r="EL7" s="68"/>
      <c r="EM7" s="68"/>
      <c r="EN7" s="68"/>
      <c r="EO7" s="68"/>
      <c r="EP7" s="68"/>
      <c r="EQ7" s="68"/>
      <c r="ER7" s="68"/>
      <c r="ES7" s="68"/>
      <c r="ET7" s="68"/>
      <c r="EU7" s="68"/>
      <c r="EV7" s="68"/>
      <c r="EW7" s="68"/>
      <c r="EX7" s="68"/>
      <c r="EY7" s="68"/>
      <c r="EZ7" s="68"/>
      <c r="FA7" s="68"/>
      <c r="FB7" s="68"/>
      <c r="FC7" s="68"/>
      <c r="FD7" s="68"/>
      <c r="FE7" s="68"/>
      <c r="FF7" s="68"/>
      <c r="FG7" s="68"/>
      <c r="FH7" s="68"/>
      <c r="FI7" s="68"/>
      <c r="FJ7" s="68"/>
      <c r="FK7" s="68"/>
      <c r="FL7" s="68"/>
      <c r="FM7" s="68"/>
      <c r="FN7" s="68"/>
      <c r="FO7" s="68"/>
      <c r="FP7" s="68"/>
      <c r="FQ7" s="68"/>
      <c r="FR7" s="68"/>
      <c r="FS7" s="68"/>
      <c r="FT7" s="68"/>
      <c r="FU7" s="68"/>
      <c r="FV7" s="68"/>
      <c r="FW7" s="68"/>
      <c r="FX7" s="68"/>
      <c r="FY7" s="68"/>
      <c r="FZ7" s="68"/>
      <c r="GA7" s="68"/>
      <c r="GB7" s="68"/>
      <c r="GC7" s="68"/>
      <c r="GD7" s="68"/>
      <c r="GE7" s="68"/>
      <c r="GF7" s="68"/>
      <c r="GG7" s="68"/>
      <c r="GH7" s="68"/>
      <c r="GI7" s="68"/>
      <c r="GJ7" s="68"/>
      <c r="GK7" s="68"/>
      <c r="GL7" s="68"/>
      <c r="GM7" s="68"/>
      <c r="GN7" s="68"/>
      <c r="GO7" s="68"/>
      <c r="GP7" s="68"/>
      <c r="GQ7" s="68"/>
      <c r="GR7" s="68"/>
      <c r="GS7" s="68"/>
      <c r="GT7" s="68"/>
      <c r="GU7" s="68"/>
      <c r="GV7" s="68"/>
      <c r="GW7" s="68"/>
      <c r="GX7" s="68"/>
      <c r="GY7" s="68"/>
      <c r="GZ7" s="68"/>
      <c r="HA7" s="68"/>
      <c r="HB7" s="68"/>
      <c r="HC7" s="68"/>
      <c r="HD7" s="68"/>
      <c r="HE7" s="68"/>
      <c r="HF7" s="68"/>
      <c r="HG7" s="68"/>
      <c r="HH7" s="68"/>
      <c r="HI7" s="68"/>
      <c r="HJ7" s="68"/>
      <c r="HK7" s="68"/>
      <c r="HL7" s="68"/>
      <c r="HM7" s="68"/>
      <c r="HN7" s="68"/>
      <c r="HO7" s="68"/>
      <c r="HP7" s="68"/>
      <c r="HQ7" s="68"/>
      <c r="HR7" s="68"/>
      <c r="HS7" s="68"/>
      <c r="HT7" s="68"/>
      <c r="HU7" s="68"/>
      <c r="HV7" s="68"/>
      <c r="HW7" s="68"/>
      <c r="HX7" s="68"/>
      <c r="HY7" s="68"/>
      <c r="HZ7" s="68"/>
      <c r="IA7" s="68"/>
      <c r="IB7" s="68"/>
      <c r="IC7" s="68"/>
      <c r="ID7" s="68"/>
      <c r="IE7" s="68"/>
      <c r="IF7" s="68"/>
      <c r="IG7" s="68"/>
      <c r="IH7" s="68"/>
      <c r="II7" s="68"/>
      <c r="IJ7" s="68"/>
      <c r="IK7" s="68"/>
      <c r="IL7" s="68"/>
      <c r="IM7" s="68"/>
      <c r="IN7" s="68"/>
      <c r="IO7" s="68"/>
      <c r="IP7" s="68"/>
      <c r="IQ7" s="68"/>
      <c r="IR7" s="68"/>
      <c r="IS7" s="68"/>
      <c r="IT7" s="68"/>
      <c r="IU7" s="68"/>
      <c r="IV7" s="68"/>
      <c r="IW7" s="68"/>
    </row>
    <row r="8" spans="1:257" ht="14.25" customHeight="1" thickTop="1">
      <c r="A8" s="157"/>
      <c r="B8" s="157"/>
      <c r="C8" s="157"/>
      <c r="D8" s="157"/>
      <c r="E8" s="158"/>
      <c r="F8" s="158"/>
      <c r="G8" s="158"/>
      <c r="H8" s="72"/>
      <c r="I8" s="68"/>
      <c r="J8" s="68"/>
      <c r="K8" s="68"/>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68"/>
      <c r="AX8" s="68"/>
      <c r="AY8" s="68"/>
      <c r="AZ8" s="68"/>
      <c r="BA8" s="68"/>
      <c r="BB8" s="68"/>
      <c r="BC8" s="68"/>
      <c r="BD8" s="68"/>
      <c r="BE8" s="68"/>
      <c r="BF8" s="68"/>
      <c r="BG8" s="68"/>
      <c r="BH8" s="68"/>
      <c r="BI8" s="68"/>
      <c r="BJ8" s="68"/>
      <c r="BK8" s="68"/>
      <c r="BL8" s="68"/>
      <c r="BM8" s="68"/>
      <c r="BN8" s="68"/>
      <c r="BO8" s="68"/>
      <c r="BP8" s="68"/>
      <c r="BQ8" s="68"/>
      <c r="BR8" s="68"/>
      <c r="BS8" s="68"/>
      <c r="BT8" s="68"/>
      <c r="BU8" s="68"/>
      <c r="BV8" s="68"/>
      <c r="BW8" s="68"/>
      <c r="BX8" s="68"/>
      <c r="BY8" s="68"/>
      <c r="BZ8" s="68"/>
      <c r="CA8" s="68"/>
      <c r="CB8" s="68"/>
      <c r="CC8" s="68"/>
      <c r="CD8" s="68"/>
      <c r="CE8" s="68"/>
      <c r="CF8" s="68"/>
      <c r="CG8" s="68"/>
      <c r="CH8" s="68"/>
      <c r="CI8" s="68"/>
      <c r="CJ8" s="68"/>
      <c r="CK8" s="68"/>
      <c r="CL8" s="68"/>
      <c r="CM8" s="68"/>
      <c r="CN8" s="68"/>
      <c r="CO8" s="68"/>
      <c r="CP8" s="68"/>
      <c r="CQ8" s="68"/>
      <c r="CR8" s="68"/>
      <c r="CS8" s="68"/>
      <c r="CT8" s="68"/>
      <c r="CU8" s="68"/>
      <c r="CV8" s="68"/>
      <c r="CW8" s="68"/>
      <c r="CX8" s="68"/>
      <c r="CY8" s="68"/>
      <c r="CZ8" s="68"/>
      <c r="DA8" s="68"/>
      <c r="DB8" s="68"/>
      <c r="DC8" s="68"/>
      <c r="DD8" s="68"/>
      <c r="DE8" s="68"/>
      <c r="DF8" s="68"/>
      <c r="DG8" s="68"/>
      <c r="DH8" s="68"/>
      <c r="DI8" s="68"/>
      <c r="DJ8" s="68"/>
      <c r="DK8" s="68"/>
      <c r="DL8" s="68"/>
      <c r="DM8" s="68"/>
      <c r="DN8" s="68"/>
      <c r="DO8" s="68"/>
      <c r="DP8" s="68"/>
      <c r="DQ8" s="68"/>
      <c r="DR8" s="68"/>
      <c r="DS8" s="68"/>
      <c r="DT8" s="68"/>
      <c r="DU8" s="68"/>
      <c r="DV8" s="68"/>
      <c r="DW8" s="68"/>
      <c r="DX8" s="68"/>
      <c r="DY8" s="68"/>
      <c r="DZ8" s="68"/>
      <c r="EA8" s="68"/>
      <c r="EB8" s="68"/>
      <c r="EC8" s="68"/>
      <c r="ED8" s="68"/>
      <c r="EE8" s="68"/>
      <c r="EF8" s="68"/>
      <c r="EG8" s="68"/>
      <c r="EH8" s="68"/>
      <c r="EI8" s="68"/>
      <c r="EJ8" s="68"/>
      <c r="EK8" s="68"/>
      <c r="EL8" s="68"/>
      <c r="EM8" s="68"/>
      <c r="EN8" s="68"/>
      <c r="EO8" s="68"/>
      <c r="EP8" s="68"/>
      <c r="EQ8" s="68"/>
      <c r="ER8" s="68"/>
      <c r="ES8" s="68"/>
      <c r="ET8" s="68"/>
      <c r="EU8" s="68"/>
      <c r="EV8" s="68"/>
      <c r="EW8" s="68"/>
      <c r="EX8" s="68"/>
      <c r="EY8" s="68"/>
      <c r="EZ8" s="68"/>
      <c r="FA8" s="68"/>
      <c r="FB8" s="68"/>
      <c r="FC8" s="68"/>
      <c r="FD8" s="68"/>
      <c r="FE8" s="68"/>
      <c r="FF8" s="68"/>
      <c r="FG8" s="68"/>
      <c r="FH8" s="68"/>
      <c r="FI8" s="68"/>
      <c r="FJ8" s="68"/>
      <c r="FK8" s="68"/>
      <c r="FL8" s="68"/>
      <c r="FM8" s="68"/>
      <c r="FN8" s="68"/>
      <c r="FO8" s="68"/>
      <c r="FP8" s="68"/>
      <c r="FQ8" s="68"/>
      <c r="FR8" s="68"/>
      <c r="FS8" s="68"/>
      <c r="FT8" s="68"/>
      <c r="FU8" s="68"/>
      <c r="FV8" s="68"/>
      <c r="FW8" s="68"/>
      <c r="FX8" s="68"/>
      <c r="FY8" s="68"/>
      <c r="FZ8" s="68"/>
      <c r="GA8" s="68"/>
      <c r="GB8" s="68"/>
      <c r="GC8" s="68"/>
      <c r="GD8" s="68"/>
      <c r="GE8" s="68"/>
      <c r="GF8" s="68"/>
      <c r="GG8" s="68"/>
      <c r="GH8" s="68"/>
      <c r="GI8" s="68"/>
      <c r="GJ8" s="68"/>
      <c r="GK8" s="68"/>
      <c r="GL8" s="68"/>
      <c r="GM8" s="68"/>
      <c r="GN8" s="68"/>
      <c r="GO8" s="68"/>
      <c r="GP8" s="68"/>
      <c r="GQ8" s="68"/>
      <c r="GR8" s="68"/>
      <c r="GS8" s="68"/>
      <c r="GT8" s="68"/>
      <c r="GU8" s="68"/>
      <c r="GV8" s="68"/>
      <c r="GW8" s="68"/>
      <c r="GX8" s="68"/>
      <c r="GY8" s="68"/>
      <c r="GZ8" s="68"/>
      <c r="HA8" s="68"/>
      <c r="HB8" s="68"/>
      <c r="HC8" s="68"/>
      <c r="HD8" s="68"/>
      <c r="HE8" s="68"/>
      <c r="HF8" s="68"/>
      <c r="HG8" s="68"/>
      <c r="HH8" s="68"/>
      <c r="HI8" s="68"/>
      <c r="HJ8" s="68"/>
      <c r="HK8" s="68"/>
      <c r="HL8" s="68"/>
      <c r="HM8" s="68"/>
      <c r="HN8" s="68"/>
      <c r="HO8" s="68"/>
      <c r="HP8" s="68"/>
      <c r="HQ8" s="68"/>
      <c r="HR8" s="68"/>
      <c r="HS8" s="68"/>
      <c r="HT8" s="68"/>
      <c r="HU8" s="68"/>
      <c r="HV8" s="68"/>
      <c r="HW8" s="68"/>
      <c r="HX8" s="68"/>
      <c r="HY8" s="68"/>
      <c r="HZ8" s="68"/>
      <c r="IA8" s="68"/>
      <c r="IB8" s="68"/>
      <c r="IC8" s="68"/>
      <c r="ID8" s="68"/>
      <c r="IE8" s="68"/>
      <c r="IF8" s="68"/>
      <c r="IG8" s="68"/>
      <c r="IH8" s="68"/>
      <c r="II8" s="68"/>
      <c r="IJ8" s="68"/>
      <c r="IK8" s="68"/>
      <c r="IL8" s="68"/>
      <c r="IM8" s="68"/>
      <c r="IN8" s="68"/>
      <c r="IO8" s="68"/>
      <c r="IP8" s="68"/>
    </row>
    <row r="9" spans="1:257" ht="14.25" customHeight="1">
      <c r="B9" s="68"/>
      <c r="C9" s="68"/>
      <c r="D9" s="77"/>
      <c r="E9" s="77"/>
      <c r="F9" s="77"/>
      <c r="G9" s="77"/>
      <c r="H9" s="72"/>
      <c r="I9" s="72"/>
      <c r="J9" s="73"/>
      <c r="K9" s="68"/>
      <c r="L9" s="68"/>
      <c r="M9" s="68"/>
      <c r="N9" s="68"/>
      <c r="O9" s="68"/>
      <c r="P9" s="68"/>
      <c r="Q9" s="68"/>
      <c r="R9" s="68"/>
      <c r="S9" s="68"/>
      <c r="T9" s="68"/>
      <c r="U9" s="68"/>
      <c r="V9" s="68"/>
      <c r="W9" s="68"/>
      <c r="X9" s="68"/>
      <c r="Y9" s="68"/>
      <c r="Z9" s="68"/>
      <c r="AA9" s="68"/>
      <c r="AB9" s="68"/>
      <c r="AC9" s="68"/>
      <c r="AD9" s="68"/>
      <c r="AE9" s="68"/>
      <c r="AF9" s="68"/>
      <c r="AG9" s="68"/>
      <c r="AH9" s="68"/>
      <c r="AI9" s="68"/>
      <c r="AJ9" s="68"/>
      <c r="AK9" s="68"/>
      <c r="AL9" s="68"/>
      <c r="AM9" s="68"/>
      <c r="AN9" s="68"/>
      <c r="AO9" s="68"/>
      <c r="AP9" s="68"/>
      <c r="AQ9" s="68"/>
      <c r="AR9" s="68"/>
      <c r="AS9" s="68"/>
      <c r="AT9" s="68"/>
      <c r="AU9" s="68"/>
      <c r="AV9" s="68"/>
      <c r="AW9" s="68"/>
      <c r="AX9" s="68"/>
      <c r="AY9" s="68"/>
      <c r="AZ9" s="68"/>
      <c r="BA9" s="68"/>
      <c r="BB9" s="68"/>
      <c r="BC9" s="68"/>
      <c r="BD9" s="68"/>
      <c r="BE9" s="68"/>
      <c r="BF9" s="68"/>
      <c r="BG9" s="68"/>
      <c r="BH9" s="68"/>
      <c r="BI9" s="68"/>
      <c r="BJ9" s="68"/>
      <c r="BK9" s="68"/>
      <c r="BL9" s="68"/>
      <c r="BM9" s="68"/>
      <c r="BN9" s="68"/>
      <c r="BO9" s="68"/>
      <c r="BP9" s="68"/>
      <c r="BQ9" s="68"/>
      <c r="BR9" s="68"/>
      <c r="BS9" s="68"/>
      <c r="BT9" s="68"/>
      <c r="BU9" s="68"/>
      <c r="BV9" s="68"/>
      <c r="BW9" s="68"/>
      <c r="BX9" s="68"/>
      <c r="BY9" s="68"/>
      <c r="BZ9" s="68"/>
      <c r="CA9" s="68"/>
      <c r="CB9" s="68"/>
      <c r="CC9" s="68"/>
      <c r="CD9" s="68"/>
      <c r="CE9" s="68"/>
      <c r="CF9" s="68"/>
      <c r="CG9" s="68"/>
      <c r="CH9" s="68"/>
      <c r="CI9" s="68"/>
      <c r="CJ9" s="68"/>
      <c r="CK9" s="68"/>
      <c r="CL9" s="68"/>
      <c r="CM9" s="68"/>
      <c r="CN9" s="68"/>
      <c r="CO9" s="68"/>
      <c r="CP9" s="68"/>
      <c r="CQ9" s="68"/>
      <c r="CR9" s="68"/>
      <c r="CS9" s="68"/>
      <c r="CT9" s="68"/>
      <c r="CU9" s="68"/>
      <c r="CV9" s="68"/>
      <c r="CW9" s="68"/>
      <c r="CX9" s="68"/>
      <c r="CY9" s="68"/>
      <c r="CZ9" s="68"/>
      <c r="DA9" s="68"/>
      <c r="DB9" s="68"/>
      <c r="DC9" s="68"/>
      <c r="DD9" s="68"/>
      <c r="DE9" s="68"/>
      <c r="DF9" s="68"/>
      <c r="DG9" s="68"/>
      <c r="DH9" s="68"/>
      <c r="DI9" s="68"/>
      <c r="DJ9" s="68"/>
      <c r="DK9" s="68"/>
      <c r="DL9" s="68"/>
      <c r="DM9" s="68"/>
      <c r="DN9" s="68"/>
      <c r="DO9" s="68"/>
      <c r="DP9" s="68"/>
      <c r="DQ9" s="68"/>
      <c r="DR9" s="68"/>
      <c r="DS9" s="68"/>
      <c r="DT9" s="68"/>
      <c r="DU9" s="68"/>
      <c r="DV9" s="68"/>
      <c r="DW9" s="68"/>
      <c r="DX9" s="68"/>
      <c r="DY9" s="68"/>
      <c r="DZ9" s="68"/>
      <c r="EA9" s="68"/>
      <c r="EB9" s="68"/>
      <c r="EC9" s="68"/>
      <c r="ED9" s="68"/>
      <c r="EE9" s="68"/>
      <c r="EF9" s="68"/>
      <c r="EG9" s="68"/>
      <c r="EH9" s="68"/>
      <c r="EI9" s="68"/>
      <c r="EJ9" s="68"/>
      <c r="EK9" s="68"/>
      <c r="EL9" s="68"/>
      <c r="EM9" s="68"/>
      <c r="EN9" s="68"/>
      <c r="EO9" s="68"/>
      <c r="EP9" s="68"/>
      <c r="EQ9" s="68"/>
      <c r="ER9" s="68"/>
      <c r="ES9" s="68"/>
      <c r="ET9" s="68"/>
      <c r="EU9" s="68"/>
      <c r="EV9" s="68"/>
      <c r="EW9" s="68"/>
      <c r="EX9" s="68"/>
      <c r="EY9" s="68"/>
      <c r="EZ9" s="68"/>
      <c r="FA9" s="68"/>
      <c r="FB9" s="68"/>
      <c r="FC9" s="68"/>
      <c r="FD9" s="68"/>
      <c r="FE9" s="68"/>
      <c r="FF9" s="68"/>
      <c r="FG9" s="68"/>
      <c r="FH9" s="68"/>
      <c r="FI9" s="68"/>
      <c r="FJ9" s="68"/>
      <c r="FK9" s="68"/>
      <c r="FL9" s="68"/>
      <c r="FM9" s="68"/>
      <c r="FN9" s="68"/>
      <c r="FO9" s="68"/>
      <c r="FP9" s="68"/>
      <c r="FQ9" s="68"/>
      <c r="FR9" s="68"/>
      <c r="FS9" s="68"/>
      <c r="FT9" s="68"/>
      <c r="FU9" s="68"/>
      <c r="FV9" s="68"/>
      <c r="FW9" s="68"/>
      <c r="FX9" s="68"/>
      <c r="FY9" s="68"/>
      <c r="FZ9" s="68"/>
      <c r="GA9" s="68"/>
      <c r="GB9" s="68"/>
      <c r="GC9" s="68"/>
      <c r="GD9" s="68"/>
      <c r="GE9" s="68"/>
      <c r="GF9" s="68"/>
      <c r="GG9" s="68"/>
      <c r="GH9" s="68"/>
      <c r="GI9" s="68"/>
      <c r="GJ9" s="68"/>
      <c r="GK9" s="68"/>
      <c r="GL9" s="68"/>
      <c r="GM9" s="68"/>
      <c r="GN9" s="68"/>
      <c r="GO9" s="68"/>
      <c r="GP9" s="68"/>
      <c r="GQ9" s="68"/>
      <c r="GR9" s="68"/>
      <c r="GS9" s="68"/>
      <c r="GT9" s="68"/>
      <c r="GU9" s="68"/>
      <c r="GV9" s="68"/>
      <c r="GW9" s="68"/>
      <c r="GX9" s="68"/>
      <c r="GY9" s="68"/>
      <c r="GZ9" s="68"/>
      <c r="HA9" s="68"/>
      <c r="HB9" s="68"/>
      <c r="HC9" s="68"/>
      <c r="HD9" s="68"/>
      <c r="HE9" s="68"/>
      <c r="HF9" s="68"/>
      <c r="HG9" s="68"/>
      <c r="HH9" s="68"/>
      <c r="HI9" s="68"/>
      <c r="HJ9" s="68"/>
      <c r="HK9" s="68"/>
      <c r="HL9" s="68"/>
      <c r="HM9" s="68"/>
      <c r="HN9" s="68"/>
      <c r="HO9" s="68"/>
      <c r="HP9" s="68"/>
      <c r="HQ9" s="68"/>
      <c r="HR9" s="68"/>
      <c r="HS9" s="68"/>
      <c r="HT9" s="68"/>
      <c r="HU9" s="68"/>
      <c r="HV9" s="68"/>
      <c r="HW9" s="68"/>
      <c r="HX9" s="68"/>
      <c r="HY9" s="68"/>
      <c r="HZ9" s="68"/>
      <c r="IA9" s="68"/>
      <c r="IB9" s="68"/>
      <c r="IC9" s="68"/>
      <c r="ID9" s="68"/>
      <c r="IE9" s="68"/>
      <c r="IF9" s="68"/>
      <c r="IG9" s="68"/>
      <c r="IH9" s="68"/>
      <c r="II9" s="68"/>
      <c r="IJ9" s="68"/>
      <c r="IK9" s="68"/>
      <c r="IL9" s="68"/>
      <c r="IM9" s="68"/>
      <c r="IN9" s="68"/>
      <c r="IO9" s="68"/>
      <c r="IP9" s="68"/>
      <c r="IQ9" s="68"/>
      <c r="IR9" s="68"/>
      <c r="IS9" s="68"/>
      <c r="IT9" s="68"/>
      <c r="IU9" s="68"/>
      <c r="IV9" s="68"/>
      <c r="IW9" s="68"/>
    </row>
    <row r="10" spans="1:257" ht="56.25" customHeight="1">
      <c r="A10" s="41" t="s">
        <v>7</v>
      </c>
      <c r="B10" s="245" t="s">
        <v>858</v>
      </c>
      <c r="C10" s="245" t="s">
        <v>859</v>
      </c>
      <c r="D10" s="245" t="s">
        <v>860</v>
      </c>
      <c r="E10" s="233" t="s">
        <v>861</v>
      </c>
      <c r="F10" s="42" t="s">
        <v>788</v>
      </c>
      <c r="G10" s="42" t="s">
        <v>789</v>
      </c>
      <c r="H10" s="246" t="s">
        <v>862</v>
      </c>
      <c r="I10" s="245" t="s">
        <v>863</v>
      </c>
      <c r="J10" s="152" t="s">
        <v>81</v>
      </c>
      <c r="K10" s="153" t="s">
        <v>3</v>
      </c>
      <c r="L10" s="154" t="s">
        <v>82</v>
      </c>
      <c r="M10" s="154" t="s">
        <v>84</v>
      </c>
      <c r="N10" s="152" t="s">
        <v>83</v>
      </c>
      <c r="O10" s="154" t="s">
        <v>94</v>
      </c>
      <c r="P10" s="68"/>
      <c r="Q10" s="68"/>
      <c r="R10" s="68"/>
      <c r="S10" s="68"/>
      <c r="T10" s="68"/>
      <c r="U10" s="68"/>
      <c r="V10" s="68"/>
      <c r="W10" s="68"/>
      <c r="X10" s="68"/>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c r="AX10" s="68"/>
      <c r="AY10" s="68"/>
      <c r="AZ10" s="68"/>
      <c r="BA10" s="68"/>
      <c r="BB10" s="68"/>
      <c r="BC10" s="68"/>
      <c r="BD10" s="68"/>
      <c r="BE10" s="68"/>
      <c r="BF10" s="68"/>
      <c r="BG10" s="68"/>
      <c r="BH10" s="68"/>
      <c r="BI10" s="68"/>
      <c r="BJ10" s="68"/>
      <c r="BK10" s="68"/>
      <c r="BL10" s="68"/>
      <c r="BM10" s="68"/>
      <c r="BN10" s="68"/>
      <c r="BO10" s="68"/>
      <c r="BP10" s="68"/>
      <c r="BQ10" s="68"/>
      <c r="BR10" s="68"/>
      <c r="BS10" s="68"/>
      <c r="BT10" s="68"/>
      <c r="BU10" s="68"/>
      <c r="BV10" s="68"/>
      <c r="BW10" s="68"/>
      <c r="BX10" s="68"/>
      <c r="BY10" s="68"/>
      <c r="BZ10" s="68"/>
      <c r="CA10" s="68"/>
      <c r="CB10" s="68"/>
      <c r="CC10" s="68"/>
      <c r="CD10" s="68"/>
      <c r="CE10" s="68"/>
      <c r="CF10" s="68"/>
      <c r="CG10" s="68"/>
      <c r="CH10" s="68"/>
      <c r="CI10" s="68"/>
      <c r="CJ10" s="68"/>
      <c r="CK10" s="68"/>
      <c r="CL10" s="68"/>
      <c r="CM10" s="68"/>
      <c r="CN10" s="68"/>
      <c r="CO10" s="68"/>
      <c r="CP10" s="68"/>
      <c r="CQ10" s="68"/>
      <c r="CR10" s="68"/>
      <c r="CS10" s="68"/>
      <c r="CT10" s="68"/>
      <c r="CU10" s="68"/>
      <c r="CV10" s="68"/>
      <c r="CW10" s="68"/>
      <c r="CX10" s="68"/>
      <c r="CY10" s="68"/>
      <c r="CZ10" s="68"/>
      <c r="DA10" s="68"/>
      <c r="DB10" s="68"/>
      <c r="DC10" s="68"/>
      <c r="DD10" s="68"/>
      <c r="DE10" s="68"/>
      <c r="DF10" s="68"/>
      <c r="DG10" s="68"/>
      <c r="DH10" s="68"/>
      <c r="DI10" s="68"/>
      <c r="DJ10" s="68"/>
      <c r="DK10" s="68"/>
      <c r="DL10" s="68"/>
      <c r="DM10" s="68"/>
      <c r="DN10" s="68"/>
      <c r="DO10" s="68"/>
      <c r="DP10" s="68"/>
      <c r="DQ10" s="68"/>
      <c r="DR10" s="68"/>
      <c r="DS10" s="68"/>
      <c r="DT10" s="68"/>
      <c r="DU10" s="68"/>
      <c r="DV10" s="68"/>
      <c r="DW10" s="68"/>
      <c r="DX10" s="68"/>
      <c r="DY10" s="68"/>
      <c r="DZ10" s="68"/>
      <c r="EA10" s="68"/>
      <c r="EB10" s="68"/>
      <c r="EC10" s="68"/>
      <c r="ED10" s="68"/>
      <c r="EE10" s="68"/>
      <c r="EF10" s="68"/>
      <c r="EG10" s="68"/>
      <c r="EH10" s="68"/>
      <c r="EI10" s="68"/>
      <c r="EJ10" s="68"/>
      <c r="EK10" s="68"/>
      <c r="EL10" s="68"/>
      <c r="EM10" s="68"/>
      <c r="EN10" s="68"/>
      <c r="EO10" s="68"/>
      <c r="EP10" s="68"/>
      <c r="EQ10" s="68"/>
      <c r="ER10" s="68"/>
      <c r="ES10" s="68"/>
      <c r="ET10" s="68"/>
      <c r="EU10" s="68"/>
      <c r="EV10" s="68"/>
      <c r="EW10" s="68"/>
      <c r="EX10" s="68"/>
      <c r="EY10" s="68"/>
      <c r="EZ10" s="68"/>
      <c r="FA10" s="68"/>
      <c r="FB10" s="68"/>
      <c r="FC10" s="68"/>
      <c r="FD10" s="68"/>
      <c r="FE10" s="68"/>
      <c r="FF10" s="68"/>
      <c r="FG10" s="68"/>
      <c r="FH10" s="68"/>
      <c r="FI10" s="68"/>
      <c r="FJ10" s="68"/>
      <c r="FK10" s="68"/>
      <c r="FL10" s="68"/>
      <c r="FM10" s="68"/>
      <c r="FN10" s="68"/>
      <c r="FO10" s="68"/>
      <c r="FP10" s="68"/>
      <c r="FQ10" s="68"/>
      <c r="FR10" s="68"/>
      <c r="FS10" s="68"/>
      <c r="FT10" s="68"/>
      <c r="FU10" s="68"/>
      <c r="FV10" s="68"/>
      <c r="FW10" s="68"/>
      <c r="FX10" s="68"/>
      <c r="FY10" s="68"/>
      <c r="FZ10" s="68"/>
      <c r="GA10" s="68"/>
      <c r="GB10" s="68"/>
      <c r="GC10" s="68"/>
      <c r="GD10" s="68"/>
      <c r="GE10" s="68"/>
      <c r="GF10" s="68"/>
      <c r="GG10" s="68"/>
      <c r="GH10" s="68"/>
      <c r="GI10" s="68"/>
      <c r="GJ10" s="68"/>
      <c r="GK10" s="68"/>
      <c r="GL10" s="68"/>
      <c r="GM10" s="68"/>
      <c r="GN10" s="68"/>
      <c r="GO10" s="68"/>
      <c r="GP10" s="68"/>
      <c r="GQ10" s="68"/>
      <c r="GR10" s="68"/>
      <c r="GS10" s="68"/>
      <c r="GT10" s="68"/>
      <c r="GU10" s="68"/>
      <c r="GV10" s="68"/>
      <c r="GW10" s="68"/>
      <c r="GX10" s="68"/>
      <c r="GY10" s="68"/>
      <c r="GZ10" s="68"/>
      <c r="HA10" s="68"/>
      <c r="HB10" s="68"/>
      <c r="HC10" s="68"/>
      <c r="HD10" s="68"/>
      <c r="HE10" s="68"/>
      <c r="HF10" s="68"/>
      <c r="HG10" s="68"/>
      <c r="HH10" s="68"/>
      <c r="HI10" s="68"/>
      <c r="HJ10" s="68"/>
      <c r="HK10" s="68"/>
      <c r="HL10" s="68"/>
      <c r="HM10" s="68"/>
      <c r="HN10" s="68"/>
      <c r="HO10" s="68"/>
      <c r="HP10" s="68"/>
      <c r="HQ10" s="68"/>
      <c r="HR10" s="68"/>
      <c r="HS10" s="68"/>
      <c r="HT10" s="68"/>
      <c r="HU10" s="68"/>
      <c r="HV10" s="68"/>
      <c r="HW10" s="68"/>
      <c r="HX10" s="68"/>
      <c r="HY10" s="68"/>
      <c r="HZ10" s="68"/>
      <c r="IA10" s="68"/>
      <c r="IB10" s="68"/>
      <c r="IC10" s="68"/>
      <c r="ID10" s="68"/>
      <c r="IE10" s="68"/>
      <c r="IF10" s="68"/>
      <c r="IG10" s="68"/>
      <c r="IH10" s="68"/>
      <c r="II10" s="68"/>
      <c r="IJ10" s="68"/>
      <c r="IK10" s="68"/>
      <c r="IL10" s="68"/>
      <c r="IM10" s="68"/>
      <c r="IN10" s="68"/>
      <c r="IO10" s="68"/>
      <c r="IP10" s="68"/>
      <c r="IQ10" s="68"/>
      <c r="IR10" s="68"/>
      <c r="IS10" s="68"/>
      <c r="IT10" s="68"/>
      <c r="IU10" s="68"/>
      <c r="IV10" s="68"/>
      <c r="IW10" s="68"/>
    </row>
    <row r="11" spans="1:257" ht="14.25" customHeight="1">
      <c r="A11" s="43"/>
      <c r="B11" s="43" t="s">
        <v>14</v>
      </c>
      <c r="C11" s="44"/>
      <c r="D11" s="44"/>
      <c r="E11" s="126"/>
      <c r="F11" s="126"/>
      <c r="G11" s="126"/>
      <c r="H11" s="126"/>
      <c r="I11" s="127"/>
      <c r="J11" s="126"/>
      <c r="K11" s="126"/>
      <c r="L11" s="126"/>
      <c r="M11" s="126"/>
      <c r="N11" s="126"/>
      <c r="O11" s="137"/>
      <c r="P11" s="68"/>
      <c r="Q11" s="68"/>
      <c r="R11" s="68"/>
      <c r="S11" s="68"/>
      <c r="T11" s="68"/>
      <c r="U11" s="68"/>
      <c r="V11" s="68"/>
      <c r="W11" s="68"/>
      <c r="X11" s="68"/>
      <c r="Y11" s="68"/>
      <c r="Z11" s="68"/>
      <c r="AA11" s="68"/>
      <c r="AB11" s="68"/>
      <c r="AC11" s="68"/>
      <c r="AD11" s="68"/>
      <c r="AE11" s="68"/>
      <c r="AF11" s="68"/>
      <c r="AG11" s="68"/>
      <c r="AH11" s="68"/>
      <c r="AI11" s="68"/>
      <c r="AJ11" s="68"/>
      <c r="AK11" s="68"/>
      <c r="AL11" s="68"/>
      <c r="AM11" s="68"/>
      <c r="AN11" s="68"/>
      <c r="AO11" s="68"/>
      <c r="AP11" s="68"/>
      <c r="AQ11" s="68"/>
      <c r="AR11" s="68"/>
      <c r="AS11" s="68"/>
      <c r="AT11" s="68"/>
      <c r="AU11" s="68"/>
      <c r="AV11" s="68"/>
      <c r="AW11" s="68"/>
      <c r="AX11" s="68"/>
      <c r="AY11" s="68"/>
      <c r="AZ11" s="68"/>
      <c r="BA11" s="68"/>
      <c r="BB11" s="68"/>
      <c r="BC11" s="68"/>
      <c r="BD11" s="68"/>
      <c r="BE11" s="68"/>
      <c r="BF11" s="68"/>
      <c r="BG11" s="68"/>
      <c r="BH11" s="68"/>
      <c r="BI11" s="68"/>
      <c r="BJ11" s="68"/>
      <c r="BK11" s="68"/>
      <c r="BL11" s="68"/>
      <c r="BM11" s="68"/>
      <c r="BN11" s="68"/>
      <c r="BO11" s="68"/>
      <c r="BP11" s="68"/>
      <c r="BQ11" s="68"/>
      <c r="BR11" s="68"/>
      <c r="BS11" s="68"/>
      <c r="BT11" s="68"/>
      <c r="BU11" s="68"/>
      <c r="BV11" s="68"/>
      <c r="BW11" s="68"/>
      <c r="BX11" s="68"/>
      <c r="BY11" s="68"/>
      <c r="BZ11" s="68"/>
      <c r="CA11" s="68"/>
      <c r="CB11" s="68"/>
      <c r="CC11" s="68"/>
      <c r="CD11" s="68"/>
      <c r="CE11" s="68"/>
      <c r="CF11" s="68"/>
      <c r="CG11" s="68"/>
      <c r="CH11" s="68"/>
      <c r="CI11" s="68"/>
      <c r="CJ11" s="68"/>
      <c r="CK11" s="68"/>
      <c r="CL11" s="68"/>
      <c r="CM11" s="68"/>
      <c r="CN11" s="68"/>
      <c r="CO11" s="68"/>
      <c r="CP11" s="68"/>
      <c r="CQ11" s="68"/>
      <c r="CR11" s="68"/>
      <c r="CS11" s="68"/>
      <c r="CT11" s="68"/>
      <c r="CU11" s="68"/>
      <c r="CV11" s="68"/>
      <c r="CW11" s="68"/>
      <c r="CX11" s="68"/>
      <c r="CY11" s="68"/>
      <c r="CZ11" s="68"/>
      <c r="DA11" s="68"/>
      <c r="DB11" s="68"/>
      <c r="DC11" s="68"/>
      <c r="DD11" s="68"/>
      <c r="DE11" s="68"/>
      <c r="DF11" s="68"/>
      <c r="DG11" s="68"/>
      <c r="DH11" s="68"/>
      <c r="DI11" s="68"/>
      <c r="DJ11" s="68"/>
      <c r="DK11" s="68"/>
      <c r="DL11" s="68"/>
      <c r="DM11" s="68"/>
      <c r="DN11" s="68"/>
      <c r="DO11" s="68"/>
      <c r="DP11" s="68"/>
      <c r="DQ11" s="68"/>
      <c r="DR11" s="68"/>
      <c r="DS11" s="68"/>
      <c r="DT11" s="68"/>
      <c r="DU11" s="68"/>
      <c r="DV11" s="68"/>
      <c r="DW11" s="68"/>
      <c r="DX11" s="68"/>
      <c r="DY11" s="68"/>
      <c r="DZ11" s="68"/>
      <c r="EA11" s="68"/>
      <c r="EB11" s="68"/>
      <c r="EC11" s="68"/>
      <c r="ED11" s="68"/>
      <c r="EE11" s="68"/>
      <c r="EF11" s="68"/>
      <c r="EG11" s="68"/>
      <c r="EH11" s="68"/>
      <c r="EI11" s="68"/>
      <c r="EJ11" s="68"/>
      <c r="EK11" s="68"/>
      <c r="EL11" s="68"/>
      <c r="EM11" s="68"/>
      <c r="EN11" s="68"/>
      <c r="EO11" s="68"/>
      <c r="EP11" s="68"/>
      <c r="EQ11" s="68"/>
      <c r="ER11" s="68"/>
      <c r="ES11" s="68"/>
      <c r="ET11" s="68"/>
      <c r="EU11" s="68"/>
      <c r="EV11" s="68"/>
      <c r="EW11" s="68"/>
      <c r="EX11" s="68"/>
      <c r="EY11" s="68"/>
      <c r="EZ11" s="68"/>
      <c r="FA11" s="68"/>
      <c r="FB11" s="68"/>
      <c r="FC11" s="68"/>
      <c r="FD11" s="68"/>
      <c r="FE11" s="68"/>
      <c r="FF11" s="68"/>
      <c r="FG11" s="68"/>
      <c r="FH11" s="68"/>
      <c r="FI11" s="68"/>
      <c r="FJ11" s="68"/>
      <c r="FK11" s="68"/>
      <c r="FL11" s="68"/>
      <c r="FM11" s="68"/>
      <c r="FN11" s="68"/>
      <c r="FO11" s="68"/>
      <c r="FP11" s="68"/>
      <c r="FQ11" s="68"/>
      <c r="FR11" s="68"/>
      <c r="FS11" s="68"/>
      <c r="FT11" s="68"/>
      <c r="FU11" s="68"/>
      <c r="FV11" s="68"/>
      <c r="FW11" s="68"/>
      <c r="FX11" s="68"/>
      <c r="FY11" s="68"/>
      <c r="FZ11" s="68"/>
      <c r="GA11" s="68"/>
      <c r="GB11" s="68"/>
      <c r="GC11" s="68"/>
      <c r="GD11" s="68"/>
      <c r="GE11" s="68"/>
      <c r="GF11" s="68"/>
      <c r="GG11" s="68"/>
      <c r="GH11" s="68"/>
      <c r="GI11" s="68"/>
      <c r="GJ11" s="68"/>
      <c r="GK11" s="68"/>
      <c r="GL11" s="68"/>
      <c r="GM11" s="68"/>
      <c r="GN11" s="68"/>
      <c r="GO11" s="68"/>
      <c r="GP11" s="68"/>
      <c r="GQ11" s="68"/>
      <c r="GR11" s="68"/>
      <c r="GS11" s="68"/>
      <c r="GT11" s="68"/>
      <c r="GU11" s="68"/>
      <c r="GV11" s="68"/>
      <c r="GW11" s="68"/>
      <c r="GX11" s="68"/>
      <c r="GY11" s="68"/>
      <c r="GZ11" s="68"/>
      <c r="HA11" s="68"/>
      <c r="HB11" s="68"/>
      <c r="HC11" s="68"/>
      <c r="HD11" s="68"/>
      <c r="HE11" s="68"/>
      <c r="HF11" s="68"/>
      <c r="HG11" s="68"/>
      <c r="HH11" s="68"/>
      <c r="HI11" s="68"/>
      <c r="HJ11" s="68"/>
      <c r="HK11" s="68"/>
      <c r="HL11" s="68"/>
      <c r="HM11" s="68"/>
      <c r="HN11" s="68"/>
      <c r="HO11" s="68"/>
      <c r="HP11" s="68"/>
      <c r="HQ11" s="68"/>
      <c r="HR11" s="68"/>
      <c r="HS11" s="68"/>
      <c r="HT11" s="68"/>
      <c r="HU11" s="68"/>
      <c r="HV11" s="68"/>
      <c r="HW11" s="68"/>
      <c r="HX11" s="68"/>
      <c r="HY11" s="68"/>
      <c r="HZ11" s="68"/>
      <c r="IA11" s="68"/>
      <c r="IB11" s="68"/>
      <c r="IC11" s="68"/>
      <c r="ID11" s="68"/>
      <c r="IE11" s="68"/>
      <c r="IF11" s="68"/>
      <c r="IG11" s="68"/>
      <c r="IH11" s="68"/>
      <c r="II11" s="68"/>
      <c r="IJ11" s="68"/>
      <c r="IK11" s="68"/>
      <c r="IL11" s="68"/>
      <c r="IM11" s="68"/>
      <c r="IN11" s="68"/>
      <c r="IO11" s="68"/>
      <c r="IP11" s="68"/>
      <c r="IQ11" s="68"/>
      <c r="IR11" s="68"/>
      <c r="IS11" s="68"/>
      <c r="IT11" s="68"/>
      <c r="IU11" s="68"/>
      <c r="IV11" s="68"/>
      <c r="IW11" s="68"/>
    </row>
    <row r="12" spans="1:257" ht="51">
      <c r="A12" s="175" t="str">
        <f>"["&amp;TEXT($B$2,"##")&amp;"-"&amp;TEXT(ROW()-11,"##")&amp;"]"</f>
        <v>[Common Module-1]</v>
      </c>
      <c r="B12" s="95" t="s">
        <v>15</v>
      </c>
      <c r="C12" s="95" t="s">
        <v>104</v>
      </c>
      <c r="D12" s="130" t="s">
        <v>106</v>
      </c>
      <c r="E12" s="85"/>
      <c r="F12" s="85" t="s">
        <v>4</v>
      </c>
      <c r="G12" s="85" t="s">
        <v>4</v>
      </c>
      <c r="H12" s="89"/>
      <c r="I12" s="90"/>
      <c r="J12" s="155"/>
      <c r="K12" s="155"/>
      <c r="L12" s="155"/>
      <c r="M12" s="156"/>
      <c r="N12" s="156"/>
      <c r="O12" s="162"/>
    </row>
    <row r="13" spans="1:257" ht="63.75">
      <c r="A13" s="175" t="str">
        <f t="shared" ref="A13:A18" si="2">"["&amp;TEXT($B$2,"##")&amp;"-"&amp;TEXT(ROW()-11,"##")&amp;"]"</f>
        <v>[Common Module-2]</v>
      </c>
      <c r="B13" s="95" t="s">
        <v>120</v>
      </c>
      <c r="C13" s="95" t="s">
        <v>105</v>
      </c>
      <c r="D13" s="130" t="s">
        <v>107</v>
      </c>
      <c r="E13" s="85"/>
      <c r="F13" s="85" t="s">
        <v>4</v>
      </c>
      <c r="G13" s="85" t="s">
        <v>4</v>
      </c>
      <c r="H13" s="89"/>
      <c r="I13" s="90"/>
      <c r="J13" s="155"/>
      <c r="K13" s="155"/>
      <c r="L13" s="155"/>
      <c r="M13" s="156"/>
      <c r="N13" s="156"/>
      <c r="O13" s="162"/>
    </row>
    <row r="14" spans="1:257" ht="63.75">
      <c r="A14" s="175" t="str">
        <f t="shared" si="2"/>
        <v>[Common Module-3]</v>
      </c>
      <c r="B14" s="95" t="s">
        <v>121</v>
      </c>
      <c r="C14" s="95" t="s">
        <v>116</v>
      </c>
      <c r="D14" s="130" t="s">
        <v>107</v>
      </c>
      <c r="E14" s="85"/>
      <c r="F14" s="85" t="s">
        <v>4</v>
      </c>
      <c r="G14" s="85" t="s">
        <v>4</v>
      </c>
      <c r="H14" s="89"/>
      <c r="I14" s="90" t="s">
        <v>117</v>
      </c>
      <c r="J14" s="155"/>
      <c r="K14" s="155"/>
      <c r="L14" s="155"/>
      <c r="M14" s="156"/>
      <c r="N14" s="156"/>
      <c r="O14" s="162"/>
    </row>
    <row r="15" spans="1:257" ht="51">
      <c r="A15" s="175" t="str">
        <f t="shared" si="2"/>
        <v>[Common Module-4]</v>
      </c>
      <c r="B15" s="95" t="s">
        <v>122</v>
      </c>
      <c r="C15" s="95" t="s">
        <v>108</v>
      </c>
      <c r="D15" s="130" t="s">
        <v>111</v>
      </c>
      <c r="E15" s="85"/>
      <c r="F15" s="85" t="s">
        <v>4</v>
      </c>
      <c r="G15" s="85" t="s">
        <v>4</v>
      </c>
      <c r="H15" s="89"/>
      <c r="I15" s="90"/>
      <c r="J15" s="155"/>
      <c r="K15" s="155"/>
      <c r="L15" s="155"/>
      <c r="M15" s="156"/>
      <c r="N15" s="156"/>
      <c r="O15" s="162"/>
    </row>
    <row r="16" spans="1:257" ht="51">
      <c r="A16" s="175" t="str">
        <f t="shared" si="2"/>
        <v>[Common Module-5]</v>
      </c>
      <c r="B16" s="84" t="s">
        <v>112</v>
      </c>
      <c r="C16" s="84" t="s">
        <v>109</v>
      </c>
      <c r="D16" s="129" t="s">
        <v>110</v>
      </c>
      <c r="E16" s="85"/>
      <c r="F16" s="85" t="s">
        <v>4</v>
      </c>
      <c r="G16" s="85" t="s">
        <v>4</v>
      </c>
      <c r="H16" s="89"/>
      <c r="I16" s="90"/>
      <c r="J16" s="155"/>
      <c r="K16" s="155"/>
      <c r="L16" s="155"/>
      <c r="M16" s="156"/>
      <c r="N16" s="156"/>
      <c r="O16" s="162"/>
    </row>
    <row r="17" spans="1:257" s="103" customFormat="1" ht="51">
      <c r="A17" s="175" t="str">
        <f t="shared" si="2"/>
        <v>[Common Module-6]</v>
      </c>
      <c r="B17" s="85" t="s">
        <v>113</v>
      </c>
      <c r="C17" s="85" t="s">
        <v>114</v>
      </c>
      <c r="D17" s="135" t="s">
        <v>115</v>
      </c>
      <c r="E17" s="85"/>
      <c r="F17" s="85" t="s">
        <v>4</v>
      </c>
      <c r="G17" s="85" t="s">
        <v>4</v>
      </c>
      <c r="H17" s="89"/>
      <c r="I17" s="90"/>
      <c r="J17" s="155"/>
      <c r="K17" s="155"/>
      <c r="L17" s="155"/>
      <c r="M17" s="156"/>
      <c r="N17" s="156"/>
      <c r="O17" s="162"/>
      <c r="P17" s="78"/>
    </row>
    <row r="18" spans="1:257" s="103" customFormat="1" ht="38.25">
      <c r="A18" s="186" t="str">
        <f t="shared" si="2"/>
        <v>[Common Module-7]</v>
      </c>
      <c r="B18" s="128" t="s">
        <v>123</v>
      </c>
      <c r="C18" s="129" t="s">
        <v>750</v>
      </c>
      <c r="D18" s="128" t="s">
        <v>131</v>
      </c>
      <c r="E18" s="128"/>
      <c r="F18" s="128" t="s">
        <v>4</v>
      </c>
      <c r="G18" s="128" t="s">
        <v>4</v>
      </c>
      <c r="H18" s="187"/>
      <c r="I18" s="188"/>
      <c r="J18" s="189"/>
      <c r="K18" s="189"/>
      <c r="L18" s="189"/>
      <c r="M18" s="190"/>
      <c r="N18" s="190"/>
      <c r="O18" s="191"/>
      <c r="P18" s="78"/>
    </row>
    <row r="19" spans="1:257" s="113" customFormat="1" ht="14.25" customHeight="1">
      <c r="A19" s="43"/>
      <c r="B19" s="44" t="s">
        <v>96</v>
      </c>
      <c r="C19" s="44"/>
      <c r="D19" s="44"/>
      <c r="E19" s="44"/>
      <c r="F19" s="44"/>
      <c r="G19" s="44"/>
      <c r="H19" s="44"/>
      <c r="I19" s="44"/>
      <c r="J19" s="44"/>
      <c r="K19" s="44"/>
      <c r="L19" s="44"/>
      <c r="M19" s="44"/>
      <c r="N19" s="44"/>
      <c r="O19" s="199"/>
      <c r="P19" s="78"/>
      <c r="Q19" s="112"/>
      <c r="R19" s="112"/>
      <c r="S19" s="112"/>
      <c r="T19" s="112"/>
      <c r="U19" s="112"/>
      <c r="V19" s="112"/>
      <c r="W19" s="112"/>
      <c r="X19" s="112"/>
      <c r="Y19" s="112"/>
      <c r="Z19" s="112"/>
      <c r="AA19" s="112"/>
      <c r="AB19" s="112"/>
      <c r="AC19" s="112"/>
      <c r="AD19" s="112"/>
      <c r="AE19" s="112"/>
      <c r="AF19" s="112"/>
      <c r="AG19" s="112"/>
      <c r="AH19" s="112"/>
      <c r="AI19" s="112"/>
      <c r="AJ19" s="112"/>
      <c r="AK19" s="112"/>
      <c r="AL19" s="112"/>
      <c r="AM19" s="112"/>
      <c r="AN19" s="112"/>
      <c r="AO19" s="112"/>
      <c r="AP19" s="112"/>
      <c r="AQ19" s="112"/>
      <c r="AR19" s="112"/>
      <c r="AS19" s="112"/>
      <c r="AT19" s="112"/>
      <c r="AU19" s="112"/>
      <c r="AV19" s="112"/>
      <c r="AW19" s="112"/>
      <c r="AX19" s="112"/>
      <c r="AY19" s="112"/>
      <c r="AZ19" s="112"/>
      <c r="BA19" s="112"/>
      <c r="BB19" s="112"/>
      <c r="BC19" s="112"/>
      <c r="BD19" s="112"/>
      <c r="BE19" s="112"/>
      <c r="BF19" s="112"/>
      <c r="BG19" s="112"/>
      <c r="BH19" s="112"/>
      <c r="BI19" s="112"/>
      <c r="BJ19" s="112"/>
      <c r="BK19" s="112"/>
      <c r="BL19" s="112"/>
      <c r="BM19" s="112"/>
      <c r="BN19" s="112"/>
      <c r="BO19" s="112"/>
      <c r="BP19" s="112"/>
      <c r="BQ19" s="112"/>
      <c r="BR19" s="112"/>
      <c r="BS19" s="112"/>
      <c r="BT19" s="112"/>
      <c r="BU19" s="112"/>
      <c r="BV19" s="112"/>
      <c r="BW19" s="112"/>
      <c r="BX19" s="112"/>
      <c r="BY19" s="112"/>
      <c r="BZ19" s="112"/>
      <c r="CA19" s="112"/>
      <c r="CB19" s="112"/>
      <c r="CC19" s="112"/>
      <c r="CD19" s="112"/>
      <c r="CE19" s="112"/>
      <c r="CF19" s="112"/>
      <c r="CG19" s="112"/>
      <c r="CH19" s="112"/>
      <c r="CI19" s="112"/>
      <c r="CJ19" s="112"/>
      <c r="CK19" s="112"/>
      <c r="CL19" s="112"/>
      <c r="CM19" s="112"/>
      <c r="CN19" s="112"/>
      <c r="CO19" s="112"/>
      <c r="CP19" s="112"/>
      <c r="CQ19" s="112"/>
      <c r="CR19" s="112"/>
      <c r="CS19" s="112"/>
      <c r="CT19" s="112"/>
      <c r="CU19" s="112"/>
      <c r="CV19" s="112"/>
      <c r="CW19" s="112"/>
      <c r="CX19" s="112"/>
      <c r="CY19" s="112"/>
      <c r="CZ19" s="112"/>
      <c r="DA19" s="112"/>
      <c r="DB19" s="112"/>
      <c r="DC19" s="112"/>
      <c r="DD19" s="112"/>
      <c r="DE19" s="112"/>
      <c r="DF19" s="112"/>
      <c r="DG19" s="112"/>
      <c r="DH19" s="112"/>
      <c r="DI19" s="112"/>
      <c r="DJ19" s="112"/>
      <c r="DK19" s="112"/>
      <c r="DL19" s="112"/>
      <c r="DM19" s="112"/>
      <c r="DN19" s="112"/>
      <c r="DO19" s="112"/>
      <c r="DP19" s="112"/>
      <c r="DQ19" s="112"/>
      <c r="DR19" s="112"/>
      <c r="DS19" s="112"/>
      <c r="DT19" s="112"/>
      <c r="DU19" s="112"/>
      <c r="DV19" s="112"/>
      <c r="DW19" s="112"/>
      <c r="DX19" s="112"/>
      <c r="DY19" s="112"/>
      <c r="DZ19" s="112"/>
      <c r="EA19" s="112"/>
      <c r="EB19" s="112"/>
      <c r="EC19" s="112"/>
      <c r="ED19" s="112"/>
      <c r="EE19" s="112"/>
      <c r="EF19" s="112"/>
      <c r="EG19" s="112"/>
      <c r="EH19" s="112"/>
      <c r="EI19" s="112"/>
      <c r="EJ19" s="112"/>
      <c r="EK19" s="112"/>
      <c r="EL19" s="112"/>
      <c r="EM19" s="112"/>
      <c r="EN19" s="112"/>
      <c r="EO19" s="112"/>
      <c r="EP19" s="112"/>
      <c r="EQ19" s="112"/>
      <c r="ER19" s="112"/>
      <c r="ES19" s="112"/>
      <c r="ET19" s="112"/>
      <c r="EU19" s="112"/>
      <c r="EV19" s="112"/>
      <c r="EW19" s="112"/>
      <c r="EX19" s="112"/>
      <c r="EY19" s="112"/>
      <c r="EZ19" s="112"/>
      <c r="FA19" s="112"/>
      <c r="FB19" s="112"/>
      <c r="FC19" s="112"/>
      <c r="FD19" s="112"/>
      <c r="FE19" s="112"/>
      <c r="FF19" s="112"/>
      <c r="FG19" s="112"/>
      <c r="FH19" s="112"/>
      <c r="FI19" s="112"/>
      <c r="FJ19" s="112"/>
      <c r="FK19" s="112"/>
      <c r="FL19" s="112"/>
      <c r="FM19" s="112"/>
      <c r="FN19" s="112"/>
      <c r="FO19" s="112"/>
      <c r="FP19" s="112"/>
      <c r="FQ19" s="112"/>
      <c r="FR19" s="112"/>
      <c r="FS19" s="112"/>
      <c r="FT19" s="112"/>
      <c r="FU19" s="112"/>
      <c r="FV19" s="112"/>
      <c r="FW19" s="112"/>
      <c r="FX19" s="112"/>
      <c r="FY19" s="112"/>
      <c r="FZ19" s="112"/>
      <c r="GA19" s="112"/>
      <c r="GB19" s="112"/>
      <c r="GC19" s="112"/>
      <c r="GD19" s="112"/>
      <c r="GE19" s="112"/>
      <c r="GF19" s="112"/>
      <c r="GG19" s="112"/>
      <c r="GH19" s="112"/>
      <c r="GI19" s="112"/>
      <c r="GJ19" s="112"/>
      <c r="GK19" s="112"/>
      <c r="GL19" s="112"/>
      <c r="GM19" s="112"/>
      <c r="GN19" s="112"/>
      <c r="GO19" s="112"/>
      <c r="GP19" s="112"/>
      <c r="GQ19" s="112"/>
      <c r="GR19" s="112"/>
      <c r="GS19" s="112"/>
      <c r="GT19" s="112"/>
      <c r="GU19" s="112"/>
      <c r="GV19" s="112"/>
      <c r="GW19" s="112"/>
      <c r="GX19" s="112"/>
      <c r="GY19" s="112"/>
      <c r="GZ19" s="112"/>
      <c r="HA19" s="112"/>
      <c r="HB19" s="112"/>
      <c r="HC19" s="112"/>
      <c r="HD19" s="112"/>
      <c r="HE19" s="112"/>
      <c r="HF19" s="112"/>
      <c r="HG19" s="112"/>
      <c r="HH19" s="112"/>
      <c r="HI19" s="112"/>
      <c r="HJ19" s="112"/>
      <c r="HK19" s="112"/>
      <c r="HL19" s="112"/>
      <c r="HM19" s="112"/>
      <c r="HN19" s="112"/>
      <c r="HO19" s="112"/>
      <c r="HP19" s="112"/>
      <c r="HQ19" s="112"/>
      <c r="HR19" s="112"/>
      <c r="HS19" s="112"/>
      <c r="HT19" s="112"/>
      <c r="HU19" s="112"/>
      <c r="HV19" s="112"/>
      <c r="HW19" s="112"/>
      <c r="HX19" s="112"/>
      <c r="HY19" s="112"/>
      <c r="HZ19" s="112"/>
      <c r="IA19" s="112"/>
      <c r="IB19" s="112"/>
      <c r="IC19" s="112"/>
      <c r="ID19" s="112"/>
      <c r="IE19" s="112"/>
      <c r="IF19" s="112"/>
      <c r="IG19" s="112"/>
      <c r="IH19" s="112"/>
      <c r="II19" s="112"/>
      <c r="IJ19" s="112"/>
      <c r="IK19" s="112"/>
      <c r="IL19" s="112"/>
      <c r="IM19" s="112"/>
      <c r="IN19" s="112"/>
      <c r="IO19" s="112"/>
      <c r="IP19" s="112"/>
      <c r="IQ19" s="112"/>
      <c r="IR19" s="112"/>
      <c r="IS19" s="112"/>
      <c r="IT19" s="112"/>
      <c r="IU19" s="112"/>
      <c r="IV19" s="112"/>
      <c r="IW19" s="112"/>
    </row>
    <row r="20" spans="1:257" s="103" customFormat="1" ht="25.5">
      <c r="A20" s="192" t="str">
        <f>"["&amp;TEXT($B$2,"##")&amp;"-"&amp;TEXT(ROW()-12,"##")&amp;"]"</f>
        <v>[Common Module-8]</v>
      </c>
      <c r="B20" s="193" t="s">
        <v>66</v>
      </c>
      <c r="C20" s="193" t="s">
        <v>118</v>
      </c>
      <c r="D20" s="194" t="s">
        <v>132</v>
      </c>
      <c r="E20" s="193"/>
      <c r="F20" s="193" t="s">
        <v>4</v>
      </c>
      <c r="G20" s="193" t="s">
        <v>4</v>
      </c>
      <c r="H20" s="195"/>
      <c r="I20" s="196"/>
      <c r="J20" s="197"/>
      <c r="K20" s="197"/>
      <c r="L20" s="197"/>
      <c r="M20" s="198"/>
      <c r="N20" s="198"/>
      <c r="O20" s="198"/>
      <c r="P20" s="78"/>
    </row>
    <row r="21" spans="1:257" s="103" customFormat="1" ht="25.5">
      <c r="A21" s="175" t="str">
        <f>"["&amp;TEXT($B$2,"##")&amp;"-"&amp;TEXT(ROW()-12,"##")&amp;"]"</f>
        <v>[Common Module-9]</v>
      </c>
      <c r="B21" s="85" t="s">
        <v>97</v>
      </c>
      <c r="C21" s="85" t="s">
        <v>119</v>
      </c>
      <c r="D21" s="135" t="s">
        <v>133</v>
      </c>
      <c r="E21" s="85"/>
      <c r="F21" s="85" t="s">
        <v>4</v>
      </c>
      <c r="G21" s="85" t="s">
        <v>4</v>
      </c>
      <c r="H21" s="89"/>
      <c r="I21" s="90"/>
      <c r="J21" s="155"/>
      <c r="K21" s="155"/>
      <c r="L21" s="155"/>
      <c r="M21" s="156"/>
      <c r="N21" s="156"/>
      <c r="O21" s="156"/>
      <c r="P21" s="78"/>
    </row>
    <row r="22" spans="1:257" s="105" customFormat="1" ht="12.75">
      <c r="A22" s="106"/>
      <c r="B22" s="107"/>
      <c r="C22" s="107"/>
      <c r="D22" s="107"/>
      <c r="E22" s="108"/>
      <c r="F22" s="108"/>
      <c r="G22" s="108"/>
      <c r="H22" s="109"/>
      <c r="I22" s="110"/>
      <c r="J22" s="111"/>
    </row>
    <row r="23" spans="1:257" s="105" customFormat="1" ht="12.75">
      <c r="A23" s="106"/>
      <c r="B23" s="107"/>
      <c r="C23" s="107"/>
      <c r="D23" s="107"/>
      <c r="E23" s="108"/>
      <c r="F23" s="108"/>
      <c r="G23" s="108"/>
      <c r="H23" s="109"/>
      <c r="I23" s="110"/>
      <c r="J23" s="111"/>
    </row>
    <row r="24" spans="1:257" s="105" customFormat="1" ht="14.25" customHeight="1">
      <c r="H24" s="104"/>
      <c r="J24" s="111"/>
    </row>
  </sheetData>
  <autoFilter ref="J10:O21"/>
  <mergeCells count="5">
    <mergeCell ref="B2:G2"/>
    <mergeCell ref="B3:G3"/>
    <mergeCell ref="B4:G4"/>
    <mergeCell ref="E5:G5"/>
    <mergeCell ref="E6:G6"/>
  </mergeCells>
  <dataValidations count="1">
    <dataValidation type="list" allowBlank="1" showErrorMessage="1" sqref="E12:G18 E20:G21">
      <formula1>$Q$2:$Q$6</formula1>
    </dataValidation>
  </dataValidations>
  <hyperlinks>
    <hyperlink ref="A1" location="'Test Report'!A1" display="Back to Test Report"/>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3"/>
  <sheetViews>
    <sheetView topLeftCell="C1" zoomScale="70" zoomScaleNormal="70" workbookViewId="0">
      <selection activeCell="H10" sqref="H10:I10"/>
    </sheetView>
  </sheetViews>
  <sheetFormatPr defaultRowHeight="14.25" customHeight="1"/>
  <cols>
    <col min="1" max="1" width="17.375" style="78" customWidth="1"/>
    <col min="2" max="2" width="31.75" style="78" customWidth="1"/>
    <col min="3" max="3" width="34.375" style="78" customWidth="1"/>
    <col min="4" max="4" width="31.625" style="78" customWidth="1"/>
    <col min="5" max="5" width="16.5" style="78" customWidth="1"/>
    <col min="6" max="6" width="15.625" style="78" customWidth="1"/>
    <col min="7" max="7" width="15" style="78" customWidth="1"/>
    <col min="8" max="8" width="9" style="81"/>
    <col min="9" max="9" width="16.5" style="78" customWidth="1"/>
    <col min="10" max="10" width="9.375" style="80" customWidth="1"/>
    <col min="11" max="11" width="9" style="78" customWidth="1"/>
    <col min="12" max="15" width="9" style="78"/>
    <col min="16" max="16" width="8.75" style="78" customWidth="1"/>
    <col min="17" max="17" width="1.5" style="78" hidden="1" customWidth="1"/>
    <col min="18" max="16384" width="9" style="78"/>
  </cols>
  <sheetData>
    <row r="1" spans="1:257" ht="27" thickTop="1" thickBot="1">
      <c r="A1" s="94" t="s">
        <v>12</v>
      </c>
      <c r="B1" s="66"/>
      <c r="C1" s="66"/>
      <c r="D1" s="66"/>
      <c r="E1" s="66"/>
      <c r="F1" s="66"/>
      <c r="G1" s="66"/>
      <c r="H1" s="67"/>
      <c r="I1" s="176" t="s">
        <v>93</v>
      </c>
      <c r="J1" s="177" t="s">
        <v>88</v>
      </c>
      <c r="K1" s="177" t="s">
        <v>89</v>
      </c>
      <c r="L1" s="177" t="s">
        <v>90</v>
      </c>
      <c r="M1" s="177" t="s">
        <v>91</v>
      </c>
      <c r="N1" s="177" t="s">
        <v>95</v>
      </c>
      <c r="O1" s="178" t="s">
        <v>86</v>
      </c>
      <c r="P1" s="68"/>
      <c r="Q1" s="68"/>
      <c r="R1" s="68"/>
      <c r="S1" s="68"/>
      <c r="T1" s="68"/>
      <c r="U1" s="68"/>
      <c r="V1" s="68"/>
      <c r="W1" s="68"/>
      <c r="X1" s="68"/>
      <c r="Y1" s="68"/>
      <c r="Z1" s="68"/>
      <c r="AA1" s="68"/>
      <c r="AB1" s="68"/>
      <c r="AC1" s="68"/>
      <c r="AD1" s="68"/>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68"/>
      <c r="BM1" s="68"/>
      <c r="BN1" s="68"/>
      <c r="BO1" s="68"/>
      <c r="BP1" s="68"/>
      <c r="BQ1" s="68"/>
      <c r="BR1" s="68"/>
      <c r="BS1" s="68"/>
      <c r="BT1" s="68"/>
      <c r="BU1" s="68"/>
      <c r="BV1" s="68"/>
      <c r="BW1" s="68"/>
      <c r="BX1" s="68"/>
      <c r="BY1" s="68"/>
      <c r="BZ1" s="68"/>
      <c r="CA1" s="68"/>
      <c r="CB1" s="68"/>
      <c r="CC1" s="68"/>
      <c r="CD1" s="68"/>
      <c r="CE1" s="68"/>
      <c r="CF1" s="68"/>
      <c r="CG1" s="68"/>
      <c r="CH1" s="68"/>
      <c r="CI1" s="68"/>
      <c r="CJ1" s="68"/>
      <c r="CK1" s="68"/>
      <c r="CL1" s="68"/>
      <c r="CM1" s="68"/>
      <c r="CN1" s="68"/>
      <c r="CO1" s="68"/>
      <c r="CP1" s="68"/>
      <c r="CQ1" s="68"/>
      <c r="CR1" s="68"/>
      <c r="CS1" s="68"/>
      <c r="CT1" s="68"/>
      <c r="CU1" s="68"/>
      <c r="CV1" s="68"/>
      <c r="CW1" s="68"/>
      <c r="CX1" s="68"/>
      <c r="CY1" s="68"/>
      <c r="CZ1" s="68"/>
      <c r="DA1" s="68"/>
      <c r="DB1" s="68"/>
      <c r="DC1" s="68"/>
      <c r="DD1" s="68"/>
      <c r="DE1" s="68"/>
      <c r="DF1" s="68"/>
      <c r="DG1" s="68"/>
      <c r="DH1" s="68"/>
      <c r="DI1" s="68"/>
      <c r="DJ1" s="68"/>
      <c r="DK1" s="68"/>
      <c r="DL1" s="68"/>
      <c r="DM1" s="68"/>
      <c r="DN1" s="68"/>
      <c r="DO1" s="68"/>
      <c r="DP1" s="68"/>
      <c r="DQ1" s="68"/>
      <c r="DR1" s="68"/>
      <c r="DS1" s="68"/>
      <c r="DT1" s="68"/>
      <c r="DU1" s="68"/>
      <c r="DV1" s="68"/>
      <c r="DW1" s="68"/>
      <c r="DX1" s="68"/>
      <c r="DY1" s="68"/>
      <c r="DZ1" s="68"/>
      <c r="EA1" s="68"/>
      <c r="EB1" s="68"/>
      <c r="EC1" s="68"/>
      <c r="ED1" s="68"/>
      <c r="EE1" s="68"/>
      <c r="EF1" s="68"/>
      <c r="EG1" s="68"/>
      <c r="EH1" s="68"/>
      <c r="EI1" s="68"/>
      <c r="EJ1" s="68"/>
      <c r="EK1" s="68"/>
      <c r="EL1" s="68"/>
      <c r="EM1" s="68"/>
      <c r="EN1" s="68"/>
      <c r="EO1" s="68"/>
      <c r="EP1" s="68"/>
      <c r="EQ1" s="68"/>
      <c r="ER1" s="68"/>
      <c r="ES1" s="68"/>
      <c r="ET1" s="68"/>
      <c r="EU1" s="68"/>
      <c r="EV1" s="68"/>
      <c r="EW1" s="68"/>
      <c r="EX1" s="68"/>
      <c r="EY1" s="68"/>
      <c r="EZ1" s="68"/>
      <c r="FA1" s="68"/>
      <c r="FB1" s="68"/>
      <c r="FC1" s="68"/>
      <c r="FD1" s="68"/>
      <c r="FE1" s="68"/>
      <c r="FF1" s="68"/>
      <c r="FG1" s="68"/>
      <c r="FH1" s="68"/>
      <c r="FI1" s="68"/>
      <c r="FJ1" s="68"/>
      <c r="FK1" s="68"/>
      <c r="FL1" s="68"/>
      <c r="FM1" s="68"/>
      <c r="FN1" s="68"/>
      <c r="FO1" s="68"/>
      <c r="FP1" s="68"/>
      <c r="FQ1" s="68"/>
      <c r="FR1" s="68"/>
      <c r="FS1" s="68"/>
      <c r="FT1" s="68"/>
      <c r="FU1" s="68"/>
      <c r="FV1" s="68"/>
      <c r="FW1" s="68"/>
      <c r="FX1" s="68"/>
      <c r="FY1" s="68"/>
      <c r="FZ1" s="68"/>
      <c r="GA1" s="68"/>
      <c r="GB1" s="68"/>
      <c r="GC1" s="68"/>
      <c r="GD1" s="68"/>
      <c r="GE1" s="68"/>
      <c r="GF1" s="68"/>
      <c r="GG1" s="68"/>
      <c r="GH1" s="68"/>
      <c r="GI1" s="68"/>
      <c r="GJ1" s="68"/>
      <c r="GK1" s="68"/>
      <c r="GL1" s="68"/>
      <c r="GM1" s="68"/>
      <c r="GN1" s="68"/>
      <c r="GO1" s="68"/>
      <c r="GP1" s="68"/>
      <c r="GQ1" s="68"/>
      <c r="GR1" s="68"/>
      <c r="GS1" s="68"/>
      <c r="GT1" s="68"/>
      <c r="GU1" s="68"/>
      <c r="GV1" s="68"/>
      <c r="GW1" s="68"/>
      <c r="GX1" s="68"/>
      <c r="GY1" s="68"/>
      <c r="GZ1" s="68"/>
      <c r="HA1" s="68"/>
      <c r="HB1" s="68"/>
      <c r="HC1" s="68"/>
      <c r="HD1" s="68"/>
      <c r="HE1" s="68"/>
      <c r="HF1" s="68"/>
      <c r="HG1" s="68"/>
      <c r="HH1" s="68"/>
      <c r="HI1" s="68"/>
      <c r="HJ1" s="68"/>
      <c r="HK1" s="68"/>
      <c r="HL1" s="68"/>
      <c r="HM1" s="68"/>
      <c r="HN1" s="68"/>
      <c r="HO1" s="68"/>
      <c r="HP1" s="68"/>
      <c r="HQ1" s="68"/>
      <c r="HR1" s="68"/>
      <c r="HS1" s="68"/>
      <c r="HT1" s="68"/>
      <c r="HU1" s="68"/>
      <c r="HV1" s="68"/>
      <c r="HW1" s="68"/>
      <c r="HX1" s="68"/>
      <c r="HY1" s="68"/>
      <c r="HZ1" s="68"/>
      <c r="IA1" s="68"/>
      <c r="IB1" s="68"/>
      <c r="IC1" s="68"/>
      <c r="ID1" s="68"/>
      <c r="IE1" s="68"/>
      <c r="IF1" s="68"/>
      <c r="IG1" s="68"/>
      <c r="IH1" s="68"/>
      <c r="II1" s="68"/>
      <c r="IJ1" s="68"/>
      <c r="IK1" s="68"/>
      <c r="IL1" s="68"/>
      <c r="IM1" s="68"/>
      <c r="IN1" s="68"/>
      <c r="IO1" s="68"/>
      <c r="IP1" s="68"/>
      <c r="IQ1" s="68"/>
      <c r="IR1" s="68"/>
      <c r="IS1" s="68"/>
      <c r="IT1" s="68"/>
      <c r="IU1" s="68"/>
      <c r="IV1" s="68"/>
      <c r="IW1" s="68"/>
    </row>
    <row r="2" spans="1:257" ht="15">
      <c r="A2" s="242" t="s">
        <v>853</v>
      </c>
      <c r="B2" s="265" t="s">
        <v>258</v>
      </c>
      <c r="C2" s="265"/>
      <c r="D2" s="265"/>
      <c r="E2" s="265"/>
      <c r="F2" s="265"/>
      <c r="G2" s="265"/>
      <c r="H2" s="69"/>
      <c r="I2" s="179" t="s">
        <v>790</v>
      </c>
      <c r="J2" s="180">
        <f>COUNTIFS(J13:J143,"HungTQ",L13:L143,"Open")</f>
        <v>0</v>
      </c>
      <c r="K2" s="180">
        <f>COUNTIFS(J13:J143,"HungTQ",L13:L143,"Accepted")</f>
        <v>0</v>
      </c>
      <c r="L2" s="180">
        <f>COUNTIFS(J13:J143,"HungTQ",L13:L143,"Ready for test")</f>
        <v>0</v>
      </c>
      <c r="M2" s="180">
        <f>COUNTIFS(J13:J143,"HungTQ",L13:L143,"Closed")</f>
        <v>0</v>
      </c>
      <c r="N2" s="180">
        <f>COUNTIFS(J13:J143,"HungTQ",L13:L143,"")</f>
        <v>0</v>
      </c>
      <c r="O2" s="181">
        <f t="shared" ref="O2:O6" si="0">SUM(J2:N2)</f>
        <v>0</v>
      </c>
      <c r="P2" s="68"/>
      <c r="Q2" s="68" t="s">
        <v>1</v>
      </c>
      <c r="R2" s="68"/>
      <c r="S2" s="68"/>
      <c r="T2" s="68"/>
      <c r="U2" s="68"/>
      <c r="V2" s="68"/>
      <c r="W2" s="68"/>
      <c r="X2" s="68"/>
      <c r="Y2" s="68"/>
      <c r="Z2" s="68"/>
      <c r="AA2" s="68"/>
      <c r="AB2" s="68"/>
      <c r="AC2" s="68"/>
      <c r="AD2" s="68"/>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68"/>
      <c r="BM2" s="68"/>
      <c r="BN2" s="68"/>
      <c r="BO2" s="68"/>
      <c r="BP2" s="68"/>
      <c r="BQ2" s="68"/>
      <c r="BR2" s="68"/>
      <c r="BS2" s="68"/>
      <c r="BT2" s="68"/>
      <c r="BU2" s="68"/>
      <c r="BV2" s="68"/>
      <c r="BW2" s="68"/>
      <c r="BX2" s="68"/>
      <c r="BY2" s="68"/>
      <c r="BZ2" s="68"/>
      <c r="CA2" s="68"/>
      <c r="CB2" s="68"/>
      <c r="CC2" s="68"/>
      <c r="CD2" s="68"/>
      <c r="CE2" s="68"/>
      <c r="CF2" s="68"/>
      <c r="CG2" s="68"/>
      <c r="CH2" s="68"/>
      <c r="CI2" s="68"/>
      <c r="CJ2" s="68"/>
      <c r="CK2" s="68"/>
      <c r="CL2" s="68"/>
      <c r="CM2" s="68"/>
      <c r="CN2" s="68"/>
      <c r="CO2" s="68"/>
      <c r="CP2" s="68"/>
      <c r="CQ2" s="68"/>
      <c r="CR2" s="68"/>
      <c r="CS2" s="68"/>
      <c r="CT2" s="68"/>
      <c r="CU2" s="68"/>
      <c r="CV2" s="68"/>
      <c r="CW2" s="68"/>
      <c r="CX2" s="68"/>
      <c r="CY2" s="68"/>
      <c r="CZ2" s="68"/>
      <c r="DA2" s="68"/>
      <c r="DB2" s="68"/>
      <c r="DC2" s="68"/>
      <c r="DD2" s="68"/>
      <c r="DE2" s="68"/>
      <c r="DF2" s="68"/>
      <c r="DG2" s="68"/>
      <c r="DH2" s="68"/>
      <c r="DI2" s="68"/>
      <c r="DJ2" s="68"/>
      <c r="DK2" s="68"/>
      <c r="DL2" s="68"/>
      <c r="DM2" s="68"/>
      <c r="DN2" s="68"/>
      <c r="DO2" s="68"/>
      <c r="DP2" s="68"/>
      <c r="DQ2" s="68"/>
      <c r="DR2" s="68"/>
      <c r="DS2" s="68"/>
      <c r="DT2" s="68"/>
      <c r="DU2" s="68"/>
      <c r="DV2" s="68"/>
      <c r="DW2" s="68"/>
      <c r="DX2" s="68"/>
      <c r="DY2" s="68"/>
      <c r="DZ2" s="68"/>
      <c r="EA2" s="68"/>
      <c r="EB2" s="68"/>
      <c r="EC2" s="68"/>
      <c r="ED2" s="68"/>
      <c r="EE2" s="68"/>
      <c r="EF2" s="68"/>
      <c r="EG2" s="68"/>
      <c r="EH2" s="68"/>
      <c r="EI2" s="68"/>
      <c r="EJ2" s="68"/>
      <c r="EK2" s="68"/>
      <c r="EL2" s="68"/>
      <c r="EM2" s="68"/>
      <c r="EN2" s="68"/>
      <c r="EO2" s="68"/>
      <c r="EP2" s="68"/>
      <c r="EQ2" s="68"/>
      <c r="ER2" s="68"/>
      <c r="ES2" s="68"/>
      <c r="ET2" s="68"/>
      <c r="EU2" s="68"/>
      <c r="EV2" s="68"/>
      <c r="EW2" s="68"/>
      <c r="EX2" s="68"/>
      <c r="EY2" s="68"/>
      <c r="EZ2" s="68"/>
      <c r="FA2" s="68"/>
      <c r="FB2" s="68"/>
      <c r="FC2" s="68"/>
      <c r="FD2" s="68"/>
      <c r="FE2" s="68"/>
      <c r="FF2" s="68"/>
      <c r="FG2" s="68"/>
      <c r="FH2" s="68"/>
      <c r="FI2" s="68"/>
      <c r="FJ2" s="68"/>
      <c r="FK2" s="68"/>
      <c r="FL2" s="68"/>
      <c r="FM2" s="68"/>
      <c r="FN2" s="68"/>
      <c r="FO2" s="68"/>
      <c r="FP2" s="68"/>
      <c r="FQ2" s="68"/>
      <c r="FR2" s="68"/>
      <c r="FS2" s="68"/>
      <c r="FT2" s="68"/>
      <c r="FU2" s="68"/>
      <c r="FV2" s="68"/>
      <c r="FW2" s="68"/>
      <c r="FX2" s="68"/>
      <c r="FY2" s="68"/>
      <c r="FZ2" s="68"/>
      <c r="GA2" s="68"/>
      <c r="GB2" s="68"/>
      <c r="GC2" s="68"/>
      <c r="GD2" s="68"/>
      <c r="GE2" s="68"/>
      <c r="GF2" s="68"/>
      <c r="GG2" s="68"/>
      <c r="GH2" s="68"/>
      <c r="GI2" s="68"/>
      <c r="GJ2" s="68"/>
      <c r="GK2" s="68"/>
      <c r="GL2" s="68"/>
      <c r="GM2" s="68"/>
      <c r="GN2" s="68"/>
      <c r="GO2" s="68"/>
      <c r="GP2" s="68"/>
      <c r="GQ2" s="68"/>
      <c r="GR2" s="68"/>
      <c r="GS2" s="68"/>
      <c r="GT2" s="68"/>
      <c r="GU2" s="68"/>
      <c r="GV2" s="68"/>
      <c r="GW2" s="68"/>
      <c r="GX2" s="68"/>
      <c r="GY2" s="68"/>
      <c r="GZ2" s="68"/>
      <c r="HA2" s="68"/>
      <c r="HB2" s="68"/>
      <c r="HC2" s="68"/>
      <c r="HD2" s="68"/>
      <c r="HE2" s="68"/>
      <c r="HF2" s="68"/>
      <c r="HG2" s="68"/>
      <c r="HH2" s="68"/>
      <c r="HI2" s="68"/>
      <c r="HJ2" s="68"/>
      <c r="HK2" s="68"/>
      <c r="HL2" s="68"/>
      <c r="HM2" s="68"/>
      <c r="HN2" s="68"/>
      <c r="HO2" s="68"/>
      <c r="HP2" s="68"/>
      <c r="HQ2" s="68"/>
      <c r="HR2" s="68"/>
      <c r="HS2" s="68"/>
      <c r="HT2" s="68"/>
      <c r="HU2" s="68"/>
      <c r="HV2" s="68"/>
      <c r="HW2" s="68"/>
      <c r="HX2" s="68"/>
      <c r="HY2" s="68"/>
      <c r="HZ2" s="68"/>
      <c r="IA2" s="68"/>
      <c r="IB2" s="68"/>
      <c r="IC2" s="68"/>
      <c r="ID2" s="68"/>
      <c r="IE2" s="68"/>
      <c r="IF2" s="68"/>
      <c r="IG2" s="68"/>
      <c r="IH2" s="68"/>
      <c r="II2" s="68"/>
      <c r="IJ2" s="68"/>
      <c r="IK2" s="68"/>
      <c r="IL2" s="68"/>
      <c r="IM2" s="68"/>
      <c r="IN2" s="68"/>
      <c r="IO2" s="68"/>
      <c r="IP2" s="68"/>
      <c r="IQ2" s="68"/>
      <c r="IR2" s="68"/>
      <c r="IS2" s="68"/>
      <c r="IT2" s="68"/>
      <c r="IU2" s="68"/>
      <c r="IV2" s="68"/>
      <c r="IW2" s="68"/>
    </row>
    <row r="3" spans="1:257" ht="15" customHeight="1">
      <c r="A3" s="242" t="s">
        <v>854</v>
      </c>
      <c r="B3" s="265" t="s">
        <v>263</v>
      </c>
      <c r="C3" s="265"/>
      <c r="D3" s="265"/>
      <c r="E3" s="265"/>
      <c r="F3" s="265"/>
      <c r="G3" s="265"/>
      <c r="H3" s="69"/>
      <c r="I3" s="179" t="s">
        <v>791</v>
      </c>
      <c r="J3" s="180">
        <f>COUNTIFS(J13:J143,"DangT",L13:L143,"Open")</f>
        <v>0</v>
      </c>
      <c r="K3" s="180">
        <f>COUNTIFS(J13:J143,"DangT",L13:L143,"Accepted")</f>
        <v>0</v>
      </c>
      <c r="L3" s="180">
        <f>COUNTIFS(J13:J143,"DangT",L13:L143,"Ready for test")</f>
        <v>0</v>
      </c>
      <c r="M3" s="180">
        <f>COUNTIFS(J13:J143,"DangT",L13:L143,"Closed")</f>
        <v>0</v>
      </c>
      <c r="N3" s="180">
        <f>COUNTIFS(J13:J143,"DangT",L13:L143,"")</f>
        <v>0</v>
      </c>
      <c r="O3" s="182">
        <f t="shared" si="0"/>
        <v>0</v>
      </c>
      <c r="P3" s="68"/>
      <c r="Q3" s="68" t="s">
        <v>2</v>
      </c>
      <c r="R3" s="68"/>
      <c r="S3" s="68"/>
      <c r="T3" s="68"/>
      <c r="U3" s="68"/>
      <c r="V3" s="68"/>
      <c r="W3" s="68"/>
      <c r="X3" s="68"/>
      <c r="Y3" s="68"/>
      <c r="Z3" s="68"/>
      <c r="AA3" s="68"/>
      <c r="AB3" s="68"/>
      <c r="AC3" s="68"/>
      <c r="AD3" s="68"/>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68"/>
      <c r="BM3" s="68"/>
      <c r="BN3" s="68"/>
      <c r="BO3" s="68"/>
      <c r="BP3" s="68"/>
      <c r="BQ3" s="68"/>
      <c r="BR3" s="68"/>
      <c r="BS3" s="68"/>
      <c r="BT3" s="68"/>
      <c r="BU3" s="68"/>
      <c r="BV3" s="68"/>
      <c r="BW3" s="68"/>
      <c r="BX3" s="68"/>
      <c r="BY3" s="68"/>
      <c r="BZ3" s="68"/>
      <c r="CA3" s="68"/>
      <c r="CB3" s="68"/>
      <c r="CC3" s="68"/>
      <c r="CD3" s="68"/>
      <c r="CE3" s="68"/>
      <c r="CF3" s="68"/>
      <c r="CG3" s="68"/>
      <c r="CH3" s="68"/>
      <c r="CI3" s="68"/>
      <c r="CJ3" s="68"/>
      <c r="CK3" s="68"/>
      <c r="CL3" s="68"/>
      <c r="CM3" s="68"/>
      <c r="CN3" s="68"/>
      <c r="CO3" s="68"/>
      <c r="CP3" s="68"/>
      <c r="CQ3" s="68"/>
      <c r="CR3" s="68"/>
      <c r="CS3" s="68"/>
      <c r="CT3" s="68"/>
      <c r="CU3" s="68"/>
      <c r="CV3" s="68"/>
      <c r="CW3" s="68"/>
      <c r="CX3" s="68"/>
      <c r="CY3" s="68"/>
      <c r="CZ3" s="68"/>
      <c r="DA3" s="68"/>
      <c r="DB3" s="68"/>
      <c r="DC3" s="68"/>
      <c r="DD3" s="68"/>
      <c r="DE3" s="68"/>
      <c r="DF3" s="68"/>
      <c r="DG3" s="68"/>
      <c r="DH3" s="68"/>
      <c r="DI3" s="68"/>
      <c r="DJ3" s="68"/>
      <c r="DK3" s="68"/>
      <c r="DL3" s="68"/>
      <c r="DM3" s="68"/>
      <c r="DN3" s="68"/>
      <c r="DO3" s="68"/>
      <c r="DP3" s="68"/>
      <c r="DQ3" s="68"/>
      <c r="DR3" s="68"/>
      <c r="DS3" s="68"/>
      <c r="DT3" s="68"/>
      <c r="DU3" s="68"/>
      <c r="DV3" s="68"/>
      <c r="DW3" s="68"/>
      <c r="DX3" s="68"/>
      <c r="DY3" s="68"/>
      <c r="DZ3" s="68"/>
      <c r="EA3" s="68"/>
      <c r="EB3" s="68"/>
      <c r="EC3" s="68"/>
      <c r="ED3" s="68"/>
      <c r="EE3" s="68"/>
      <c r="EF3" s="68"/>
      <c r="EG3" s="68"/>
      <c r="EH3" s="68"/>
      <c r="EI3" s="68"/>
      <c r="EJ3" s="68"/>
      <c r="EK3" s="68"/>
      <c r="EL3" s="68"/>
      <c r="EM3" s="68"/>
      <c r="EN3" s="68"/>
      <c r="EO3" s="68"/>
      <c r="EP3" s="68"/>
      <c r="EQ3" s="68"/>
      <c r="ER3" s="68"/>
      <c r="ES3" s="68"/>
      <c r="ET3" s="68"/>
      <c r="EU3" s="68"/>
      <c r="EV3" s="68"/>
      <c r="EW3" s="68"/>
      <c r="EX3" s="68"/>
      <c r="EY3" s="68"/>
      <c r="EZ3" s="68"/>
      <c r="FA3" s="68"/>
      <c r="FB3" s="68"/>
      <c r="FC3" s="68"/>
      <c r="FD3" s="68"/>
      <c r="FE3" s="68"/>
      <c r="FF3" s="68"/>
      <c r="FG3" s="68"/>
      <c r="FH3" s="68"/>
      <c r="FI3" s="68"/>
      <c r="FJ3" s="68"/>
      <c r="FK3" s="68"/>
      <c r="FL3" s="68"/>
      <c r="FM3" s="68"/>
      <c r="FN3" s="68"/>
      <c r="FO3" s="68"/>
      <c r="FP3" s="68"/>
      <c r="FQ3" s="68"/>
      <c r="FR3" s="68"/>
      <c r="FS3" s="68"/>
      <c r="FT3" s="68"/>
      <c r="FU3" s="68"/>
      <c r="FV3" s="68"/>
      <c r="FW3" s="68"/>
      <c r="FX3" s="68"/>
      <c r="FY3" s="68"/>
      <c r="FZ3" s="68"/>
      <c r="GA3" s="68"/>
      <c r="GB3" s="68"/>
      <c r="GC3" s="68"/>
      <c r="GD3" s="68"/>
      <c r="GE3" s="68"/>
      <c r="GF3" s="68"/>
      <c r="GG3" s="68"/>
      <c r="GH3" s="68"/>
      <c r="GI3" s="68"/>
      <c r="GJ3" s="68"/>
      <c r="GK3" s="68"/>
      <c r="GL3" s="68"/>
      <c r="GM3" s="68"/>
      <c r="GN3" s="68"/>
      <c r="GO3" s="68"/>
      <c r="GP3" s="68"/>
      <c r="GQ3" s="68"/>
      <c r="GR3" s="68"/>
      <c r="GS3" s="68"/>
      <c r="GT3" s="68"/>
      <c r="GU3" s="68"/>
      <c r="GV3" s="68"/>
      <c r="GW3" s="68"/>
      <c r="GX3" s="68"/>
      <c r="GY3" s="68"/>
      <c r="GZ3" s="68"/>
      <c r="HA3" s="68"/>
      <c r="HB3" s="68"/>
      <c r="HC3" s="68"/>
      <c r="HD3" s="68"/>
      <c r="HE3" s="68"/>
      <c r="HF3" s="68"/>
      <c r="HG3" s="68"/>
      <c r="HH3" s="68"/>
      <c r="HI3" s="68"/>
      <c r="HJ3" s="68"/>
      <c r="HK3" s="68"/>
      <c r="HL3" s="68"/>
      <c r="HM3" s="68"/>
      <c r="HN3" s="68"/>
      <c r="HO3" s="68"/>
      <c r="HP3" s="68"/>
      <c r="HQ3" s="68"/>
      <c r="HR3" s="68"/>
      <c r="HS3" s="68"/>
      <c r="HT3" s="68"/>
      <c r="HU3" s="68"/>
      <c r="HV3" s="68"/>
      <c r="HW3" s="68"/>
      <c r="HX3" s="68"/>
      <c r="HY3" s="68"/>
      <c r="HZ3" s="68"/>
      <c r="IA3" s="68"/>
      <c r="IB3" s="68"/>
      <c r="IC3" s="68"/>
      <c r="ID3" s="68"/>
      <c r="IE3" s="68"/>
      <c r="IF3" s="68"/>
      <c r="IG3" s="68"/>
      <c r="IH3" s="68"/>
      <c r="II3" s="68"/>
      <c r="IJ3" s="68"/>
      <c r="IK3" s="68"/>
      <c r="IL3" s="68"/>
      <c r="IM3" s="68"/>
      <c r="IN3" s="68"/>
      <c r="IO3" s="68"/>
      <c r="IP3" s="68"/>
      <c r="IQ3" s="68"/>
      <c r="IR3" s="68"/>
      <c r="IS3" s="68"/>
      <c r="IT3" s="68"/>
      <c r="IU3" s="68"/>
      <c r="IV3" s="68"/>
      <c r="IW3" s="68"/>
    </row>
    <row r="4" spans="1:257" ht="15">
      <c r="A4" s="242" t="s">
        <v>855</v>
      </c>
      <c r="B4" s="266" t="s">
        <v>785</v>
      </c>
      <c r="C4" s="266"/>
      <c r="D4" s="266"/>
      <c r="E4" s="266"/>
      <c r="F4" s="266"/>
      <c r="G4" s="266"/>
      <c r="H4" s="69"/>
      <c r="I4" s="179" t="s">
        <v>792</v>
      </c>
      <c r="J4" s="180">
        <f>COUNTIFS(J13:J143,"HungNN",L13:L143,"Open")</f>
        <v>0</v>
      </c>
      <c r="K4" s="180">
        <f>COUNTIFS(J13:J143,"HungNN",L13:L143,"Accepted")</f>
        <v>0</v>
      </c>
      <c r="L4" s="180">
        <f>COUNTIFS(J13:J143,"HungNN",L13:L143,"Ready for test")</f>
        <v>0</v>
      </c>
      <c r="M4" s="180">
        <f>COUNTIFS(J13:J143,"HungNN",L13:L143,"Closed")</f>
        <v>0</v>
      </c>
      <c r="N4" s="180">
        <f>COUNTIFS(J13:J143,"HungNN",L13:L143,"")</f>
        <v>0</v>
      </c>
      <c r="O4" s="182">
        <f t="shared" si="0"/>
        <v>0</v>
      </c>
      <c r="P4" s="68"/>
      <c r="Q4" s="70"/>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c r="BE4" s="68"/>
      <c r="BF4" s="68"/>
      <c r="BG4" s="68"/>
      <c r="BH4" s="68"/>
      <c r="BI4" s="68"/>
      <c r="BJ4" s="68"/>
      <c r="BK4" s="68"/>
      <c r="BL4" s="68"/>
      <c r="BM4" s="68"/>
      <c r="BN4" s="68"/>
      <c r="BO4" s="68"/>
      <c r="BP4" s="68"/>
      <c r="BQ4" s="68"/>
      <c r="BR4" s="68"/>
      <c r="BS4" s="68"/>
      <c r="BT4" s="68"/>
      <c r="BU4" s="68"/>
      <c r="BV4" s="68"/>
      <c r="BW4" s="68"/>
      <c r="BX4" s="68"/>
      <c r="BY4" s="68"/>
      <c r="BZ4" s="68"/>
      <c r="CA4" s="68"/>
      <c r="CB4" s="68"/>
      <c r="CC4" s="68"/>
      <c r="CD4" s="68"/>
      <c r="CE4" s="68"/>
      <c r="CF4" s="68"/>
      <c r="CG4" s="68"/>
      <c r="CH4" s="68"/>
      <c r="CI4" s="68"/>
      <c r="CJ4" s="68"/>
      <c r="CK4" s="68"/>
      <c r="CL4" s="68"/>
      <c r="CM4" s="68"/>
      <c r="CN4" s="68"/>
      <c r="CO4" s="68"/>
      <c r="CP4" s="68"/>
      <c r="CQ4" s="68"/>
      <c r="CR4" s="68"/>
      <c r="CS4" s="68"/>
      <c r="CT4" s="68"/>
      <c r="CU4" s="68"/>
      <c r="CV4" s="68"/>
      <c r="CW4" s="68"/>
      <c r="CX4" s="68"/>
      <c r="CY4" s="68"/>
      <c r="CZ4" s="68"/>
      <c r="DA4" s="68"/>
      <c r="DB4" s="68"/>
      <c r="DC4" s="68"/>
      <c r="DD4" s="68"/>
      <c r="DE4" s="68"/>
      <c r="DF4" s="68"/>
      <c r="DG4" s="68"/>
      <c r="DH4" s="68"/>
      <c r="DI4" s="68"/>
      <c r="DJ4" s="68"/>
      <c r="DK4" s="68"/>
      <c r="DL4" s="68"/>
      <c r="DM4" s="68"/>
      <c r="DN4" s="68"/>
      <c r="DO4" s="68"/>
      <c r="DP4" s="68"/>
      <c r="DQ4" s="68"/>
      <c r="DR4" s="68"/>
      <c r="DS4" s="68"/>
      <c r="DT4" s="68"/>
      <c r="DU4" s="68"/>
      <c r="DV4" s="68"/>
      <c r="DW4" s="68"/>
      <c r="DX4" s="68"/>
      <c r="DY4" s="68"/>
      <c r="DZ4" s="68"/>
      <c r="EA4" s="68"/>
      <c r="EB4" s="68"/>
      <c r="EC4" s="68"/>
      <c r="ED4" s="68"/>
      <c r="EE4" s="68"/>
      <c r="EF4" s="68"/>
      <c r="EG4" s="68"/>
      <c r="EH4" s="68"/>
      <c r="EI4" s="68"/>
      <c r="EJ4" s="68"/>
      <c r="EK4" s="68"/>
      <c r="EL4" s="68"/>
      <c r="EM4" s="68"/>
      <c r="EN4" s="68"/>
      <c r="EO4" s="68"/>
      <c r="EP4" s="68"/>
      <c r="EQ4" s="68"/>
      <c r="ER4" s="68"/>
      <c r="ES4" s="68"/>
      <c r="ET4" s="68"/>
      <c r="EU4" s="68"/>
      <c r="EV4" s="68"/>
      <c r="EW4" s="68"/>
      <c r="EX4" s="68"/>
      <c r="EY4" s="68"/>
      <c r="EZ4" s="68"/>
      <c r="FA4" s="68"/>
      <c r="FB4" s="68"/>
      <c r="FC4" s="68"/>
      <c r="FD4" s="68"/>
      <c r="FE4" s="68"/>
      <c r="FF4" s="68"/>
      <c r="FG4" s="68"/>
      <c r="FH4" s="68"/>
      <c r="FI4" s="68"/>
      <c r="FJ4" s="68"/>
      <c r="FK4" s="68"/>
      <c r="FL4" s="68"/>
      <c r="FM4" s="68"/>
      <c r="FN4" s="68"/>
      <c r="FO4" s="68"/>
      <c r="FP4" s="68"/>
      <c r="FQ4" s="68"/>
      <c r="FR4" s="68"/>
      <c r="FS4" s="68"/>
      <c r="FT4" s="68"/>
      <c r="FU4" s="68"/>
      <c r="FV4" s="68"/>
      <c r="FW4" s="68"/>
      <c r="FX4" s="68"/>
      <c r="FY4" s="68"/>
      <c r="FZ4" s="68"/>
      <c r="GA4" s="68"/>
      <c r="GB4" s="68"/>
      <c r="GC4" s="68"/>
      <c r="GD4" s="68"/>
      <c r="GE4" s="68"/>
      <c r="GF4" s="68"/>
      <c r="GG4" s="68"/>
      <c r="GH4" s="68"/>
      <c r="GI4" s="68"/>
      <c r="GJ4" s="68"/>
      <c r="GK4" s="68"/>
      <c r="GL4" s="68"/>
      <c r="GM4" s="68"/>
      <c r="GN4" s="68"/>
      <c r="GO4" s="68"/>
      <c r="GP4" s="68"/>
      <c r="GQ4" s="68"/>
      <c r="GR4" s="68"/>
      <c r="GS4" s="68"/>
      <c r="GT4" s="68"/>
      <c r="GU4" s="68"/>
      <c r="GV4" s="68"/>
      <c r="GW4" s="68"/>
      <c r="GX4" s="68"/>
      <c r="GY4" s="68"/>
      <c r="GZ4" s="68"/>
      <c r="HA4" s="68"/>
      <c r="HB4" s="68"/>
      <c r="HC4" s="68"/>
      <c r="HD4" s="68"/>
      <c r="HE4" s="68"/>
      <c r="HF4" s="68"/>
      <c r="HG4" s="68"/>
      <c r="HH4" s="68"/>
      <c r="HI4" s="68"/>
      <c r="HJ4" s="68"/>
      <c r="HK4" s="68"/>
      <c r="HL4" s="68"/>
      <c r="HM4" s="68"/>
      <c r="HN4" s="68"/>
      <c r="HO4" s="68"/>
      <c r="HP4" s="68"/>
      <c r="HQ4" s="68"/>
      <c r="HR4" s="68"/>
      <c r="HS4" s="68"/>
      <c r="HT4" s="68"/>
      <c r="HU4" s="68"/>
      <c r="HV4" s="68"/>
      <c r="HW4" s="68"/>
      <c r="HX4" s="68"/>
      <c r="HY4" s="68"/>
      <c r="HZ4" s="68"/>
      <c r="IA4" s="68"/>
      <c r="IB4" s="68"/>
      <c r="IC4" s="68"/>
      <c r="ID4" s="68"/>
      <c r="IE4" s="68"/>
      <c r="IF4" s="68"/>
      <c r="IG4" s="68"/>
      <c r="IH4" s="68"/>
      <c r="II4" s="68"/>
      <c r="IJ4" s="68"/>
      <c r="IK4" s="68"/>
      <c r="IL4" s="68"/>
      <c r="IM4" s="68"/>
      <c r="IN4" s="68"/>
      <c r="IO4" s="68"/>
      <c r="IP4" s="68"/>
      <c r="IQ4" s="68"/>
      <c r="IR4" s="68"/>
      <c r="IS4" s="68"/>
      <c r="IT4" s="68"/>
      <c r="IU4" s="68"/>
      <c r="IV4" s="68"/>
      <c r="IW4" s="68"/>
    </row>
    <row r="5" spans="1:257" ht="15" customHeight="1">
      <c r="A5" s="244" t="s">
        <v>856</v>
      </c>
      <c r="B5" s="243" t="s">
        <v>815</v>
      </c>
      <c r="C5" s="243" t="s">
        <v>857</v>
      </c>
      <c r="D5" s="247" t="s">
        <v>5</v>
      </c>
      <c r="E5" s="267" t="s">
        <v>864</v>
      </c>
      <c r="F5" s="268"/>
      <c r="G5" s="269"/>
      <c r="H5" s="72"/>
      <c r="I5" s="179" t="s">
        <v>785</v>
      </c>
      <c r="J5" s="180">
        <f>COUNTIFS(J13:J143,"QuangNN",L13:L143,"Open")</f>
        <v>0</v>
      </c>
      <c r="K5" s="180">
        <f>COUNTIFS(J13:J143,"QuangNN",L13:L143,"Accepted")</f>
        <v>0</v>
      </c>
      <c r="L5" s="180">
        <f>COUNTIFS(J13:J143,"QuangNN",L13:L143,"Ready for test")</f>
        <v>0</v>
      </c>
      <c r="M5" s="180">
        <f>COUNTIFS(J13:J143,"QuangNN",L13:L143,"Closed")</f>
        <v>0</v>
      </c>
      <c r="N5" s="180">
        <f>COUNTIFS(J13:J143,"QuangNN",L13:L143,"")</f>
        <v>0</v>
      </c>
      <c r="O5" s="182">
        <f t="shared" si="0"/>
        <v>0</v>
      </c>
      <c r="P5" s="68"/>
      <c r="Q5" s="68" t="s">
        <v>4</v>
      </c>
      <c r="R5" s="68"/>
      <c r="S5" s="68"/>
      <c r="T5" s="68"/>
      <c r="U5" s="68"/>
      <c r="V5" s="68"/>
      <c r="W5" s="68"/>
      <c r="X5" s="68"/>
      <c r="Y5" s="68"/>
      <c r="Z5" s="68"/>
      <c r="AA5" s="68"/>
      <c r="AB5" s="68"/>
      <c r="AC5" s="68"/>
      <c r="AD5" s="68"/>
      <c r="AE5" s="68"/>
      <c r="AF5" s="68"/>
      <c r="AG5" s="68"/>
      <c r="AH5" s="68"/>
      <c r="AI5" s="68"/>
      <c r="AJ5" s="68"/>
      <c r="AK5" s="68"/>
      <c r="AL5" s="68"/>
      <c r="AM5" s="68"/>
      <c r="AN5" s="68"/>
      <c r="AO5" s="68"/>
      <c r="AP5" s="68"/>
      <c r="AQ5" s="68"/>
      <c r="AR5" s="68"/>
      <c r="AS5" s="68"/>
      <c r="AT5" s="68"/>
      <c r="AU5" s="68"/>
      <c r="AV5" s="68"/>
      <c r="AW5" s="68"/>
      <c r="AX5" s="68"/>
      <c r="AY5" s="68"/>
      <c r="AZ5" s="68"/>
      <c r="BA5" s="68"/>
      <c r="BB5" s="68"/>
      <c r="BC5" s="68"/>
      <c r="BD5" s="68"/>
      <c r="BE5" s="68"/>
      <c r="BF5" s="68"/>
      <c r="BG5" s="68"/>
      <c r="BH5" s="68"/>
      <c r="BI5" s="68"/>
      <c r="BJ5" s="68"/>
      <c r="BK5" s="68"/>
      <c r="BL5" s="68"/>
      <c r="BM5" s="68"/>
      <c r="BN5" s="68"/>
      <c r="BO5" s="68"/>
      <c r="BP5" s="68"/>
      <c r="BQ5" s="68"/>
      <c r="BR5" s="68"/>
      <c r="BS5" s="68"/>
      <c r="BT5" s="68"/>
      <c r="BU5" s="68"/>
      <c r="BV5" s="68"/>
      <c r="BW5" s="68"/>
      <c r="BX5" s="68"/>
      <c r="BY5" s="68"/>
      <c r="BZ5" s="68"/>
      <c r="CA5" s="68"/>
      <c r="CB5" s="68"/>
      <c r="CC5" s="68"/>
      <c r="CD5" s="68"/>
      <c r="CE5" s="68"/>
      <c r="CF5" s="68"/>
      <c r="CG5" s="68"/>
      <c r="CH5" s="68"/>
      <c r="CI5" s="68"/>
      <c r="CJ5" s="68"/>
      <c r="CK5" s="68"/>
      <c r="CL5" s="68"/>
      <c r="CM5" s="68"/>
      <c r="CN5" s="68"/>
      <c r="CO5" s="68"/>
      <c r="CP5" s="68"/>
      <c r="CQ5" s="68"/>
      <c r="CR5" s="68"/>
      <c r="CS5" s="68"/>
      <c r="CT5" s="68"/>
      <c r="CU5" s="68"/>
      <c r="CV5" s="68"/>
      <c r="CW5" s="68"/>
      <c r="CX5" s="68"/>
      <c r="CY5" s="68"/>
      <c r="CZ5" s="68"/>
      <c r="DA5" s="68"/>
      <c r="DB5" s="68"/>
      <c r="DC5" s="68"/>
      <c r="DD5" s="68"/>
      <c r="DE5" s="68"/>
      <c r="DF5" s="68"/>
      <c r="DG5" s="68"/>
      <c r="DH5" s="68"/>
      <c r="DI5" s="68"/>
      <c r="DJ5" s="68"/>
      <c r="DK5" s="68"/>
      <c r="DL5" s="68"/>
      <c r="DM5" s="68"/>
      <c r="DN5" s="68"/>
      <c r="DO5" s="68"/>
      <c r="DP5" s="68"/>
      <c r="DQ5" s="68"/>
      <c r="DR5" s="68"/>
      <c r="DS5" s="68"/>
      <c r="DT5" s="68"/>
      <c r="DU5" s="68"/>
      <c r="DV5" s="68"/>
      <c r="DW5" s="68"/>
      <c r="DX5" s="68"/>
      <c r="DY5" s="68"/>
      <c r="DZ5" s="68"/>
      <c r="EA5" s="68"/>
      <c r="EB5" s="68"/>
      <c r="EC5" s="68"/>
      <c r="ED5" s="68"/>
      <c r="EE5" s="68"/>
      <c r="EF5" s="68"/>
      <c r="EG5" s="68"/>
      <c r="EH5" s="68"/>
      <c r="EI5" s="68"/>
      <c r="EJ5" s="68"/>
      <c r="EK5" s="68"/>
      <c r="EL5" s="68"/>
      <c r="EM5" s="68"/>
      <c r="EN5" s="68"/>
      <c r="EO5" s="68"/>
      <c r="EP5" s="68"/>
      <c r="EQ5" s="68"/>
      <c r="ER5" s="68"/>
      <c r="ES5" s="68"/>
      <c r="ET5" s="68"/>
      <c r="EU5" s="68"/>
      <c r="EV5" s="68"/>
      <c r="EW5" s="68"/>
      <c r="EX5" s="68"/>
      <c r="EY5" s="68"/>
      <c r="EZ5" s="68"/>
      <c r="FA5" s="68"/>
      <c r="FB5" s="68"/>
      <c r="FC5" s="68"/>
      <c r="FD5" s="68"/>
      <c r="FE5" s="68"/>
      <c r="FF5" s="68"/>
      <c r="FG5" s="68"/>
      <c r="FH5" s="68"/>
      <c r="FI5" s="68"/>
      <c r="FJ5" s="68"/>
      <c r="FK5" s="68"/>
      <c r="FL5" s="68"/>
      <c r="FM5" s="68"/>
      <c r="FN5" s="68"/>
      <c r="FO5" s="68"/>
      <c r="FP5" s="68"/>
      <c r="FQ5" s="68"/>
      <c r="FR5" s="68"/>
      <c r="FS5" s="68"/>
      <c r="FT5" s="68"/>
      <c r="FU5" s="68"/>
      <c r="FV5" s="68"/>
      <c r="FW5" s="68"/>
      <c r="FX5" s="68"/>
      <c r="FY5" s="68"/>
      <c r="FZ5" s="68"/>
      <c r="GA5" s="68"/>
      <c r="GB5" s="68"/>
      <c r="GC5" s="68"/>
      <c r="GD5" s="68"/>
      <c r="GE5" s="68"/>
      <c r="GF5" s="68"/>
      <c r="GG5" s="68"/>
      <c r="GH5" s="68"/>
      <c r="GI5" s="68"/>
      <c r="GJ5" s="68"/>
      <c r="GK5" s="68"/>
      <c r="GL5" s="68"/>
      <c r="GM5" s="68"/>
      <c r="GN5" s="68"/>
      <c r="GO5" s="68"/>
      <c r="GP5" s="68"/>
      <c r="GQ5" s="68"/>
      <c r="GR5" s="68"/>
      <c r="GS5" s="68"/>
      <c r="GT5" s="68"/>
      <c r="GU5" s="68"/>
      <c r="GV5" s="68"/>
      <c r="GW5" s="68"/>
      <c r="GX5" s="68"/>
      <c r="GY5" s="68"/>
      <c r="GZ5" s="68"/>
      <c r="HA5" s="68"/>
      <c r="HB5" s="68"/>
      <c r="HC5" s="68"/>
      <c r="HD5" s="68"/>
      <c r="HE5" s="68"/>
      <c r="HF5" s="68"/>
      <c r="HG5" s="68"/>
      <c r="HH5" s="68"/>
      <c r="HI5" s="68"/>
      <c r="HJ5" s="68"/>
      <c r="HK5" s="68"/>
      <c r="HL5" s="68"/>
      <c r="HM5" s="68"/>
      <c r="HN5" s="68"/>
      <c r="HO5" s="68"/>
      <c r="HP5" s="68"/>
      <c r="HQ5" s="68"/>
      <c r="HR5" s="68"/>
      <c r="HS5" s="68"/>
      <c r="HT5" s="68"/>
      <c r="HU5" s="68"/>
      <c r="HV5" s="68"/>
      <c r="HW5" s="68"/>
      <c r="HX5" s="68"/>
      <c r="HY5" s="68"/>
      <c r="HZ5" s="68"/>
      <c r="IA5" s="68"/>
      <c r="IB5" s="68"/>
      <c r="IC5" s="68"/>
      <c r="ID5" s="68"/>
      <c r="IE5" s="68"/>
      <c r="IF5" s="68"/>
      <c r="IG5" s="68"/>
      <c r="IH5" s="68"/>
      <c r="II5" s="68"/>
      <c r="IJ5" s="68"/>
      <c r="IK5" s="68"/>
      <c r="IL5" s="68"/>
      <c r="IM5" s="68"/>
      <c r="IN5" s="68"/>
      <c r="IO5" s="68"/>
      <c r="IP5" s="68"/>
      <c r="IQ5" s="68"/>
      <c r="IR5" s="68"/>
      <c r="IS5" s="68"/>
      <c r="IT5" s="68"/>
      <c r="IU5" s="68"/>
      <c r="IV5" s="68"/>
      <c r="IW5" s="68"/>
    </row>
    <row r="6" spans="1:257" ht="15.75" thickBot="1">
      <c r="A6" s="74">
        <f>COUNTIF(F12:G154,"Pass")</f>
        <v>0</v>
      </c>
      <c r="B6" s="75">
        <f>COUNTIF(F12:G154,"Fail")</f>
        <v>0</v>
      </c>
      <c r="C6" s="75">
        <f>E6-D6-B6-A6</f>
        <v>24</v>
      </c>
      <c r="D6" s="76">
        <f>COUNTIF(F12:G154,"N/A")</f>
        <v>0</v>
      </c>
      <c r="E6" s="270">
        <f>COUNTA(A12:A154)*2</f>
        <v>24</v>
      </c>
      <c r="F6" s="270"/>
      <c r="G6" s="270"/>
      <c r="H6" s="72"/>
      <c r="I6" s="179" t="s">
        <v>786</v>
      </c>
      <c r="J6" s="180">
        <f>COUNTIFS(J13:J143,"LamNS",L13:L143,"Open")</f>
        <v>0</v>
      </c>
      <c r="K6" s="180">
        <f>COUNTIFS(J13:J143,"LamNS",L13:L143,"Accepted")</f>
        <v>0</v>
      </c>
      <c r="L6" s="180">
        <f>COUNTIFS(J13:J143,"LamNS",L13:L143,"Ready for test")</f>
        <v>0</v>
      </c>
      <c r="M6" s="180">
        <f>COUNTIFS(J13:J143,"LamNS",L13:L143,"Closed")</f>
        <v>0</v>
      </c>
      <c r="N6" s="180">
        <f>COUNTIFS(J13:J143,"LamNS",L13:L143,"")</f>
        <v>0</v>
      </c>
      <c r="O6" s="182">
        <f t="shared" si="0"/>
        <v>0</v>
      </c>
      <c r="P6" s="68"/>
      <c r="Q6" s="68" t="s">
        <v>5</v>
      </c>
      <c r="R6" s="68"/>
      <c r="S6" s="68"/>
      <c r="T6" s="68"/>
      <c r="U6" s="68"/>
      <c r="V6" s="68"/>
      <c r="W6" s="68"/>
      <c r="X6" s="68"/>
      <c r="Y6" s="68"/>
      <c r="Z6" s="68"/>
      <c r="AA6" s="68"/>
      <c r="AB6" s="68"/>
      <c r="AC6" s="68"/>
      <c r="AD6" s="68"/>
      <c r="AE6" s="68"/>
      <c r="AF6" s="68"/>
      <c r="AG6" s="68"/>
      <c r="AH6" s="68"/>
      <c r="AI6" s="68"/>
      <c r="AJ6" s="68"/>
      <c r="AK6" s="68"/>
      <c r="AL6" s="68"/>
      <c r="AM6" s="68"/>
      <c r="AN6" s="68"/>
      <c r="AO6" s="68"/>
      <c r="AP6" s="68"/>
      <c r="AQ6" s="68"/>
      <c r="AR6" s="68"/>
      <c r="AS6" s="68"/>
      <c r="AT6" s="68"/>
      <c r="AU6" s="68"/>
      <c r="AV6" s="68"/>
      <c r="AW6" s="68"/>
      <c r="AX6" s="68"/>
      <c r="AY6" s="68"/>
      <c r="AZ6" s="68"/>
      <c r="BA6" s="68"/>
      <c r="BB6" s="68"/>
      <c r="BC6" s="68"/>
      <c r="BD6" s="68"/>
      <c r="BE6" s="68"/>
      <c r="BF6" s="68"/>
      <c r="BG6" s="68"/>
      <c r="BH6" s="68"/>
      <c r="BI6" s="68"/>
      <c r="BJ6" s="68"/>
      <c r="BK6" s="68"/>
      <c r="BL6" s="68"/>
      <c r="BM6" s="68"/>
      <c r="BN6" s="68"/>
      <c r="BO6" s="68"/>
      <c r="BP6" s="68"/>
      <c r="BQ6" s="68"/>
      <c r="BR6" s="68"/>
      <c r="BS6" s="68"/>
      <c r="BT6" s="68"/>
      <c r="BU6" s="68"/>
      <c r="BV6" s="68"/>
      <c r="BW6" s="68"/>
      <c r="BX6" s="68"/>
      <c r="BY6" s="68"/>
      <c r="BZ6" s="68"/>
      <c r="CA6" s="68"/>
      <c r="CB6" s="68"/>
      <c r="CC6" s="68"/>
      <c r="CD6" s="68"/>
      <c r="CE6" s="68"/>
      <c r="CF6" s="68"/>
      <c r="CG6" s="68"/>
      <c r="CH6" s="68"/>
      <c r="CI6" s="68"/>
      <c r="CJ6" s="68"/>
      <c r="CK6" s="68"/>
      <c r="CL6" s="68"/>
      <c r="CM6" s="68"/>
      <c r="CN6" s="68"/>
      <c r="CO6" s="68"/>
      <c r="CP6" s="68"/>
      <c r="CQ6" s="68"/>
      <c r="CR6" s="68"/>
      <c r="CS6" s="68"/>
      <c r="CT6" s="68"/>
      <c r="CU6" s="68"/>
      <c r="CV6" s="68"/>
      <c r="CW6" s="68"/>
      <c r="CX6" s="68"/>
      <c r="CY6" s="68"/>
      <c r="CZ6" s="68"/>
      <c r="DA6" s="68"/>
      <c r="DB6" s="68"/>
      <c r="DC6" s="68"/>
      <c r="DD6" s="68"/>
      <c r="DE6" s="68"/>
      <c r="DF6" s="68"/>
      <c r="DG6" s="68"/>
      <c r="DH6" s="68"/>
      <c r="DI6" s="68"/>
      <c r="DJ6" s="68"/>
      <c r="DK6" s="68"/>
      <c r="DL6" s="68"/>
      <c r="DM6" s="68"/>
      <c r="DN6" s="68"/>
      <c r="DO6" s="68"/>
      <c r="DP6" s="68"/>
      <c r="DQ6" s="68"/>
      <c r="DR6" s="68"/>
      <c r="DS6" s="68"/>
      <c r="DT6" s="68"/>
      <c r="DU6" s="68"/>
      <c r="DV6" s="68"/>
      <c r="DW6" s="68"/>
      <c r="DX6" s="68"/>
      <c r="DY6" s="68"/>
      <c r="DZ6" s="68"/>
      <c r="EA6" s="68"/>
      <c r="EB6" s="68"/>
      <c r="EC6" s="68"/>
      <c r="ED6" s="68"/>
      <c r="EE6" s="68"/>
      <c r="EF6" s="68"/>
      <c r="EG6" s="68"/>
      <c r="EH6" s="68"/>
      <c r="EI6" s="68"/>
      <c r="EJ6" s="68"/>
      <c r="EK6" s="68"/>
      <c r="EL6" s="68"/>
      <c r="EM6" s="68"/>
      <c r="EN6" s="68"/>
      <c r="EO6" s="68"/>
      <c r="EP6" s="68"/>
      <c r="EQ6" s="68"/>
      <c r="ER6" s="68"/>
      <c r="ES6" s="68"/>
      <c r="ET6" s="68"/>
      <c r="EU6" s="68"/>
      <c r="EV6" s="68"/>
      <c r="EW6" s="68"/>
      <c r="EX6" s="68"/>
      <c r="EY6" s="68"/>
      <c r="EZ6" s="68"/>
      <c r="FA6" s="68"/>
      <c r="FB6" s="68"/>
      <c r="FC6" s="68"/>
      <c r="FD6" s="68"/>
      <c r="FE6" s="68"/>
      <c r="FF6" s="68"/>
      <c r="FG6" s="68"/>
      <c r="FH6" s="68"/>
      <c r="FI6" s="68"/>
      <c r="FJ6" s="68"/>
      <c r="FK6" s="68"/>
      <c r="FL6" s="68"/>
      <c r="FM6" s="68"/>
      <c r="FN6" s="68"/>
      <c r="FO6" s="68"/>
      <c r="FP6" s="68"/>
      <c r="FQ6" s="68"/>
      <c r="FR6" s="68"/>
      <c r="FS6" s="68"/>
      <c r="FT6" s="68"/>
      <c r="FU6" s="68"/>
      <c r="FV6" s="68"/>
      <c r="FW6" s="68"/>
      <c r="FX6" s="68"/>
      <c r="FY6" s="68"/>
      <c r="FZ6" s="68"/>
      <c r="GA6" s="68"/>
      <c r="GB6" s="68"/>
      <c r="GC6" s="68"/>
      <c r="GD6" s="68"/>
      <c r="GE6" s="68"/>
      <c r="GF6" s="68"/>
      <c r="GG6" s="68"/>
      <c r="GH6" s="68"/>
      <c r="GI6" s="68"/>
      <c r="GJ6" s="68"/>
      <c r="GK6" s="68"/>
      <c r="GL6" s="68"/>
      <c r="GM6" s="68"/>
      <c r="GN6" s="68"/>
      <c r="GO6" s="68"/>
      <c r="GP6" s="68"/>
      <c r="GQ6" s="68"/>
      <c r="GR6" s="68"/>
      <c r="GS6" s="68"/>
      <c r="GT6" s="68"/>
      <c r="GU6" s="68"/>
      <c r="GV6" s="68"/>
      <c r="GW6" s="68"/>
      <c r="GX6" s="68"/>
      <c r="GY6" s="68"/>
      <c r="GZ6" s="68"/>
      <c r="HA6" s="68"/>
      <c r="HB6" s="68"/>
      <c r="HC6" s="68"/>
      <c r="HD6" s="68"/>
      <c r="HE6" s="68"/>
      <c r="HF6" s="68"/>
      <c r="HG6" s="68"/>
      <c r="HH6" s="68"/>
      <c r="HI6" s="68"/>
      <c r="HJ6" s="68"/>
      <c r="HK6" s="68"/>
      <c r="HL6" s="68"/>
      <c r="HM6" s="68"/>
      <c r="HN6" s="68"/>
      <c r="HO6" s="68"/>
      <c r="HP6" s="68"/>
      <c r="HQ6" s="68"/>
      <c r="HR6" s="68"/>
      <c r="HS6" s="68"/>
      <c r="HT6" s="68"/>
      <c r="HU6" s="68"/>
      <c r="HV6" s="68"/>
      <c r="HW6" s="68"/>
      <c r="HX6" s="68"/>
      <c r="HY6" s="68"/>
      <c r="HZ6" s="68"/>
      <c r="IA6" s="68"/>
      <c r="IB6" s="68"/>
      <c r="IC6" s="68"/>
      <c r="ID6" s="68"/>
      <c r="IE6" s="68"/>
      <c r="IF6" s="68"/>
      <c r="IG6" s="68"/>
      <c r="IH6" s="68"/>
      <c r="II6" s="68"/>
      <c r="IJ6" s="68"/>
      <c r="IK6" s="68"/>
      <c r="IL6" s="68"/>
      <c r="IM6" s="68"/>
      <c r="IN6" s="68"/>
      <c r="IO6" s="68"/>
      <c r="IP6" s="68"/>
      <c r="IQ6" s="68"/>
      <c r="IR6" s="68"/>
      <c r="IS6" s="68"/>
      <c r="IT6" s="68"/>
      <c r="IU6" s="68"/>
      <c r="IV6" s="68"/>
      <c r="IW6" s="68"/>
    </row>
    <row r="7" spans="1:257" ht="15" thickBot="1">
      <c r="A7" s="157"/>
      <c r="B7" s="157"/>
      <c r="C7" s="157"/>
      <c r="D7" s="157"/>
      <c r="E7" s="158"/>
      <c r="F7" s="158"/>
      <c r="G7" s="158"/>
      <c r="H7" s="72"/>
      <c r="I7" s="183" t="s">
        <v>92</v>
      </c>
      <c r="J7" s="184">
        <f>SUM(J2:J6)</f>
        <v>0</v>
      </c>
      <c r="K7" s="184">
        <f t="shared" ref="K7:N7" si="1">SUM(K2:K6)</f>
        <v>0</v>
      </c>
      <c r="L7" s="184">
        <f t="shared" si="1"/>
        <v>0</v>
      </c>
      <c r="M7" s="184">
        <f t="shared" si="1"/>
        <v>0</v>
      </c>
      <c r="N7" s="184">
        <f t="shared" si="1"/>
        <v>0</v>
      </c>
      <c r="O7" s="185">
        <f>SUM(O2:O6)</f>
        <v>0</v>
      </c>
      <c r="P7" s="68"/>
      <c r="Q7" s="68"/>
      <c r="R7" s="68"/>
      <c r="S7" s="68"/>
      <c r="T7" s="68"/>
      <c r="U7" s="68"/>
      <c r="V7" s="68"/>
      <c r="W7" s="68"/>
      <c r="X7" s="68"/>
      <c r="Y7" s="68"/>
      <c r="Z7" s="68"/>
      <c r="AA7" s="68"/>
      <c r="AB7" s="68"/>
      <c r="AC7" s="68"/>
      <c r="AD7" s="68"/>
      <c r="AE7" s="68"/>
      <c r="AF7" s="68"/>
      <c r="AG7" s="68"/>
      <c r="AH7" s="68"/>
      <c r="AI7" s="68"/>
      <c r="AJ7" s="68"/>
      <c r="AK7" s="68"/>
      <c r="AL7" s="68"/>
      <c r="AM7" s="68"/>
      <c r="AN7" s="68"/>
      <c r="AO7" s="68"/>
      <c r="AP7" s="68"/>
      <c r="AQ7" s="68"/>
      <c r="AR7" s="68"/>
      <c r="AS7" s="68"/>
      <c r="AT7" s="68"/>
      <c r="AU7" s="68"/>
      <c r="AV7" s="68"/>
      <c r="AW7" s="68"/>
      <c r="AX7" s="68"/>
      <c r="AY7" s="68"/>
      <c r="AZ7" s="68"/>
      <c r="BA7" s="68"/>
      <c r="BB7" s="68"/>
      <c r="BC7" s="68"/>
      <c r="BD7" s="68"/>
      <c r="BE7" s="68"/>
      <c r="BF7" s="68"/>
      <c r="BG7" s="68"/>
      <c r="BH7" s="68"/>
      <c r="BI7" s="68"/>
      <c r="BJ7" s="68"/>
      <c r="BK7" s="68"/>
      <c r="BL7" s="68"/>
      <c r="BM7" s="68"/>
      <c r="BN7" s="68"/>
      <c r="BO7" s="68"/>
      <c r="BP7" s="68"/>
      <c r="BQ7" s="68"/>
      <c r="BR7" s="68"/>
      <c r="BS7" s="68"/>
      <c r="BT7" s="68"/>
      <c r="BU7" s="68"/>
      <c r="BV7" s="68"/>
      <c r="BW7" s="68"/>
      <c r="BX7" s="68"/>
      <c r="BY7" s="68"/>
      <c r="BZ7" s="68"/>
      <c r="CA7" s="68"/>
      <c r="CB7" s="68"/>
      <c r="CC7" s="68"/>
      <c r="CD7" s="68"/>
      <c r="CE7" s="68"/>
      <c r="CF7" s="68"/>
      <c r="CG7" s="68"/>
      <c r="CH7" s="68"/>
      <c r="CI7" s="68"/>
      <c r="CJ7" s="68"/>
      <c r="CK7" s="68"/>
      <c r="CL7" s="68"/>
      <c r="CM7" s="68"/>
      <c r="CN7" s="68"/>
      <c r="CO7" s="68"/>
      <c r="CP7" s="68"/>
      <c r="CQ7" s="68"/>
      <c r="CR7" s="68"/>
      <c r="CS7" s="68"/>
      <c r="CT7" s="68"/>
      <c r="CU7" s="68"/>
      <c r="CV7" s="68"/>
      <c r="CW7" s="68"/>
      <c r="CX7" s="68"/>
      <c r="CY7" s="68"/>
      <c r="CZ7" s="68"/>
      <c r="DA7" s="68"/>
      <c r="DB7" s="68"/>
      <c r="DC7" s="68"/>
      <c r="DD7" s="68"/>
      <c r="DE7" s="68"/>
      <c r="DF7" s="68"/>
      <c r="DG7" s="68"/>
      <c r="DH7" s="68"/>
      <c r="DI7" s="68"/>
      <c r="DJ7" s="68"/>
      <c r="DK7" s="68"/>
      <c r="DL7" s="68"/>
      <c r="DM7" s="68"/>
      <c r="DN7" s="68"/>
      <c r="DO7" s="68"/>
      <c r="DP7" s="68"/>
      <c r="DQ7" s="68"/>
      <c r="DR7" s="68"/>
      <c r="DS7" s="68"/>
      <c r="DT7" s="68"/>
      <c r="DU7" s="68"/>
      <c r="DV7" s="68"/>
      <c r="DW7" s="68"/>
      <c r="DX7" s="68"/>
      <c r="DY7" s="68"/>
      <c r="DZ7" s="68"/>
      <c r="EA7" s="68"/>
      <c r="EB7" s="68"/>
      <c r="EC7" s="68"/>
      <c r="ED7" s="68"/>
      <c r="EE7" s="68"/>
      <c r="EF7" s="68"/>
      <c r="EG7" s="68"/>
      <c r="EH7" s="68"/>
      <c r="EI7" s="68"/>
      <c r="EJ7" s="68"/>
      <c r="EK7" s="68"/>
      <c r="EL7" s="68"/>
      <c r="EM7" s="68"/>
      <c r="EN7" s="68"/>
      <c r="EO7" s="68"/>
      <c r="EP7" s="68"/>
      <c r="EQ7" s="68"/>
      <c r="ER7" s="68"/>
      <c r="ES7" s="68"/>
      <c r="ET7" s="68"/>
      <c r="EU7" s="68"/>
      <c r="EV7" s="68"/>
      <c r="EW7" s="68"/>
      <c r="EX7" s="68"/>
      <c r="EY7" s="68"/>
      <c r="EZ7" s="68"/>
      <c r="FA7" s="68"/>
      <c r="FB7" s="68"/>
      <c r="FC7" s="68"/>
      <c r="FD7" s="68"/>
      <c r="FE7" s="68"/>
      <c r="FF7" s="68"/>
      <c r="FG7" s="68"/>
      <c r="FH7" s="68"/>
      <c r="FI7" s="68"/>
      <c r="FJ7" s="68"/>
      <c r="FK7" s="68"/>
      <c r="FL7" s="68"/>
      <c r="FM7" s="68"/>
      <c r="FN7" s="68"/>
      <c r="FO7" s="68"/>
      <c r="FP7" s="68"/>
      <c r="FQ7" s="68"/>
      <c r="FR7" s="68"/>
      <c r="FS7" s="68"/>
      <c r="FT7" s="68"/>
      <c r="FU7" s="68"/>
      <c r="FV7" s="68"/>
      <c r="FW7" s="68"/>
      <c r="FX7" s="68"/>
      <c r="FY7" s="68"/>
      <c r="FZ7" s="68"/>
      <c r="GA7" s="68"/>
      <c r="GB7" s="68"/>
      <c r="GC7" s="68"/>
      <c r="GD7" s="68"/>
      <c r="GE7" s="68"/>
      <c r="GF7" s="68"/>
      <c r="GG7" s="68"/>
      <c r="GH7" s="68"/>
      <c r="GI7" s="68"/>
      <c r="GJ7" s="68"/>
      <c r="GK7" s="68"/>
      <c r="GL7" s="68"/>
      <c r="GM7" s="68"/>
      <c r="GN7" s="68"/>
      <c r="GO7" s="68"/>
      <c r="GP7" s="68"/>
      <c r="GQ7" s="68"/>
      <c r="GR7" s="68"/>
      <c r="GS7" s="68"/>
      <c r="GT7" s="68"/>
      <c r="GU7" s="68"/>
      <c r="GV7" s="68"/>
      <c r="GW7" s="68"/>
      <c r="GX7" s="68"/>
      <c r="GY7" s="68"/>
      <c r="GZ7" s="68"/>
      <c r="HA7" s="68"/>
      <c r="HB7" s="68"/>
      <c r="HC7" s="68"/>
      <c r="HD7" s="68"/>
      <c r="HE7" s="68"/>
      <c r="HF7" s="68"/>
      <c r="HG7" s="68"/>
      <c r="HH7" s="68"/>
      <c r="HI7" s="68"/>
      <c r="HJ7" s="68"/>
      <c r="HK7" s="68"/>
      <c r="HL7" s="68"/>
      <c r="HM7" s="68"/>
      <c r="HN7" s="68"/>
      <c r="HO7" s="68"/>
      <c r="HP7" s="68"/>
      <c r="HQ7" s="68"/>
      <c r="HR7" s="68"/>
      <c r="HS7" s="68"/>
      <c r="HT7" s="68"/>
      <c r="HU7" s="68"/>
      <c r="HV7" s="68"/>
      <c r="HW7" s="68"/>
      <c r="HX7" s="68"/>
      <c r="HY7" s="68"/>
      <c r="HZ7" s="68"/>
      <c r="IA7" s="68"/>
      <c r="IB7" s="68"/>
      <c r="IC7" s="68"/>
      <c r="ID7" s="68"/>
      <c r="IE7" s="68"/>
      <c r="IF7" s="68"/>
      <c r="IG7" s="68"/>
      <c r="IH7" s="68"/>
      <c r="II7" s="68"/>
      <c r="IJ7" s="68"/>
      <c r="IK7" s="68"/>
      <c r="IL7" s="68"/>
      <c r="IM7" s="68"/>
      <c r="IN7" s="68"/>
      <c r="IO7" s="68"/>
      <c r="IP7" s="68"/>
      <c r="IQ7" s="68"/>
      <c r="IR7" s="68"/>
      <c r="IS7" s="68"/>
      <c r="IT7" s="68"/>
      <c r="IU7" s="68"/>
      <c r="IV7" s="68"/>
      <c r="IW7" s="68"/>
    </row>
    <row r="8" spans="1:257" ht="13.5" thickTop="1">
      <c r="A8" s="157"/>
      <c r="B8" s="157"/>
      <c r="C8" s="157"/>
      <c r="D8" s="157"/>
      <c r="E8" s="158"/>
      <c r="F8" s="158"/>
      <c r="G8" s="158"/>
      <c r="H8" s="72"/>
      <c r="I8" s="68"/>
      <c r="J8" s="68"/>
      <c r="K8" s="68"/>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68"/>
      <c r="AX8" s="68"/>
      <c r="AY8" s="68"/>
      <c r="AZ8" s="68"/>
      <c r="BA8" s="68"/>
      <c r="BB8" s="68"/>
      <c r="BC8" s="68"/>
      <c r="BD8" s="68"/>
      <c r="BE8" s="68"/>
      <c r="BF8" s="68"/>
      <c r="BG8" s="68"/>
      <c r="BH8" s="68"/>
      <c r="BI8" s="68"/>
      <c r="BJ8" s="68"/>
      <c r="BK8" s="68"/>
      <c r="BL8" s="68"/>
      <c r="BM8" s="68"/>
      <c r="BN8" s="68"/>
      <c r="BO8" s="68"/>
      <c r="BP8" s="68"/>
      <c r="BQ8" s="68"/>
      <c r="BR8" s="68"/>
      <c r="BS8" s="68"/>
      <c r="BT8" s="68"/>
      <c r="BU8" s="68"/>
      <c r="BV8" s="68"/>
      <c r="BW8" s="68"/>
      <c r="BX8" s="68"/>
      <c r="BY8" s="68"/>
      <c r="BZ8" s="68"/>
      <c r="CA8" s="68"/>
      <c r="CB8" s="68"/>
      <c r="CC8" s="68"/>
      <c r="CD8" s="68"/>
      <c r="CE8" s="68"/>
      <c r="CF8" s="68"/>
      <c r="CG8" s="68"/>
      <c r="CH8" s="68"/>
      <c r="CI8" s="68"/>
      <c r="CJ8" s="68"/>
      <c r="CK8" s="68"/>
      <c r="CL8" s="68"/>
      <c r="CM8" s="68"/>
      <c r="CN8" s="68"/>
      <c r="CO8" s="68"/>
      <c r="CP8" s="68"/>
      <c r="CQ8" s="68"/>
      <c r="CR8" s="68"/>
      <c r="CS8" s="68"/>
      <c r="CT8" s="68"/>
      <c r="CU8" s="68"/>
      <c r="CV8" s="68"/>
      <c r="CW8" s="68"/>
      <c r="CX8" s="68"/>
      <c r="CY8" s="68"/>
      <c r="CZ8" s="68"/>
      <c r="DA8" s="68"/>
      <c r="DB8" s="68"/>
      <c r="DC8" s="68"/>
      <c r="DD8" s="68"/>
      <c r="DE8" s="68"/>
      <c r="DF8" s="68"/>
      <c r="DG8" s="68"/>
      <c r="DH8" s="68"/>
      <c r="DI8" s="68"/>
      <c r="DJ8" s="68"/>
      <c r="DK8" s="68"/>
      <c r="DL8" s="68"/>
      <c r="DM8" s="68"/>
      <c r="DN8" s="68"/>
      <c r="DO8" s="68"/>
      <c r="DP8" s="68"/>
      <c r="DQ8" s="68"/>
      <c r="DR8" s="68"/>
      <c r="DS8" s="68"/>
      <c r="DT8" s="68"/>
      <c r="DU8" s="68"/>
      <c r="DV8" s="68"/>
      <c r="DW8" s="68"/>
      <c r="DX8" s="68"/>
      <c r="DY8" s="68"/>
      <c r="DZ8" s="68"/>
      <c r="EA8" s="68"/>
      <c r="EB8" s="68"/>
      <c r="EC8" s="68"/>
      <c r="ED8" s="68"/>
      <c r="EE8" s="68"/>
      <c r="EF8" s="68"/>
      <c r="EG8" s="68"/>
      <c r="EH8" s="68"/>
      <c r="EI8" s="68"/>
      <c r="EJ8" s="68"/>
      <c r="EK8" s="68"/>
      <c r="EL8" s="68"/>
      <c r="EM8" s="68"/>
      <c r="EN8" s="68"/>
      <c r="EO8" s="68"/>
      <c r="EP8" s="68"/>
      <c r="EQ8" s="68"/>
      <c r="ER8" s="68"/>
      <c r="ES8" s="68"/>
      <c r="ET8" s="68"/>
      <c r="EU8" s="68"/>
      <c r="EV8" s="68"/>
      <c r="EW8" s="68"/>
      <c r="EX8" s="68"/>
      <c r="EY8" s="68"/>
      <c r="EZ8" s="68"/>
      <c r="FA8" s="68"/>
      <c r="FB8" s="68"/>
      <c r="FC8" s="68"/>
      <c r="FD8" s="68"/>
      <c r="FE8" s="68"/>
      <c r="FF8" s="68"/>
      <c r="FG8" s="68"/>
      <c r="FH8" s="68"/>
      <c r="FI8" s="68"/>
      <c r="FJ8" s="68"/>
      <c r="FK8" s="68"/>
      <c r="FL8" s="68"/>
      <c r="FM8" s="68"/>
      <c r="FN8" s="68"/>
      <c r="FO8" s="68"/>
      <c r="FP8" s="68"/>
      <c r="FQ8" s="68"/>
      <c r="FR8" s="68"/>
      <c r="FS8" s="68"/>
      <c r="FT8" s="68"/>
      <c r="FU8" s="68"/>
      <c r="FV8" s="68"/>
      <c r="FW8" s="68"/>
      <c r="FX8" s="68"/>
      <c r="FY8" s="68"/>
      <c r="FZ8" s="68"/>
      <c r="GA8" s="68"/>
      <c r="GB8" s="68"/>
      <c r="GC8" s="68"/>
      <c r="GD8" s="68"/>
      <c r="GE8" s="68"/>
      <c r="GF8" s="68"/>
      <c r="GG8" s="68"/>
      <c r="GH8" s="68"/>
      <c r="GI8" s="68"/>
      <c r="GJ8" s="68"/>
      <c r="GK8" s="68"/>
      <c r="GL8" s="68"/>
      <c r="GM8" s="68"/>
      <c r="GN8" s="68"/>
      <c r="GO8" s="68"/>
      <c r="GP8" s="68"/>
      <c r="GQ8" s="68"/>
      <c r="GR8" s="68"/>
      <c r="GS8" s="68"/>
      <c r="GT8" s="68"/>
      <c r="GU8" s="68"/>
      <c r="GV8" s="68"/>
      <c r="GW8" s="68"/>
      <c r="GX8" s="68"/>
      <c r="GY8" s="68"/>
      <c r="GZ8" s="68"/>
      <c r="HA8" s="68"/>
      <c r="HB8" s="68"/>
      <c r="HC8" s="68"/>
      <c r="HD8" s="68"/>
      <c r="HE8" s="68"/>
      <c r="HF8" s="68"/>
      <c r="HG8" s="68"/>
      <c r="HH8" s="68"/>
      <c r="HI8" s="68"/>
      <c r="HJ8" s="68"/>
      <c r="HK8" s="68"/>
      <c r="HL8" s="68"/>
      <c r="HM8" s="68"/>
      <c r="HN8" s="68"/>
      <c r="HO8" s="68"/>
      <c r="HP8" s="68"/>
      <c r="HQ8" s="68"/>
      <c r="HR8" s="68"/>
      <c r="HS8" s="68"/>
      <c r="HT8" s="68"/>
      <c r="HU8" s="68"/>
      <c r="HV8" s="68"/>
      <c r="HW8" s="68"/>
      <c r="HX8" s="68"/>
      <c r="HY8" s="68"/>
      <c r="HZ8" s="68"/>
      <c r="IA8" s="68"/>
      <c r="IB8" s="68"/>
      <c r="IC8" s="68"/>
      <c r="ID8" s="68"/>
      <c r="IE8" s="68"/>
      <c r="IF8" s="68"/>
      <c r="IG8" s="68"/>
      <c r="IH8" s="68"/>
      <c r="II8" s="68"/>
      <c r="IJ8" s="68"/>
      <c r="IK8" s="68"/>
      <c r="IL8" s="68"/>
      <c r="IM8" s="68"/>
      <c r="IN8" s="68"/>
      <c r="IO8" s="68"/>
      <c r="IP8" s="68"/>
    </row>
    <row r="9" spans="1:257" ht="12.75">
      <c r="A9" s="68"/>
      <c r="B9" s="68"/>
      <c r="C9" s="68"/>
      <c r="D9" s="77"/>
      <c r="E9" s="77"/>
      <c r="F9" s="77"/>
      <c r="G9" s="77"/>
      <c r="H9" s="72"/>
      <c r="I9" s="72"/>
      <c r="J9" s="73"/>
      <c r="K9" s="68"/>
      <c r="L9" s="68"/>
      <c r="M9" s="68"/>
      <c r="N9" s="68"/>
      <c r="O9" s="68"/>
      <c r="P9" s="68"/>
      <c r="Q9" s="68"/>
      <c r="R9" s="68"/>
      <c r="S9" s="68"/>
      <c r="T9" s="68"/>
      <c r="U9" s="68"/>
      <c r="V9" s="68"/>
      <c r="W9" s="68"/>
      <c r="X9" s="68"/>
      <c r="Y9" s="68"/>
      <c r="Z9" s="68"/>
      <c r="AA9" s="68"/>
      <c r="AB9" s="68"/>
      <c r="AC9" s="68"/>
      <c r="AD9" s="68"/>
      <c r="AE9" s="68"/>
      <c r="AF9" s="68"/>
      <c r="AG9" s="68"/>
      <c r="AH9" s="68"/>
      <c r="AI9" s="68"/>
      <c r="AJ9" s="68"/>
      <c r="AK9" s="68"/>
      <c r="AL9" s="68"/>
      <c r="AM9" s="68"/>
      <c r="AN9" s="68"/>
      <c r="AO9" s="68"/>
      <c r="AP9" s="68"/>
      <c r="AQ9" s="68"/>
      <c r="AR9" s="68"/>
      <c r="AS9" s="68"/>
      <c r="AT9" s="68"/>
      <c r="AU9" s="68"/>
      <c r="AV9" s="68"/>
      <c r="AW9" s="68"/>
      <c r="AX9" s="68"/>
      <c r="AY9" s="68"/>
      <c r="AZ9" s="68"/>
      <c r="BA9" s="68"/>
      <c r="BB9" s="68"/>
      <c r="BC9" s="68"/>
      <c r="BD9" s="68"/>
      <c r="BE9" s="68"/>
      <c r="BF9" s="68"/>
      <c r="BG9" s="68"/>
      <c r="BH9" s="68"/>
      <c r="BI9" s="68"/>
      <c r="BJ9" s="68"/>
      <c r="BK9" s="68"/>
      <c r="BL9" s="68"/>
      <c r="BM9" s="68"/>
      <c r="BN9" s="68"/>
      <c r="BO9" s="68"/>
      <c r="BP9" s="68"/>
      <c r="BQ9" s="68"/>
      <c r="BR9" s="68"/>
      <c r="BS9" s="68"/>
      <c r="BT9" s="68"/>
      <c r="BU9" s="68"/>
      <c r="BV9" s="68"/>
      <c r="BW9" s="68"/>
      <c r="BX9" s="68"/>
      <c r="BY9" s="68"/>
      <c r="BZ9" s="68"/>
      <c r="CA9" s="68"/>
      <c r="CB9" s="68"/>
      <c r="CC9" s="68"/>
      <c r="CD9" s="68"/>
      <c r="CE9" s="68"/>
      <c r="CF9" s="68"/>
      <c r="CG9" s="68"/>
      <c r="CH9" s="68"/>
      <c r="CI9" s="68"/>
      <c r="CJ9" s="68"/>
      <c r="CK9" s="68"/>
      <c r="CL9" s="68"/>
      <c r="CM9" s="68"/>
      <c r="CN9" s="68"/>
      <c r="CO9" s="68"/>
      <c r="CP9" s="68"/>
      <c r="CQ9" s="68"/>
      <c r="CR9" s="68"/>
      <c r="CS9" s="68"/>
      <c r="CT9" s="68"/>
      <c r="CU9" s="68"/>
      <c r="CV9" s="68"/>
      <c r="CW9" s="68"/>
      <c r="CX9" s="68"/>
      <c r="CY9" s="68"/>
      <c r="CZ9" s="68"/>
      <c r="DA9" s="68"/>
      <c r="DB9" s="68"/>
      <c r="DC9" s="68"/>
      <c r="DD9" s="68"/>
      <c r="DE9" s="68"/>
      <c r="DF9" s="68"/>
      <c r="DG9" s="68"/>
      <c r="DH9" s="68"/>
      <c r="DI9" s="68"/>
      <c r="DJ9" s="68"/>
      <c r="DK9" s="68"/>
      <c r="DL9" s="68"/>
      <c r="DM9" s="68"/>
      <c r="DN9" s="68"/>
      <c r="DO9" s="68"/>
      <c r="DP9" s="68"/>
      <c r="DQ9" s="68"/>
      <c r="DR9" s="68"/>
      <c r="DS9" s="68"/>
      <c r="DT9" s="68"/>
      <c r="DU9" s="68"/>
      <c r="DV9" s="68"/>
      <c r="DW9" s="68"/>
      <c r="DX9" s="68"/>
      <c r="DY9" s="68"/>
      <c r="DZ9" s="68"/>
      <c r="EA9" s="68"/>
      <c r="EB9" s="68"/>
      <c r="EC9" s="68"/>
      <c r="ED9" s="68"/>
      <c r="EE9" s="68"/>
      <c r="EF9" s="68"/>
      <c r="EG9" s="68"/>
      <c r="EH9" s="68"/>
      <c r="EI9" s="68"/>
      <c r="EJ9" s="68"/>
      <c r="EK9" s="68"/>
      <c r="EL9" s="68"/>
      <c r="EM9" s="68"/>
      <c r="EN9" s="68"/>
      <c r="EO9" s="68"/>
      <c r="EP9" s="68"/>
      <c r="EQ9" s="68"/>
      <c r="ER9" s="68"/>
      <c r="ES9" s="68"/>
      <c r="ET9" s="68"/>
      <c r="EU9" s="68"/>
      <c r="EV9" s="68"/>
      <c r="EW9" s="68"/>
      <c r="EX9" s="68"/>
      <c r="EY9" s="68"/>
      <c r="EZ9" s="68"/>
      <c r="FA9" s="68"/>
      <c r="FB9" s="68"/>
      <c r="FC9" s="68"/>
      <c r="FD9" s="68"/>
      <c r="FE9" s="68"/>
      <c r="FF9" s="68"/>
      <c r="FG9" s="68"/>
      <c r="FH9" s="68"/>
      <c r="FI9" s="68"/>
      <c r="FJ9" s="68"/>
      <c r="FK9" s="68"/>
      <c r="FL9" s="68"/>
      <c r="FM9" s="68"/>
      <c r="FN9" s="68"/>
      <c r="FO9" s="68"/>
      <c r="FP9" s="68"/>
      <c r="FQ9" s="68"/>
      <c r="FR9" s="68"/>
      <c r="FS9" s="68"/>
      <c r="FT9" s="68"/>
      <c r="FU9" s="68"/>
      <c r="FV9" s="68"/>
      <c r="FW9" s="68"/>
      <c r="FX9" s="68"/>
      <c r="FY9" s="68"/>
      <c r="FZ9" s="68"/>
      <c r="GA9" s="68"/>
      <c r="GB9" s="68"/>
      <c r="GC9" s="68"/>
      <c r="GD9" s="68"/>
      <c r="GE9" s="68"/>
      <c r="GF9" s="68"/>
      <c r="GG9" s="68"/>
      <c r="GH9" s="68"/>
      <c r="GI9" s="68"/>
      <c r="GJ9" s="68"/>
      <c r="GK9" s="68"/>
      <c r="GL9" s="68"/>
      <c r="GM9" s="68"/>
      <c r="GN9" s="68"/>
      <c r="GO9" s="68"/>
      <c r="GP9" s="68"/>
      <c r="GQ9" s="68"/>
      <c r="GR9" s="68"/>
      <c r="GS9" s="68"/>
      <c r="GT9" s="68"/>
      <c r="GU9" s="68"/>
      <c r="GV9" s="68"/>
      <c r="GW9" s="68"/>
      <c r="GX9" s="68"/>
      <c r="GY9" s="68"/>
      <c r="GZ9" s="68"/>
      <c r="HA9" s="68"/>
      <c r="HB9" s="68"/>
      <c r="HC9" s="68"/>
      <c r="HD9" s="68"/>
      <c r="HE9" s="68"/>
      <c r="HF9" s="68"/>
      <c r="HG9" s="68"/>
      <c r="HH9" s="68"/>
      <c r="HI9" s="68"/>
      <c r="HJ9" s="68"/>
      <c r="HK9" s="68"/>
      <c r="HL9" s="68"/>
      <c r="HM9" s="68"/>
      <c r="HN9" s="68"/>
      <c r="HO9" s="68"/>
      <c r="HP9" s="68"/>
      <c r="HQ9" s="68"/>
      <c r="HR9" s="68"/>
      <c r="HS9" s="68"/>
      <c r="HT9" s="68"/>
      <c r="HU9" s="68"/>
      <c r="HV9" s="68"/>
      <c r="HW9" s="68"/>
      <c r="HX9" s="68"/>
      <c r="HY9" s="68"/>
      <c r="HZ9" s="68"/>
      <c r="IA9" s="68"/>
      <c r="IB9" s="68"/>
      <c r="IC9" s="68"/>
      <c r="ID9" s="68"/>
      <c r="IE9" s="68"/>
      <c r="IF9" s="68"/>
      <c r="IG9" s="68"/>
      <c r="IH9" s="68"/>
      <c r="II9" s="68"/>
      <c r="IJ9" s="68"/>
      <c r="IK9" s="68"/>
      <c r="IL9" s="68"/>
      <c r="IM9" s="68"/>
      <c r="IN9" s="68"/>
      <c r="IO9" s="68"/>
      <c r="IP9" s="68"/>
      <c r="IQ9" s="68"/>
      <c r="IR9" s="68"/>
      <c r="IS9" s="68"/>
      <c r="IT9" s="68"/>
      <c r="IU9" s="68"/>
      <c r="IV9" s="68"/>
      <c r="IW9" s="68"/>
    </row>
    <row r="10" spans="1:257" ht="30" customHeight="1">
      <c r="A10" s="41" t="s">
        <v>7</v>
      </c>
      <c r="B10" s="245" t="s">
        <v>858</v>
      </c>
      <c r="C10" s="245" t="s">
        <v>859</v>
      </c>
      <c r="D10" s="245" t="s">
        <v>860</v>
      </c>
      <c r="E10" s="233" t="s">
        <v>861</v>
      </c>
      <c r="F10" s="42" t="s">
        <v>788</v>
      </c>
      <c r="G10" s="42" t="s">
        <v>789</v>
      </c>
      <c r="H10" s="246" t="s">
        <v>862</v>
      </c>
      <c r="I10" s="245" t="s">
        <v>863</v>
      </c>
      <c r="J10" s="152" t="s">
        <v>81</v>
      </c>
      <c r="K10" s="153" t="s">
        <v>3</v>
      </c>
      <c r="L10" s="154" t="s">
        <v>82</v>
      </c>
      <c r="M10" s="154" t="s">
        <v>84</v>
      </c>
      <c r="N10" s="152" t="s">
        <v>83</v>
      </c>
      <c r="O10" s="154" t="s">
        <v>94</v>
      </c>
      <c r="P10" s="68"/>
      <c r="Q10" s="68"/>
      <c r="R10" s="68"/>
      <c r="S10" s="68"/>
      <c r="T10" s="68"/>
      <c r="U10" s="68"/>
      <c r="V10" s="68"/>
      <c r="W10" s="68"/>
      <c r="X10" s="68"/>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c r="AX10" s="68"/>
      <c r="AY10" s="68"/>
      <c r="AZ10" s="68"/>
      <c r="BA10" s="68"/>
      <c r="BB10" s="68"/>
      <c r="BC10" s="68"/>
      <c r="BD10" s="68"/>
      <c r="BE10" s="68"/>
      <c r="BF10" s="68"/>
      <c r="BG10" s="68"/>
      <c r="BH10" s="68"/>
      <c r="BI10" s="68"/>
      <c r="BJ10" s="68"/>
      <c r="BK10" s="68"/>
      <c r="BL10" s="68"/>
      <c r="BM10" s="68"/>
      <c r="BN10" s="68"/>
      <c r="BO10" s="68"/>
      <c r="BP10" s="68"/>
      <c r="BQ10" s="68"/>
      <c r="BR10" s="68"/>
      <c r="BS10" s="68"/>
      <c r="BT10" s="68"/>
      <c r="BU10" s="68"/>
      <c r="BV10" s="68"/>
      <c r="BW10" s="68"/>
      <c r="BX10" s="68"/>
      <c r="BY10" s="68"/>
      <c r="BZ10" s="68"/>
      <c r="CA10" s="68"/>
      <c r="CB10" s="68"/>
      <c r="CC10" s="68"/>
      <c r="CD10" s="68"/>
      <c r="CE10" s="68"/>
      <c r="CF10" s="68"/>
      <c r="CG10" s="68"/>
      <c r="CH10" s="68"/>
      <c r="CI10" s="68"/>
      <c r="CJ10" s="68"/>
      <c r="CK10" s="68"/>
      <c r="CL10" s="68"/>
      <c r="CM10" s="68"/>
      <c r="CN10" s="68"/>
      <c r="CO10" s="68"/>
      <c r="CP10" s="68"/>
      <c r="CQ10" s="68"/>
      <c r="CR10" s="68"/>
      <c r="CS10" s="68"/>
      <c r="CT10" s="68"/>
      <c r="CU10" s="68"/>
      <c r="CV10" s="68"/>
      <c r="CW10" s="68"/>
      <c r="CX10" s="68"/>
      <c r="CY10" s="68"/>
      <c r="CZ10" s="68"/>
      <c r="DA10" s="68"/>
      <c r="DB10" s="68"/>
      <c r="DC10" s="68"/>
      <c r="DD10" s="68"/>
      <c r="DE10" s="68"/>
      <c r="DF10" s="68"/>
      <c r="DG10" s="68"/>
      <c r="DH10" s="68"/>
      <c r="DI10" s="68"/>
      <c r="DJ10" s="68"/>
      <c r="DK10" s="68"/>
      <c r="DL10" s="68"/>
      <c r="DM10" s="68"/>
      <c r="DN10" s="68"/>
      <c r="DO10" s="68"/>
      <c r="DP10" s="68"/>
      <c r="DQ10" s="68"/>
      <c r="DR10" s="68"/>
      <c r="DS10" s="68"/>
      <c r="DT10" s="68"/>
      <c r="DU10" s="68"/>
      <c r="DV10" s="68"/>
      <c r="DW10" s="68"/>
      <c r="DX10" s="68"/>
      <c r="DY10" s="68"/>
      <c r="DZ10" s="68"/>
      <c r="EA10" s="68"/>
      <c r="EB10" s="68"/>
      <c r="EC10" s="68"/>
      <c r="ED10" s="68"/>
      <c r="EE10" s="68"/>
      <c r="EF10" s="68"/>
      <c r="EG10" s="68"/>
      <c r="EH10" s="68"/>
      <c r="EI10" s="68"/>
      <c r="EJ10" s="68"/>
      <c r="EK10" s="68"/>
      <c r="EL10" s="68"/>
      <c r="EM10" s="68"/>
      <c r="EN10" s="68"/>
      <c r="EO10" s="68"/>
      <c r="EP10" s="68"/>
      <c r="EQ10" s="68"/>
      <c r="ER10" s="68"/>
      <c r="ES10" s="68"/>
      <c r="ET10" s="68"/>
      <c r="EU10" s="68"/>
      <c r="EV10" s="68"/>
      <c r="EW10" s="68"/>
      <c r="EX10" s="68"/>
      <c r="EY10" s="68"/>
      <c r="EZ10" s="68"/>
      <c r="FA10" s="68"/>
      <c r="FB10" s="68"/>
      <c r="FC10" s="68"/>
      <c r="FD10" s="68"/>
      <c r="FE10" s="68"/>
      <c r="FF10" s="68"/>
      <c r="FG10" s="68"/>
      <c r="FH10" s="68"/>
      <c r="FI10" s="68"/>
      <c r="FJ10" s="68"/>
      <c r="FK10" s="68"/>
      <c r="FL10" s="68"/>
      <c r="FM10" s="68"/>
      <c r="FN10" s="68"/>
      <c r="FO10" s="68"/>
      <c r="FP10" s="68"/>
      <c r="FQ10" s="68"/>
      <c r="FR10" s="68"/>
      <c r="FS10" s="68"/>
      <c r="FT10" s="68"/>
      <c r="FU10" s="68"/>
      <c r="FV10" s="68"/>
      <c r="FW10" s="68"/>
      <c r="FX10" s="68"/>
      <c r="FY10" s="68"/>
      <c r="FZ10" s="68"/>
      <c r="GA10" s="68"/>
      <c r="GB10" s="68"/>
      <c r="GC10" s="68"/>
      <c r="GD10" s="68"/>
      <c r="GE10" s="68"/>
      <c r="GF10" s="68"/>
      <c r="GG10" s="68"/>
      <c r="GH10" s="68"/>
      <c r="GI10" s="68"/>
      <c r="GJ10" s="68"/>
      <c r="GK10" s="68"/>
      <c r="GL10" s="68"/>
      <c r="GM10" s="68"/>
      <c r="GN10" s="68"/>
      <c r="GO10" s="68"/>
      <c r="GP10" s="68"/>
      <c r="GQ10" s="68"/>
      <c r="GR10" s="68"/>
      <c r="GS10" s="68"/>
      <c r="GT10" s="68"/>
      <c r="GU10" s="68"/>
      <c r="GV10" s="68"/>
      <c r="GW10" s="68"/>
      <c r="GX10" s="68"/>
      <c r="GY10" s="68"/>
      <c r="GZ10" s="68"/>
      <c r="HA10" s="68"/>
      <c r="HB10" s="68"/>
      <c r="HC10" s="68"/>
      <c r="HD10" s="68"/>
      <c r="HE10" s="68"/>
      <c r="HF10" s="68"/>
      <c r="HG10" s="68"/>
      <c r="HH10" s="68"/>
      <c r="HI10" s="68"/>
      <c r="HJ10" s="68"/>
      <c r="HK10" s="68"/>
      <c r="HL10" s="68"/>
      <c r="HM10" s="68"/>
      <c r="HN10" s="68"/>
      <c r="HO10" s="68"/>
      <c r="HP10" s="68"/>
      <c r="HQ10" s="68"/>
      <c r="HR10" s="68"/>
      <c r="HS10" s="68"/>
      <c r="HT10" s="68"/>
      <c r="HU10" s="68"/>
      <c r="HV10" s="68"/>
      <c r="HW10" s="68"/>
      <c r="HX10" s="68"/>
      <c r="HY10" s="68"/>
      <c r="HZ10" s="68"/>
      <c r="IA10" s="68"/>
      <c r="IB10" s="68"/>
      <c r="IC10" s="68"/>
      <c r="ID10" s="68"/>
      <c r="IE10" s="68"/>
      <c r="IF10" s="68"/>
      <c r="IG10" s="68"/>
      <c r="IH10" s="68"/>
      <c r="II10" s="68"/>
      <c r="IJ10" s="68"/>
      <c r="IK10" s="68"/>
      <c r="IL10" s="68"/>
      <c r="IM10" s="68"/>
      <c r="IN10" s="68"/>
      <c r="IO10" s="68"/>
      <c r="IP10" s="68"/>
      <c r="IQ10" s="68"/>
      <c r="IR10" s="68"/>
      <c r="IS10" s="68"/>
      <c r="IT10" s="68"/>
      <c r="IU10" s="68"/>
      <c r="IV10" s="68"/>
      <c r="IW10" s="68"/>
    </row>
    <row r="11" spans="1:257" ht="14.25" customHeight="1">
      <c r="A11" s="164"/>
      <c r="B11" s="164" t="s">
        <v>16</v>
      </c>
      <c r="C11" s="165"/>
      <c r="D11" s="165"/>
      <c r="E11" s="165"/>
      <c r="F11" s="165"/>
      <c r="G11" s="165"/>
      <c r="H11" s="165"/>
      <c r="I11" s="166"/>
      <c r="J11" s="167"/>
      <c r="K11" s="167"/>
      <c r="L11" s="167"/>
      <c r="M11" s="167"/>
      <c r="N11" s="167"/>
      <c r="O11" s="168"/>
      <c r="P11" s="68"/>
      <c r="Q11" s="68"/>
      <c r="R11" s="68"/>
      <c r="S11" s="68"/>
      <c r="T11" s="68"/>
      <c r="U11" s="68"/>
      <c r="V11" s="68"/>
      <c r="W11" s="68"/>
      <c r="X11" s="68"/>
      <c r="Y11" s="68"/>
      <c r="Z11" s="68"/>
      <c r="AA11" s="68"/>
      <c r="AB11" s="68"/>
      <c r="AC11" s="68"/>
      <c r="AD11" s="68"/>
      <c r="AE11" s="68"/>
      <c r="AF11" s="68"/>
      <c r="AG11" s="68"/>
      <c r="AH11" s="68"/>
      <c r="AI11" s="68"/>
      <c r="AJ11" s="68"/>
      <c r="AK11" s="68"/>
      <c r="AL11" s="68"/>
      <c r="AM11" s="68"/>
      <c r="AN11" s="68"/>
      <c r="AO11" s="68"/>
      <c r="AP11" s="68"/>
      <c r="AQ11" s="68"/>
      <c r="AR11" s="68"/>
      <c r="AS11" s="68"/>
      <c r="AT11" s="68"/>
      <c r="AU11" s="68"/>
      <c r="AV11" s="68"/>
      <c r="AW11" s="68"/>
      <c r="AX11" s="68"/>
      <c r="AY11" s="68"/>
      <c r="AZ11" s="68"/>
      <c r="BA11" s="68"/>
      <c r="BB11" s="68"/>
      <c r="BC11" s="68"/>
      <c r="BD11" s="68"/>
      <c r="BE11" s="68"/>
      <c r="BF11" s="68"/>
      <c r="BG11" s="68"/>
      <c r="BH11" s="68"/>
      <c r="BI11" s="68"/>
      <c r="BJ11" s="68"/>
      <c r="BK11" s="68"/>
      <c r="BL11" s="68"/>
      <c r="BM11" s="68"/>
      <c r="BN11" s="68"/>
      <c r="BO11" s="68"/>
      <c r="BP11" s="68"/>
      <c r="BQ11" s="68"/>
      <c r="BR11" s="68"/>
      <c r="BS11" s="68"/>
      <c r="BT11" s="68"/>
      <c r="BU11" s="68"/>
      <c r="BV11" s="68"/>
      <c r="BW11" s="68"/>
      <c r="BX11" s="68"/>
      <c r="BY11" s="68"/>
      <c r="BZ11" s="68"/>
      <c r="CA11" s="68"/>
      <c r="CB11" s="68"/>
      <c r="CC11" s="68"/>
      <c r="CD11" s="68"/>
      <c r="CE11" s="68"/>
      <c r="CF11" s="68"/>
      <c r="CG11" s="68"/>
      <c r="CH11" s="68"/>
      <c r="CI11" s="68"/>
      <c r="CJ11" s="68"/>
      <c r="CK11" s="68"/>
      <c r="CL11" s="68"/>
      <c r="CM11" s="68"/>
      <c r="CN11" s="68"/>
      <c r="CO11" s="68"/>
      <c r="CP11" s="68"/>
      <c r="CQ11" s="68"/>
      <c r="CR11" s="68"/>
      <c r="CS11" s="68"/>
      <c r="CT11" s="68"/>
      <c r="CU11" s="68"/>
      <c r="CV11" s="68"/>
      <c r="CW11" s="68"/>
      <c r="CX11" s="68"/>
      <c r="CY11" s="68"/>
      <c r="CZ11" s="68"/>
      <c r="DA11" s="68"/>
      <c r="DB11" s="68"/>
      <c r="DC11" s="68"/>
      <c r="DD11" s="68"/>
      <c r="DE11" s="68"/>
      <c r="DF11" s="68"/>
      <c r="DG11" s="68"/>
      <c r="DH11" s="68"/>
      <c r="DI11" s="68"/>
      <c r="DJ11" s="68"/>
      <c r="DK11" s="68"/>
      <c r="DL11" s="68"/>
      <c r="DM11" s="68"/>
      <c r="DN11" s="68"/>
      <c r="DO11" s="68"/>
      <c r="DP11" s="68"/>
      <c r="DQ11" s="68"/>
      <c r="DR11" s="68"/>
      <c r="DS11" s="68"/>
      <c r="DT11" s="68"/>
      <c r="DU11" s="68"/>
      <c r="DV11" s="68"/>
      <c r="DW11" s="68"/>
      <c r="DX11" s="68"/>
      <c r="DY11" s="68"/>
      <c r="DZ11" s="68"/>
      <c r="EA11" s="68"/>
      <c r="EB11" s="68"/>
      <c r="EC11" s="68"/>
      <c r="ED11" s="68"/>
      <c r="EE11" s="68"/>
      <c r="EF11" s="68"/>
      <c r="EG11" s="68"/>
      <c r="EH11" s="68"/>
      <c r="EI11" s="68"/>
      <c r="EJ11" s="68"/>
      <c r="EK11" s="68"/>
      <c r="EL11" s="68"/>
      <c r="EM11" s="68"/>
      <c r="EN11" s="68"/>
      <c r="EO11" s="68"/>
      <c r="EP11" s="68"/>
      <c r="EQ11" s="68"/>
      <c r="ER11" s="68"/>
      <c r="ES11" s="68"/>
      <c r="ET11" s="68"/>
      <c r="EU11" s="68"/>
      <c r="EV11" s="68"/>
      <c r="EW11" s="68"/>
      <c r="EX11" s="68"/>
      <c r="EY11" s="68"/>
      <c r="EZ11" s="68"/>
      <c r="FA11" s="68"/>
      <c r="FB11" s="68"/>
      <c r="FC11" s="68"/>
      <c r="FD11" s="68"/>
      <c r="FE11" s="68"/>
      <c r="FF11" s="68"/>
      <c r="FG11" s="68"/>
      <c r="FH11" s="68"/>
      <c r="FI11" s="68"/>
      <c r="FJ11" s="68"/>
      <c r="FK11" s="68"/>
      <c r="FL11" s="68"/>
      <c r="FM11" s="68"/>
      <c r="FN11" s="68"/>
      <c r="FO11" s="68"/>
      <c r="FP11" s="68"/>
      <c r="FQ11" s="68"/>
      <c r="FR11" s="68"/>
      <c r="FS11" s="68"/>
      <c r="FT11" s="68"/>
      <c r="FU11" s="68"/>
      <c r="FV11" s="68"/>
      <c r="FW11" s="68"/>
      <c r="FX11" s="68"/>
      <c r="FY11" s="68"/>
      <c r="FZ11" s="68"/>
      <c r="GA11" s="68"/>
      <c r="GB11" s="68"/>
      <c r="GC11" s="68"/>
      <c r="GD11" s="68"/>
      <c r="GE11" s="68"/>
      <c r="GF11" s="68"/>
      <c r="GG11" s="68"/>
      <c r="GH11" s="68"/>
      <c r="GI11" s="68"/>
      <c r="GJ11" s="68"/>
      <c r="GK11" s="68"/>
      <c r="GL11" s="68"/>
      <c r="GM11" s="68"/>
      <c r="GN11" s="68"/>
      <c r="GO11" s="68"/>
      <c r="GP11" s="68"/>
      <c r="GQ11" s="68"/>
      <c r="GR11" s="68"/>
      <c r="GS11" s="68"/>
      <c r="GT11" s="68"/>
      <c r="GU11" s="68"/>
      <c r="GV11" s="68"/>
      <c r="GW11" s="68"/>
      <c r="GX11" s="68"/>
      <c r="GY11" s="68"/>
      <c r="GZ11" s="68"/>
      <c r="HA11" s="68"/>
      <c r="HB11" s="68"/>
      <c r="HC11" s="68"/>
      <c r="HD11" s="68"/>
      <c r="HE11" s="68"/>
      <c r="HF11" s="68"/>
      <c r="HG11" s="68"/>
      <c r="HH11" s="68"/>
      <c r="HI11" s="68"/>
      <c r="HJ11" s="68"/>
      <c r="HK11" s="68"/>
      <c r="HL11" s="68"/>
      <c r="HM11" s="68"/>
      <c r="HN11" s="68"/>
      <c r="HO11" s="68"/>
      <c r="HP11" s="68"/>
      <c r="HQ11" s="68"/>
      <c r="HR11" s="68"/>
      <c r="HS11" s="68"/>
      <c r="HT11" s="68"/>
      <c r="HU11" s="68"/>
      <c r="HV11" s="68"/>
      <c r="HW11" s="68"/>
      <c r="HX11" s="68"/>
      <c r="HY11" s="68"/>
      <c r="HZ11" s="68"/>
      <c r="IA11" s="68"/>
      <c r="IB11" s="68"/>
      <c r="IC11" s="68"/>
      <c r="ID11" s="68"/>
      <c r="IE11" s="68"/>
      <c r="IF11" s="68"/>
      <c r="IG11" s="68"/>
      <c r="IH11" s="68"/>
      <c r="II11" s="68"/>
      <c r="IJ11" s="68"/>
      <c r="IK11" s="68"/>
      <c r="IL11" s="68"/>
      <c r="IM11" s="68"/>
      <c r="IN11" s="68"/>
      <c r="IO11" s="68"/>
      <c r="IP11" s="68"/>
      <c r="IQ11" s="68"/>
      <c r="IR11" s="68"/>
      <c r="IS11" s="68"/>
      <c r="IT11" s="68"/>
      <c r="IU11" s="68"/>
      <c r="IV11" s="68"/>
      <c r="IW11" s="68"/>
    </row>
    <row r="12" spans="1:257" ht="140.25">
      <c r="A12" s="175" t="str">
        <f>"["&amp;TEXT($B$2,"##")&amp;"-"&amp;TEXT(ROW()-11,"##")&amp;"]"</f>
        <v>[Homepage-1]</v>
      </c>
      <c r="B12" s="91" t="s">
        <v>496</v>
      </c>
      <c r="C12" s="92" t="s">
        <v>497</v>
      </c>
      <c r="D12" s="85" t="s">
        <v>498</v>
      </c>
      <c r="E12" s="86"/>
      <c r="F12" s="95" t="s">
        <v>4</v>
      </c>
      <c r="G12" s="95" t="s">
        <v>4</v>
      </c>
      <c r="H12" s="79"/>
      <c r="I12" s="79"/>
      <c r="J12" s="155"/>
      <c r="K12" s="155"/>
      <c r="L12" s="155"/>
      <c r="M12" s="156"/>
      <c r="N12" s="156"/>
      <c r="O12" s="156"/>
    </row>
    <row r="13" spans="1:257" ht="140.25">
      <c r="A13" s="175" t="str">
        <f t="shared" ref="A13:A23" si="2">"["&amp;TEXT($B$2,"##")&amp;"-"&amp;TEXT(ROW()-11,"##")&amp;"]"</f>
        <v>[Homepage-2]</v>
      </c>
      <c r="B13" s="85" t="s">
        <v>143</v>
      </c>
      <c r="C13" s="85" t="s">
        <v>125</v>
      </c>
      <c r="D13" s="85" t="s">
        <v>498</v>
      </c>
      <c r="E13" s="88"/>
      <c r="F13" s="95" t="s">
        <v>4</v>
      </c>
      <c r="G13" s="95" t="s">
        <v>4</v>
      </c>
      <c r="H13" s="79"/>
      <c r="I13" s="90"/>
      <c r="J13" s="155"/>
      <c r="K13" s="155"/>
      <c r="L13" s="155"/>
      <c r="M13" s="156"/>
      <c r="N13" s="156"/>
      <c r="O13" s="156"/>
      <c r="P13" s="68"/>
    </row>
    <row r="14" spans="1:257" ht="140.25">
      <c r="A14" s="175" t="str">
        <f t="shared" si="2"/>
        <v>[Homepage-3]</v>
      </c>
      <c r="B14" s="85" t="s">
        <v>144</v>
      </c>
      <c r="C14" s="85" t="s">
        <v>125</v>
      </c>
      <c r="D14" s="85" t="s">
        <v>498</v>
      </c>
      <c r="E14" s="88"/>
      <c r="F14" s="95" t="s">
        <v>4</v>
      </c>
      <c r="G14" s="95" t="s">
        <v>4</v>
      </c>
      <c r="H14" s="79"/>
      <c r="I14" s="90"/>
      <c r="J14" s="155"/>
      <c r="K14" s="155"/>
      <c r="L14" s="155"/>
      <c r="M14" s="156"/>
      <c r="N14" s="156"/>
      <c r="O14" s="156"/>
    </row>
    <row r="15" spans="1:257" ht="140.25">
      <c r="A15" s="175" t="str">
        <f t="shared" si="2"/>
        <v>[Homepage-4]</v>
      </c>
      <c r="B15" s="85" t="s">
        <v>145</v>
      </c>
      <c r="C15" s="85" t="s">
        <v>125</v>
      </c>
      <c r="D15" s="85" t="s">
        <v>498</v>
      </c>
      <c r="E15" s="93"/>
      <c r="F15" s="95" t="s">
        <v>4</v>
      </c>
      <c r="G15" s="95" t="s">
        <v>4</v>
      </c>
      <c r="H15" s="79"/>
      <c r="I15" s="93"/>
      <c r="J15" s="155"/>
      <c r="K15" s="155"/>
      <c r="L15" s="155"/>
      <c r="M15" s="156"/>
      <c r="N15" s="156"/>
      <c r="O15" s="156"/>
      <c r="P15" s="68"/>
    </row>
    <row r="16" spans="1:257" ht="63.75">
      <c r="A16" s="175" t="str">
        <f t="shared" si="2"/>
        <v>[Homepage-5]</v>
      </c>
      <c r="B16" s="85" t="s">
        <v>553</v>
      </c>
      <c r="C16" s="85" t="s">
        <v>554</v>
      </c>
      <c r="D16" s="85" t="s">
        <v>558</v>
      </c>
      <c r="E16" s="93"/>
      <c r="F16" s="95" t="s">
        <v>4</v>
      </c>
      <c r="G16" s="95" t="s">
        <v>4</v>
      </c>
      <c r="H16" s="79"/>
      <c r="I16" s="93"/>
      <c r="J16" s="155"/>
      <c r="K16" s="155"/>
      <c r="L16" s="155"/>
      <c r="M16" s="156"/>
      <c r="N16" s="156"/>
      <c r="O16" s="156"/>
      <c r="P16" s="68"/>
    </row>
    <row r="17" spans="1:16" ht="63.75">
      <c r="A17" s="175" t="str">
        <f t="shared" si="2"/>
        <v>[Homepage-6]</v>
      </c>
      <c r="B17" s="85" t="s">
        <v>555</v>
      </c>
      <c r="C17" s="85" t="s">
        <v>556</v>
      </c>
      <c r="D17" s="85" t="s">
        <v>557</v>
      </c>
      <c r="E17" s="93"/>
      <c r="F17" s="95" t="s">
        <v>4</v>
      </c>
      <c r="G17" s="95" t="s">
        <v>4</v>
      </c>
      <c r="H17" s="79"/>
      <c r="I17" s="93"/>
      <c r="J17" s="155"/>
      <c r="K17" s="155"/>
      <c r="L17" s="155"/>
      <c r="M17" s="156"/>
      <c r="N17" s="156"/>
      <c r="O17" s="156"/>
      <c r="P17" s="68"/>
    </row>
    <row r="18" spans="1:16" ht="140.25">
      <c r="A18" s="175" t="str">
        <f t="shared" si="2"/>
        <v>[Homepage-7]</v>
      </c>
      <c r="B18" s="95" t="s">
        <v>561</v>
      </c>
      <c r="C18" s="95" t="s">
        <v>126</v>
      </c>
      <c r="D18" s="95" t="s">
        <v>134</v>
      </c>
      <c r="E18" s="93"/>
      <c r="F18" s="95" t="s">
        <v>4</v>
      </c>
      <c r="G18" s="95" t="s">
        <v>4</v>
      </c>
      <c r="H18" s="79"/>
      <c r="I18" s="93"/>
      <c r="J18" s="155"/>
      <c r="K18" s="155"/>
      <c r="L18" s="155"/>
      <c r="M18" s="156"/>
      <c r="N18" s="156"/>
      <c r="O18" s="156"/>
      <c r="P18" s="68"/>
    </row>
    <row r="19" spans="1:16" ht="140.25">
      <c r="A19" s="175" t="str">
        <f t="shared" si="2"/>
        <v>[Homepage-8]</v>
      </c>
      <c r="B19" s="95" t="s">
        <v>560</v>
      </c>
      <c r="C19" s="95" t="s">
        <v>127</v>
      </c>
      <c r="D19" s="95" t="s">
        <v>159</v>
      </c>
      <c r="E19" s="93"/>
      <c r="F19" s="95" t="s">
        <v>4</v>
      </c>
      <c r="G19" s="95" t="s">
        <v>4</v>
      </c>
      <c r="H19" s="79"/>
      <c r="I19" s="93"/>
      <c r="J19" s="155"/>
      <c r="K19" s="155"/>
      <c r="L19" s="155"/>
      <c r="M19" s="156"/>
      <c r="N19" s="156"/>
      <c r="O19" s="156"/>
    </row>
    <row r="20" spans="1:16" ht="114.75">
      <c r="A20" s="175" t="str">
        <f t="shared" si="2"/>
        <v>[Homepage-9]</v>
      </c>
      <c r="B20" s="91" t="s">
        <v>559</v>
      </c>
      <c r="C20" s="91" t="s">
        <v>500</v>
      </c>
      <c r="D20" s="91" t="s">
        <v>487</v>
      </c>
      <c r="E20" s="93"/>
      <c r="F20" s="95" t="s">
        <v>4</v>
      </c>
      <c r="G20" s="95" t="s">
        <v>4</v>
      </c>
      <c r="H20" s="79"/>
      <c r="I20" s="93" t="s">
        <v>128</v>
      </c>
      <c r="J20" s="155"/>
      <c r="K20" s="155"/>
      <c r="L20" s="155"/>
      <c r="M20" s="156"/>
      <c r="N20" s="156"/>
      <c r="O20" s="156"/>
      <c r="P20" s="68"/>
    </row>
    <row r="21" spans="1:16" ht="102">
      <c r="A21" s="175" t="str">
        <f t="shared" si="2"/>
        <v>[Homepage-10]</v>
      </c>
      <c r="B21" s="91" t="s">
        <v>562</v>
      </c>
      <c r="C21" s="91" t="s">
        <v>504</v>
      </c>
      <c r="D21" s="91" t="s">
        <v>501</v>
      </c>
      <c r="E21" s="93"/>
      <c r="F21" s="95" t="s">
        <v>4</v>
      </c>
      <c r="G21" s="95" t="s">
        <v>4</v>
      </c>
      <c r="H21" s="79"/>
      <c r="I21" s="93"/>
      <c r="J21" s="155"/>
      <c r="K21" s="155"/>
      <c r="L21" s="155"/>
      <c r="M21" s="156"/>
      <c r="N21" s="156"/>
      <c r="O21" s="156"/>
      <c r="P21" s="68"/>
    </row>
    <row r="22" spans="1:16" ht="165.75">
      <c r="A22" s="175" t="str">
        <f t="shared" si="2"/>
        <v>[Homepage-11]</v>
      </c>
      <c r="B22" s="91" t="s">
        <v>563</v>
      </c>
      <c r="C22" s="91" t="s">
        <v>505</v>
      </c>
      <c r="D22" s="91" t="s">
        <v>430</v>
      </c>
      <c r="E22" s="93"/>
      <c r="F22" s="95" t="s">
        <v>4</v>
      </c>
      <c r="G22" s="95" t="s">
        <v>4</v>
      </c>
      <c r="H22" s="79"/>
      <c r="I22" s="163"/>
      <c r="J22" s="155"/>
      <c r="K22" s="155"/>
      <c r="L22" s="155"/>
      <c r="M22" s="156"/>
      <c r="N22" s="156"/>
      <c r="O22" s="156"/>
    </row>
    <row r="23" spans="1:16" ht="165.75">
      <c r="A23" s="175" t="str">
        <f t="shared" si="2"/>
        <v>[Homepage-12]</v>
      </c>
      <c r="B23" s="91" t="s">
        <v>564</v>
      </c>
      <c r="C23" s="91" t="s">
        <v>499</v>
      </c>
      <c r="D23" s="91" t="s">
        <v>587</v>
      </c>
      <c r="E23" s="93"/>
      <c r="F23" s="95" t="s">
        <v>4</v>
      </c>
      <c r="G23" s="95" t="s">
        <v>4</v>
      </c>
      <c r="H23" s="79"/>
      <c r="I23" s="93"/>
      <c r="J23" s="155"/>
      <c r="K23" s="155"/>
      <c r="L23" s="155"/>
      <c r="M23" s="156"/>
      <c r="N23" s="156"/>
      <c r="O23" s="156"/>
    </row>
  </sheetData>
  <autoFilter ref="J10:O23"/>
  <mergeCells count="5">
    <mergeCell ref="B2:G2"/>
    <mergeCell ref="B3:G3"/>
    <mergeCell ref="B4:G4"/>
    <mergeCell ref="E5:G5"/>
    <mergeCell ref="E6:G6"/>
  </mergeCells>
  <dataValidations count="1">
    <dataValidation type="list" allowBlank="1" showErrorMessage="1" sqref="F12:G23">
      <formula1>$Q$2:$Q$6</formula1>
    </dataValidation>
  </dataValidations>
  <hyperlinks>
    <hyperlink ref="A1" location="'Test Report'!A1" display="Back to Test Report"/>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88"/>
  <sheetViews>
    <sheetView zoomScale="85" zoomScaleNormal="85" workbookViewId="0">
      <selection activeCell="A2" sqref="A2:A4"/>
    </sheetView>
  </sheetViews>
  <sheetFormatPr defaultRowHeight="12.75"/>
  <cols>
    <col min="1" max="1" width="29" style="78" customWidth="1"/>
    <col min="2" max="2" width="36.875" style="78" customWidth="1"/>
    <col min="3" max="3" width="31.875" style="78" customWidth="1"/>
    <col min="4" max="4" width="35.25" style="78" customWidth="1"/>
    <col min="5" max="5" width="11.625" style="78" customWidth="1"/>
    <col min="6" max="6" width="11.25" style="78" customWidth="1"/>
    <col min="7" max="7" width="8.75" style="78" customWidth="1"/>
    <col min="8" max="8" width="9" style="81"/>
    <col min="9" max="9" width="17.5" style="78" customWidth="1"/>
    <col min="10" max="10" width="9.375" style="80" customWidth="1"/>
    <col min="11" max="11" width="9" style="78" customWidth="1"/>
    <col min="12" max="14" width="9" style="78"/>
    <col min="15" max="15" width="31.75" style="78" customWidth="1"/>
    <col min="16" max="16" width="8.25" style="78" customWidth="1"/>
    <col min="17" max="17" width="6.125" style="78" hidden="1" customWidth="1"/>
    <col min="18" max="16384" width="9" style="78"/>
  </cols>
  <sheetData>
    <row r="1" spans="1:257" ht="27" thickTop="1" thickBot="1">
      <c r="A1" s="82" t="s">
        <v>12</v>
      </c>
      <c r="B1" s="66"/>
      <c r="C1" s="66"/>
      <c r="D1" s="66"/>
      <c r="E1" s="66"/>
      <c r="F1" s="66"/>
      <c r="G1" s="66"/>
      <c r="H1" s="67"/>
      <c r="I1" s="176" t="s">
        <v>93</v>
      </c>
      <c r="J1" s="177" t="s">
        <v>88</v>
      </c>
      <c r="K1" s="177" t="s">
        <v>89</v>
      </c>
      <c r="L1" s="177" t="s">
        <v>90</v>
      </c>
      <c r="M1" s="177" t="s">
        <v>91</v>
      </c>
      <c r="N1" s="177" t="s">
        <v>95</v>
      </c>
      <c r="O1" s="178" t="s">
        <v>86</v>
      </c>
      <c r="P1" s="68"/>
      <c r="Q1" s="68"/>
      <c r="R1" s="68"/>
      <c r="S1" s="68"/>
      <c r="T1" s="68"/>
      <c r="U1" s="68"/>
      <c r="V1" s="68"/>
      <c r="W1" s="68"/>
      <c r="X1" s="68"/>
      <c r="Y1" s="68"/>
      <c r="Z1" s="68"/>
      <c r="AA1" s="68"/>
      <c r="AB1" s="68"/>
      <c r="AC1" s="68"/>
      <c r="AD1" s="68"/>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68"/>
      <c r="BM1" s="68"/>
      <c r="BN1" s="68"/>
      <c r="BO1" s="68"/>
      <c r="BP1" s="68"/>
      <c r="BQ1" s="68"/>
      <c r="BR1" s="68"/>
      <c r="BS1" s="68"/>
      <c r="BT1" s="68"/>
      <c r="BU1" s="68"/>
      <c r="BV1" s="68"/>
      <c r="BW1" s="68"/>
      <c r="BX1" s="68"/>
      <c r="BY1" s="68"/>
      <c r="BZ1" s="68"/>
      <c r="CA1" s="68"/>
      <c r="CB1" s="68"/>
      <c r="CC1" s="68"/>
      <c r="CD1" s="68"/>
      <c r="CE1" s="68"/>
      <c r="CF1" s="68"/>
      <c r="CG1" s="68"/>
      <c r="CH1" s="68"/>
      <c r="CI1" s="68"/>
      <c r="CJ1" s="68"/>
      <c r="CK1" s="68"/>
      <c r="CL1" s="68"/>
      <c r="CM1" s="68"/>
      <c r="CN1" s="68"/>
      <c r="CO1" s="68"/>
      <c r="CP1" s="68"/>
      <c r="CQ1" s="68"/>
      <c r="CR1" s="68"/>
      <c r="CS1" s="68"/>
      <c r="CT1" s="68"/>
      <c r="CU1" s="68"/>
      <c r="CV1" s="68"/>
      <c r="CW1" s="68"/>
      <c r="CX1" s="68"/>
      <c r="CY1" s="68"/>
      <c r="CZ1" s="68"/>
      <c r="DA1" s="68"/>
      <c r="DB1" s="68"/>
      <c r="DC1" s="68"/>
      <c r="DD1" s="68"/>
      <c r="DE1" s="68"/>
      <c r="DF1" s="68"/>
      <c r="DG1" s="68"/>
      <c r="DH1" s="68"/>
      <c r="DI1" s="68"/>
      <c r="DJ1" s="68"/>
      <c r="DK1" s="68"/>
      <c r="DL1" s="68"/>
      <c r="DM1" s="68"/>
      <c r="DN1" s="68"/>
      <c r="DO1" s="68"/>
      <c r="DP1" s="68"/>
      <c r="DQ1" s="68"/>
      <c r="DR1" s="68"/>
      <c r="DS1" s="68"/>
      <c r="DT1" s="68"/>
      <c r="DU1" s="68"/>
      <c r="DV1" s="68"/>
      <c r="DW1" s="68"/>
      <c r="DX1" s="68"/>
      <c r="DY1" s="68"/>
      <c r="DZ1" s="68"/>
      <c r="EA1" s="68"/>
      <c r="EB1" s="68"/>
      <c r="EC1" s="68"/>
      <c r="ED1" s="68"/>
      <c r="EE1" s="68"/>
      <c r="EF1" s="68"/>
      <c r="EG1" s="68"/>
      <c r="EH1" s="68"/>
      <c r="EI1" s="68"/>
      <c r="EJ1" s="68"/>
      <c r="EK1" s="68"/>
      <c r="EL1" s="68"/>
      <c r="EM1" s="68"/>
      <c r="EN1" s="68"/>
      <c r="EO1" s="68"/>
      <c r="EP1" s="68"/>
      <c r="EQ1" s="68"/>
      <c r="ER1" s="68"/>
      <c r="ES1" s="68"/>
      <c r="ET1" s="68"/>
      <c r="EU1" s="68"/>
      <c r="EV1" s="68"/>
      <c r="EW1" s="68"/>
      <c r="EX1" s="68"/>
      <c r="EY1" s="68"/>
      <c r="EZ1" s="68"/>
      <c r="FA1" s="68"/>
      <c r="FB1" s="68"/>
      <c r="FC1" s="68"/>
      <c r="FD1" s="68"/>
      <c r="FE1" s="68"/>
      <c r="FF1" s="68"/>
      <c r="FG1" s="68"/>
      <c r="FH1" s="68"/>
      <c r="FI1" s="68"/>
      <c r="FJ1" s="68"/>
      <c r="FK1" s="68"/>
      <c r="FL1" s="68"/>
      <c r="FM1" s="68"/>
      <c r="FN1" s="68"/>
      <c r="FO1" s="68"/>
      <c r="FP1" s="68"/>
      <c r="FQ1" s="68"/>
      <c r="FR1" s="68"/>
      <c r="FS1" s="68"/>
      <c r="FT1" s="68"/>
      <c r="FU1" s="68"/>
      <c r="FV1" s="68"/>
      <c r="FW1" s="68"/>
      <c r="FX1" s="68"/>
      <c r="FY1" s="68"/>
      <c r="FZ1" s="68"/>
      <c r="GA1" s="68"/>
      <c r="GB1" s="68"/>
      <c r="GC1" s="68"/>
      <c r="GD1" s="68"/>
      <c r="GE1" s="68"/>
      <c r="GF1" s="68"/>
      <c r="GG1" s="68"/>
      <c r="GH1" s="68"/>
      <c r="GI1" s="68"/>
      <c r="GJ1" s="68"/>
      <c r="GK1" s="68"/>
      <c r="GL1" s="68"/>
      <c r="GM1" s="68"/>
      <c r="GN1" s="68"/>
      <c r="GO1" s="68"/>
      <c r="GP1" s="68"/>
      <c r="GQ1" s="68"/>
      <c r="GR1" s="68"/>
      <c r="GS1" s="68"/>
      <c r="GT1" s="68"/>
      <c r="GU1" s="68"/>
      <c r="GV1" s="68"/>
      <c r="GW1" s="68"/>
      <c r="GX1" s="68"/>
      <c r="GY1" s="68"/>
      <c r="GZ1" s="68"/>
      <c r="HA1" s="68"/>
      <c r="HB1" s="68"/>
      <c r="HC1" s="68"/>
      <c r="HD1" s="68"/>
      <c r="HE1" s="68"/>
      <c r="HF1" s="68"/>
      <c r="HG1" s="68"/>
      <c r="HH1" s="68"/>
      <c r="HI1" s="68"/>
      <c r="HJ1" s="68"/>
      <c r="HK1" s="68"/>
      <c r="HL1" s="68"/>
      <c r="HM1" s="68"/>
      <c r="HN1" s="68"/>
      <c r="HO1" s="68"/>
      <c r="HP1" s="68"/>
      <c r="HQ1" s="68"/>
      <c r="HR1" s="68"/>
      <c r="HS1" s="68"/>
      <c r="HT1" s="68"/>
      <c r="HU1" s="68"/>
      <c r="HV1" s="68"/>
      <c r="HW1" s="68"/>
      <c r="HX1" s="68"/>
      <c r="HY1" s="68"/>
      <c r="HZ1" s="68"/>
      <c r="IA1" s="68"/>
      <c r="IB1" s="68"/>
      <c r="IC1" s="68"/>
      <c r="ID1" s="68"/>
      <c r="IE1" s="68"/>
      <c r="IF1" s="68"/>
      <c r="IG1" s="68"/>
      <c r="IH1" s="68"/>
      <c r="II1" s="68"/>
      <c r="IJ1" s="68"/>
      <c r="IK1" s="68"/>
      <c r="IL1" s="68"/>
      <c r="IM1" s="68"/>
      <c r="IN1" s="68"/>
      <c r="IO1" s="68"/>
      <c r="IP1" s="68"/>
      <c r="IQ1" s="68"/>
      <c r="IR1" s="68"/>
      <c r="IS1" s="68"/>
      <c r="IT1" s="68"/>
      <c r="IU1" s="68"/>
      <c r="IV1" s="68"/>
      <c r="IW1" s="68"/>
    </row>
    <row r="2" spans="1:257" ht="15">
      <c r="A2" s="242" t="s">
        <v>853</v>
      </c>
      <c r="B2" s="265" t="s">
        <v>262</v>
      </c>
      <c r="C2" s="265"/>
      <c r="D2" s="265"/>
      <c r="E2" s="265"/>
      <c r="F2" s="265"/>
      <c r="G2" s="265"/>
      <c r="H2" s="69"/>
      <c r="I2" s="179" t="s">
        <v>790</v>
      </c>
      <c r="J2" s="180">
        <f>COUNTIFS(J13:J143,"HungTQ",L13:L143,"Open")</f>
        <v>0</v>
      </c>
      <c r="K2" s="180">
        <f>COUNTIFS(J13:J143,"HungTQ",L13:L143,"Accepted")</f>
        <v>0</v>
      </c>
      <c r="L2" s="180">
        <f>COUNTIFS(J13:J143,"HungTQ",L13:L143,"Ready for test")</f>
        <v>0</v>
      </c>
      <c r="M2" s="180">
        <f>COUNTIFS(J13:J143,"HungTQ",L13:L143,"Closed")</f>
        <v>0</v>
      </c>
      <c r="N2" s="180">
        <f>COUNTIFS(J13:J143,"HungTQ",L13:L143,"")</f>
        <v>0</v>
      </c>
      <c r="O2" s="181">
        <f t="shared" ref="O2:O6" si="0">SUM(J2:N2)</f>
        <v>0</v>
      </c>
      <c r="P2" s="68"/>
      <c r="Q2" s="68" t="s">
        <v>1</v>
      </c>
      <c r="R2" s="68"/>
      <c r="S2" s="68"/>
      <c r="T2" s="68"/>
      <c r="U2" s="68"/>
      <c r="V2" s="68"/>
      <c r="W2" s="68"/>
      <c r="X2" s="68"/>
      <c r="Y2" s="68"/>
      <c r="Z2" s="68"/>
      <c r="AA2" s="68"/>
      <c r="AB2" s="68"/>
      <c r="AC2" s="68"/>
      <c r="AD2" s="68"/>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68"/>
      <c r="BM2" s="68"/>
      <c r="BN2" s="68"/>
      <c r="BO2" s="68"/>
      <c r="BP2" s="68"/>
      <c r="BQ2" s="68"/>
      <c r="BR2" s="68"/>
      <c r="BS2" s="68"/>
      <c r="BT2" s="68"/>
      <c r="BU2" s="68"/>
      <c r="BV2" s="68"/>
      <c r="BW2" s="68"/>
      <c r="BX2" s="68"/>
      <c r="BY2" s="68"/>
      <c r="BZ2" s="68"/>
      <c r="CA2" s="68"/>
      <c r="CB2" s="68"/>
      <c r="CC2" s="68"/>
      <c r="CD2" s="68"/>
      <c r="CE2" s="68"/>
      <c r="CF2" s="68"/>
      <c r="CG2" s="68"/>
      <c r="CH2" s="68"/>
      <c r="CI2" s="68"/>
      <c r="CJ2" s="68"/>
      <c r="CK2" s="68"/>
      <c r="CL2" s="68"/>
      <c r="CM2" s="68"/>
      <c r="CN2" s="68"/>
      <c r="CO2" s="68"/>
      <c r="CP2" s="68"/>
      <c r="CQ2" s="68"/>
      <c r="CR2" s="68"/>
      <c r="CS2" s="68"/>
      <c r="CT2" s="68"/>
      <c r="CU2" s="68"/>
      <c r="CV2" s="68"/>
      <c r="CW2" s="68"/>
      <c r="CX2" s="68"/>
      <c r="CY2" s="68"/>
      <c r="CZ2" s="68"/>
      <c r="DA2" s="68"/>
      <c r="DB2" s="68"/>
      <c r="DC2" s="68"/>
      <c r="DD2" s="68"/>
      <c r="DE2" s="68"/>
      <c r="DF2" s="68"/>
      <c r="DG2" s="68"/>
      <c r="DH2" s="68"/>
      <c r="DI2" s="68"/>
      <c r="DJ2" s="68"/>
      <c r="DK2" s="68"/>
      <c r="DL2" s="68"/>
      <c r="DM2" s="68"/>
      <c r="DN2" s="68"/>
      <c r="DO2" s="68"/>
      <c r="DP2" s="68"/>
      <c r="DQ2" s="68"/>
      <c r="DR2" s="68"/>
      <c r="DS2" s="68"/>
      <c r="DT2" s="68"/>
      <c r="DU2" s="68"/>
      <c r="DV2" s="68"/>
      <c r="DW2" s="68"/>
      <c r="DX2" s="68"/>
      <c r="DY2" s="68"/>
      <c r="DZ2" s="68"/>
      <c r="EA2" s="68"/>
      <c r="EB2" s="68"/>
      <c r="EC2" s="68"/>
      <c r="ED2" s="68"/>
      <c r="EE2" s="68"/>
      <c r="EF2" s="68"/>
      <c r="EG2" s="68"/>
      <c r="EH2" s="68"/>
      <c r="EI2" s="68"/>
      <c r="EJ2" s="68"/>
      <c r="EK2" s="68"/>
      <c r="EL2" s="68"/>
      <c r="EM2" s="68"/>
      <c r="EN2" s="68"/>
      <c r="EO2" s="68"/>
      <c r="EP2" s="68"/>
      <c r="EQ2" s="68"/>
      <c r="ER2" s="68"/>
      <c r="ES2" s="68"/>
      <c r="ET2" s="68"/>
      <c r="EU2" s="68"/>
      <c r="EV2" s="68"/>
      <c r="EW2" s="68"/>
      <c r="EX2" s="68"/>
      <c r="EY2" s="68"/>
      <c r="EZ2" s="68"/>
      <c r="FA2" s="68"/>
      <c r="FB2" s="68"/>
      <c r="FC2" s="68"/>
      <c r="FD2" s="68"/>
      <c r="FE2" s="68"/>
      <c r="FF2" s="68"/>
      <c r="FG2" s="68"/>
      <c r="FH2" s="68"/>
      <c r="FI2" s="68"/>
      <c r="FJ2" s="68"/>
      <c r="FK2" s="68"/>
      <c r="FL2" s="68"/>
      <c r="FM2" s="68"/>
      <c r="FN2" s="68"/>
      <c r="FO2" s="68"/>
      <c r="FP2" s="68"/>
      <c r="FQ2" s="68"/>
      <c r="FR2" s="68"/>
      <c r="FS2" s="68"/>
      <c r="FT2" s="68"/>
      <c r="FU2" s="68"/>
      <c r="FV2" s="68"/>
      <c r="FW2" s="68"/>
      <c r="FX2" s="68"/>
      <c r="FY2" s="68"/>
      <c r="FZ2" s="68"/>
      <c r="GA2" s="68"/>
      <c r="GB2" s="68"/>
      <c r="GC2" s="68"/>
      <c r="GD2" s="68"/>
      <c r="GE2" s="68"/>
      <c r="GF2" s="68"/>
      <c r="GG2" s="68"/>
      <c r="GH2" s="68"/>
      <c r="GI2" s="68"/>
      <c r="GJ2" s="68"/>
      <c r="GK2" s="68"/>
      <c r="GL2" s="68"/>
      <c r="GM2" s="68"/>
      <c r="GN2" s="68"/>
      <c r="GO2" s="68"/>
      <c r="GP2" s="68"/>
      <c r="GQ2" s="68"/>
      <c r="GR2" s="68"/>
      <c r="GS2" s="68"/>
      <c r="GT2" s="68"/>
      <c r="GU2" s="68"/>
      <c r="GV2" s="68"/>
      <c r="GW2" s="68"/>
      <c r="GX2" s="68"/>
      <c r="GY2" s="68"/>
      <c r="GZ2" s="68"/>
      <c r="HA2" s="68"/>
      <c r="HB2" s="68"/>
      <c r="HC2" s="68"/>
      <c r="HD2" s="68"/>
      <c r="HE2" s="68"/>
      <c r="HF2" s="68"/>
      <c r="HG2" s="68"/>
      <c r="HH2" s="68"/>
      <c r="HI2" s="68"/>
      <c r="HJ2" s="68"/>
      <c r="HK2" s="68"/>
      <c r="HL2" s="68"/>
      <c r="HM2" s="68"/>
      <c r="HN2" s="68"/>
      <c r="HO2" s="68"/>
      <c r="HP2" s="68"/>
      <c r="HQ2" s="68"/>
      <c r="HR2" s="68"/>
      <c r="HS2" s="68"/>
      <c r="HT2" s="68"/>
      <c r="HU2" s="68"/>
      <c r="HV2" s="68"/>
      <c r="HW2" s="68"/>
      <c r="HX2" s="68"/>
      <c r="HY2" s="68"/>
      <c r="HZ2" s="68"/>
      <c r="IA2" s="68"/>
      <c r="IB2" s="68"/>
      <c r="IC2" s="68"/>
      <c r="ID2" s="68"/>
      <c r="IE2" s="68"/>
      <c r="IF2" s="68"/>
      <c r="IG2" s="68"/>
      <c r="IH2" s="68"/>
      <c r="II2" s="68"/>
      <c r="IJ2" s="68"/>
      <c r="IK2" s="68"/>
      <c r="IL2" s="68"/>
      <c r="IM2" s="68"/>
      <c r="IN2" s="68"/>
      <c r="IO2" s="68"/>
      <c r="IP2" s="68"/>
      <c r="IQ2" s="68"/>
      <c r="IR2" s="68"/>
      <c r="IS2" s="68"/>
      <c r="IT2" s="68"/>
      <c r="IU2" s="68"/>
      <c r="IV2" s="68"/>
      <c r="IW2" s="68"/>
    </row>
    <row r="3" spans="1:257" ht="15">
      <c r="A3" s="242" t="s">
        <v>854</v>
      </c>
      <c r="B3" s="265" t="s">
        <v>35</v>
      </c>
      <c r="C3" s="265"/>
      <c r="D3" s="265"/>
      <c r="E3" s="265"/>
      <c r="F3" s="265"/>
      <c r="G3" s="265"/>
      <c r="H3" s="69"/>
      <c r="I3" s="179" t="s">
        <v>791</v>
      </c>
      <c r="J3" s="180">
        <f>COUNTIFS(J13:J143,"DangT",L13:L143,"Open")</f>
        <v>0</v>
      </c>
      <c r="K3" s="180">
        <f>COUNTIFS(J13:J143,"DangT",L13:L143,"Accepted")</f>
        <v>0</v>
      </c>
      <c r="L3" s="180">
        <f>COUNTIFS(J13:J143,"DangT",L13:L143,"Ready for test")</f>
        <v>0</v>
      </c>
      <c r="M3" s="180">
        <f>COUNTIFS(J13:J143,"DangT",L13:L143,"Closed")</f>
        <v>0</v>
      </c>
      <c r="N3" s="180">
        <f>COUNTIFS(J13:J143,"DangT",L13:L143,"")</f>
        <v>0</v>
      </c>
      <c r="O3" s="182">
        <f t="shared" si="0"/>
        <v>0</v>
      </c>
      <c r="P3" s="68"/>
      <c r="Q3" s="68" t="s">
        <v>2</v>
      </c>
      <c r="R3" s="68"/>
      <c r="S3" s="68"/>
      <c r="T3" s="68"/>
      <c r="U3" s="68"/>
      <c r="V3" s="68"/>
      <c r="W3" s="68"/>
      <c r="X3" s="68"/>
      <c r="Y3" s="68"/>
      <c r="Z3" s="68"/>
      <c r="AA3" s="68"/>
      <c r="AB3" s="68"/>
      <c r="AC3" s="68"/>
      <c r="AD3" s="68"/>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68"/>
      <c r="BM3" s="68"/>
      <c r="BN3" s="68"/>
      <c r="BO3" s="68"/>
      <c r="BP3" s="68"/>
      <c r="BQ3" s="68"/>
      <c r="BR3" s="68"/>
      <c r="BS3" s="68"/>
      <c r="BT3" s="68"/>
      <c r="BU3" s="68"/>
      <c r="BV3" s="68"/>
      <c r="BW3" s="68"/>
      <c r="BX3" s="68"/>
      <c r="BY3" s="68"/>
      <c r="BZ3" s="68"/>
      <c r="CA3" s="68"/>
      <c r="CB3" s="68"/>
      <c r="CC3" s="68"/>
      <c r="CD3" s="68"/>
      <c r="CE3" s="68"/>
      <c r="CF3" s="68"/>
      <c r="CG3" s="68"/>
      <c r="CH3" s="68"/>
      <c r="CI3" s="68"/>
      <c r="CJ3" s="68"/>
      <c r="CK3" s="68"/>
      <c r="CL3" s="68"/>
      <c r="CM3" s="68"/>
      <c r="CN3" s="68"/>
      <c r="CO3" s="68"/>
      <c r="CP3" s="68"/>
      <c r="CQ3" s="68"/>
      <c r="CR3" s="68"/>
      <c r="CS3" s="68"/>
      <c r="CT3" s="68"/>
      <c r="CU3" s="68"/>
      <c r="CV3" s="68"/>
      <c r="CW3" s="68"/>
      <c r="CX3" s="68"/>
      <c r="CY3" s="68"/>
      <c r="CZ3" s="68"/>
      <c r="DA3" s="68"/>
      <c r="DB3" s="68"/>
      <c r="DC3" s="68"/>
      <c r="DD3" s="68"/>
      <c r="DE3" s="68"/>
      <c r="DF3" s="68"/>
      <c r="DG3" s="68"/>
      <c r="DH3" s="68"/>
      <c r="DI3" s="68"/>
      <c r="DJ3" s="68"/>
      <c r="DK3" s="68"/>
      <c r="DL3" s="68"/>
      <c r="DM3" s="68"/>
      <c r="DN3" s="68"/>
      <c r="DO3" s="68"/>
      <c r="DP3" s="68"/>
      <c r="DQ3" s="68"/>
      <c r="DR3" s="68"/>
      <c r="DS3" s="68"/>
      <c r="DT3" s="68"/>
      <c r="DU3" s="68"/>
      <c r="DV3" s="68"/>
      <c r="DW3" s="68"/>
      <c r="DX3" s="68"/>
      <c r="DY3" s="68"/>
      <c r="DZ3" s="68"/>
      <c r="EA3" s="68"/>
      <c r="EB3" s="68"/>
      <c r="EC3" s="68"/>
      <c r="ED3" s="68"/>
      <c r="EE3" s="68"/>
      <c r="EF3" s="68"/>
      <c r="EG3" s="68"/>
      <c r="EH3" s="68"/>
      <c r="EI3" s="68"/>
      <c r="EJ3" s="68"/>
      <c r="EK3" s="68"/>
      <c r="EL3" s="68"/>
      <c r="EM3" s="68"/>
      <c r="EN3" s="68"/>
      <c r="EO3" s="68"/>
      <c r="EP3" s="68"/>
      <c r="EQ3" s="68"/>
      <c r="ER3" s="68"/>
      <c r="ES3" s="68"/>
      <c r="ET3" s="68"/>
      <c r="EU3" s="68"/>
      <c r="EV3" s="68"/>
      <c r="EW3" s="68"/>
      <c r="EX3" s="68"/>
      <c r="EY3" s="68"/>
      <c r="EZ3" s="68"/>
      <c r="FA3" s="68"/>
      <c r="FB3" s="68"/>
      <c r="FC3" s="68"/>
      <c r="FD3" s="68"/>
      <c r="FE3" s="68"/>
      <c r="FF3" s="68"/>
      <c r="FG3" s="68"/>
      <c r="FH3" s="68"/>
      <c r="FI3" s="68"/>
      <c r="FJ3" s="68"/>
      <c r="FK3" s="68"/>
      <c r="FL3" s="68"/>
      <c r="FM3" s="68"/>
      <c r="FN3" s="68"/>
      <c r="FO3" s="68"/>
      <c r="FP3" s="68"/>
      <c r="FQ3" s="68"/>
      <c r="FR3" s="68"/>
      <c r="FS3" s="68"/>
      <c r="FT3" s="68"/>
      <c r="FU3" s="68"/>
      <c r="FV3" s="68"/>
      <c r="FW3" s="68"/>
      <c r="FX3" s="68"/>
      <c r="FY3" s="68"/>
      <c r="FZ3" s="68"/>
      <c r="GA3" s="68"/>
      <c r="GB3" s="68"/>
      <c r="GC3" s="68"/>
      <c r="GD3" s="68"/>
      <c r="GE3" s="68"/>
      <c r="GF3" s="68"/>
      <c r="GG3" s="68"/>
      <c r="GH3" s="68"/>
      <c r="GI3" s="68"/>
      <c r="GJ3" s="68"/>
      <c r="GK3" s="68"/>
      <c r="GL3" s="68"/>
      <c r="GM3" s="68"/>
      <c r="GN3" s="68"/>
      <c r="GO3" s="68"/>
      <c r="GP3" s="68"/>
      <c r="GQ3" s="68"/>
      <c r="GR3" s="68"/>
      <c r="GS3" s="68"/>
      <c r="GT3" s="68"/>
      <c r="GU3" s="68"/>
      <c r="GV3" s="68"/>
      <c r="GW3" s="68"/>
      <c r="GX3" s="68"/>
      <c r="GY3" s="68"/>
      <c r="GZ3" s="68"/>
      <c r="HA3" s="68"/>
      <c r="HB3" s="68"/>
      <c r="HC3" s="68"/>
      <c r="HD3" s="68"/>
      <c r="HE3" s="68"/>
      <c r="HF3" s="68"/>
      <c r="HG3" s="68"/>
      <c r="HH3" s="68"/>
      <c r="HI3" s="68"/>
      <c r="HJ3" s="68"/>
      <c r="HK3" s="68"/>
      <c r="HL3" s="68"/>
      <c r="HM3" s="68"/>
      <c r="HN3" s="68"/>
      <c r="HO3" s="68"/>
      <c r="HP3" s="68"/>
      <c r="HQ3" s="68"/>
      <c r="HR3" s="68"/>
      <c r="HS3" s="68"/>
      <c r="HT3" s="68"/>
      <c r="HU3" s="68"/>
      <c r="HV3" s="68"/>
      <c r="HW3" s="68"/>
      <c r="HX3" s="68"/>
      <c r="HY3" s="68"/>
      <c r="HZ3" s="68"/>
      <c r="IA3" s="68"/>
      <c r="IB3" s="68"/>
      <c r="IC3" s="68"/>
      <c r="ID3" s="68"/>
      <c r="IE3" s="68"/>
      <c r="IF3" s="68"/>
      <c r="IG3" s="68"/>
      <c r="IH3" s="68"/>
      <c r="II3" s="68"/>
      <c r="IJ3" s="68"/>
      <c r="IK3" s="68"/>
      <c r="IL3" s="68"/>
      <c r="IM3" s="68"/>
      <c r="IN3" s="68"/>
      <c r="IO3" s="68"/>
      <c r="IP3" s="68"/>
      <c r="IQ3" s="68"/>
      <c r="IR3" s="68"/>
      <c r="IS3" s="68"/>
      <c r="IT3" s="68"/>
      <c r="IU3" s="68"/>
      <c r="IV3" s="68"/>
      <c r="IW3" s="68"/>
    </row>
    <row r="4" spans="1:257" ht="15">
      <c r="A4" s="242" t="s">
        <v>855</v>
      </c>
      <c r="B4" s="266" t="s">
        <v>785</v>
      </c>
      <c r="C4" s="266"/>
      <c r="D4" s="266"/>
      <c r="E4" s="266"/>
      <c r="F4" s="266"/>
      <c r="G4" s="266"/>
      <c r="H4" s="69"/>
      <c r="I4" s="179" t="s">
        <v>792</v>
      </c>
      <c r="J4" s="180">
        <f>COUNTIFS(J13:J143,"HungNN",L13:L143,"Open")</f>
        <v>0</v>
      </c>
      <c r="K4" s="180">
        <f>COUNTIFS(J13:J143,"HungNN",L13:L143,"Accepted")</f>
        <v>0</v>
      </c>
      <c r="L4" s="180">
        <f>COUNTIFS(J13:J143,"HungNN",L13:L143,"Ready for test")</f>
        <v>0</v>
      </c>
      <c r="M4" s="180">
        <f>COUNTIFS(J13:J143,"HungNN",L13:L143,"Closed")</f>
        <v>0</v>
      </c>
      <c r="N4" s="180">
        <f>COUNTIFS(J13:J143,"HungNN",L13:L143,"")</f>
        <v>0</v>
      </c>
      <c r="O4" s="182">
        <f t="shared" si="0"/>
        <v>0</v>
      </c>
      <c r="P4" s="68"/>
      <c r="Q4" s="70"/>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c r="BE4" s="68"/>
      <c r="BF4" s="68"/>
      <c r="BG4" s="68"/>
      <c r="BH4" s="68"/>
      <c r="BI4" s="68"/>
      <c r="BJ4" s="68"/>
      <c r="BK4" s="68"/>
      <c r="BL4" s="68"/>
      <c r="BM4" s="68"/>
      <c r="BN4" s="68"/>
      <c r="BO4" s="68"/>
      <c r="BP4" s="68"/>
      <c r="BQ4" s="68"/>
      <c r="BR4" s="68"/>
      <c r="BS4" s="68"/>
      <c r="BT4" s="68"/>
      <c r="BU4" s="68"/>
      <c r="BV4" s="68"/>
      <c r="BW4" s="68"/>
      <c r="BX4" s="68"/>
      <c r="BY4" s="68"/>
      <c r="BZ4" s="68"/>
      <c r="CA4" s="68"/>
      <c r="CB4" s="68"/>
      <c r="CC4" s="68"/>
      <c r="CD4" s="68"/>
      <c r="CE4" s="68"/>
      <c r="CF4" s="68"/>
      <c r="CG4" s="68"/>
      <c r="CH4" s="68"/>
      <c r="CI4" s="68"/>
      <c r="CJ4" s="68"/>
      <c r="CK4" s="68"/>
      <c r="CL4" s="68"/>
      <c r="CM4" s="68"/>
      <c r="CN4" s="68"/>
      <c r="CO4" s="68"/>
      <c r="CP4" s="68"/>
      <c r="CQ4" s="68"/>
      <c r="CR4" s="68"/>
      <c r="CS4" s="68"/>
      <c r="CT4" s="68"/>
      <c r="CU4" s="68"/>
      <c r="CV4" s="68"/>
      <c r="CW4" s="68"/>
      <c r="CX4" s="68"/>
      <c r="CY4" s="68"/>
      <c r="CZ4" s="68"/>
      <c r="DA4" s="68"/>
      <c r="DB4" s="68"/>
      <c r="DC4" s="68"/>
      <c r="DD4" s="68"/>
      <c r="DE4" s="68"/>
      <c r="DF4" s="68"/>
      <c r="DG4" s="68"/>
      <c r="DH4" s="68"/>
      <c r="DI4" s="68"/>
      <c r="DJ4" s="68"/>
      <c r="DK4" s="68"/>
      <c r="DL4" s="68"/>
      <c r="DM4" s="68"/>
      <c r="DN4" s="68"/>
      <c r="DO4" s="68"/>
      <c r="DP4" s="68"/>
      <c r="DQ4" s="68"/>
      <c r="DR4" s="68"/>
      <c r="DS4" s="68"/>
      <c r="DT4" s="68"/>
      <c r="DU4" s="68"/>
      <c r="DV4" s="68"/>
      <c r="DW4" s="68"/>
      <c r="DX4" s="68"/>
      <c r="DY4" s="68"/>
      <c r="DZ4" s="68"/>
      <c r="EA4" s="68"/>
      <c r="EB4" s="68"/>
      <c r="EC4" s="68"/>
      <c r="ED4" s="68"/>
      <c r="EE4" s="68"/>
      <c r="EF4" s="68"/>
      <c r="EG4" s="68"/>
      <c r="EH4" s="68"/>
      <c r="EI4" s="68"/>
      <c r="EJ4" s="68"/>
      <c r="EK4" s="68"/>
      <c r="EL4" s="68"/>
      <c r="EM4" s="68"/>
      <c r="EN4" s="68"/>
      <c r="EO4" s="68"/>
      <c r="EP4" s="68"/>
      <c r="EQ4" s="68"/>
      <c r="ER4" s="68"/>
      <c r="ES4" s="68"/>
      <c r="ET4" s="68"/>
      <c r="EU4" s="68"/>
      <c r="EV4" s="68"/>
      <c r="EW4" s="68"/>
      <c r="EX4" s="68"/>
      <c r="EY4" s="68"/>
      <c r="EZ4" s="68"/>
      <c r="FA4" s="68"/>
      <c r="FB4" s="68"/>
      <c r="FC4" s="68"/>
      <c r="FD4" s="68"/>
      <c r="FE4" s="68"/>
      <c r="FF4" s="68"/>
      <c r="FG4" s="68"/>
      <c r="FH4" s="68"/>
      <c r="FI4" s="68"/>
      <c r="FJ4" s="68"/>
      <c r="FK4" s="68"/>
      <c r="FL4" s="68"/>
      <c r="FM4" s="68"/>
      <c r="FN4" s="68"/>
      <c r="FO4" s="68"/>
      <c r="FP4" s="68"/>
      <c r="FQ4" s="68"/>
      <c r="FR4" s="68"/>
      <c r="FS4" s="68"/>
      <c r="FT4" s="68"/>
      <c r="FU4" s="68"/>
      <c r="FV4" s="68"/>
      <c r="FW4" s="68"/>
      <c r="FX4" s="68"/>
      <c r="FY4" s="68"/>
      <c r="FZ4" s="68"/>
      <c r="GA4" s="68"/>
      <c r="GB4" s="68"/>
      <c r="GC4" s="68"/>
      <c r="GD4" s="68"/>
      <c r="GE4" s="68"/>
      <c r="GF4" s="68"/>
      <c r="GG4" s="68"/>
      <c r="GH4" s="68"/>
      <c r="GI4" s="68"/>
      <c r="GJ4" s="68"/>
      <c r="GK4" s="68"/>
      <c r="GL4" s="68"/>
      <c r="GM4" s="68"/>
      <c r="GN4" s="68"/>
      <c r="GO4" s="68"/>
      <c r="GP4" s="68"/>
      <c r="GQ4" s="68"/>
      <c r="GR4" s="68"/>
      <c r="GS4" s="68"/>
      <c r="GT4" s="68"/>
      <c r="GU4" s="68"/>
      <c r="GV4" s="68"/>
      <c r="GW4" s="68"/>
      <c r="GX4" s="68"/>
      <c r="GY4" s="68"/>
      <c r="GZ4" s="68"/>
      <c r="HA4" s="68"/>
      <c r="HB4" s="68"/>
      <c r="HC4" s="68"/>
      <c r="HD4" s="68"/>
      <c r="HE4" s="68"/>
      <c r="HF4" s="68"/>
      <c r="HG4" s="68"/>
      <c r="HH4" s="68"/>
      <c r="HI4" s="68"/>
      <c r="HJ4" s="68"/>
      <c r="HK4" s="68"/>
      <c r="HL4" s="68"/>
      <c r="HM4" s="68"/>
      <c r="HN4" s="68"/>
      <c r="HO4" s="68"/>
      <c r="HP4" s="68"/>
      <c r="HQ4" s="68"/>
      <c r="HR4" s="68"/>
      <c r="HS4" s="68"/>
      <c r="HT4" s="68"/>
      <c r="HU4" s="68"/>
      <c r="HV4" s="68"/>
      <c r="HW4" s="68"/>
      <c r="HX4" s="68"/>
      <c r="HY4" s="68"/>
      <c r="HZ4" s="68"/>
      <c r="IA4" s="68"/>
      <c r="IB4" s="68"/>
      <c r="IC4" s="68"/>
      <c r="ID4" s="68"/>
      <c r="IE4" s="68"/>
      <c r="IF4" s="68"/>
      <c r="IG4" s="68"/>
      <c r="IH4" s="68"/>
      <c r="II4" s="68"/>
      <c r="IJ4" s="68"/>
      <c r="IK4" s="68"/>
      <c r="IL4" s="68"/>
      <c r="IM4" s="68"/>
      <c r="IN4" s="68"/>
      <c r="IO4" s="68"/>
      <c r="IP4" s="68"/>
      <c r="IQ4" s="68"/>
      <c r="IR4" s="68"/>
      <c r="IS4" s="68"/>
      <c r="IT4" s="68"/>
      <c r="IU4" s="68"/>
      <c r="IV4" s="68"/>
      <c r="IW4" s="68"/>
    </row>
    <row r="5" spans="1:257" ht="15" customHeight="1">
      <c r="A5" s="244" t="s">
        <v>856</v>
      </c>
      <c r="B5" s="243" t="s">
        <v>815</v>
      </c>
      <c r="C5" s="243" t="s">
        <v>857</v>
      </c>
      <c r="D5" s="247" t="s">
        <v>5</v>
      </c>
      <c r="E5" s="267" t="s">
        <v>864</v>
      </c>
      <c r="F5" s="268"/>
      <c r="G5" s="269"/>
      <c r="H5" s="72"/>
      <c r="I5" s="179" t="s">
        <v>785</v>
      </c>
      <c r="J5" s="180">
        <f>COUNTIFS(J13:J143,"QuangNN",L13:L143,"Open")</f>
        <v>0</v>
      </c>
      <c r="K5" s="180">
        <f>COUNTIFS(J13:J143,"QuangNN",L13:L143,"Accepted")</f>
        <v>0</v>
      </c>
      <c r="L5" s="180">
        <f>COUNTIFS(J13:J143,"QuangNN",L13:L143,"Ready for test")</f>
        <v>0</v>
      </c>
      <c r="M5" s="180">
        <f>COUNTIFS(J13:J143,"QuangNN",L13:L143,"Closed")</f>
        <v>0</v>
      </c>
      <c r="N5" s="180">
        <f>COUNTIFS(J13:J143,"QuangNN",L13:L143,"")</f>
        <v>0</v>
      </c>
      <c r="O5" s="182">
        <f t="shared" si="0"/>
        <v>0</v>
      </c>
      <c r="P5" s="68"/>
      <c r="Q5" s="68" t="s">
        <v>4</v>
      </c>
      <c r="R5" s="68"/>
      <c r="S5" s="68"/>
      <c r="T5" s="68"/>
      <c r="U5" s="68"/>
      <c r="V5" s="68"/>
      <c r="W5" s="68"/>
      <c r="X5" s="68"/>
      <c r="Y5" s="68"/>
      <c r="Z5" s="68"/>
      <c r="AA5" s="68"/>
      <c r="AB5" s="68"/>
      <c r="AC5" s="68"/>
      <c r="AD5" s="68"/>
      <c r="AE5" s="68"/>
      <c r="AF5" s="68"/>
      <c r="AG5" s="68"/>
      <c r="AH5" s="68"/>
      <c r="AI5" s="68"/>
      <c r="AJ5" s="68"/>
      <c r="AK5" s="68"/>
      <c r="AL5" s="68"/>
      <c r="AM5" s="68"/>
      <c r="AN5" s="68"/>
      <c r="AO5" s="68"/>
      <c r="AP5" s="68"/>
      <c r="AQ5" s="68"/>
      <c r="AR5" s="68"/>
      <c r="AS5" s="68"/>
      <c r="AT5" s="68"/>
      <c r="AU5" s="68"/>
      <c r="AV5" s="68"/>
      <c r="AW5" s="68"/>
      <c r="AX5" s="68"/>
      <c r="AY5" s="68"/>
      <c r="AZ5" s="68"/>
      <c r="BA5" s="68"/>
      <c r="BB5" s="68"/>
      <c r="BC5" s="68"/>
      <c r="BD5" s="68"/>
      <c r="BE5" s="68"/>
      <c r="BF5" s="68"/>
      <c r="BG5" s="68"/>
      <c r="BH5" s="68"/>
      <c r="BI5" s="68"/>
      <c r="BJ5" s="68"/>
      <c r="BK5" s="68"/>
      <c r="BL5" s="68"/>
      <c r="BM5" s="68"/>
      <c r="BN5" s="68"/>
      <c r="BO5" s="68"/>
      <c r="BP5" s="68"/>
      <c r="BQ5" s="68"/>
      <c r="BR5" s="68"/>
      <c r="BS5" s="68"/>
      <c r="BT5" s="68"/>
      <c r="BU5" s="68"/>
      <c r="BV5" s="68"/>
      <c r="BW5" s="68"/>
      <c r="BX5" s="68"/>
      <c r="BY5" s="68"/>
      <c r="BZ5" s="68"/>
      <c r="CA5" s="68"/>
      <c r="CB5" s="68"/>
      <c r="CC5" s="68"/>
      <c r="CD5" s="68"/>
      <c r="CE5" s="68"/>
      <c r="CF5" s="68"/>
      <c r="CG5" s="68"/>
      <c r="CH5" s="68"/>
      <c r="CI5" s="68"/>
      <c r="CJ5" s="68"/>
      <c r="CK5" s="68"/>
      <c r="CL5" s="68"/>
      <c r="CM5" s="68"/>
      <c r="CN5" s="68"/>
      <c r="CO5" s="68"/>
      <c r="CP5" s="68"/>
      <c r="CQ5" s="68"/>
      <c r="CR5" s="68"/>
      <c r="CS5" s="68"/>
      <c r="CT5" s="68"/>
      <c r="CU5" s="68"/>
      <c r="CV5" s="68"/>
      <c r="CW5" s="68"/>
      <c r="CX5" s="68"/>
      <c r="CY5" s="68"/>
      <c r="CZ5" s="68"/>
      <c r="DA5" s="68"/>
      <c r="DB5" s="68"/>
      <c r="DC5" s="68"/>
      <c r="DD5" s="68"/>
      <c r="DE5" s="68"/>
      <c r="DF5" s="68"/>
      <c r="DG5" s="68"/>
      <c r="DH5" s="68"/>
      <c r="DI5" s="68"/>
      <c r="DJ5" s="68"/>
      <c r="DK5" s="68"/>
      <c r="DL5" s="68"/>
      <c r="DM5" s="68"/>
      <c r="DN5" s="68"/>
      <c r="DO5" s="68"/>
      <c r="DP5" s="68"/>
      <c r="DQ5" s="68"/>
      <c r="DR5" s="68"/>
      <c r="DS5" s="68"/>
      <c r="DT5" s="68"/>
      <c r="DU5" s="68"/>
      <c r="DV5" s="68"/>
      <c r="DW5" s="68"/>
      <c r="DX5" s="68"/>
      <c r="DY5" s="68"/>
      <c r="DZ5" s="68"/>
      <c r="EA5" s="68"/>
      <c r="EB5" s="68"/>
      <c r="EC5" s="68"/>
      <c r="ED5" s="68"/>
      <c r="EE5" s="68"/>
      <c r="EF5" s="68"/>
      <c r="EG5" s="68"/>
      <c r="EH5" s="68"/>
      <c r="EI5" s="68"/>
      <c r="EJ5" s="68"/>
      <c r="EK5" s="68"/>
      <c r="EL5" s="68"/>
      <c r="EM5" s="68"/>
      <c r="EN5" s="68"/>
      <c r="EO5" s="68"/>
      <c r="EP5" s="68"/>
      <c r="EQ5" s="68"/>
      <c r="ER5" s="68"/>
      <c r="ES5" s="68"/>
      <c r="ET5" s="68"/>
      <c r="EU5" s="68"/>
      <c r="EV5" s="68"/>
      <c r="EW5" s="68"/>
      <c r="EX5" s="68"/>
      <c r="EY5" s="68"/>
      <c r="EZ5" s="68"/>
      <c r="FA5" s="68"/>
      <c r="FB5" s="68"/>
      <c r="FC5" s="68"/>
      <c r="FD5" s="68"/>
      <c r="FE5" s="68"/>
      <c r="FF5" s="68"/>
      <c r="FG5" s="68"/>
      <c r="FH5" s="68"/>
      <c r="FI5" s="68"/>
      <c r="FJ5" s="68"/>
      <c r="FK5" s="68"/>
      <c r="FL5" s="68"/>
      <c r="FM5" s="68"/>
      <c r="FN5" s="68"/>
      <c r="FO5" s="68"/>
      <c r="FP5" s="68"/>
      <c r="FQ5" s="68"/>
      <c r="FR5" s="68"/>
      <c r="FS5" s="68"/>
      <c r="FT5" s="68"/>
      <c r="FU5" s="68"/>
      <c r="FV5" s="68"/>
      <c r="FW5" s="68"/>
      <c r="FX5" s="68"/>
      <c r="FY5" s="68"/>
      <c r="FZ5" s="68"/>
      <c r="GA5" s="68"/>
      <c r="GB5" s="68"/>
      <c r="GC5" s="68"/>
      <c r="GD5" s="68"/>
      <c r="GE5" s="68"/>
      <c r="GF5" s="68"/>
      <c r="GG5" s="68"/>
      <c r="GH5" s="68"/>
      <c r="GI5" s="68"/>
      <c r="GJ5" s="68"/>
      <c r="GK5" s="68"/>
      <c r="GL5" s="68"/>
      <c r="GM5" s="68"/>
      <c r="GN5" s="68"/>
      <c r="GO5" s="68"/>
      <c r="GP5" s="68"/>
      <c r="GQ5" s="68"/>
      <c r="GR5" s="68"/>
      <c r="GS5" s="68"/>
      <c r="GT5" s="68"/>
      <c r="GU5" s="68"/>
      <c r="GV5" s="68"/>
      <c r="GW5" s="68"/>
      <c r="GX5" s="68"/>
      <c r="GY5" s="68"/>
      <c r="GZ5" s="68"/>
      <c r="HA5" s="68"/>
      <c r="HB5" s="68"/>
      <c r="HC5" s="68"/>
      <c r="HD5" s="68"/>
      <c r="HE5" s="68"/>
      <c r="HF5" s="68"/>
      <c r="HG5" s="68"/>
      <c r="HH5" s="68"/>
      <c r="HI5" s="68"/>
      <c r="HJ5" s="68"/>
      <c r="HK5" s="68"/>
      <c r="HL5" s="68"/>
      <c r="HM5" s="68"/>
      <c r="HN5" s="68"/>
      <c r="HO5" s="68"/>
      <c r="HP5" s="68"/>
      <c r="HQ5" s="68"/>
      <c r="HR5" s="68"/>
      <c r="HS5" s="68"/>
      <c r="HT5" s="68"/>
      <c r="HU5" s="68"/>
      <c r="HV5" s="68"/>
      <c r="HW5" s="68"/>
      <c r="HX5" s="68"/>
      <c r="HY5" s="68"/>
      <c r="HZ5" s="68"/>
      <c r="IA5" s="68"/>
      <c r="IB5" s="68"/>
      <c r="IC5" s="68"/>
      <c r="ID5" s="68"/>
      <c r="IE5" s="68"/>
      <c r="IF5" s="68"/>
      <c r="IG5" s="68"/>
      <c r="IH5" s="68"/>
      <c r="II5" s="68"/>
      <c r="IJ5" s="68"/>
      <c r="IK5" s="68"/>
      <c r="IL5" s="68"/>
      <c r="IM5" s="68"/>
      <c r="IN5" s="68"/>
      <c r="IO5" s="68"/>
      <c r="IP5" s="68"/>
      <c r="IQ5" s="68"/>
      <c r="IR5" s="68"/>
      <c r="IS5" s="68"/>
      <c r="IT5" s="68"/>
      <c r="IU5" s="68"/>
      <c r="IV5" s="68"/>
      <c r="IW5" s="68"/>
    </row>
    <row r="6" spans="1:257" ht="15.75" thickBot="1">
      <c r="A6" s="74">
        <f>COUNTIF(F12:G156,"Pass")</f>
        <v>0</v>
      </c>
      <c r="B6" s="75">
        <f>COUNTIF(F12:G156,"Fail")</f>
        <v>0</v>
      </c>
      <c r="C6" s="75">
        <f>E6-D6-B6-A6</f>
        <v>128</v>
      </c>
      <c r="D6" s="76">
        <f>COUNTIF(F12:G156,"N/A")</f>
        <v>0</v>
      </c>
      <c r="E6" s="270">
        <f>COUNTA(A12:A156)*2</f>
        <v>128</v>
      </c>
      <c r="F6" s="270"/>
      <c r="G6" s="270"/>
      <c r="H6" s="72"/>
      <c r="I6" s="179" t="s">
        <v>786</v>
      </c>
      <c r="J6" s="180">
        <f>COUNTIFS(J13:J143,"LamNS",L13:L143,"Open")</f>
        <v>0</v>
      </c>
      <c r="K6" s="180">
        <f>COUNTIFS(J13:J143,"LamNS",L13:L143,"Accepted")</f>
        <v>0</v>
      </c>
      <c r="L6" s="180">
        <f>COUNTIFS(J13:J143,"LamNS",L13:L143,"Ready for test")</f>
        <v>0</v>
      </c>
      <c r="M6" s="180">
        <f>COUNTIFS(J13:J143,"LamNS",L13:L143,"Closed")</f>
        <v>0</v>
      </c>
      <c r="N6" s="180">
        <f>COUNTIFS(J13:J143,"LamNS",L13:L143,"")</f>
        <v>0</v>
      </c>
      <c r="O6" s="182">
        <f t="shared" si="0"/>
        <v>0</v>
      </c>
      <c r="P6" s="68"/>
      <c r="Q6" s="68" t="s">
        <v>5</v>
      </c>
      <c r="R6" s="68"/>
      <c r="S6" s="68"/>
      <c r="T6" s="68"/>
      <c r="U6" s="68"/>
      <c r="V6" s="68"/>
      <c r="W6" s="68"/>
      <c r="X6" s="68"/>
      <c r="Y6" s="68"/>
      <c r="Z6" s="68"/>
      <c r="AA6" s="68"/>
      <c r="AB6" s="68"/>
      <c r="AC6" s="68"/>
      <c r="AD6" s="68"/>
      <c r="AE6" s="68"/>
      <c r="AF6" s="68"/>
      <c r="AG6" s="68"/>
      <c r="AH6" s="68"/>
      <c r="AI6" s="68"/>
      <c r="AJ6" s="68"/>
      <c r="AK6" s="68"/>
      <c r="AL6" s="68"/>
      <c r="AM6" s="68"/>
      <c r="AN6" s="68"/>
      <c r="AO6" s="68"/>
      <c r="AP6" s="68"/>
      <c r="AQ6" s="68"/>
      <c r="AR6" s="68"/>
      <c r="AS6" s="68"/>
      <c r="AT6" s="68"/>
      <c r="AU6" s="68"/>
      <c r="AV6" s="68"/>
      <c r="AW6" s="68"/>
      <c r="AX6" s="68"/>
      <c r="AY6" s="68"/>
      <c r="AZ6" s="68"/>
      <c r="BA6" s="68"/>
      <c r="BB6" s="68"/>
      <c r="BC6" s="68"/>
      <c r="BD6" s="68"/>
      <c r="BE6" s="68"/>
      <c r="BF6" s="68"/>
      <c r="BG6" s="68"/>
      <c r="BH6" s="68"/>
      <c r="BI6" s="68"/>
      <c r="BJ6" s="68"/>
      <c r="BK6" s="68"/>
      <c r="BL6" s="68"/>
      <c r="BM6" s="68"/>
      <c r="BN6" s="68"/>
      <c r="BO6" s="68"/>
      <c r="BP6" s="68"/>
      <c r="BQ6" s="68"/>
      <c r="BR6" s="68"/>
      <c r="BS6" s="68"/>
      <c r="BT6" s="68"/>
      <c r="BU6" s="68"/>
      <c r="BV6" s="68"/>
      <c r="BW6" s="68"/>
      <c r="BX6" s="68"/>
      <c r="BY6" s="68"/>
      <c r="BZ6" s="68"/>
      <c r="CA6" s="68"/>
      <c r="CB6" s="68"/>
      <c r="CC6" s="68"/>
      <c r="CD6" s="68"/>
      <c r="CE6" s="68"/>
      <c r="CF6" s="68"/>
      <c r="CG6" s="68"/>
      <c r="CH6" s="68"/>
      <c r="CI6" s="68"/>
      <c r="CJ6" s="68"/>
      <c r="CK6" s="68"/>
      <c r="CL6" s="68"/>
      <c r="CM6" s="68"/>
      <c r="CN6" s="68"/>
      <c r="CO6" s="68"/>
      <c r="CP6" s="68"/>
      <c r="CQ6" s="68"/>
      <c r="CR6" s="68"/>
      <c r="CS6" s="68"/>
      <c r="CT6" s="68"/>
      <c r="CU6" s="68"/>
      <c r="CV6" s="68"/>
      <c r="CW6" s="68"/>
      <c r="CX6" s="68"/>
      <c r="CY6" s="68"/>
      <c r="CZ6" s="68"/>
      <c r="DA6" s="68"/>
      <c r="DB6" s="68"/>
      <c r="DC6" s="68"/>
      <c r="DD6" s="68"/>
      <c r="DE6" s="68"/>
      <c r="DF6" s="68"/>
      <c r="DG6" s="68"/>
      <c r="DH6" s="68"/>
      <c r="DI6" s="68"/>
      <c r="DJ6" s="68"/>
      <c r="DK6" s="68"/>
      <c r="DL6" s="68"/>
      <c r="DM6" s="68"/>
      <c r="DN6" s="68"/>
      <c r="DO6" s="68"/>
      <c r="DP6" s="68"/>
      <c r="DQ6" s="68"/>
      <c r="DR6" s="68"/>
      <c r="DS6" s="68"/>
      <c r="DT6" s="68"/>
      <c r="DU6" s="68"/>
      <c r="DV6" s="68"/>
      <c r="DW6" s="68"/>
      <c r="DX6" s="68"/>
      <c r="DY6" s="68"/>
      <c r="DZ6" s="68"/>
      <c r="EA6" s="68"/>
      <c r="EB6" s="68"/>
      <c r="EC6" s="68"/>
      <c r="ED6" s="68"/>
      <c r="EE6" s="68"/>
      <c r="EF6" s="68"/>
      <c r="EG6" s="68"/>
      <c r="EH6" s="68"/>
      <c r="EI6" s="68"/>
      <c r="EJ6" s="68"/>
      <c r="EK6" s="68"/>
      <c r="EL6" s="68"/>
      <c r="EM6" s="68"/>
      <c r="EN6" s="68"/>
      <c r="EO6" s="68"/>
      <c r="EP6" s="68"/>
      <c r="EQ6" s="68"/>
      <c r="ER6" s="68"/>
      <c r="ES6" s="68"/>
      <c r="ET6" s="68"/>
      <c r="EU6" s="68"/>
      <c r="EV6" s="68"/>
      <c r="EW6" s="68"/>
      <c r="EX6" s="68"/>
      <c r="EY6" s="68"/>
      <c r="EZ6" s="68"/>
      <c r="FA6" s="68"/>
      <c r="FB6" s="68"/>
      <c r="FC6" s="68"/>
      <c r="FD6" s="68"/>
      <c r="FE6" s="68"/>
      <c r="FF6" s="68"/>
      <c r="FG6" s="68"/>
      <c r="FH6" s="68"/>
      <c r="FI6" s="68"/>
      <c r="FJ6" s="68"/>
      <c r="FK6" s="68"/>
      <c r="FL6" s="68"/>
      <c r="FM6" s="68"/>
      <c r="FN6" s="68"/>
      <c r="FO6" s="68"/>
      <c r="FP6" s="68"/>
      <c r="FQ6" s="68"/>
      <c r="FR6" s="68"/>
      <c r="FS6" s="68"/>
      <c r="FT6" s="68"/>
      <c r="FU6" s="68"/>
      <c r="FV6" s="68"/>
      <c r="FW6" s="68"/>
      <c r="FX6" s="68"/>
      <c r="FY6" s="68"/>
      <c r="FZ6" s="68"/>
      <c r="GA6" s="68"/>
      <c r="GB6" s="68"/>
      <c r="GC6" s="68"/>
      <c r="GD6" s="68"/>
      <c r="GE6" s="68"/>
      <c r="GF6" s="68"/>
      <c r="GG6" s="68"/>
      <c r="GH6" s="68"/>
      <c r="GI6" s="68"/>
      <c r="GJ6" s="68"/>
      <c r="GK6" s="68"/>
      <c r="GL6" s="68"/>
      <c r="GM6" s="68"/>
      <c r="GN6" s="68"/>
      <c r="GO6" s="68"/>
      <c r="GP6" s="68"/>
      <c r="GQ6" s="68"/>
      <c r="GR6" s="68"/>
      <c r="GS6" s="68"/>
      <c r="GT6" s="68"/>
      <c r="GU6" s="68"/>
      <c r="GV6" s="68"/>
      <c r="GW6" s="68"/>
      <c r="GX6" s="68"/>
      <c r="GY6" s="68"/>
      <c r="GZ6" s="68"/>
      <c r="HA6" s="68"/>
      <c r="HB6" s="68"/>
      <c r="HC6" s="68"/>
      <c r="HD6" s="68"/>
      <c r="HE6" s="68"/>
      <c r="HF6" s="68"/>
      <c r="HG6" s="68"/>
      <c r="HH6" s="68"/>
      <c r="HI6" s="68"/>
      <c r="HJ6" s="68"/>
      <c r="HK6" s="68"/>
      <c r="HL6" s="68"/>
      <c r="HM6" s="68"/>
      <c r="HN6" s="68"/>
      <c r="HO6" s="68"/>
      <c r="HP6" s="68"/>
      <c r="HQ6" s="68"/>
      <c r="HR6" s="68"/>
      <c r="HS6" s="68"/>
      <c r="HT6" s="68"/>
      <c r="HU6" s="68"/>
      <c r="HV6" s="68"/>
      <c r="HW6" s="68"/>
      <c r="HX6" s="68"/>
      <c r="HY6" s="68"/>
      <c r="HZ6" s="68"/>
      <c r="IA6" s="68"/>
      <c r="IB6" s="68"/>
      <c r="IC6" s="68"/>
      <c r="ID6" s="68"/>
      <c r="IE6" s="68"/>
      <c r="IF6" s="68"/>
      <c r="IG6" s="68"/>
      <c r="IH6" s="68"/>
      <c r="II6" s="68"/>
      <c r="IJ6" s="68"/>
      <c r="IK6" s="68"/>
      <c r="IL6" s="68"/>
      <c r="IM6" s="68"/>
      <c r="IN6" s="68"/>
      <c r="IO6" s="68"/>
      <c r="IP6" s="68"/>
      <c r="IQ6" s="68"/>
      <c r="IR6" s="68"/>
      <c r="IS6" s="68"/>
      <c r="IT6" s="68"/>
      <c r="IU6" s="68"/>
      <c r="IV6" s="68"/>
      <c r="IW6" s="68"/>
    </row>
    <row r="7" spans="1:257" ht="15" thickBot="1">
      <c r="A7" s="157"/>
      <c r="B7" s="157"/>
      <c r="C7" s="157"/>
      <c r="D7" s="157"/>
      <c r="E7" s="158"/>
      <c r="F7" s="158"/>
      <c r="G7" s="158"/>
      <c r="H7" s="72"/>
      <c r="I7" s="183" t="s">
        <v>92</v>
      </c>
      <c r="J7" s="184">
        <f>SUM(J2:J6)</f>
        <v>0</v>
      </c>
      <c r="K7" s="184">
        <f t="shared" ref="K7:N7" si="1">SUM(K2:K6)</f>
        <v>0</v>
      </c>
      <c r="L7" s="184">
        <f t="shared" si="1"/>
        <v>0</v>
      </c>
      <c r="M7" s="184">
        <f t="shared" si="1"/>
        <v>0</v>
      </c>
      <c r="N7" s="184">
        <f t="shared" si="1"/>
        <v>0</v>
      </c>
      <c r="O7" s="185">
        <f>SUM(O2:O6)</f>
        <v>0</v>
      </c>
      <c r="P7" s="68"/>
      <c r="Q7" s="68"/>
      <c r="R7" s="68"/>
      <c r="S7" s="68"/>
      <c r="T7" s="68"/>
      <c r="U7" s="68"/>
      <c r="V7" s="68"/>
      <c r="W7" s="68"/>
      <c r="X7" s="68"/>
      <c r="Y7" s="68"/>
      <c r="Z7" s="68"/>
      <c r="AA7" s="68"/>
      <c r="AB7" s="68"/>
      <c r="AC7" s="68"/>
      <c r="AD7" s="68"/>
      <c r="AE7" s="68"/>
      <c r="AF7" s="68"/>
      <c r="AG7" s="68"/>
      <c r="AH7" s="68"/>
      <c r="AI7" s="68"/>
      <c r="AJ7" s="68"/>
      <c r="AK7" s="68"/>
      <c r="AL7" s="68"/>
      <c r="AM7" s="68"/>
      <c r="AN7" s="68"/>
      <c r="AO7" s="68"/>
      <c r="AP7" s="68"/>
      <c r="AQ7" s="68"/>
      <c r="AR7" s="68"/>
      <c r="AS7" s="68"/>
      <c r="AT7" s="68"/>
      <c r="AU7" s="68"/>
      <c r="AV7" s="68"/>
      <c r="AW7" s="68"/>
      <c r="AX7" s="68"/>
      <c r="AY7" s="68"/>
      <c r="AZ7" s="68"/>
      <c r="BA7" s="68"/>
      <c r="BB7" s="68"/>
      <c r="BC7" s="68"/>
      <c r="BD7" s="68"/>
      <c r="BE7" s="68"/>
      <c r="BF7" s="68"/>
      <c r="BG7" s="68"/>
      <c r="BH7" s="68"/>
      <c r="BI7" s="68"/>
      <c r="BJ7" s="68"/>
      <c r="BK7" s="68"/>
      <c r="BL7" s="68"/>
      <c r="BM7" s="68"/>
      <c r="BN7" s="68"/>
      <c r="BO7" s="68"/>
      <c r="BP7" s="68"/>
      <c r="BQ7" s="68"/>
      <c r="BR7" s="68"/>
      <c r="BS7" s="68"/>
      <c r="BT7" s="68"/>
      <c r="BU7" s="68"/>
      <c r="BV7" s="68"/>
      <c r="BW7" s="68"/>
      <c r="BX7" s="68"/>
      <c r="BY7" s="68"/>
      <c r="BZ7" s="68"/>
      <c r="CA7" s="68"/>
      <c r="CB7" s="68"/>
      <c r="CC7" s="68"/>
      <c r="CD7" s="68"/>
      <c r="CE7" s="68"/>
      <c r="CF7" s="68"/>
      <c r="CG7" s="68"/>
      <c r="CH7" s="68"/>
      <c r="CI7" s="68"/>
      <c r="CJ7" s="68"/>
      <c r="CK7" s="68"/>
      <c r="CL7" s="68"/>
      <c r="CM7" s="68"/>
      <c r="CN7" s="68"/>
      <c r="CO7" s="68"/>
      <c r="CP7" s="68"/>
      <c r="CQ7" s="68"/>
      <c r="CR7" s="68"/>
      <c r="CS7" s="68"/>
      <c r="CT7" s="68"/>
      <c r="CU7" s="68"/>
      <c r="CV7" s="68"/>
      <c r="CW7" s="68"/>
      <c r="CX7" s="68"/>
      <c r="CY7" s="68"/>
      <c r="CZ7" s="68"/>
      <c r="DA7" s="68"/>
      <c r="DB7" s="68"/>
      <c r="DC7" s="68"/>
      <c r="DD7" s="68"/>
      <c r="DE7" s="68"/>
      <c r="DF7" s="68"/>
      <c r="DG7" s="68"/>
      <c r="DH7" s="68"/>
      <c r="DI7" s="68"/>
      <c r="DJ7" s="68"/>
      <c r="DK7" s="68"/>
      <c r="DL7" s="68"/>
      <c r="DM7" s="68"/>
      <c r="DN7" s="68"/>
      <c r="DO7" s="68"/>
      <c r="DP7" s="68"/>
      <c r="DQ7" s="68"/>
      <c r="DR7" s="68"/>
      <c r="DS7" s="68"/>
      <c r="DT7" s="68"/>
      <c r="DU7" s="68"/>
      <c r="DV7" s="68"/>
      <c r="DW7" s="68"/>
      <c r="DX7" s="68"/>
      <c r="DY7" s="68"/>
      <c r="DZ7" s="68"/>
      <c r="EA7" s="68"/>
      <c r="EB7" s="68"/>
      <c r="EC7" s="68"/>
      <c r="ED7" s="68"/>
      <c r="EE7" s="68"/>
      <c r="EF7" s="68"/>
      <c r="EG7" s="68"/>
      <c r="EH7" s="68"/>
      <c r="EI7" s="68"/>
      <c r="EJ7" s="68"/>
      <c r="EK7" s="68"/>
      <c r="EL7" s="68"/>
      <c r="EM7" s="68"/>
      <c r="EN7" s="68"/>
      <c r="EO7" s="68"/>
      <c r="EP7" s="68"/>
      <c r="EQ7" s="68"/>
      <c r="ER7" s="68"/>
      <c r="ES7" s="68"/>
      <c r="ET7" s="68"/>
      <c r="EU7" s="68"/>
      <c r="EV7" s="68"/>
      <c r="EW7" s="68"/>
      <c r="EX7" s="68"/>
      <c r="EY7" s="68"/>
      <c r="EZ7" s="68"/>
      <c r="FA7" s="68"/>
      <c r="FB7" s="68"/>
      <c r="FC7" s="68"/>
      <c r="FD7" s="68"/>
      <c r="FE7" s="68"/>
      <c r="FF7" s="68"/>
      <c r="FG7" s="68"/>
      <c r="FH7" s="68"/>
      <c r="FI7" s="68"/>
      <c r="FJ7" s="68"/>
      <c r="FK7" s="68"/>
      <c r="FL7" s="68"/>
      <c r="FM7" s="68"/>
      <c r="FN7" s="68"/>
      <c r="FO7" s="68"/>
      <c r="FP7" s="68"/>
      <c r="FQ7" s="68"/>
      <c r="FR7" s="68"/>
      <c r="FS7" s="68"/>
      <c r="FT7" s="68"/>
      <c r="FU7" s="68"/>
      <c r="FV7" s="68"/>
      <c r="FW7" s="68"/>
      <c r="FX7" s="68"/>
      <c r="FY7" s="68"/>
      <c r="FZ7" s="68"/>
      <c r="GA7" s="68"/>
      <c r="GB7" s="68"/>
      <c r="GC7" s="68"/>
      <c r="GD7" s="68"/>
      <c r="GE7" s="68"/>
      <c r="GF7" s="68"/>
      <c r="GG7" s="68"/>
      <c r="GH7" s="68"/>
      <c r="GI7" s="68"/>
      <c r="GJ7" s="68"/>
      <c r="GK7" s="68"/>
      <c r="GL7" s="68"/>
      <c r="GM7" s="68"/>
      <c r="GN7" s="68"/>
      <c r="GO7" s="68"/>
      <c r="GP7" s="68"/>
      <c r="GQ7" s="68"/>
      <c r="GR7" s="68"/>
      <c r="GS7" s="68"/>
      <c r="GT7" s="68"/>
      <c r="GU7" s="68"/>
      <c r="GV7" s="68"/>
      <c r="GW7" s="68"/>
      <c r="GX7" s="68"/>
      <c r="GY7" s="68"/>
      <c r="GZ7" s="68"/>
      <c r="HA7" s="68"/>
      <c r="HB7" s="68"/>
      <c r="HC7" s="68"/>
      <c r="HD7" s="68"/>
      <c r="HE7" s="68"/>
      <c r="HF7" s="68"/>
      <c r="HG7" s="68"/>
      <c r="HH7" s="68"/>
      <c r="HI7" s="68"/>
      <c r="HJ7" s="68"/>
      <c r="HK7" s="68"/>
      <c r="HL7" s="68"/>
      <c r="HM7" s="68"/>
      <c r="HN7" s="68"/>
      <c r="HO7" s="68"/>
      <c r="HP7" s="68"/>
      <c r="HQ7" s="68"/>
      <c r="HR7" s="68"/>
      <c r="HS7" s="68"/>
      <c r="HT7" s="68"/>
      <c r="HU7" s="68"/>
      <c r="HV7" s="68"/>
      <c r="HW7" s="68"/>
      <c r="HX7" s="68"/>
      <c r="HY7" s="68"/>
      <c r="HZ7" s="68"/>
      <c r="IA7" s="68"/>
      <c r="IB7" s="68"/>
      <c r="IC7" s="68"/>
      <c r="ID7" s="68"/>
      <c r="IE7" s="68"/>
      <c r="IF7" s="68"/>
      <c r="IG7" s="68"/>
      <c r="IH7" s="68"/>
      <c r="II7" s="68"/>
      <c r="IJ7" s="68"/>
      <c r="IK7" s="68"/>
      <c r="IL7" s="68"/>
      <c r="IM7" s="68"/>
      <c r="IN7" s="68"/>
      <c r="IO7" s="68"/>
      <c r="IP7" s="68"/>
      <c r="IQ7" s="68"/>
      <c r="IR7" s="68"/>
      <c r="IS7" s="68"/>
      <c r="IT7" s="68"/>
      <c r="IU7" s="68"/>
      <c r="IV7" s="68"/>
      <c r="IW7" s="68"/>
    </row>
    <row r="8" spans="1:257" ht="13.5" thickTop="1">
      <c r="A8" s="157"/>
      <c r="B8" s="157"/>
      <c r="C8" s="157"/>
      <c r="D8" s="157"/>
      <c r="E8" s="158"/>
      <c r="F8" s="158"/>
      <c r="G8" s="158"/>
      <c r="H8" s="68"/>
      <c r="I8" s="68"/>
      <c r="J8" s="68"/>
      <c r="K8" s="68"/>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68"/>
      <c r="AX8" s="68"/>
      <c r="AY8" s="68"/>
      <c r="AZ8" s="68"/>
      <c r="BA8" s="68"/>
      <c r="BB8" s="68"/>
      <c r="BC8" s="68"/>
      <c r="BD8" s="68"/>
      <c r="BE8" s="68"/>
      <c r="BF8" s="68"/>
      <c r="BG8" s="68"/>
      <c r="BH8" s="68"/>
      <c r="BI8" s="68"/>
      <c r="BJ8" s="68"/>
      <c r="BK8" s="68"/>
      <c r="BL8" s="68"/>
      <c r="BM8" s="68"/>
      <c r="BN8" s="68"/>
      <c r="BO8" s="68"/>
      <c r="BP8" s="68"/>
      <c r="BQ8" s="68"/>
      <c r="BR8" s="68"/>
      <c r="BS8" s="68"/>
      <c r="BT8" s="68"/>
      <c r="BU8" s="68"/>
      <c r="BV8" s="68"/>
      <c r="BW8" s="68"/>
      <c r="BX8" s="68"/>
      <c r="BY8" s="68"/>
      <c r="BZ8" s="68"/>
      <c r="CA8" s="68"/>
      <c r="CB8" s="68"/>
      <c r="CC8" s="68"/>
      <c r="CD8" s="68"/>
      <c r="CE8" s="68"/>
      <c r="CF8" s="68"/>
      <c r="CG8" s="68"/>
      <c r="CH8" s="68"/>
      <c r="CI8" s="68"/>
      <c r="CJ8" s="68"/>
      <c r="CK8" s="68"/>
      <c r="CL8" s="68"/>
      <c r="CM8" s="68"/>
      <c r="CN8" s="68"/>
      <c r="CO8" s="68"/>
      <c r="CP8" s="68"/>
      <c r="CQ8" s="68"/>
      <c r="CR8" s="68"/>
      <c r="CS8" s="68"/>
      <c r="CT8" s="68"/>
      <c r="CU8" s="68"/>
      <c r="CV8" s="68"/>
      <c r="CW8" s="68"/>
      <c r="CX8" s="68"/>
      <c r="CY8" s="68"/>
      <c r="CZ8" s="68"/>
      <c r="DA8" s="68"/>
      <c r="DB8" s="68"/>
      <c r="DC8" s="68"/>
      <c r="DD8" s="68"/>
      <c r="DE8" s="68"/>
      <c r="DF8" s="68"/>
      <c r="DG8" s="68"/>
      <c r="DH8" s="68"/>
      <c r="DI8" s="68"/>
      <c r="DJ8" s="68"/>
      <c r="DK8" s="68"/>
      <c r="DL8" s="68"/>
      <c r="DM8" s="68"/>
      <c r="DN8" s="68"/>
      <c r="DO8" s="68"/>
      <c r="DP8" s="68"/>
      <c r="DQ8" s="68"/>
      <c r="DR8" s="68"/>
      <c r="DS8" s="68"/>
      <c r="DT8" s="68"/>
      <c r="DU8" s="68"/>
      <c r="DV8" s="68"/>
      <c r="DW8" s="68"/>
      <c r="DX8" s="68"/>
      <c r="DY8" s="68"/>
      <c r="DZ8" s="68"/>
      <c r="EA8" s="68"/>
      <c r="EB8" s="68"/>
      <c r="EC8" s="68"/>
      <c r="ED8" s="68"/>
      <c r="EE8" s="68"/>
      <c r="EF8" s="68"/>
      <c r="EG8" s="68"/>
      <c r="EH8" s="68"/>
      <c r="EI8" s="68"/>
      <c r="EJ8" s="68"/>
      <c r="EK8" s="68"/>
      <c r="EL8" s="68"/>
      <c r="EM8" s="68"/>
      <c r="EN8" s="68"/>
      <c r="EO8" s="68"/>
      <c r="EP8" s="68"/>
      <c r="EQ8" s="68"/>
      <c r="ER8" s="68"/>
      <c r="ES8" s="68"/>
      <c r="ET8" s="68"/>
      <c r="EU8" s="68"/>
      <c r="EV8" s="68"/>
      <c r="EW8" s="68"/>
      <c r="EX8" s="68"/>
      <c r="EY8" s="68"/>
      <c r="EZ8" s="68"/>
      <c r="FA8" s="68"/>
      <c r="FB8" s="68"/>
      <c r="FC8" s="68"/>
      <c r="FD8" s="68"/>
      <c r="FE8" s="68"/>
      <c r="FF8" s="68"/>
      <c r="FG8" s="68"/>
      <c r="FH8" s="68"/>
      <c r="FI8" s="68"/>
      <c r="FJ8" s="68"/>
      <c r="FK8" s="68"/>
      <c r="FL8" s="68"/>
      <c r="FM8" s="68"/>
      <c r="FN8" s="68"/>
      <c r="FO8" s="68"/>
      <c r="FP8" s="68"/>
      <c r="FQ8" s="68"/>
      <c r="FR8" s="68"/>
      <c r="FS8" s="68"/>
      <c r="FT8" s="68"/>
      <c r="FU8" s="68"/>
      <c r="FV8" s="68"/>
      <c r="FW8" s="68"/>
      <c r="FX8" s="68"/>
      <c r="FY8" s="68"/>
      <c r="FZ8" s="68"/>
      <c r="GA8" s="68"/>
      <c r="GB8" s="68"/>
      <c r="GC8" s="68"/>
      <c r="GD8" s="68"/>
      <c r="GE8" s="68"/>
      <c r="GF8" s="68"/>
      <c r="GG8" s="68"/>
      <c r="GH8" s="68"/>
      <c r="GI8" s="68"/>
      <c r="GJ8" s="68"/>
      <c r="GK8" s="68"/>
      <c r="GL8" s="68"/>
      <c r="GM8" s="68"/>
      <c r="GN8" s="68"/>
      <c r="GO8" s="68"/>
      <c r="GP8" s="68"/>
      <c r="GQ8" s="68"/>
      <c r="GR8" s="68"/>
      <c r="GS8" s="68"/>
      <c r="GT8" s="68"/>
      <c r="GU8" s="68"/>
      <c r="GV8" s="68"/>
      <c r="GW8" s="68"/>
      <c r="GX8" s="68"/>
      <c r="GY8" s="68"/>
      <c r="GZ8" s="68"/>
      <c r="HA8" s="68"/>
      <c r="HB8" s="68"/>
      <c r="HC8" s="68"/>
      <c r="HD8" s="68"/>
      <c r="HE8" s="68"/>
      <c r="HF8" s="68"/>
      <c r="HG8" s="68"/>
      <c r="HH8" s="68"/>
      <c r="HI8" s="68"/>
      <c r="HJ8" s="68"/>
      <c r="HK8" s="68"/>
      <c r="HL8" s="68"/>
      <c r="HM8" s="68"/>
      <c r="HN8" s="68"/>
      <c r="HO8" s="68"/>
      <c r="HP8" s="68"/>
      <c r="HQ8" s="68"/>
      <c r="HR8" s="68"/>
      <c r="HS8" s="68"/>
      <c r="HT8" s="68"/>
      <c r="HU8" s="68"/>
      <c r="HV8" s="68"/>
      <c r="HW8" s="68"/>
      <c r="HX8" s="68"/>
      <c r="HY8" s="68"/>
      <c r="HZ8" s="68"/>
      <c r="IA8" s="68"/>
      <c r="IB8" s="68"/>
      <c r="IC8" s="68"/>
      <c r="ID8" s="68"/>
      <c r="IE8" s="68"/>
      <c r="IF8" s="68"/>
      <c r="IG8" s="68"/>
      <c r="IH8" s="68"/>
      <c r="II8" s="68"/>
      <c r="IJ8" s="68"/>
      <c r="IK8" s="68"/>
      <c r="IL8" s="68"/>
      <c r="IM8" s="68"/>
      <c r="IN8" s="68"/>
      <c r="IO8" s="68"/>
    </row>
    <row r="9" spans="1:257">
      <c r="A9" s="68"/>
      <c r="B9" s="68"/>
      <c r="C9" s="68"/>
      <c r="D9" s="77"/>
      <c r="E9" s="77"/>
      <c r="F9" s="77"/>
      <c r="G9" s="77"/>
      <c r="H9" s="77"/>
      <c r="I9" s="77"/>
      <c r="J9" s="73"/>
      <c r="K9" s="68"/>
      <c r="L9" s="68"/>
      <c r="M9" s="68"/>
      <c r="N9" s="68"/>
      <c r="O9" s="68"/>
      <c r="P9" s="68"/>
      <c r="Q9" s="68"/>
      <c r="R9" s="68"/>
      <c r="S9" s="68"/>
      <c r="T9" s="68"/>
      <c r="U9" s="68"/>
      <c r="V9" s="68"/>
      <c r="W9" s="68"/>
      <c r="X9" s="68"/>
      <c r="Y9" s="68"/>
      <c r="Z9" s="68"/>
      <c r="AA9" s="68"/>
      <c r="AB9" s="68"/>
      <c r="AC9" s="68"/>
      <c r="AD9" s="68"/>
      <c r="AE9" s="68"/>
      <c r="AF9" s="68"/>
      <c r="AG9" s="68"/>
      <c r="AH9" s="68"/>
      <c r="AI9" s="68"/>
      <c r="AJ9" s="68"/>
      <c r="AK9" s="68"/>
      <c r="AL9" s="68"/>
      <c r="AM9" s="68"/>
      <c r="AN9" s="68"/>
      <c r="AO9" s="68"/>
      <c r="AP9" s="68"/>
      <c r="AQ9" s="68"/>
      <c r="AR9" s="68"/>
      <c r="AS9" s="68"/>
      <c r="AT9" s="68"/>
      <c r="AU9" s="68"/>
      <c r="AV9" s="68"/>
      <c r="AW9" s="68"/>
      <c r="AX9" s="68"/>
      <c r="AY9" s="68"/>
      <c r="AZ9" s="68"/>
      <c r="BA9" s="68"/>
      <c r="BB9" s="68"/>
      <c r="BC9" s="68"/>
      <c r="BD9" s="68"/>
      <c r="BE9" s="68"/>
      <c r="BF9" s="68"/>
      <c r="BG9" s="68"/>
      <c r="BH9" s="68"/>
      <c r="BI9" s="68"/>
      <c r="BJ9" s="68"/>
      <c r="BK9" s="68"/>
      <c r="BL9" s="68"/>
      <c r="BM9" s="68"/>
      <c r="BN9" s="68"/>
      <c r="BO9" s="68"/>
      <c r="BP9" s="68"/>
      <c r="BQ9" s="68"/>
      <c r="BR9" s="68"/>
      <c r="BS9" s="68"/>
      <c r="BT9" s="68"/>
      <c r="BU9" s="68"/>
      <c r="BV9" s="68"/>
      <c r="BW9" s="68"/>
      <c r="BX9" s="68"/>
      <c r="BY9" s="68"/>
      <c r="BZ9" s="68"/>
      <c r="CA9" s="68"/>
      <c r="CB9" s="68"/>
      <c r="CC9" s="68"/>
      <c r="CD9" s="68"/>
      <c r="CE9" s="68"/>
      <c r="CF9" s="68"/>
      <c r="CG9" s="68"/>
      <c r="CH9" s="68"/>
      <c r="CI9" s="68"/>
      <c r="CJ9" s="68"/>
      <c r="CK9" s="68"/>
      <c r="CL9" s="68"/>
      <c r="CM9" s="68"/>
      <c r="CN9" s="68"/>
      <c r="CO9" s="68"/>
      <c r="CP9" s="68"/>
      <c r="CQ9" s="68"/>
      <c r="CR9" s="68"/>
      <c r="CS9" s="68"/>
      <c r="CT9" s="68"/>
      <c r="CU9" s="68"/>
      <c r="CV9" s="68"/>
      <c r="CW9" s="68"/>
      <c r="CX9" s="68"/>
      <c r="CY9" s="68"/>
      <c r="CZ9" s="68"/>
      <c r="DA9" s="68"/>
      <c r="DB9" s="68"/>
      <c r="DC9" s="68"/>
      <c r="DD9" s="68"/>
      <c r="DE9" s="68"/>
      <c r="DF9" s="68"/>
      <c r="DG9" s="68"/>
      <c r="DH9" s="68"/>
      <c r="DI9" s="68"/>
      <c r="DJ9" s="68"/>
      <c r="DK9" s="68"/>
      <c r="DL9" s="68"/>
      <c r="DM9" s="68"/>
      <c r="DN9" s="68"/>
      <c r="DO9" s="68"/>
      <c r="DP9" s="68"/>
      <c r="DQ9" s="68"/>
      <c r="DR9" s="68"/>
      <c r="DS9" s="68"/>
      <c r="DT9" s="68"/>
      <c r="DU9" s="68"/>
      <c r="DV9" s="68"/>
      <c r="DW9" s="68"/>
      <c r="DX9" s="68"/>
      <c r="DY9" s="68"/>
      <c r="DZ9" s="68"/>
      <c r="EA9" s="68"/>
      <c r="EB9" s="68"/>
      <c r="EC9" s="68"/>
      <c r="ED9" s="68"/>
      <c r="EE9" s="68"/>
      <c r="EF9" s="68"/>
      <c r="EG9" s="68"/>
      <c r="EH9" s="68"/>
      <c r="EI9" s="68"/>
      <c r="EJ9" s="68"/>
      <c r="EK9" s="68"/>
      <c r="EL9" s="68"/>
      <c r="EM9" s="68"/>
      <c r="EN9" s="68"/>
      <c r="EO9" s="68"/>
      <c r="EP9" s="68"/>
      <c r="EQ9" s="68"/>
      <c r="ER9" s="68"/>
      <c r="ES9" s="68"/>
      <c r="ET9" s="68"/>
      <c r="EU9" s="68"/>
      <c r="EV9" s="68"/>
      <c r="EW9" s="68"/>
      <c r="EX9" s="68"/>
      <c r="EY9" s="68"/>
      <c r="EZ9" s="68"/>
      <c r="FA9" s="68"/>
      <c r="FB9" s="68"/>
      <c r="FC9" s="68"/>
      <c r="FD9" s="68"/>
      <c r="FE9" s="68"/>
      <c r="FF9" s="68"/>
      <c r="FG9" s="68"/>
      <c r="FH9" s="68"/>
      <c r="FI9" s="68"/>
      <c r="FJ9" s="68"/>
      <c r="FK9" s="68"/>
      <c r="FL9" s="68"/>
      <c r="FM9" s="68"/>
      <c r="FN9" s="68"/>
      <c r="FO9" s="68"/>
      <c r="FP9" s="68"/>
      <c r="FQ9" s="68"/>
      <c r="FR9" s="68"/>
      <c r="FS9" s="68"/>
      <c r="FT9" s="68"/>
      <c r="FU9" s="68"/>
      <c r="FV9" s="68"/>
      <c r="FW9" s="68"/>
      <c r="FX9" s="68"/>
      <c r="FY9" s="68"/>
      <c r="FZ9" s="68"/>
      <c r="GA9" s="68"/>
      <c r="GB9" s="68"/>
      <c r="GC9" s="68"/>
      <c r="GD9" s="68"/>
      <c r="GE9" s="68"/>
      <c r="GF9" s="68"/>
      <c r="GG9" s="68"/>
      <c r="GH9" s="68"/>
      <c r="GI9" s="68"/>
      <c r="GJ9" s="68"/>
      <c r="GK9" s="68"/>
      <c r="GL9" s="68"/>
      <c r="GM9" s="68"/>
      <c r="GN9" s="68"/>
      <c r="GO9" s="68"/>
      <c r="GP9" s="68"/>
      <c r="GQ9" s="68"/>
      <c r="GR9" s="68"/>
      <c r="GS9" s="68"/>
      <c r="GT9" s="68"/>
      <c r="GU9" s="68"/>
      <c r="GV9" s="68"/>
      <c r="GW9" s="68"/>
      <c r="GX9" s="68"/>
      <c r="GY9" s="68"/>
      <c r="GZ9" s="68"/>
      <c r="HA9" s="68"/>
      <c r="HB9" s="68"/>
      <c r="HC9" s="68"/>
      <c r="HD9" s="68"/>
      <c r="HE9" s="68"/>
      <c r="HF9" s="68"/>
      <c r="HG9" s="68"/>
      <c r="HH9" s="68"/>
      <c r="HI9" s="68"/>
      <c r="HJ9" s="68"/>
      <c r="HK9" s="68"/>
      <c r="HL9" s="68"/>
      <c r="HM9" s="68"/>
      <c r="HN9" s="68"/>
      <c r="HO9" s="68"/>
      <c r="HP9" s="68"/>
      <c r="HQ9" s="68"/>
      <c r="HR9" s="68"/>
      <c r="HS9" s="68"/>
      <c r="HT9" s="68"/>
      <c r="HU9" s="68"/>
      <c r="HV9" s="68"/>
      <c r="HW9" s="68"/>
      <c r="HX9" s="68"/>
      <c r="HY9" s="68"/>
      <c r="HZ9" s="68"/>
      <c r="IA9" s="68"/>
      <c r="IB9" s="68"/>
      <c r="IC9" s="68"/>
      <c r="ID9" s="68"/>
      <c r="IE9" s="68"/>
      <c r="IF9" s="68"/>
      <c r="IG9" s="68"/>
      <c r="IH9" s="68"/>
      <c r="II9" s="68"/>
      <c r="IJ9" s="68"/>
      <c r="IK9" s="68"/>
      <c r="IL9" s="68"/>
      <c r="IM9" s="68"/>
      <c r="IN9" s="68"/>
      <c r="IO9" s="68"/>
      <c r="IP9" s="68"/>
      <c r="IQ9" s="68"/>
      <c r="IR9" s="68"/>
      <c r="IS9" s="68"/>
      <c r="IT9" s="68"/>
      <c r="IU9" s="68"/>
      <c r="IV9" s="68"/>
      <c r="IW9" s="68"/>
    </row>
    <row r="10" spans="1:257" ht="51">
      <c r="A10" s="41" t="s">
        <v>7</v>
      </c>
      <c r="B10" s="245" t="s">
        <v>858</v>
      </c>
      <c r="C10" s="245" t="s">
        <v>859</v>
      </c>
      <c r="D10" s="245" t="s">
        <v>860</v>
      </c>
      <c r="E10" s="233" t="s">
        <v>861</v>
      </c>
      <c r="F10" s="42" t="s">
        <v>788</v>
      </c>
      <c r="G10" s="42" t="s">
        <v>789</v>
      </c>
      <c r="H10" s="246" t="s">
        <v>862</v>
      </c>
      <c r="I10" s="245" t="s">
        <v>863</v>
      </c>
      <c r="J10" s="152" t="s">
        <v>81</v>
      </c>
      <c r="K10" s="153" t="s">
        <v>3</v>
      </c>
      <c r="L10" s="154" t="s">
        <v>82</v>
      </c>
      <c r="M10" s="154" t="s">
        <v>84</v>
      </c>
      <c r="N10" s="152" t="s">
        <v>83</v>
      </c>
      <c r="O10" s="154" t="s">
        <v>94</v>
      </c>
      <c r="P10" s="68"/>
      <c r="Q10" s="68"/>
      <c r="R10" s="68"/>
      <c r="S10" s="68"/>
      <c r="T10" s="68"/>
      <c r="U10" s="68"/>
      <c r="V10" s="68"/>
      <c r="W10" s="68"/>
      <c r="X10" s="68"/>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c r="AX10" s="68"/>
      <c r="AY10" s="68"/>
      <c r="AZ10" s="68"/>
      <c r="BA10" s="68"/>
      <c r="BB10" s="68"/>
      <c r="BC10" s="68"/>
      <c r="BD10" s="68"/>
      <c r="BE10" s="68"/>
      <c r="BF10" s="68"/>
      <c r="BG10" s="68"/>
      <c r="BH10" s="68"/>
      <c r="BI10" s="68"/>
      <c r="BJ10" s="68"/>
      <c r="BK10" s="68"/>
      <c r="BL10" s="68"/>
      <c r="BM10" s="68"/>
      <c r="BN10" s="68"/>
      <c r="BO10" s="68"/>
      <c r="BP10" s="68"/>
      <c r="BQ10" s="68"/>
      <c r="BR10" s="68"/>
      <c r="BS10" s="68"/>
      <c r="BT10" s="68"/>
      <c r="BU10" s="68"/>
      <c r="BV10" s="68"/>
      <c r="BW10" s="68"/>
      <c r="BX10" s="68"/>
      <c r="BY10" s="68"/>
      <c r="BZ10" s="68"/>
      <c r="CA10" s="68"/>
      <c r="CB10" s="68"/>
      <c r="CC10" s="68"/>
      <c r="CD10" s="68"/>
      <c r="CE10" s="68"/>
      <c r="CF10" s="68"/>
      <c r="CG10" s="68"/>
      <c r="CH10" s="68"/>
      <c r="CI10" s="68"/>
      <c r="CJ10" s="68"/>
      <c r="CK10" s="68"/>
      <c r="CL10" s="68"/>
      <c r="CM10" s="68"/>
      <c r="CN10" s="68"/>
      <c r="CO10" s="68"/>
      <c r="CP10" s="68"/>
      <c r="CQ10" s="68"/>
      <c r="CR10" s="68"/>
      <c r="CS10" s="68"/>
      <c r="CT10" s="68"/>
      <c r="CU10" s="68"/>
      <c r="CV10" s="68"/>
      <c r="CW10" s="68"/>
      <c r="CX10" s="68"/>
      <c r="CY10" s="68"/>
      <c r="CZ10" s="68"/>
      <c r="DA10" s="68"/>
      <c r="DB10" s="68"/>
      <c r="DC10" s="68"/>
      <c r="DD10" s="68"/>
      <c r="DE10" s="68"/>
      <c r="DF10" s="68"/>
      <c r="DG10" s="68"/>
      <c r="DH10" s="68"/>
      <c r="DI10" s="68"/>
      <c r="DJ10" s="68"/>
      <c r="DK10" s="68"/>
      <c r="DL10" s="68"/>
      <c r="DM10" s="68"/>
      <c r="DN10" s="68"/>
      <c r="DO10" s="68"/>
      <c r="DP10" s="68"/>
      <c r="DQ10" s="68"/>
      <c r="DR10" s="68"/>
      <c r="DS10" s="68"/>
      <c r="DT10" s="68"/>
      <c r="DU10" s="68"/>
      <c r="DV10" s="68"/>
      <c r="DW10" s="68"/>
      <c r="DX10" s="68"/>
      <c r="DY10" s="68"/>
      <c r="DZ10" s="68"/>
      <c r="EA10" s="68"/>
      <c r="EB10" s="68"/>
      <c r="EC10" s="68"/>
      <c r="ED10" s="68"/>
      <c r="EE10" s="68"/>
      <c r="EF10" s="68"/>
      <c r="EG10" s="68"/>
      <c r="EH10" s="68"/>
      <c r="EI10" s="68"/>
      <c r="EJ10" s="68"/>
      <c r="EK10" s="68"/>
      <c r="EL10" s="68"/>
      <c r="EM10" s="68"/>
      <c r="EN10" s="68"/>
      <c r="EO10" s="68"/>
      <c r="EP10" s="68"/>
      <c r="EQ10" s="68"/>
      <c r="ER10" s="68"/>
      <c r="ES10" s="68"/>
      <c r="ET10" s="68"/>
      <c r="EU10" s="68"/>
      <c r="EV10" s="68"/>
      <c r="EW10" s="68"/>
      <c r="EX10" s="68"/>
      <c r="EY10" s="68"/>
      <c r="EZ10" s="68"/>
      <c r="FA10" s="68"/>
      <c r="FB10" s="68"/>
      <c r="FC10" s="68"/>
      <c r="FD10" s="68"/>
      <c r="FE10" s="68"/>
      <c r="FF10" s="68"/>
      <c r="FG10" s="68"/>
      <c r="FH10" s="68"/>
      <c r="FI10" s="68"/>
      <c r="FJ10" s="68"/>
      <c r="FK10" s="68"/>
      <c r="FL10" s="68"/>
      <c r="FM10" s="68"/>
      <c r="FN10" s="68"/>
      <c r="FO10" s="68"/>
      <c r="FP10" s="68"/>
      <c r="FQ10" s="68"/>
      <c r="FR10" s="68"/>
      <c r="FS10" s="68"/>
      <c r="FT10" s="68"/>
      <c r="FU10" s="68"/>
      <c r="FV10" s="68"/>
      <c r="FW10" s="68"/>
      <c r="FX10" s="68"/>
      <c r="FY10" s="68"/>
      <c r="FZ10" s="68"/>
      <c r="GA10" s="68"/>
      <c r="GB10" s="68"/>
      <c r="GC10" s="68"/>
      <c r="GD10" s="68"/>
      <c r="GE10" s="68"/>
      <c r="GF10" s="68"/>
      <c r="GG10" s="68"/>
      <c r="GH10" s="68"/>
      <c r="GI10" s="68"/>
      <c r="GJ10" s="68"/>
      <c r="GK10" s="68"/>
      <c r="GL10" s="68"/>
      <c r="GM10" s="68"/>
      <c r="GN10" s="68"/>
      <c r="GO10" s="68"/>
      <c r="GP10" s="68"/>
      <c r="GQ10" s="68"/>
      <c r="GR10" s="68"/>
      <c r="GS10" s="68"/>
      <c r="GT10" s="68"/>
      <c r="GU10" s="68"/>
      <c r="GV10" s="68"/>
      <c r="GW10" s="68"/>
      <c r="GX10" s="68"/>
      <c r="GY10" s="68"/>
      <c r="GZ10" s="68"/>
      <c r="HA10" s="68"/>
      <c r="HB10" s="68"/>
      <c r="HC10" s="68"/>
      <c r="HD10" s="68"/>
      <c r="HE10" s="68"/>
      <c r="HF10" s="68"/>
      <c r="HG10" s="68"/>
      <c r="HH10" s="68"/>
      <c r="HI10" s="68"/>
      <c r="HJ10" s="68"/>
      <c r="HK10" s="68"/>
      <c r="HL10" s="68"/>
      <c r="HM10" s="68"/>
      <c r="HN10" s="68"/>
      <c r="HO10" s="68"/>
      <c r="HP10" s="68"/>
      <c r="HQ10" s="68"/>
      <c r="HR10" s="68"/>
      <c r="HS10" s="68"/>
      <c r="HT10" s="68"/>
      <c r="HU10" s="68"/>
      <c r="HV10" s="68"/>
      <c r="HW10" s="68"/>
      <c r="HX10" s="68"/>
      <c r="HY10" s="68"/>
      <c r="HZ10" s="68"/>
      <c r="IA10" s="68"/>
      <c r="IB10" s="68"/>
      <c r="IC10" s="68"/>
      <c r="ID10" s="68"/>
      <c r="IE10" s="68"/>
      <c r="IF10" s="68"/>
      <c r="IG10" s="68"/>
      <c r="IH10" s="68"/>
      <c r="II10" s="68"/>
      <c r="IJ10" s="68"/>
      <c r="IK10" s="68"/>
      <c r="IL10" s="68"/>
      <c r="IM10" s="68"/>
      <c r="IN10" s="68"/>
      <c r="IO10" s="68"/>
      <c r="IP10" s="68"/>
      <c r="IQ10" s="68"/>
      <c r="IR10" s="68"/>
      <c r="IS10" s="68"/>
      <c r="IT10" s="68"/>
      <c r="IU10" s="68"/>
      <c r="IV10" s="68"/>
      <c r="IW10" s="68"/>
    </row>
    <row r="11" spans="1:257">
      <c r="A11" s="43"/>
      <c r="B11" s="43" t="s">
        <v>18</v>
      </c>
      <c r="C11" s="44"/>
      <c r="D11" s="44"/>
      <c r="E11" s="44"/>
      <c r="F11" s="44"/>
      <c r="G11" s="44"/>
      <c r="H11" s="44"/>
      <c r="I11" s="45"/>
      <c r="J11" s="126"/>
      <c r="K11" s="126"/>
      <c r="L11" s="126"/>
      <c r="M11" s="126"/>
      <c r="N11" s="126"/>
      <c r="O11" s="137"/>
      <c r="P11" s="68"/>
      <c r="Q11" s="68"/>
      <c r="R11" s="68"/>
      <c r="S11" s="68"/>
      <c r="T11" s="68"/>
      <c r="U11" s="68"/>
      <c r="V11" s="68"/>
      <c r="W11" s="68"/>
      <c r="X11" s="68"/>
      <c r="Y11" s="68"/>
      <c r="Z11" s="68"/>
      <c r="AA11" s="68"/>
      <c r="AB11" s="68"/>
      <c r="AC11" s="68"/>
      <c r="AD11" s="68"/>
      <c r="AE11" s="68"/>
      <c r="AF11" s="68"/>
      <c r="AG11" s="68"/>
      <c r="AH11" s="68"/>
      <c r="AI11" s="68"/>
      <c r="AJ11" s="68"/>
      <c r="AK11" s="68"/>
      <c r="AL11" s="68"/>
      <c r="AM11" s="68"/>
      <c r="AN11" s="68"/>
      <c r="AO11" s="68"/>
      <c r="AP11" s="68"/>
      <c r="AQ11" s="68"/>
      <c r="AR11" s="68"/>
      <c r="AS11" s="68"/>
      <c r="AT11" s="68"/>
      <c r="AU11" s="68"/>
      <c r="AV11" s="68"/>
      <c r="AW11" s="68"/>
      <c r="AX11" s="68"/>
      <c r="AY11" s="68"/>
      <c r="AZ11" s="68"/>
      <c r="BA11" s="68"/>
      <c r="BB11" s="68"/>
      <c r="BC11" s="68"/>
      <c r="BD11" s="68"/>
      <c r="BE11" s="68"/>
      <c r="BF11" s="68"/>
      <c r="BG11" s="68"/>
      <c r="BH11" s="68"/>
      <c r="BI11" s="68"/>
      <c r="BJ11" s="68"/>
      <c r="BK11" s="68"/>
      <c r="BL11" s="68"/>
      <c r="BM11" s="68"/>
      <c r="BN11" s="68"/>
      <c r="BO11" s="68"/>
      <c r="BP11" s="68"/>
      <c r="BQ11" s="68"/>
      <c r="BR11" s="68"/>
      <c r="BS11" s="68"/>
      <c r="BT11" s="68"/>
      <c r="BU11" s="68"/>
      <c r="BV11" s="68"/>
      <c r="BW11" s="68"/>
      <c r="BX11" s="68"/>
      <c r="BY11" s="68"/>
      <c r="BZ11" s="68"/>
      <c r="CA11" s="68"/>
      <c r="CB11" s="68"/>
      <c r="CC11" s="68"/>
      <c r="CD11" s="68"/>
      <c r="CE11" s="68"/>
      <c r="CF11" s="68"/>
      <c r="CG11" s="68"/>
      <c r="CH11" s="68"/>
      <c r="CI11" s="68"/>
      <c r="CJ11" s="68"/>
      <c r="CK11" s="68"/>
      <c r="CL11" s="68"/>
      <c r="CM11" s="68"/>
      <c r="CN11" s="68"/>
      <c r="CO11" s="68"/>
      <c r="CP11" s="68"/>
      <c r="CQ11" s="68"/>
      <c r="CR11" s="68"/>
      <c r="CS11" s="68"/>
      <c r="CT11" s="68"/>
      <c r="CU11" s="68"/>
      <c r="CV11" s="68"/>
      <c r="CW11" s="68"/>
      <c r="CX11" s="68"/>
      <c r="CY11" s="68"/>
      <c r="CZ11" s="68"/>
      <c r="DA11" s="68"/>
      <c r="DB11" s="68"/>
      <c r="DC11" s="68"/>
      <c r="DD11" s="68"/>
      <c r="DE11" s="68"/>
      <c r="DF11" s="68"/>
      <c r="DG11" s="68"/>
      <c r="DH11" s="68"/>
      <c r="DI11" s="68"/>
      <c r="DJ11" s="68"/>
      <c r="DK11" s="68"/>
      <c r="DL11" s="68"/>
      <c r="DM11" s="68"/>
      <c r="DN11" s="68"/>
      <c r="DO11" s="68"/>
      <c r="DP11" s="68"/>
      <c r="DQ11" s="68"/>
      <c r="DR11" s="68"/>
      <c r="DS11" s="68"/>
      <c r="DT11" s="68"/>
      <c r="DU11" s="68"/>
      <c r="DV11" s="68"/>
      <c r="DW11" s="68"/>
      <c r="DX11" s="68"/>
      <c r="DY11" s="68"/>
      <c r="DZ11" s="68"/>
      <c r="EA11" s="68"/>
      <c r="EB11" s="68"/>
      <c r="EC11" s="68"/>
      <c r="ED11" s="68"/>
      <c r="EE11" s="68"/>
      <c r="EF11" s="68"/>
      <c r="EG11" s="68"/>
      <c r="EH11" s="68"/>
      <c r="EI11" s="68"/>
      <c r="EJ11" s="68"/>
      <c r="EK11" s="68"/>
      <c r="EL11" s="68"/>
      <c r="EM11" s="68"/>
      <c r="EN11" s="68"/>
      <c r="EO11" s="68"/>
      <c r="EP11" s="68"/>
      <c r="EQ11" s="68"/>
      <c r="ER11" s="68"/>
      <c r="ES11" s="68"/>
      <c r="ET11" s="68"/>
      <c r="EU11" s="68"/>
      <c r="EV11" s="68"/>
      <c r="EW11" s="68"/>
      <c r="EX11" s="68"/>
      <c r="EY11" s="68"/>
      <c r="EZ11" s="68"/>
      <c r="FA11" s="68"/>
      <c r="FB11" s="68"/>
      <c r="FC11" s="68"/>
      <c r="FD11" s="68"/>
      <c r="FE11" s="68"/>
      <c r="FF11" s="68"/>
      <c r="FG11" s="68"/>
      <c r="FH11" s="68"/>
      <c r="FI11" s="68"/>
      <c r="FJ11" s="68"/>
      <c r="FK11" s="68"/>
      <c r="FL11" s="68"/>
      <c r="FM11" s="68"/>
      <c r="FN11" s="68"/>
      <c r="FO11" s="68"/>
      <c r="FP11" s="68"/>
      <c r="FQ11" s="68"/>
      <c r="FR11" s="68"/>
      <c r="FS11" s="68"/>
      <c r="FT11" s="68"/>
      <c r="FU11" s="68"/>
      <c r="FV11" s="68"/>
      <c r="FW11" s="68"/>
      <c r="FX11" s="68"/>
      <c r="FY11" s="68"/>
      <c r="FZ11" s="68"/>
      <c r="GA11" s="68"/>
      <c r="GB11" s="68"/>
      <c r="GC11" s="68"/>
      <c r="GD11" s="68"/>
      <c r="GE11" s="68"/>
      <c r="GF11" s="68"/>
      <c r="GG11" s="68"/>
      <c r="GH11" s="68"/>
      <c r="GI11" s="68"/>
      <c r="GJ11" s="68"/>
      <c r="GK11" s="68"/>
      <c r="GL11" s="68"/>
      <c r="GM11" s="68"/>
      <c r="GN11" s="68"/>
      <c r="GO11" s="68"/>
      <c r="GP11" s="68"/>
      <c r="GQ11" s="68"/>
      <c r="GR11" s="68"/>
      <c r="GS11" s="68"/>
      <c r="GT11" s="68"/>
      <c r="GU11" s="68"/>
      <c r="GV11" s="68"/>
      <c r="GW11" s="68"/>
      <c r="GX11" s="68"/>
      <c r="GY11" s="68"/>
      <c r="GZ11" s="68"/>
      <c r="HA11" s="68"/>
      <c r="HB11" s="68"/>
      <c r="HC11" s="68"/>
      <c r="HD11" s="68"/>
      <c r="HE11" s="68"/>
      <c r="HF11" s="68"/>
      <c r="HG11" s="68"/>
      <c r="HH11" s="68"/>
      <c r="HI11" s="68"/>
      <c r="HJ11" s="68"/>
      <c r="HK11" s="68"/>
      <c r="HL11" s="68"/>
      <c r="HM11" s="68"/>
      <c r="HN11" s="68"/>
      <c r="HO11" s="68"/>
      <c r="HP11" s="68"/>
      <c r="HQ11" s="68"/>
      <c r="HR11" s="68"/>
      <c r="HS11" s="68"/>
      <c r="HT11" s="68"/>
      <c r="HU11" s="68"/>
      <c r="HV11" s="68"/>
      <c r="HW11" s="68"/>
      <c r="HX11" s="68"/>
      <c r="HY11" s="68"/>
      <c r="HZ11" s="68"/>
      <c r="IA11" s="68"/>
      <c r="IB11" s="68"/>
      <c r="IC11" s="68"/>
      <c r="ID11" s="68"/>
      <c r="IE11" s="68"/>
      <c r="IF11" s="68"/>
      <c r="IG11" s="68"/>
      <c r="IH11" s="68"/>
      <c r="II11" s="68"/>
      <c r="IJ11" s="68"/>
      <c r="IK11" s="68"/>
      <c r="IL11" s="68"/>
      <c r="IM11" s="68"/>
      <c r="IN11" s="68"/>
      <c r="IO11" s="68"/>
      <c r="IP11" s="68"/>
      <c r="IQ11" s="68"/>
      <c r="IR11" s="68"/>
      <c r="IS11" s="68"/>
      <c r="IT11" s="68"/>
      <c r="IU11" s="68"/>
      <c r="IV11" s="68"/>
      <c r="IW11" s="68"/>
    </row>
    <row r="12" spans="1:257" ht="127.5">
      <c r="A12" s="175" t="str">
        <f>"["&amp;TEXT($B$2,"##")&amp;"-"&amp;TEXT(ROW()-11,"##")&amp;"]"</f>
        <v>[Account Management-1]</v>
      </c>
      <c r="B12" s="95" t="s">
        <v>129</v>
      </c>
      <c r="C12" s="95" t="s">
        <v>126</v>
      </c>
      <c r="D12" s="95" t="s">
        <v>325</v>
      </c>
      <c r="E12" s="46"/>
      <c r="F12" s="95" t="s">
        <v>4</v>
      </c>
      <c r="G12" s="95" t="s">
        <v>4</v>
      </c>
      <c r="H12" s="79"/>
      <c r="I12" s="79"/>
      <c r="J12" s="155"/>
      <c r="K12" s="155"/>
      <c r="L12" s="155"/>
      <c r="M12" s="156"/>
      <c r="N12" s="156"/>
      <c r="O12" s="156"/>
      <c r="P12" s="114"/>
      <c r="Q12" s="114"/>
      <c r="R12" s="114"/>
      <c r="S12" s="114"/>
      <c r="T12" s="114"/>
      <c r="U12" s="114"/>
      <c r="V12" s="114"/>
      <c r="W12" s="114"/>
      <c r="X12" s="114"/>
      <c r="Y12" s="114"/>
      <c r="Z12" s="114"/>
      <c r="AA12" s="114"/>
      <c r="AB12" s="114"/>
      <c r="AC12" s="114"/>
      <c r="AD12" s="114"/>
      <c r="AE12" s="114"/>
      <c r="AF12" s="114"/>
      <c r="AG12" s="114"/>
      <c r="AH12" s="114"/>
      <c r="AI12" s="114"/>
      <c r="AJ12" s="114"/>
      <c r="AK12" s="114"/>
      <c r="AL12" s="114"/>
      <c r="AM12" s="114"/>
      <c r="AN12" s="114"/>
      <c r="AO12" s="114"/>
      <c r="AP12" s="114"/>
      <c r="AQ12" s="114"/>
      <c r="AR12" s="114"/>
      <c r="AS12" s="114"/>
      <c r="AT12" s="114"/>
      <c r="AU12" s="114"/>
      <c r="AV12" s="114"/>
      <c r="AW12" s="114"/>
      <c r="AX12" s="114"/>
      <c r="AY12" s="114"/>
      <c r="AZ12" s="114"/>
      <c r="BA12" s="114"/>
      <c r="BB12" s="114"/>
      <c r="BC12" s="114"/>
      <c r="BD12" s="114"/>
      <c r="BE12" s="114"/>
      <c r="BF12" s="114"/>
      <c r="BG12" s="114"/>
      <c r="BH12" s="114"/>
      <c r="BI12" s="114"/>
      <c r="BJ12" s="114"/>
      <c r="BK12" s="114"/>
      <c r="BL12" s="114"/>
      <c r="BM12" s="114"/>
      <c r="BN12" s="114"/>
      <c r="BO12" s="114"/>
      <c r="BP12" s="114"/>
      <c r="BQ12" s="114"/>
      <c r="BR12" s="114"/>
      <c r="BS12" s="114"/>
      <c r="BT12" s="114"/>
      <c r="BU12" s="114"/>
      <c r="BV12" s="114"/>
      <c r="BW12" s="114"/>
      <c r="BX12" s="114"/>
      <c r="BY12" s="114"/>
      <c r="BZ12" s="114"/>
      <c r="CA12" s="114"/>
      <c r="CB12" s="114"/>
      <c r="CC12" s="114"/>
      <c r="CD12" s="114"/>
      <c r="CE12" s="114"/>
      <c r="CF12" s="114"/>
      <c r="CG12" s="114"/>
      <c r="CH12" s="114"/>
      <c r="CI12" s="114"/>
      <c r="CJ12" s="114"/>
      <c r="CK12" s="114"/>
      <c r="CL12" s="114"/>
      <c r="CM12" s="114"/>
      <c r="CN12" s="114"/>
      <c r="CO12" s="114"/>
      <c r="CP12" s="114"/>
      <c r="CQ12" s="114"/>
      <c r="CR12" s="114"/>
      <c r="CS12" s="114"/>
      <c r="CT12" s="114"/>
      <c r="CU12" s="114"/>
      <c r="CV12" s="114"/>
      <c r="CW12" s="114"/>
      <c r="CX12" s="114"/>
      <c r="CY12" s="114"/>
      <c r="CZ12" s="114"/>
      <c r="DA12" s="114"/>
      <c r="DB12" s="114"/>
      <c r="DC12" s="114"/>
      <c r="DD12" s="114"/>
      <c r="DE12" s="114"/>
      <c r="DF12" s="114"/>
      <c r="DG12" s="114"/>
      <c r="DH12" s="114"/>
      <c r="DI12" s="114"/>
      <c r="DJ12" s="114"/>
      <c r="DK12" s="114"/>
      <c r="DL12" s="114"/>
      <c r="DM12" s="114"/>
      <c r="DN12" s="114"/>
      <c r="DO12" s="114"/>
      <c r="DP12" s="114"/>
      <c r="DQ12" s="114"/>
      <c r="DR12" s="114"/>
      <c r="DS12" s="114"/>
      <c r="DT12" s="114"/>
      <c r="DU12" s="114"/>
      <c r="DV12" s="114"/>
      <c r="DW12" s="114"/>
      <c r="DX12" s="114"/>
      <c r="DY12" s="114"/>
      <c r="DZ12" s="114"/>
      <c r="EA12" s="114"/>
      <c r="EB12" s="114"/>
      <c r="EC12" s="114"/>
      <c r="ED12" s="114"/>
      <c r="EE12" s="114"/>
      <c r="EF12" s="114"/>
      <c r="EG12" s="114"/>
      <c r="EH12" s="114"/>
      <c r="EI12" s="114"/>
      <c r="EJ12" s="114"/>
      <c r="EK12" s="114"/>
      <c r="EL12" s="114"/>
      <c r="EM12" s="114"/>
      <c r="EN12" s="114"/>
      <c r="EO12" s="114"/>
      <c r="EP12" s="114"/>
      <c r="EQ12" s="114"/>
      <c r="ER12" s="114"/>
      <c r="ES12" s="114"/>
      <c r="ET12" s="114"/>
      <c r="EU12" s="114"/>
      <c r="EV12" s="114"/>
      <c r="EW12" s="114"/>
      <c r="EX12" s="114"/>
      <c r="EY12" s="114"/>
      <c r="EZ12" s="114"/>
      <c r="FA12" s="114"/>
      <c r="FB12" s="114"/>
      <c r="FC12" s="114"/>
      <c r="FD12" s="114"/>
      <c r="FE12" s="114"/>
      <c r="FF12" s="114"/>
      <c r="FG12" s="114"/>
      <c r="FH12" s="114"/>
      <c r="FI12" s="114"/>
      <c r="FJ12" s="114"/>
      <c r="FK12" s="114"/>
      <c r="FL12" s="114"/>
      <c r="FM12" s="114"/>
      <c r="FN12" s="114"/>
      <c r="FO12" s="114"/>
      <c r="FP12" s="114"/>
      <c r="FQ12" s="114"/>
      <c r="FR12" s="114"/>
      <c r="FS12" s="114"/>
      <c r="FT12" s="114"/>
      <c r="FU12" s="114"/>
      <c r="FV12" s="114"/>
      <c r="FW12" s="114"/>
      <c r="FX12" s="114"/>
      <c r="FY12" s="114"/>
      <c r="FZ12" s="114"/>
      <c r="GA12" s="114"/>
      <c r="GB12" s="114"/>
      <c r="GC12" s="114"/>
      <c r="GD12" s="114"/>
      <c r="GE12" s="114"/>
      <c r="GF12" s="114"/>
      <c r="GG12" s="114"/>
      <c r="GH12" s="114"/>
      <c r="GI12" s="114"/>
      <c r="GJ12" s="114"/>
      <c r="GK12" s="114"/>
      <c r="GL12" s="114"/>
      <c r="GM12" s="114"/>
      <c r="GN12" s="114"/>
      <c r="GO12" s="114"/>
      <c r="GP12" s="114"/>
      <c r="GQ12" s="114"/>
      <c r="GR12" s="114"/>
      <c r="GS12" s="114"/>
      <c r="GT12" s="114"/>
      <c r="GU12" s="114"/>
      <c r="GV12" s="114"/>
      <c r="GW12" s="114"/>
      <c r="GX12" s="114"/>
      <c r="GY12" s="114"/>
      <c r="GZ12" s="114"/>
      <c r="HA12" s="114"/>
      <c r="HB12" s="114"/>
      <c r="HC12" s="114"/>
      <c r="HD12" s="114"/>
      <c r="HE12" s="114"/>
      <c r="HF12" s="114"/>
      <c r="HG12" s="114"/>
      <c r="HH12" s="114"/>
      <c r="HI12" s="114"/>
      <c r="HJ12" s="114"/>
      <c r="HK12" s="114"/>
      <c r="HL12" s="114"/>
      <c r="HM12" s="114"/>
      <c r="HN12" s="114"/>
      <c r="HO12" s="114"/>
      <c r="HP12" s="114"/>
      <c r="HQ12" s="114"/>
      <c r="HR12" s="114"/>
      <c r="HS12" s="114"/>
      <c r="HT12" s="114"/>
      <c r="HU12" s="114"/>
      <c r="HV12" s="114"/>
      <c r="HW12" s="114"/>
      <c r="HX12" s="114"/>
      <c r="HY12" s="114"/>
      <c r="HZ12" s="114"/>
      <c r="IA12" s="114"/>
      <c r="IB12" s="114"/>
      <c r="IC12" s="114"/>
      <c r="ID12" s="114"/>
      <c r="IE12" s="114"/>
      <c r="IF12" s="114"/>
      <c r="IG12" s="114"/>
      <c r="IH12" s="114"/>
      <c r="II12" s="114"/>
      <c r="IJ12" s="114"/>
      <c r="IK12" s="114"/>
      <c r="IL12" s="114"/>
      <c r="IM12" s="114"/>
      <c r="IN12" s="114"/>
      <c r="IO12" s="114"/>
      <c r="IP12" s="114"/>
      <c r="IQ12" s="114"/>
      <c r="IR12" s="114"/>
      <c r="IS12" s="114"/>
      <c r="IT12" s="114"/>
      <c r="IU12" s="114"/>
      <c r="IV12" s="114"/>
      <c r="IW12" s="114"/>
    </row>
    <row r="13" spans="1:257" ht="127.5">
      <c r="A13" s="175" t="str">
        <f t="shared" ref="A13:A26" si="2">"["&amp;TEXT($B$2,"##")&amp;"-"&amp;TEXT(ROW()-11,"##")&amp;"]"</f>
        <v>[Account Management-2]</v>
      </c>
      <c r="B13" s="95" t="s">
        <v>19</v>
      </c>
      <c r="C13" s="95" t="s">
        <v>126</v>
      </c>
      <c r="D13" s="95" t="s">
        <v>325</v>
      </c>
      <c r="E13" s="46"/>
      <c r="F13" s="95" t="s">
        <v>4</v>
      </c>
      <c r="G13" s="95" t="s">
        <v>4</v>
      </c>
      <c r="H13" s="79"/>
      <c r="I13" s="79"/>
      <c r="J13" s="155"/>
      <c r="K13" s="155"/>
      <c r="L13" s="155"/>
      <c r="M13" s="156"/>
      <c r="N13" s="156"/>
      <c r="O13" s="156"/>
      <c r="P13" s="114"/>
      <c r="Q13" s="114"/>
      <c r="R13" s="114"/>
      <c r="S13" s="114"/>
      <c r="T13" s="114"/>
      <c r="U13" s="114"/>
      <c r="V13" s="114"/>
      <c r="W13" s="114"/>
      <c r="X13" s="114"/>
      <c r="Y13" s="114"/>
      <c r="Z13" s="114"/>
      <c r="AA13" s="114"/>
      <c r="AB13" s="114"/>
      <c r="AC13" s="114"/>
      <c r="AD13" s="114"/>
      <c r="AE13" s="114"/>
      <c r="AF13" s="114"/>
      <c r="AG13" s="114"/>
      <c r="AH13" s="114"/>
      <c r="AI13" s="114"/>
      <c r="AJ13" s="114"/>
      <c r="AK13" s="114"/>
      <c r="AL13" s="114"/>
      <c r="AM13" s="114"/>
      <c r="AN13" s="114"/>
      <c r="AO13" s="114"/>
      <c r="AP13" s="114"/>
      <c r="AQ13" s="114"/>
      <c r="AR13" s="114"/>
      <c r="AS13" s="114"/>
      <c r="AT13" s="114"/>
      <c r="AU13" s="114"/>
      <c r="AV13" s="114"/>
      <c r="AW13" s="114"/>
      <c r="AX13" s="114"/>
      <c r="AY13" s="114"/>
      <c r="AZ13" s="114"/>
      <c r="BA13" s="114"/>
      <c r="BB13" s="114"/>
      <c r="BC13" s="114"/>
      <c r="BD13" s="114"/>
      <c r="BE13" s="114"/>
      <c r="BF13" s="114"/>
      <c r="BG13" s="114"/>
      <c r="BH13" s="114"/>
      <c r="BI13" s="114"/>
      <c r="BJ13" s="114"/>
      <c r="BK13" s="114"/>
      <c r="BL13" s="114"/>
      <c r="BM13" s="114"/>
      <c r="BN13" s="114"/>
      <c r="BO13" s="114"/>
      <c r="BP13" s="114"/>
      <c r="BQ13" s="114"/>
      <c r="BR13" s="114"/>
      <c r="BS13" s="114"/>
      <c r="BT13" s="114"/>
      <c r="BU13" s="114"/>
      <c r="BV13" s="114"/>
      <c r="BW13" s="114"/>
      <c r="BX13" s="114"/>
      <c r="BY13" s="114"/>
      <c r="BZ13" s="114"/>
      <c r="CA13" s="114"/>
      <c r="CB13" s="114"/>
      <c r="CC13" s="114"/>
      <c r="CD13" s="114"/>
      <c r="CE13" s="114"/>
      <c r="CF13" s="114"/>
      <c r="CG13" s="114"/>
      <c r="CH13" s="114"/>
      <c r="CI13" s="114"/>
      <c r="CJ13" s="114"/>
      <c r="CK13" s="114"/>
      <c r="CL13" s="114"/>
      <c r="CM13" s="114"/>
      <c r="CN13" s="114"/>
      <c r="CO13" s="114"/>
      <c r="CP13" s="114"/>
      <c r="CQ13" s="114"/>
      <c r="CR13" s="114"/>
      <c r="CS13" s="114"/>
      <c r="CT13" s="114"/>
      <c r="CU13" s="114"/>
      <c r="CV13" s="114"/>
      <c r="CW13" s="114"/>
      <c r="CX13" s="114"/>
      <c r="CY13" s="114"/>
      <c r="CZ13" s="114"/>
      <c r="DA13" s="114"/>
      <c r="DB13" s="114"/>
      <c r="DC13" s="114"/>
      <c r="DD13" s="114"/>
      <c r="DE13" s="114"/>
      <c r="DF13" s="114"/>
      <c r="DG13" s="114"/>
      <c r="DH13" s="114"/>
      <c r="DI13" s="114"/>
      <c r="DJ13" s="114"/>
      <c r="DK13" s="114"/>
      <c r="DL13" s="114"/>
      <c r="DM13" s="114"/>
      <c r="DN13" s="114"/>
      <c r="DO13" s="114"/>
      <c r="DP13" s="114"/>
      <c r="DQ13" s="114"/>
      <c r="DR13" s="114"/>
      <c r="DS13" s="114"/>
      <c r="DT13" s="114"/>
      <c r="DU13" s="114"/>
      <c r="DV13" s="114"/>
      <c r="DW13" s="114"/>
      <c r="DX13" s="114"/>
      <c r="DY13" s="114"/>
      <c r="DZ13" s="114"/>
      <c r="EA13" s="114"/>
      <c r="EB13" s="114"/>
      <c r="EC13" s="114"/>
      <c r="ED13" s="114"/>
      <c r="EE13" s="114"/>
      <c r="EF13" s="114"/>
      <c r="EG13" s="114"/>
      <c r="EH13" s="114"/>
      <c r="EI13" s="114"/>
      <c r="EJ13" s="114"/>
      <c r="EK13" s="114"/>
      <c r="EL13" s="114"/>
      <c r="EM13" s="114"/>
      <c r="EN13" s="114"/>
      <c r="EO13" s="114"/>
      <c r="EP13" s="114"/>
      <c r="EQ13" s="114"/>
      <c r="ER13" s="114"/>
      <c r="ES13" s="114"/>
      <c r="ET13" s="114"/>
      <c r="EU13" s="114"/>
      <c r="EV13" s="114"/>
      <c r="EW13" s="114"/>
      <c r="EX13" s="114"/>
      <c r="EY13" s="114"/>
      <c r="EZ13" s="114"/>
      <c r="FA13" s="114"/>
      <c r="FB13" s="114"/>
      <c r="FC13" s="114"/>
      <c r="FD13" s="114"/>
      <c r="FE13" s="114"/>
      <c r="FF13" s="114"/>
      <c r="FG13" s="114"/>
      <c r="FH13" s="114"/>
      <c r="FI13" s="114"/>
      <c r="FJ13" s="114"/>
      <c r="FK13" s="114"/>
      <c r="FL13" s="114"/>
      <c r="FM13" s="114"/>
      <c r="FN13" s="114"/>
      <c r="FO13" s="114"/>
      <c r="FP13" s="114"/>
      <c r="FQ13" s="114"/>
      <c r="FR13" s="114"/>
      <c r="FS13" s="114"/>
      <c r="FT13" s="114"/>
      <c r="FU13" s="114"/>
      <c r="FV13" s="114"/>
      <c r="FW13" s="114"/>
      <c r="FX13" s="114"/>
      <c r="FY13" s="114"/>
      <c r="FZ13" s="114"/>
      <c r="GA13" s="114"/>
      <c r="GB13" s="114"/>
      <c r="GC13" s="114"/>
      <c r="GD13" s="114"/>
      <c r="GE13" s="114"/>
      <c r="GF13" s="114"/>
      <c r="GG13" s="114"/>
      <c r="GH13" s="114"/>
      <c r="GI13" s="114"/>
      <c r="GJ13" s="114"/>
      <c r="GK13" s="114"/>
      <c r="GL13" s="114"/>
      <c r="GM13" s="114"/>
      <c r="GN13" s="114"/>
      <c r="GO13" s="114"/>
      <c r="GP13" s="114"/>
      <c r="GQ13" s="114"/>
      <c r="GR13" s="114"/>
      <c r="GS13" s="114"/>
      <c r="GT13" s="114"/>
      <c r="GU13" s="114"/>
      <c r="GV13" s="114"/>
      <c r="GW13" s="114"/>
      <c r="GX13" s="114"/>
      <c r="GY13" s="114"/>
      <c r="GZ13" s="114"/>
      <c r="HA13" s="114"/>
      <c r="HB13" s="114"/>
      <c r="HC13" s="114"/>
      <c r="HD13" s="114"/>
      <c r="HE13" s="114"/>
      <c r="HF13" s="114"/>
      <c r="HG13" s="114"/>
      <c r="HH13" s="114"/>
      <c r="HI13" s="114"/>
      <c r="HJ13" s="114"/>
      <c r="HK13" s="114"/>
      <c r="HL13" s="114"/>
      <c r="HM13" s="114"/>
      <c r="HN13" s="114"/>
      <c r="HO13" s="114"/>
      <c r="HP13" s="114"/>
      <c r="HQ13" s="114"/>
      <c r="HR13" s="114"/>
      <c r="HS13" s="114"/>
      <c r="HT13" s="114"/>
      <c r="HU13" s="114"/>
      <c r="HV13" s="114"/>
      <c r="HW13" s="114"/>
      <c r="HX13" s="114"/>
      <c r="HY13" s="114"/>
      <c r="HZ13" s="114"/>
      <c r="IA13" s="114"/>
      <c r="IB13" s="114"/>
      <c r="IC13" s="114"/>
      <c r="ID13" s="114"/>
      <c r="IE13" s="114"/>
      <c r="IF13" s="114"/>
      <c r="IG13" s="114"/>
      <c r="IH13" s="114"/>
      <c r="II13" s="114"/>
      <c r="IJ13" s="114"/>
      <c r="IK13" s="114"/>
      <c r="IL13" s="114"/>
      <c r="IM13" s="114"/>
      <c r="IN13" s="114"/>
      <c r="IO13" s="114"/>
      <c r="IP13" s="114"/>
      <c r="IQ13" s="114"/>
      <c r="IR13" s="114"/>
      <c r="IS13" s="114"/>
      <c r="IT13" s="114"/>
      <c r="IU13" s="114"/>
      <c r="IV13" s="114"/>
      <c r="IW13" s="114"/>
    </row>
    <row r="14" spans="1:257" ht="127.5">
      <c r="A14" s="175" t="str">
        <f t="shared" si="2"/>
        <v>[Account Management-3]</v>
      </c>
      <c r="B14" s="95" t="s">
        <v>21</v>
      </c>
      <c r="C14" s="95" t="s">
        <v>126</v>
      </c>
      <c r="D14" s="95" t="s">
        <v>325</v>
      </c>
      <c r="E14" s="46" t="s">
        <v>20</v>
      </c>
      <c r="F14" s="95" t="s">
        <v>4</v>
      </c>
      <c r="G14" s="95" t="s">
        <v>4</v>
      </c>
      <c r="H14" s="79"/>
      <c r="I14" s="79"/>
      <c r="J14" s="155"/>
      <c r="K14" s="155"/>
      <c r="L14" s="155"/>
      <c r="M14" s="156"/>
      <c r="N14" s="156"/>
      <c r="O14" s="156"/>
      <c r="P14" s="68"/>
      <c r="Q14" s="114"/>
      <c r="R14" s="114"/>
      <c r="S14" s="114"/>
      <c r="T14" s="114"/>
      <c r="U14" s="114"/>
      <c r="V14" s="114"/>
      <c r="W14" s="114"/>
      <c r="X14" s="114"/>
      <c r="Y14" s="114"/>
      <c r="Z14" s="114"/>
      <c r="AA14" s="114"/>
      <c r="AB14" s="114"/>
      <c r="AC14" s="114"/>
      <c r="AD14" s="114"/>
      <c r="AE14" s="114"/>
      <c r="AF14" s="114"/>
      <c r="AG14" s="114"/>
      <c r="AH14" s="114"/>
      <c r="AI14" s="114"/>
      <c r="AJ14" s="114"/>
      <c r="AK14" s="114"/>
      <c r="AL14" s="114"/>
      <c r="AM14" s="114"/>
      <c r="AN14" s="114"/>
      <c r="AO14" s="114"/>
      <c r="AP14" s="114"/>
      <c r="AQ14" s="114"/>
      <c r="AR14" s="114"/>
      <c r="AS14" s="114"/>
      <c r="AT14" s="114"/>
      <c r="AU14" s="114"/>
      <c r="AV14" s="114"/>
      <c r="AW14" s="114"/>
      <c r="AX14" s="114"/>
      <c r="AY14" s="114"/>
      <c r="AZ14" s="114"/>
      <c r="BA14" s="114"/>
      <c r="BB14" s="114"/>
      <c r="BC14" s="114"/>
      <c r="BD14" s="114"/>
      <c r="BE14" s="114"/>
      <c r="BF14" s="114"/>
      <c r="BG14" s="114"/>
      <c r="BH14" s="114"/>
      <c r="BI14" s="114"/>
      <c r="BJ14" s="114"/>
      <c r="BK14" s="114"/>
      <c r="BL14" s="114"/>
      <c r="BM14" s="114"/>
      <c r="BN14" s="114"/>
      <c r="BO14" s="114"/>
      <c r="BP14" s="114"/>
      <c r="BQ14" s="114"/>
      <c r="BR14" s="114"/>
      <c r="BS14" s="114"/>
      <c r="BT14" s="114"/>
      <c r="BU14" s="114"/>
      <c r="BV14" s="114"/>
      <c r="BW14" s="114"/>
      <c r="BX14" s="114"/>
      <c r="BY14" s="114"/>
      <c r="BZ14" s="114"/>
      <c r="CA14" s="114"/>
      <c r="CB14" s="114"/>
      <c r="CC14" s="114"/>
      <c r="CD14" s="114"/>
      <c r="CE14" s="114"/>
      <c r="CF14" s="114"/>
      <c r="CG14" s="114"/>
      <c r="CH14" s="114"/>
      <c r="CI14" s="114"/>
      <c r="CJ14" s="114"/>
      <c r="CK14" s="114"/>
      <c r="CL14" s="114"/>
      <c r="CM14" s="114"/>
      <c r="CN14" s="114"/>
      <c r="CO14" s="114"/>
      <c r="CP14" s="114"/>
      <c r="CQ14" s="114"/>
      <c r="CR14" s="114"/>
      <c r="CS14" s="114"/>
      <c r="CT14" s="114"/>
      <c r="CU14" s="114"/>
      <c r="CV14" s="114"/>
      <c r="CW14" s="114"/>
      <c r="CX14" s="114"/>
      <c r="CY14" s="114"/>
      <c r="CZ14" s="114"/>
      <c r="DA14" s="114"/>
      <c r="DB14" s="114"/>
      <c r="DC14" s="114"/>
      <c r="DD14" s="114"/>
      <c r="DE14" s="114"/>
      <c r="DF14" s="114"/>
      <c r="DG14" s="114"/>
      <c r="DH14" s="114"/>
      <c r="DI14" s="114"/>
      <c r="DJ14" s="114"/>
      <c r="DK14" s="114"/>
      <c r="DL14" s="114"/>
      <c r="DM14" s="114"/>
      <c r="DN14" s="114"/>
      <c r="DO14" s="114"/>
      <c r="DP14" s="114"/>
      <c r="DQ14" s="114"/>
      <c r="DR14" s="114"/>
      <c r="DS14" s="114"/>
      <c r="DT14" s="114"/>
      <c r="DU14" s="114"/>
      <c r="DV14" s="114"/>
      <c r="DW14" s="114"/>
      <c r="DX14" s="114"/>
      <c r="DY14" s="114"/>
      <c r="DZ14" s="114"/>
      <c r="EA14" s="114"/>
      <c r="EB14" s="114"/>
      <c r="EC14" s="114"/>
      <c r="ED14" s="114"/>
      <c r="EE14" s="114"/>
      <c r="EF14" s="114"/>
      <c r="EG14" s="114"/>
      <c r="EH14" s="114"/>
      <c r="EI14" s="114"/>
      <c r="EJ14" s="114"/>
      <c r="EK14" s="114"/>
      <c r="EL14" s="114"/>
      <c r="EM14" s="114"/>
      <c r="EN14" s="114"/>
      <c r="EO14" s="114"/>
      <c r="EP14" s="114"/>
      <c r="EQ14" s="114"/>
      <c r="ER14" s="114"/>
      <c r="ES14" s="114"/>
      <c r="ET14" s="114"/>
      <c r="EU14" s="114"/>
      <c r="EV14" s="114"/>
      <c r="EW14" s="114"/>
      <c r="EX14" s="114"/>
      <c r="EY14" s="114"/>
      <c r="EZ14" s="114"/>
      <c r="FA14" s="114"/>
      <c r="FB14" s="114"/>
      <c r="FC14" s="114"/>
      <c r="FD14" s="114"/>
      <c r="FE14" s="114"/>
      <c r="FF14" s="114"/>
      <c r="FG14" s="114"/>
      <c r="FH14" s="114"/>
      <c r="FI14" s="114"/>
      <c r="FJ14" s="114"/>
      <c r="FK14" s="114"/>
      <c r="FL14" s="114"/>
      <c r="FM14" s="114"/>
      <c r="FN14" s="114"/>
      <c r="FO14" s="114"/>
      <c r="FP14" s="114"/>
      <c r="FQ14" s="114"/>
      <c r="FR14" s="114"/>
      <c r="FS14" s="114"/>
      <c r="FT14" s="114"/>
      <c r="FU14" s="114"/>
      <c r="FV14" s="114"/>
      <c r="FW14" s="114"/>
      <c r="FX14" s="114"/>
      <c r="FY14" s="114"/>
      <c r="FZ14" s="114"/>
      <c r="GA14" s="114"/>
      <c r="GB14" s="114"/>
      <c r="GC14" s="114"/>
      <c r="GD14" s="114"/>
      <c r="GE14" s="114"/>
      <c r="GF14" s="114"/>
      <c r="GG14" s="114"/>
      <c r="GH14" s="114"/>
      <c r="GI14" s="114"/>
      <c r="GJ14" s="114"/>
      <c r="GK14" s="114"/>
      <c r="GL14" s="114"/>
      <c r="GM14" s="114"/>
      <c r="GN14" s="114"/>
      <c r="GO14" s="114"/>
      <c r="GP14" s="114"/>
      <c r="GQ14" s="114"/>
      <c r="GR14" s="114"/>
      <c r="GS14" s="114"/>
      <c r="GT14" s="114"/>
      <c r="GU14" s="114"/>
      <c r="GV14" s="114"/>
      <c r="GW14" s="114"/>
      <c r="GX14" s="114"/>
      <c r="GY14" s="114"/>
      <c r="GZ14" s="114"/>
      <c r="HA14" s="114"/>
      <c r="HB14" s="114"/>
      <c r="HC14" s="114"/>
      <c r="HD14" s="114"/>
      <c r="HE14" s="114"/>
      <c r="HF14" s="114"/>
      <c r="HG14" s="114"/>
      <c r="HH14" s="114"/>
      <c r="HI14" s="114"/>
      <c r="HJ14" s="114"/>
      <c r="HK14" s="114"/>
      <c r="HL14" s="114"/>
      <c r="HM14" s="114"/>
      <c r="HN14" s="114"/>
      <c r="HO14" s="114"/>
      <c r="HP14" s="114"/>
      <c r="HQ14" s="114"/>
      <c r="HR14" s="114"/>
      <c r="HS14" s="114"/>
      <c r="HT14" s="114"/>
      <c r="HU14" s="114"/>
      <c r="HV14" s="114"/>
      <c r="HW14" s="114"/>
      <c r="HX14" s="114"/>
      <c r="HY14" s="114"/>
      <c r="HZ14" s="114"/>
      <c r="IA14" s="114"/>
      <c r="IB14" s="114"/>
      <c r="IC14" s="114"/>
      <c r="ID14" s="114"/>
      <c r="IE14" s="114"/>
      <c r="IF14" s="114"/>
      <c r="IG14" s="114"/>
      <c r="IH14" s="114"/>
      <c r="II14" s="114"/>
      <c r="IJ14" s="114"/>
      <c r="IK14" s="114"/>
      <c r="IL14" s="114"/>
      <c r="IM14" s="114"/>
      <c r="IN14" s="114"/>
      <c r="IO14" s="114"/>
      <c r="IP14" s="114"/>
      <c r="IQ14" s="114"/>
      <c r="IR14" s="114"/>
      <c r="IS14" s="114"/>
      <c r="IT14" s="114"/>
      <c r="IU14" s="114"/>
      <c r="IV14" s="114"/>
      <c r="IW14" s="114"/>
    </row>
    <row r="15" spans="1:257" ht="38.25">
      <c r="A15" s="175" t="str">
        <f t="shared" si="2"/>
        <v>[Account Management-4]</v>
      </c>
      <c r="B15" s="95" t="s">
        <v>23</v>
      </c>
      <c r="C15" s="95" t="s">
        <v>136</v>
      </c>
      <c r="D15" s="95" t="s">
        <v>135</v>
      </c>
      <c r="E15" s="95" t="s">
        <v>22</v>
      </c>
      <c r="F15" s="95" t="s">
        <v>4</v>
      </c>
      <c r="G15" s="95" t="s">
        <v>4</v>
      </c>
      <c r="H15" s="79"/>
      <c r="I15" s="79"/>
      <c r="J15" s="155"/>
      <c r="K15" s="155"/>
      <c r="L15" s="155"/>
      <c r="M15" s="156"/>
      <c r="N15" s="156"/>
      <c r="O15" s="156"/>
      <c r="P15" s="114"/>
      <c r="Q15" s="114"/>
      <c r="R15" s="114"/>
      <c r="S15" s="114"/>
      <c r="T15" s="114"/>
      <c r="U15" s="114"/>
      <c r="V15" s="114"/>
      <c r="W15" s="114"/>
      <c r="X15" s="114"/>
      <c r="Y15" s="114"/>
      <c r="Z15" s="114"/>
      <c r="AA15" s="114"/>
      <c r="AB15" s="114"/>
      <c r="AC15" s="114"/>
      <c r="AD15" s="114"/>
      <c r="AE15" s="114"/>
      <c r="AF15" s="114"/>
      <c r="AG15" s="114"/>
      <c r="AH15" s="114"/>
      <c r="AI15" s="114"/>
      <c r="AJ15" s="114"/>
      <c r="AK15" s="114"/>
      <c r="AL15" s="114"/>
      <c r="AM15" s="114"/>
      <c r="AN15" s="114"/>
      <c r="AO15" s="114"/>
      <c r="AP15" s="114"/>
      <c r="AQ15" s="114"/>
      <c r="AR15" s="114"/>
      <c r="AS15" s="114"/>
      <c r="AT15" s="114"/>
      <c r="AU15" s="114"/>
      <c r="AV15" s="114"/>
      <c r="AW15" s="114"/>
      <c r="AX15" s="114"/>
      <c r="AY15" s="114"/>
      <c r="AZ15" s="114"/>
      <c r="BA15" s="114"/>
      <c r="BB15" s="114"/>
      <c r="BC15" s="114"/>
      <c r="BD15" s="114"/>
      <c r="BE15" s="114"/>
      <c r="BF15" s="114"/>
      <c r="BG15" s="114"/>
      <c r="BH15" s="114"/>
      <c r="BI15" s="114"/>
      <c r="BJ15" s="114"/>
      <c r="BK15" s="114"/>
      <c r="BL15" s="114"/>
      <c r="BM15" s="114"/>
      <c r="BN15" s="114"/>
      <c r="BO15" s="114"/>
      <c r="BP15" s="114"/>
      <c r="BQ15" s="114"/>
      <c r="BR15" s="114"/>
      <c r="BS15" s="114"/>
      <c r="BT15" s="114"/>
      <c r="BU15" s="114"/>
      <c r="BV15" s="114"/>
      <c r="BW15" s="114"/>
      <c r="BX15" s="114"/>
      <c r="BY15" s="114"/>
      <c r="BZ15" s="114"/>
      <c r="CA15" s="114"/>
      <c r="CB15" s="114"/>
      <c r="CC15" s="114"/>
      <c r="CD15" s="114"/>
      <c r="CE15" s="114"/>
      <c r="CF15" s="114"/>
      <c r="CG15" s="114"/>
      <c r="CH15" s="114"/>
      <c r="CI15" s="114"/>
      <c r="CJ15" s="114"/>
      <c r="CK15" s="114"/>
      <c r="CL15" s="114"/>
      <c r="CM15" s="114"/>
      <c r="CN15" s="114"/>
      <c r="CO15" s="114"/>
      <c r="CP15" s="114"/>
      <c r="CQ15" s="114"/>
      <c r="CR15" s="114"/>
      <c r="CS15" s="114"/>
      <c r="CT15" s="114"/>
      <c r="CU15" s="114"/>
      <c r="CV15" s="114"/>
      <c r="CW15" s="114"/>
      <c r="CX15" s="114"/>
      <c r="CY15" s="114"/>
      <c r="CZ15" s="114"/>
      <c r="DA15" s="114"/>
      <c r="DB15" s="114"/>
      <c r="DC15" s="114"/>
      <c r="DD15" s="114"/>
      <c r="DE15" s="114"/>
      <c r="DF15" s="114"/>
      <c r="DG15" s="114"/>
      <c r="DH15" s="114"/>
      <c r="DI15" s="114"/>
      <c r="DJ15" s="114"/>
      <c r="DK15" s="114"/>
      <c r="DL15" s="114"/>
      <c r="DM15" s="114"/>
      <c r="DN15" s="114"/>
      <c r="DO15" s="114"/>
      <c r="DP15" s="114"/>
      <c r="DQ15" s="114"/>
      <c r="DR15" s="114"/>
      <c r="DS15" s="114"/>
      <c r="DT15" s="114"/>
      <c r="DU15" s="114"/>
      <c r="DV15" s="114"/>
      <c r="DW15" s="114"/>
      <c r="DX15" s="114"/>
      <c r="DY15" s="114"/>
      <c r="DZ15" s="114"/>
      <c r="EA15" s="114"/>
      <c r="EB15" s="114"/>
      <c r="EC15" s="114"/>
      <c r="ED15" s="114"/>
      <c r="EE15" s="114"/>
      <c r="EF15" s="114"/>
      <c r="EG15" s="114"/>
      <c r="EH15" s="114"/>
      <c r="EI15" s="114"/>
      <c r="EJ15" s="114"/>
      <c r="EK15" s="114"/>
      <c r="EL15" s="114"/>
      <c r="EM15" s="114"/>
      <c r="EN15" s="114"/>
      <c r="EO15" s="114"/>
      <c r="EP15" s="114"/>
      <c r="EQ15" s="114"/>
      <c r="ER15" s="114"/>
      <c r="ES15" s="114"/>
      <c r="ET15" s="114"/>
      <c r="EU15" s="114"/>
      <c r="EV15" s="114"/>
      <c r="EW15" s="114"/>
      <c r="EX15" s="114"/>
      <c r="EY15" s="114"/>
      <c r="EZ15" s="114"/>
      <c r="FA15" s="114"/>
      <c r="FB15" s="114"/>
      <c r="FC15" s="114"/>
      <c r="FD15" s="114"/>
      <c r="FE15" s="114"/>
      <c r="FF15" s="114"/>
      <c r="FG15" s="114"/>
      <c r="FH15" s="114"/>
      <c r="FI15" s="114"/>
      <c r="FJ15" s="114"/>
      <c r="FK15" s="114"/>
      <c r="FL15" s="114"/>
      <c r="FM15" s="114"/>
      <c r="FN15" s="114"/>
      <c r="FO15" s="114"/>
      <c r="FP15" s="114"/>
      <c r="FQ15" s="114"/>
      <c r="FR15" s="114"/>
      <c r="FS15" s="114"/>
      <c r="FT15" s="114"/>
      <c r="FU15" s="114"/>
      <c r="FV15" s="114"/>
      <c r="FW15" s="114"/>
      <c r="FX15" s="114"/>
      <c r="FY15" s="114"/>
      <c r="FZ15" s="114"/>
      <c r="GA15" s="114"/>
      <c r="GB15" s="114"/>
      <c r="GC15" s="114"/>
      <c r="GD15" s="114"/>
      <c r="GE15" s="114"/>
      <c r="GF15" s="114"/>
      <c r="GG15" s="114"/>
      <c r="GH15" s="114"/>
      <c r="GI15" s="114"/>
      <c r="GJ15" s="114"/>
      <c r="GK15" s="114"/>
      <c r="GL15" s="114"/>
      <c r="GM15" s="114"/>
      <c r="GN15" s="114"/>
      <c r="GO15" s="114"/>
      <c r="GP15" s="114"/>
      <c r="GQ15" s="114"/>
      <c r="GR15" s="114"/>
      <c r="GS15" s="114"/>
      <c r="GT15" s="114"/>
      <c r="GU15" s="114"/>
      <c r="GV15" s="114"/>
      <c r="GW15" s="114"/>
      <c r="GX15" s="114"/>
      <c r="GY15" s="114"/>
      <c r="GZ15" s="114"/>
      <c r="HA15" s="114"/>
      <c r="HB15" s="114"/>
      <c r="HC15" s="114"/>
      <c r="HD15" s="114"/>
      <c r="HE15" s="114"/>
      <c r="HF15" s="114"/>
      <c r="HG15" s="114"/>
      <c r="HH15" s="114"/>
      <c r="HI15" s="114"/>
      <c r="HJ15" s="114"/>
      <c r="HK15" s="114"/>
      <c r="HL15" s="114"/>
      <c r="HM15" s="114"/>
      <c r="HN15" s="114"/>
      <c r="HO15" s="114"/>
      <c r="HP15" s="114"/>
      <c r="HQ15" s="114"/>
      <c r="HR15" s="114"/>
      <c r="HS15" s="114"/>
      <c r="HT15" s="114"/>
      <c r="HU15" s="114"/>
      <c r="HV15" s="114"/>
      <c r="HW15" s="114"/>
      <c r="HX15" s="114"/>
      <c r="HY15" s="114"/>
      <c r="HZ15" s="114"/>
      <c r="IA15" s="114"/>
      <c r="IB15" s="114"/>
      <c r="IC15" s="114"/>
      <c r="ID15" s="114"/>
      <c r="IE15" s="114"/>
      <c r="IF15" s="114"/>
      <c r="IG15" s="114"/>
      <c r="IH15" s="114"/>
      <c r="II15" s="114"/>
      <c r="IJ15" s="114"/>
      <c r="IK15" s="114"/>
      <c r="IL15" s="114"/>
      <c r="IM15" s="114"/>
      <c r="IN15" s="114"/>
      <c r="IO15" s="114"/>
      <c r="IP15" s="114"/>
      <c r="IQ15" s="114"/>
      <c r="IR15" s="114"/>
      <c r="IS15" s="114"/>
      <c r="IT15" s="114"/>
      <c r="IU15" s="114"/>
      <c r="IV15" s="114"/>
      <c r="IW15" s="114"/>
    </row>
    <row r="16" spans="1:257" ht="38.25">
      <c r="A16" s="175" t="str">
        <f t="shared" si="2"/>
        <v>[Account Management-5]</v>
      </c>
      <c r="B16" s="95" t="s">
        <v>98</v>
      </c>
      <c r="C16" s="95" t="s">
        <v>326</v>
      </c>
      <c r="D16" s="95" t="s">
        <v>151</v>
      </c>
      <c r="E16" s="95" t="s">
        <v>22</v>
      </c>
      <c r="F16" s="95" t="s">
        <v>4</v>
      </c>
      <c r="G16" s="95" t="s">
        <v>4</v>
      </c>
      <c r="H16" s="79"/>
      <c r="I16" s="79"/>
      <c r="J16" s="155"/>
      <c r="K16" s="155"/>
      <c r="L16" s="155"/>
      <c r="M16" s="156"/>
      <c r="N16" s="156"/>
      <c r="O16" s="156"/>
      <c r="P16" s="68"/>
    </row>
    <row r="17" spans="1:257" ht="63.75">
      <c r="A17" s="175" t="str">
        <f t="shared" si="2"/>
        <v>[Account Management-6]</v>
      </c>
      <c r="B17" s="95" t="s">
        <v>327</v>
      </c>
      <c r="C17" s="95" t="s">
        <v>328</v>
      </c>
      <c r="D17" s="95" t="s">
        <v>138</v>
      </c>
      <c r="E17" s="95" t="s">
        <v>22</v>
      </c>
      <c r="F17" s="95" t="s">
        <v>4</v>
      </c>
      <c r="G17" s="95" t="s">
        <v>4</v>
      </c>
      <c r="H17" s="79"/>
      <c r="I17" s="79"/>
      <c r="J17" s="155"/>
      <c r="K17" s="155"/>
      <c r="L17" s="155"/>
      <c r="M17" s="156"/>
      <c r="N17" s="156"/>
      <c r="O17" s="156"/>
      <c r="P17" s="114"/>
    </row>
    <row r="18" spans="1:257" ht="76.5">
      <c r="A18" s="175" t="str">
        <f t="shared" si="2"/>
        <v>[Account Management-7]</v>
      </c>
      <c r="B18" s="95" t="s">
        <v>329</v>
      </c>
      <c r="C18" s="95" t="s">
        <v>178</v>
      </c>
      <c r="D18" s="95" t="s">
        <v>152</v>
      </c>
      <c r="E18" s="95" t="s">
        <v>22</v>
      </c>
      <c r="F18" s="95" t="s">
        <v>4</v>
      </c>
      <c r="G18" s="95" t="s">
        <v>4</v>
      </c>
      <c r="H18" s="79"/>
      <c r="I18" s="79"/>
      <c r="J18" s="155"/>
      <c r="K18" s="155"/>
      <c r="L18" s="155"/>
      <c r="M18" s="156"/>
      <c r="N18" s="156"/>
      <c r="O18" s="156"/>
      <c r="P18" s="68"/>
    </row>
    <row r="19" spans="1:257" ht="76.5">
      <c r="A19" s="175" t="str">
        <f t="shared" si="2"/>
        <v>[Account Management-8]</v>
      </c>
      <c r="B19" s="95" t="s">
        <v>330</v>
      </c>
      <c r="C19" s="95" t="s">
        <v>179</v>
      </c>
      <c r="D19" s="95" t="s">
        <v>139</v>
      </c>
      <c r="E19" s="95" t="s">
        <v>22</v>
      </c>
      <c r="F19" s="95" t="s">
        <v>4</v>
      </c>
      <c r="G19" s="95" t="s">
        <v>4</v>
      </c>
      <c r="H19" s="79"/>
      <c r="I19" s="79"/>
      <c r="J19" s="155"/>
      <c r="K19" s="155"/>
      <c r="L19" s="155"/>
      <c r="M19" s="156"/>
      <c r="N19" s="156"/>
      <c r="O19" s="156"/>
      <c r="P19" s="114"/>
    </row>
    <row r="20" spans="1:257" ht="76.5">
      <c r="A20" s="175" t="str">
        <f t="shared" si="2"/>
        <v>[Account Management-9]</v>
      </c>
      <c r="B20" s="95" t="s">
        <v>331</v>
      </c>
      <c r="C20" s="95" t="s">
        <v>332</v>
      </c>
      <c r="D20" s="95" t="s">
        <v>153</v>
      </c>
      <c r="E20" s="95" t="s">
        <v>22</v>
      </c>
      <c r="F20" s="95" t="s">
        <v>4</v>
      </c>
      <c r="G20" s="95" t="s">
        <v>4</v>
      </c>
      <c r="H20" s="79"/>
      <c r="I20" s="79"/>
      <c r="J20" s="155"/>
      <c r="K20" s="155"/>
      <c r="L20" s="155"/>
      <c r="M20" s="156"/>
      <c r="N20" s="156"/>
      <c r="O20" s="156"/>
      <c r="P20" s="68"/>
    </row>
    <row r="21" spans="1:257" ht="63.75">
      <c r="A21" s="175" t="str">
        <f t="shared" si="2"/>
        <v>[Account Management-10]</v>
      </c>
      <c r="B21" s="95" t="s">
        <v>333</v>
      </c>
      <c r="C21" s="95" t="s">
        <v>334</v>
      </c>
      <c r="D21" s="95" t="s">
        <v>140</v>
      </c>
      <c r="E21" s="95" t="s">
        <v>22</v>
      </c>
      <c r="F21" s="95" t="s">
        <v>4</v>
      </c>
      <c r="G21" s="95" t="s">
        <v>4</v>
      </c>
      <c r="H21" s="79"/>
      <c r="I21" s="79"/>
      <c r="J21" s="155"/>
      <c r="K21" s="155"/>
      <c r="L21" s="155"/>
      <c r="M21" s="156"/>
      <c r="N21" s="156"/>
      <c r="O21" s="156"/>
      <c r="P21" s="114"/>
    </row>
    <row r="22" spans="1:257" ht="63.75">
      <c r="A22" s="175" t="str">
        <f t="shared" si="2"/>
        <v>[Account Management-11]</v>
      </c>
      <c r="B22" s="95" t="s">
        <v>335</v>
      </c>
      <c r="C22" s="95" t="s">
        <v>336</v>
      </c>
      <c r="D22" s="95" t="s">
        <v>140</v>
      </c>
      <c r="E22" s="95" t="s">
        <v>22</v>
      </c>
      <c r="F22" s="95" t="s">
        <v>4</v>
      </c>
      <c r="G22" s="95" t="s">
        <v>4</v>
      </c>
      <c r="H22" s="79"/>
      <c r="I22" s="79"/>
      <c r="J22" s="155"/>
      <c r="K22" s="155"/>
      <c r="L22" s="155"/>
      <c r="M22" s="156"/>
      <c r="N22" s="156"/>
      <c r="O22" s="156"/>
      <c r="P22" s="68"/>
    </row>
    <row r="23" spans="1:257" ht="63.75">
      <c r="A23" s="175" t="str">
        <f t="shared" si="2"/>
        <v>[Account Management-12]</v>
      </c>
      <c r="B23" s="95" t="s">
        <v>337</v>
      </c>
      <c r="C23" s="95" t="s">
        <v>338</v>
      </c>
      <c r="D23" s="95" t="s">
        <v>140</v>
      </c>
      <c r="E23" s="95" t="s">
        <v>22</v>
      </c>
      <c r="F23" s="95" t="s">
        <v>4</v>
      </c>
      <c r="G23" s="95" t="s">
        <v>4</v>
      </c>
      <c r="H23" s="79"/>
      <c r="I23" s="79"/>
      <c r="J23" s="155"/>
      <c r="K23" s="155"/>
      <c r="L23" s="155"/>
      <c r="M23" s="156"/>
      <c r="N23" s="156"/>
      <c r="O23" s="156"/>
      <c r="P23" s="114"/>
    </row>
    <row r="24" spans="1:257" ht="63.75">
      <c r="A24" s="175" t="str">
        <f t="shared" si="2"/>
        <v>[Account Management-13]</v>
      </c>
      <c r="B24" s="95" t="s">
        <v>370</v>
      </c>
      <c r="C24" s="95" t="s">
        <v>371</v>
      </c>
      <c r="D24" s="95" t="s">
        <v>372</v>
      </c>
      <c r="E24" s="95" t="s">
        <v>22</v>
      </c>
      <c r="F24" s="95" t="s">
        <v>4</v>
      </c>
      <c r="G24" s="95" t="s">
        <v>4</v>
      </c>
      <c r="H24" s="79"/>
      <c r="I24" s="79"/>
      <c r="J24" s="155"/>
      <c r="K24" s="155"/>
      <c r="L24" s="155"/>
      <c r="M24" s="156"/>
      <c r="N24" s="156"/>
      <c r="O24" s="156"/>
      <c r="P24" s="114"/>
    </row>
    <row r="25" spans="1:257" ht="63.75">
      <c r="A25" s="175" t="str">
        <f t="shared" si="2"/>
        <v>[Account Management-14]</v>
      </c>
      <c r="B25" s="95" t="s">
        <v>752</v>
      </c>
      <c r="C25" s="95" t="s">
        <v>141</v>
      </c>
      <c r="D25" s="95" t="s">
        <v>142</v>
      </c>
      <c r="E25" s="95" t="s">
        <v>22</v>
      </c>
      <c r="F25" s="95" t="s">
        <v>4</v>
      </c>
      <c r="G25" s="95" t="s">
        <v>4</v>
      </c>
      <c r="H25" s="79"/>
      <c r="I25" s="79"/>
      <c r="J25" s="155"/>
      <c r="K25" s="155"/>
      <c r="L25" s="155"/>
      <c r="M25" s="156"/>
      <c r="N25" s="156"/>
      <c r="O25" s="156"/>
      <c r="P25" s="68"/>
    </row>
    <row r="26" spans="1:257" ht="63.75">
      <c r="A26" s="186" t="str">
        <f t="shared" si="2"/>
        <v>[Account Management-15]</v>
      </c>
      <c r="B26" s="84" t="s">
        <v>751</v>
      </c>
      <c r="C26" s="84" t="s">
        <v>141</v>
      </c>
      <c r="D26" s="84" t="s">
        <v>142</v>
      </c>
      <c r="E26" s="84" t="s">
        <v>22</v>
      </c>
      <c r="F26" s="84" t="s">
        <v>4</v>
      </c>
      <c r="G26" s="84" t="s">
        <v>4</v>
      </c>
      <c r="H26" s="87"/>
      <c r="I26" s="87"/>
      <c r="J26" s="189"/>
      <c r="K26" s="189"/>
      <c r="L26" s="189"/>
      <c r="M26" s="190"/>
      <c r="N26" s="190"/>
      <c r="O26" s="190"/>
      <c r="P26" s="68"/>
    </row>
    <row r="27" spans="1:257">
      <c r="A27" s="43"/>
      <c r="B27" s="44" t="s">
        <v>24</v>
      </c>
      <c r="C27" s="44"/>
      <c r="D27" s="44"/>
      <c r="E27" s="44"/>
      <c r="F27" s="44"/>
      <c r="G27" s="44"/>
      <c r="H27" s="44"/>
      <c r="I27" s="44"/>
      <c r="J27" s="44"/>
      <c r="K27" s="44"/>
      <c r="L27" s="44"/>
      <c r="M27" s="44"/>
      <c r="N27" s="44"/>
      <c r="O27" s="199"/>
      <c r="P27" s="114"/>
      <c r="Q27" s="68"/>
      <c r="R27" s="68"/>
      <c r="S27" s="68"/>
      <c r="T27" s="68"/>
      <c r="U27" s="68"/>
      <c r="V27" s="68"/>
      <c r="W27" s="68"/>
      <c r="X27" s="68"/>
      <c r="Y27" s="68"/>
      <c r="Z27" s="68"/>
      <c r="AA27" s="68"/>
      <c r="AB27" s="68"/>
      <c r="AC27" s="68"/>
      <c r="AD27" s="68"/>
      <c r="AE27" s="68"/>
      <c r="AF27" s="68"/>
      <c r="AG27" s="68"/>
      <c r="AH27" s="68"/>
      <c r="AI27" s="68"/>
      <c r="AJ27" s="68"/>
      <c r="AK27" s="68"/>
      <c r="AL27" s="68"/>
      <c r="AM27" s="68"/>
      <c r="AN27" s="68"/>
      <c r="AO27" s="68"/>
      <c r="AP27" s="68"/>
      <c r="AQ27" s="68"/>
      <c r="AR27" s="68"/>
      <c r="AS27" s="68"/>
      <c r="AT27" s="68"/>
      <c r="AU27" s="68"/>
      <c r="AV27" s="68"/>
      <c r="AW27" s="68"/>
      <c r="AX27" s="68"/>
      <c r="AY27" s="68"/>
      <c r="AZ27" s="68"/>
      <c r="BA27" s="68"/>
      <c r="BB27" s="68"/>
      <c r="BC27" s="68"/>
      <c r="BD27" s="68"/>
      <c r="BE27" s="68"/>
      <c r="BF27" s="68"/>
      <c r="BG27" s="68"/>
      <c r="BH27" s="68"/>
      <c r="BI27" s="68"/>
      <c r="BJ27" s="68"/>
      <c r="BK27" s="68"/>
      <c r="BL27" s="68"/>
      <c r="BM27" s="68"/>
      <c r="BN27" s="68"/>
      <c r="BO27" s="68"/>
      <c r="BP27" s="68"/>
      <c r="BQ27" s="68"/>
      <c r="BR27" s="68"/>
      <c r="BS27" s="68"/>
      <c r="BT27" s="68"/>
      <c r="BU27" s="68"/>
      <c r="BV27" s="68"/>
      <c r="BW27" s="68"/>
      <c r="BX27" s="68"/>
      <c r="BY27" s="68"/>
      <c r="BZ27" s="68"/>
      <c r="CA27" s="68"/>
      <c r="CB27" s="68"/>
      <c r="CC27" s="68"/>
      <c r="CD27" s="68"/>
      <c r="CE27" s="68"/>
      <c r="CF27" s="68"/>
      <c r="CG27" s="68"/>
      <c r="CH27" s="68"/>
      <c r="CI27" s="68"/>
      <c r="CJ27" s="68"/>
      <c r="CK27" s="68"/>
      <c r="CL27" s="68"/>
      <c r="CM27" s="68"/>
      <c r="CN27" s="68"/>
      <c r="CO27" s="68"/>
      <c r="CP27" s="68"/>
      <c r="CQ27" s="68"/>
      <c r="CR27" s="68"/>
      <c r="CS27" s="68"/>
      <c r="CT27" s="68"/>
      <c r="CU27" s="68"/>
      <c r="CV27" s="68"/>
      <c r="CW27" s="68"/>
      <c r="CX27" s="68"/>
      <c r="CY27" s="68"/>
      <c r="CZ27" s="68"/>
      <c r="DA27" s="68"/>
      <c r="DB27" s="68"/>
      <c r="DC27" s="68"/>
      <c r="DD27" s="68"/>
      <c r="DE27" s="68"/>
      <c r="DF27" s="68"/>
      <c r="DG27" s="68"/>
      <c r="DH27" s="68"/>
      <c r="DI27" s="68"/>
      <c r="DJ27" s="68"/>
      <c r="DK27" s="68"/>
      <c r="DL27" s="68"/>
      <c r="DM27" s="68"/>
      <c r="DN27" s="68"/>
      <c r="DO27" s="68"/>
      <c r="DP27" s="68"/>
      <c r="DQ27" s="68"/>
      <c r="DR27" s="68"/>
      <c r="DS27" s="68"/>
      <c r="DT27" s="68"/>
      <c r="DU27" s="68"/>
      <c r="DV27" s="68"/>
      <c r="DW27" s="68"/>
      <c r="DX27" s="68"/>
      <c r="DY27" s="68"/>
      <c r="DZ27" s="68"/>
      <c r="EA27" s="68"/>
      <c r="EB27" s="68"/>
      <c r="EC27" s="68"/>
      <c r="ED27" s="68"/>
      <c r="EE27" s="68"/>
      <c r="EF27" s="68"/>
      <c r="EG27" s="68"/>
      <c r="EH27" s="68"/>
      <c r="EI27" s="68"/>
      <c r="EJ27" s="68"/>
      <c r="EK27" s="68"/>
      <c r="EL27" s="68"/>
      <c r="EM27" s="68"/>
      <c r="EN27" s="68"/>
      <c r="EO27" s="68"/>
      <c r="EP27" s="68"/>
      <c r="EQ27" s="68"/>
      <c r="ER27" s="68"/>
      <c r="ES27" s="68"/>
      <c r="ET27" s="68"/>
      <c r="EU27" s="68"/>
      <c r="EV27" s="68"/>
      <c r="EW27" s="68"/>
      <c r="EX27" s="68"/>
      <c r="EY27" s="68"/>
      <c r="EZ27" s="68"/>
      <c r="FA27" s="68"/>
      <c r="FB27" s="68"/>
      <c r="FC27" s="68"/>
      <c r="FD27" s="68"/>
      <c r="FE27" s="68"/>
      <c r="FF27" s="68"/>
      <c r="FG27" s="68"/>
      <c r="FH27" s="68"/>
      <c r="FI27" s="68"/>
      <c r="FJ27" s="68"/>
      <c r="FK27" s="68"/>
      <c r="FL27" s="68"/>
      <c r="FM27" s="68"/>
      <c r="FN27" s="68"/>
      <c r="FO27" s="68"/>
      <c r="FP27" s="68"/>
      <c r="FQ27" s="68"/>
      <c r="FR27" s="68"/>
      <c r="FS27" s="68"/>
      <c r="FT27" s="68"/>
      <c r="FU27" s="68"/>
      <c r="FV27" s="68"/>
      <c r="FW27" s="68"/>
      <c r="FX27" s="68"/>
      <c r="FY27" s="68"/>
      <c r="FZ27" s="68"/>
      <c r="GA27" s="68"/>
      <c r="GB27" s="68"/>
      <c r="GC27" s="68"/>
      <c r="GD27" s="68"/>
      <c r="GE27" s="68"/>
      <c r="GF27" s="68"/>
      <c r="GG27" s="68"/>
      <c r="GH27" s="68"/>
      <c r="GI27" s="68"/>
      <c r="GJ27" s="68"/>
      <c r="GK27" s="68"/>
      <c r="GL27" s="68"/>
      <c r="GM27" s="68"/>
      <c r="GN27" s="68"/>
      <c r="GO27" s="68"/>
      <c r="GP27" s="68"/>
      <c r="GQ27" s="68"/>
      <c r="GR27" s="68"/>
      <c r="GS27" s="68"/>
      <c r="GT27" s="68"/>
      <c r="GU27" s="68"/>
      <c r="GV27" s="68"/>
      <c r="GW27" s="68"/>
      <c r="GX27" s="68"/>
      <c r="GY27" s="68"/>
      <c r="GZ27" s="68"/>
      <c r="HA27" s="68"/>
      <c r="HB27" s="68"/>
      <c r="HC27" s="68"/>
      <c r="HD27" s="68"/>
      <c r="HE27" s="68"/>
      <c r="HF27" s="68"/>
      <c r="HG27" s="68"/>
      <c r="HH27" s="68"/>
      <c r="HI27" s="68"/>
      <c r="HJ27" s="68"/>
      <c r="HK27" s="68"/>
      <c r="HL27" s="68"/>
      <c r="HM27" s="68"/>
      <c r="HN27" s="68"/>
      <c r="HO27" s="68"/>
      <c r="HP27" s="68"/>
      <c r="HQ27" s="68"/>
      <c r="HR27" s="68"/>
      <c r="HS27" s="68"/>
      <c r="HT27" s="68"/>
      <c r="HU27" s="68"/>
      <c r="HV27" s="68"/>
      <c r="HW27" s="68"/>
      <c r="HX27" s="68"/>
      <c r="HY27" s="68"/>
      <c r="HZ27" s="68"/>
      <c r="IA27" s="68"/>
      <c r="IB27" s="68"/>
      <c r="IC27" s="68"/>
      <c r="ID27" s="68"/>
      <c r="IE27" s="68"/>
      <c r="IF27" s="68"/>
      <c r="IG27" s="68"/>
      <c r="IH27" s="68"/>
      <c r="II27" s="68"/>
      <c r="IJ27" s="68"/>
      <c r="IK27" s="68"/>
      <c r="IL27" s="68"/>
      <c r="IM27" s="68"/>
      <c r="IN27" s="68"/>
      <c r="IO27" s="68"/>
      <c r="IP27" s="68"/>
      <c r="IQ27" s="68"/>
      <c r="IR27" s="68"/>
      <c r="IS27" s="68"/>
      <c r="IT27" s="68"/>
      <c r="IU27" s="68"/>
      <c r="IV27" s="68"/>
      <c r="IW27" s="68"/>
    </row>
    <row r="28" spans="1:257" ht="114.75">
      <c r="A28" s="192" t="str">
        <f>"["&amp;TEXT($B$2,"##")&amp;"-"&amp;TEXT(ROW()-12,"##")&amp;"]"</f>
        <v>[Account Management-16]</v>
      </c>
      <c r="B28" s="200" t="s">
        <v>277</v>
      </c>
      <c r="C28" s="200" t="s">
        <v>193</v>
      </c>
      <c r="D28" s="200" t="s">
        <v>487</v>
      </c>
      <c r="E28" s="200" t="s">
        <v>25</v>
      </c>
      <c r="F28" s="200" t="s">
        <v>4</v>
      </c>
      <c r="G28" s="200" t="s">
        <v>4</v>
      </c>
      <c r="H28" s="201"/>
      <c r="I28" s="201"/>
      <c r="J28" s="197"/>
      <c r="K28" s="197"/>
      <c r="L28" s="197"/>
      <c r="M28" s="198"/>
      <c r="N28" s="198"/>
      <c r="O28" s="198"/>
      <c r="P28" s="68"/>
    </row>
    <row r="29" spans="1:257" ht="114.75">
      <c r="A29" s="175" t="str">
        <f t="shared" ref="A29:A31" si="3">"["&amp;TEXT($B$2,"##")&amp;"-"&amp;TEXT(ROW()-12,"##")&amp;"]"</f>
        <v>[Account Management-17]</v>
      </c>
      <c r="B29" s="95" t="s">
        <v>278</v>
      </c>
      <c r="C29" s="95" t="s">
        <v>193</v>
      </c>
      <c r="D29" s="95" t="s">
        <v>487</v>
      </c>
      <c r="E29" s="95" t="s">
        <v>25</v>
      </c>
      <c r="F29" s="95" t="s">
        <v>4</v>
      </c>
      <c r="G29" s="95" t="s">
        <v>4</v>
      </c>
      <c r="H29" s="79"/>
      <c r="I29" s="79"/>
      <c r="J29" s="155"/>
      <c r="K29" s="155"/>
      <c r="L29" s="155"/>
      <c r="M29" s="156"/>
      <c r="N29" s="156"/>
      <c r="O29" s="156"/>
      <c r="P29" s="68"/>
    </row>
    <row r="30" spans="1:257" ht="114.75">
      <c r="A30" s="175" t="str">
        <f t="shared" si="3"/>
        <v>[Account Management-18]</v>
      </c>
      <c r="B30" s="95" t="s">
        <v>279</v>
      </c>
      <c r="C30" s="95" t="s">
        <v>193</v>
      </c>
      <c r="D30" s="95" t="s">
        <v>487</v>
      </c>
      <c r="E30" s="95" t="s">
        <v>25</v>
      </c>
      <c r="F30" s="95" t="s">
        <v>4</v>
      </c>
      <c r="G30" s="95" t="s">
        <v>4</v>
      </c>
      <c r="H30" s="79"/>
      <c r="I30" s="79"/>
      <c r="J30" s="155"/>
      <c r="K30" s="155"/>
      <c r="L30" s="155"/>
      <c r="M30" s="156"/>
      <c r="N30" s="156"/>
      <c r="O30" s="156"/>
      <c r="P30" s="114"/>
    </row>
    <row r="31" spans="1:257" ht="127.5">
      <c r="A31" s="186" t="str">
        <f t="shared" si="3"/>
        <v>[Account Management-19]</v>
      </c>
      <c r="B31" s="84" t="s">
        <v>280</v>
      </c>
      <c r="C31" s="84" t="s">
        <v>281</v>
      </c>
      <c r="D31" s="84" t="s">
        <v>488</v>
      </c>
      <c r="E31" s="84" t="s">
        <v>26</v>
      </c>
      <c r="F31" s="84" t="s">
        <v>4</v>
      </c>
      <c r="G31" s="84" t="s">
        <v>4</v>
      </c>
      <c r="H31" s="87"/>
      <c r="I31" s="87"/>
      <c r="J31" s="189"/>
      <c r="K31" s="189"/>
      <c r="L31" s="189"/>
      <c r="M31" s="190"/>
      <c r="N31" s="190"/>
      <c r="O31" s="190"/>
      <c r="P31" s="68"/>
    </row>
    <row r="32" spans="1:257">
      <c r="A32" s="43"/>
      <c r="B32" s="44" t="s">
        <v>27</v>
      </c>
      <c r="C32" s="44"/>
      <c r="D32" s="44"/>
      <c r="E32" s="44"/>
      <c r="F32" s="44"/>
      <c r="G32" s="44"/>
      <c r="H32" s="44"/>
      <c r="I32" s="44"/>
      <c r="J32" s="44"/>
      <c r="K32" s="44"/>
      <c r="L32" s="44"/>
      <c r="M32" s="44"/>
      <c r="N32" s="44"/>
      <c r="O32" s="199"/>
      <c r="P32" s="114"/>
      <c r="Q32" s="68"/>
      <c r="R32" s="68"/>
      <c r="S32" s="68"/>
      <c r="T32" s="68"/>
      <c r="U32" s="68"/>
      <c r="V32" s="68"/>
      <c r="W32" s="68"/>
      <c r="X32" s="68"/>
      <c r="Y32" s="68"/>
      <c r="Z32" s="68"/>
      <c r="AA32" s="68"/>
      <c r="AB32" s="68"/>
      <c r="AC32" s="68"/>
      <c r="AD32" s="68"/>
      <c r="AE32" s="68"/>
      <c r="AF32" s="68"/>
      <c r="AG32" s="68"/>
      <c r="AH32" s="68"/>
      <c r="AI32" s="68"/>
      <c r="AJ32" s="68"/>
      <c r="AK32" s="68"/>
      <c r="AL32" s="68"/>
      <c r="AM32" s="68"/>
      <c r="AN32" s="68"/>
      <c r="AO32" s="68"/>
      <c r="AP32" s="68"/>
      <c r="AQ32" s="68"/>
      <c r="AR32" s="68"/>
      <c r="AS32" s="68"/>
      <c r="AT32" s="68"/>
      <c r="AU32" s="68"/>
      <c r="AV32" s="68"/>
      <c r="AW32" s="68"/>
      <c r="AX32" s="68"/>
      <c r="AY32" s="68"/>
      <c r="AZ32" s="68"/>
      <c r="BA32" s="68"/>
      <c r="BB32" s="68"/>
      <c r="BC32" s="68"/>
      <c r="BD32" s="68"/>
      <c r="BE32" s="68"/>
      <c r="BF32" s="68"/>
      <c r="BG32" s="68"/>
      <c r="BH32" s="68"/>
      <c r="BI32" s="68"/>
      <c r="BJ32" s="68"/>
      <c r="BK32" s="68"/>
      <c r="BL32" s="68"/>
      <c r="BM32" s="68"/>
      <c r="BN32" s="68"/>
      <c r="BO32" s="68"/>
      <c r="BP32" s="68"/>
      <c r="BQ32" s="68"/>
      <c r="BR32" s="68"/>
      <c r="BS32" s="68"/>
      <c r="BT32" s="68"/>
      <c r="BU32" s="68"/>
      <c r="BV32" s="68"/>
      <c r="BW32" s="68"/>
      <c r="BX32" s="68"/>
      <c r="BY32" s="68"/>
      <c r="BZ32" s="68"/>
      <c r="CA32" s="68"/>
      <c r="CB32" s="68"/>
      <c r="CC32" s="68"/>
      <c r="CD32" s="68"/>
      <c r="CE32" s="68"/>
      <c r="CF32" s="68"/>
      <c r="CG32" s="68"/>
      <c r="CH32" s="68"/>
      <c r="CI32" s="68"/>
      <c r="CJ32" s="68"/>
      <c r="CK32" s="68"/>
      <c r="CL32" s="68"/>
      <c r="CM32" s="68"/>
      <c r="CN32" s="68"/>
      <c r="CO32" s="68"/>
      <c r="CP32" s="68"/>
      <c r="CQ32" s="68"/>
      <c r="CR32" s="68"/>
      <c r="CS32" s="68"/>
      <c r="CT32" s="68"/>
      <c r="CU32" s="68"/>
      <c r="CV32" s="68"/>
      <c r="CW32" s="68"/>
      <c r="CX32" s="68"/>
      <c r="CY32" s="68"/>
      <c r="CZ32" s="68"/>
      <c r="DA32" s="68"/>
      <c r="DB32" s="68"/>
      <c r="DC32" s="68"/>
      <c r="DD32" s="68"/>
      <c r="DE32" s="68"/>
      <c r="DF32" s="68"/>
      <c r="DG32" s="68"/>
      <c r="DH32" s="68"/>
      <c r="DI32" s="68"/>
      <c r="DJ32" s="68"/>
      <c r="DK32" s="68"/>
      <c r="DL32" s="68"/>
      <c r="DM32" s="68"/>
      <c r="DN32" s="68"/>
      <c r="DO32" s="68"/>
      <c r="DP32" s="68"/>
      <c r="DQ32" s="68"/>
      <c r="DR32" s="68"/>
      <c r="DS32" s="68"/>
      <c r="DT32" s="68"/>
      <c r="DU32" s="68"/>
      <c r="DV32" s="68"/>
      <c r="DW32" s="68"/>
      <c r="DX32" s="68"/>
      <c r="DY32" s="68"/>
      <c r="DZ32" s="68"/>
      <c r="EA32" s="68"/>
      <c r="EB32" s="68"/>
      <c r="EC32" s="68"/>
      <c r="ED32" s="68"/>
      <c r="EE32" s="68"/>
      <c r="EF32" s="68"/>
      <c r="EG32" s="68"/>
      <c r="EH32" s="68"/>
      <c r="EI32" s="68"/>
      <c r="EJ32" s="68"/>
      <c r="EK32" s="68"/>
      <c r="EL32" s="68"/>
      <c r="EM32" s="68"/>
      <c r="EN32" s="68"/>
      <c r="EO32" s="68"/>
      <c r="EP32" s="68"/>
      <c r="EQ32" s="68"/>
      <c r="ER32" s="68"/>
      <c r="ES32" s="68"/>
      <c r="ET32" s="68"/>
      <c r="EU32" s="68"/>
      <c r="EV32" s="68"/>
      <c r="EW32" s="68"/>
      <c r="EX32" s="68"/>
      <c r="EY32" s="68"/>
      <c r="EZ32" s="68"/>
      <c r="FA32" s="68"/>
      <c r="FB32" s="68"/>
      <c r="FC32" s="68"/>
      <c r="FD32" s="68"/>
      <c r="FE32" s="68"/>
      <c r="FF32" s="68"/>
      <c r="FG32" s="68"/>
      <c r="FH32" s="68"/>
      <c r="FI32" s="68"/>
      <c r="FJ32" s="68"/>
      <c r="FK32" s="68"/>
      <c r="FL32" s="68"/>
      <c r="FM32" s="68"/>
      <c r="FN32" s="68"/>
      <c r="FO32" s="68"/>
      <c r="FP32" s="68"/>
      <c r="FQ32" s="68"/>
      <c r="FR32" s="68"/>
      <c r="FS32" s="68"/>
      <c r="FT32" s="68"/>
      <c r="FU32" s="68"/>
      <c r="FV32" s="68"/>
      <c r="FW32" s="68"/>
      <c r="FX32" s="68"/>
      <c r="FY32" s="68"/>
      <c r="FZ32" s="68"/>
      <c r="GA32" s="68"/>
      <c r="GB32" s="68"/>
      <c r="GC32" s="68"/>
      <c r="GD32" s="68"/>
      <c r="GE32" s="68"/>
      <c r="GF32" s="68"/>
      <c r="GG32" s="68"/>
      <c r="GH32" s="68"/>
      <c r="GI32" s="68"/>
      <c r="GJ32" s="68"/>
      <c r="GK32" s="68"/>
      <c r="GL32" s="68"/>
      <c r="GM32" s="68"/>
      <c r="GN32" s="68"/>
      <c r="GO32" s="68"/>
      <c r="GP32" s="68"/>
      <c r="GQ32" s="68"/>
      <c r="GR32" s="68"/>
      <c r="GS32" s="68"/>
      <c r="GT32" s="68"/>
      <c r="GU32" s="68"/>
      <c r="GV32" s="68"/>
      <c r="GW32" s="68"/>
      <c r="GX32" s="68"/>
      <c r="GY32" s="68"/>
      <c r="GZ32" s="68"/>
      <c r="HA32" s="68"/>
      <c r="HB32" s="68"/>
      <c r="HC32" s="68"/>
      <c r="HD32" s="68"/>
      <c r="HE32" s="68"/>
      <c r="HF32" s="68"/>
      <c r="HG32" s="68"/>
      <c r="HH32" s="68"/>
      <c r="HI32" s="68"/>
      <c r="HJ32" s="68"/>
      <c r="HK32" s="68"/>
      <c r="HL32" s="68"/>
      <c r="HM32" s="68"/>
      <c r="HN32" s="68"/>
      <c r="HO32" s="68"/>
      <c r="HP32" s="68"/>
      <c r="HQ32" s="68"/>
      <c r="HR32" s="68"/>
      <c r="HS32" s="68"/>
      <c r="HT32" s="68"/>
      <c r="HU32" s="68"/>
      <c r="HV32" s="68"/>
      <c r="HW32" s="68"/>
      <c r="HX32" s="68"/>
      <c r="HY32" s="68"/>
      <c r="HZ32" s="68"/>
      <c r="IA32" s="68"/>
      <c r="IB32" s="68"/>
      <c r="IC32" s="68"/>
      <c r="ID32" s="68"/>
      <c r="IE32" s="68"/>
      <c r="IF32" s="68"/>
      <c r="IG32" s="68"/>
      <c r="IH32" s="68"/>
      <c r="II32" s="68"/>
      <c r="IJ32" s="68"/>
      <c r="IK32" s="68"/>
      <c r="IL32" s="68"/>
      <c r="IM32" s="68"/>
      <c r="IN32" s="68"/>
      <c r="IO32" s="68"/>
      <c r="IP32" s="68"/>
      <c r="IQ32" s="68"/>
      <c r="IR32" s="68"/>
      <c r="IS32" s="68"/>
      <c r="IT32" s="68"/>
      <c r="IU32" s="68"/>
      <c r="IV32" s="68"/>
      <c r="IW32" s="68"/>
    </row>
    <row r="33" spans="1:16" ht="140.25">
      <c r="A33" s="192" t="str">
        <f>"["&amp;TEXT($B$2,"##")&amp;"-"&amp;TEXT(ROW()-13,"##")&amp;"]"</f>
        <v>[Account Management-20]</v>
      </c>
      <c r="B33" s="200" t="s">
        <v>282</v>
      </c>
      <c r="C33" s="200" t="s">
        <v>137</v>
      </c>
      <c r="D33" s="200" t="s">
        <v>283</v>
      </c>
      <c r="E33" s="200" t="s">
        <v>22</v>
      </c>
      <c r="F33" s="200" t="s">
        <v>4</v>
      </c>
      <c r="G33" s="200" t="s">
        <v>4</v>
      </c>
      <c r="H33" s="201"/>
      <c r="I33" s="201"/>
      <c r="J33" s="197"/>
      <c r="K33" s="197"/>
      <c r="L33" s="197"/>
      <c r="M33" s="198"/>
      <c r="N33" s="198"/>
      <c r="O33" s="198"/>
      <c r="P33" s="68"/>
    </row>
    <row r="34" spans="1:16" ht="140.25">
      <c r="A34" s="175" t="str">
        <f t="shared" ref="A34:A46" si="4">"["&amp;TEXT($B$2,"##")&amp;"-"&amp;TEXT(ROW()-13,"##")&amp;"]"</f>
        <v>[Account Management-21]</v>
      </c>
      <c r="B34" s="95" t="s">
        <v>284</v>
      </c>
      <c r="C34" s="95" t="s">
        <v>137</v>
      </c>
      <c r="D34" s="95" t="s">
        <v>283</v>
      </c>
      <c r="E34" s="95" t="s">
        <v>22</v>
      </c>
      <c r="F34" s="95" t="s">
        <v>4</v>
      </c>
      <c r="G34" s="95" t="s">
        <v>4</v>
      </c>
      <c r="H34" s="79"/>
      <c r="I34" s="79"/>
      <c r="J34" s="155"/>
      <c r="K34" s="155"/>
      <c r="L34" s="155"/>
      <c r="M34" s="156"/>
      <c r="N34" s="156"/>
      <c r="O34" s="156"/>
      <c r="P34" s="68"/>
    </row>
    <row r="35" spans="1:16" ht="140.25">
      <c r="A35" s="175" t="str">
        <f t="shared" si="4"/>
        <v>[Account Management-22]</v>
      </c>
      <c r="B35" s="95" t="s">
        <v>285</v>
      </c>
      <c r="C35" s="95" t="s">
        <v>137</v>
      </c>
      <c r="D35" s="95" t="s">
        <v>283</v>
      </c>
      <c r="E35" s="95" t="s">
        <v>22</v>
      </c>
      <c r="F35" s="95" t="s">
        <v>4</v>
      </c>
      <c r="G35" s="95" t="s">
        <v>4</v>
      </c>
      <c r="H35" s="79"/>
      <c r="I35" s="79"/>
      <c r="J35" s="155"/>
      <c r="K35" s="155"/>
      <c r="L35" s="155"/>
      <c r="M35" s="156"/>
      <c r="N35" s="156"/>
      <c r="O35" s="156"/>
      <c r="P35" s="114"/>
    </row>
    <row r="36" spans="1:16" ht="38.25">
      <c r="A36" s="175" t="str">
        <f t="shared" si="4"/>
        <v>[Account Management-23]</v>
      </c>
      <c r="B36" s="95" t="s">
        <v>23</v>
      </c>
      <c r="C36" s="95" t="s">
        <v>146</v>
      </c>
      <c r="D36" s="95" t="s">
        <v>147</v>
      </c>
      <c r="E36" s="95" t="s">
        <v>22</v>
      </c>
      <c r="F36" s="95" t="s">
        <v>4</v>
      </c>
      <c r="G36" s="95" t="s">
        <v>4</v>
      </c>
      <c r="H36" s="79"/>
      <c r="I36" s="79"/>
      <c r="J36" s="155"/>
      <c r="K36" s="155"/>
      <c r="L36" s="155"/>
      <c r="M36" s="156"/>
      <c r="N36" s="156"/>
      <c r="O36" s="156"/>
      <c r="P36" s="68"/>
    </row>
    <row r="37" spans="1:16" ht="63.75">
      <c r="A37" s="175" t="str">
        <f t="shared" si="4"/>
        <v>[Account Management-24]</v>
      </c>
      <c r="B37" s="95" t="s">
        <v>167</v>
      </c>
      <c r="C37" s="95" t="s">
        <v>168</v>
      </c>
      <c r="D37" s="95" t="s">
        <v>169</v>
      </c>
      <c r="E37" s="95"/>
      <c r="F37" s="95" t="s">
        <v>4</v>
      </c>
      <c r="G37" s="95" t="s">
        <v>4</v>
      </c>
      <c r="H37" s="79"/>
      <c r="I37" s="79"/>
      <c r="J37" s="155"/>
      <c r="K37" s="155"/>
      <c r="L37" s="155"/>
      <c r="M37" s="156"/>
      <c r="N37" s="156"/>
      <c r="O37" s="156"/>
      <c r="P37" s="68"/>
    </row>
    <row r="38" spans="1:16" ht="63.75">
      <c r="A38" s="175" t="str">
        <f t="shared" si="4"/>
        <v>[Account Management-25]</v>
      </c>
      <c r="B38" s="95" t="s">
        <v>170</v>
      </c>
      <c r="C38" s="95" t="s">
        <v>171</v>
      </c>
      <c r="D38" s="95" t="s">
        <v>172</v>
      </c>
      <c r="E38" s="95"/>
      <c r="F38" s="95" t="s">
        <v>4</v>
      </c>
      <c r="G38" s="95" t="s">
        <v>4</v>
      </c>
      <c r="H38" s="79"/>
      <c r="I38" s="79"/>
      <c r="J38" s="155"/>
      <c r="K38" s="155"/>
      <c r="L38" s="155"/>
      <c r="M38" s="156"/>
      <c r="N38" s="156"/>
      <c r="O38" s="156"/>
      <c r="P38" s="68"/>
    </row>
    <row r="39" spans="1:16" ht="38.25">
      <c r="A39" s="175" t="str">
        <f t="shared" si="4"/>
        <v>[Account Management-26]</v>
      </c>
      <c r="B39" s="95" t="s">
        <v>148</v>
      </c>
      <c r="C39" s="95" t="s">
        <v>286</v>
      </c>
      <c r="D39" s="95" t="s">
        <v>149</v>
      </c>
      <c r="E39" s="95" t="s">
        <v>28</v>
      </c>
      <c r="F39" s="95" t="s">
        <v>4</v>
      </c>
      <c r="G39" s="95" t="s">
        <v>4</v>
      </c>
      <c r="H39" s="79"/>
      <c r="I39" s="79"/>
      <c r="J39" s="155"/>
      <c r="K39" s="155"/>
      <c r="L39" s="155"/>
      <c r="M39" s="156"/>
      <c r="N39" s="156"/>
      <c r="O39" s="156"/>
      <c r="P39" s="114"/>
    </row>
    <row r="40" spans="1:16" ht="38.25">
      <c r="A40" s="175" t="str">
        <f t="shared" si="4"/>
        <v>[Account Management-27]</v>
      </c>
      <c r="B40" s="95" t="s">
        <v>160</v>
      </c>
      <c r="C40" s="95" t="s">
        <v>161</v>
      </c>
      <c r="D40" s="95" t="s">
        <v>162</v>
      </c>
      <c r="E40" s="95" t="s">
        <v>28</v>
      </c>
      <c r="F40" s="95" t="s">
        <v>4</v>
      </c>
      <c r="G40" s="95" t="s">
        <v>4</v>
      </c>
      <c r="H40" s="79"/>
      <c r="I40" s="79"/>
      <c r="J40" s="155"/>
      <c r="K40" s="155"/>
      <c r="L40" s="155"/>
      <c r="M40" s="156"/>
      <c r="N40" s="156"/>
      <c r="O40" s="156"/>
      <c r="P40" s="114"/>
    </row>
    <row r="41" spans="1:16" ht="38.25">
      <c r="A41" s="175" t="str">
        <f t="shared" si="4"/>
        <v>[Account Management-28]</v>
      </c>
      <c r="B41" s="95" t="s">
        <v>155</v>
      </c>
      <c r="C41" s="95" t="s">
        <v>158</v>
      </c>
      <c r="D41" s="95" t="s">
        <v>156</v>
      </c>
      <c r="E41" s="95" t="s">
        <v>28</v>
      </c>
      <c r="F41" s="95" t="s">
        <v>4</v>
      </c>
      <c r="G41" s="95" t="s">
        <v>4</v>
      </c>
      <c r="H41" s="79"/>
      <c r="I41" s="79"/>
      <c r="J41" s="155"/>
      <c r="K41" s="155"/>
      <c r="L41" s="155"/>
      <c r="M41" s="156"/>
      <c r="N41" s="156"/>
      <c r="O41" s="156"/>
      <c r="P41" s="114"/>
    </row>
    <row r="42" spans="1:16" ht="63.75">
      <c r="A42" s="175" t="str">
        <f t="shared" si="4"/>
        <v>[Account Management-29]</v>
      </c>
      <c r="B42" s="95" t="s">
        <v>154</v>
      </c>
      <c r="C42" s="95" t="s">
        <v>180</v>
      </c>
      <c r="D42" s="95" t="s">
        <v>150</v>
      </c>
      <c r="E42" s="95" t="s">
        <v>28</v>
      </c>
      <c r="F42" s="95" t="s">
        <v>4</v>
      </c>
      <c r="G42" s="95" t="s">
        <v>4</v>
      </c>
      <c r="H42" s="79"/>
      <c r="I42" s="79"/>
      <c r="J42" s="155"/>
      <c r="K42" s="155"/>
      <c r="L42" s="155"/>
      <c r="M42" s="156"/>
      <c r="N42" s="156"/>
      <c r="O42" s="156"/>
      <c r="P42" s="68"/>
    </row>
    <row r="43" spans="1:16" ht="76.5">
      <c r="A43" s="175" t="str">
        <f t="shared" si="4"/>
        <v>[Account Management-30]</v>
      </c>
      <c r="B43" s="95" t="s">
        <v>157</v>
      </c>
      <c r="C43" s="95" t="s">
        <v>181</v>
      </c>
      <c r="D43" s="95" t="s">
        <v>150</v>
      </c>
      <c r="E43" s="95" t="s">
        <v>28</v>
      </c>
      <c r="F43" s="95" t="s">
        <v>4</v>
      </c>
      <c r="G43" s="95" t="s">
        <v>4</v>
      </c>
      <c r="H43" s="79"/>
      <c r="I43" s="79"/>
      <c r="J43" s="155"/>
      <c r="K43" s="155"/>
      <c r="L43" s="155"/>
      <c r="M43" s="156"/>
      <c r="N43" s="156"/>
      <c r="O43" s="162"/>
      <c r="P43" s="114"/>
    </row>
    <row r="44" spans="1:16" ht="51">
      <c r="A44" s="175" t="str">
        <f t="shared" si="4"/>
        <v>[Account Management-31]</v>
      </c>
      <c r="B44" s="95" t="s">
        <v>29</v>
      </c>
      <c r="C44" s="95" t="s">
        <v>287</v>
      </c>
      <c r="D44" s="115" t="s">
        <v>163</v>
      </c>
      <c r="E44" s="95" t="s">
        <v>28</v>
      </c>
      <c r="F44" s="95" t="s">
        <v>4</v>
      </c>
      <c r="G44" s="95" t="s">
        <v>4</v>
      </c>
      <c r="H44" s="79"/>
      <c r="I44" s="79"/>
      <c r="J44" s="155"/>
      <c r="K44" s="155"/>
      <c r="L44" s="155"/>
      <c r="M44" s="156"/>
      <c r="N44" s="156"/>
      <c r="O44" s="162"/>
      <c r="P44" s="114"/>
    </row>
    <row r="45" spans="1:16" ht="51">
      <c r="A45" s="175" t="str">
        <f t="shared" si="4"/>
        <v>[Account Management-32]</v>
      </c>
      <c r="B45" s="95" t="s">
        <v>339</v>
      </c>
      <c r="C45" s="95" t="s">
        <v>287</v>
      </c>
      <c r="D45" s="115" t="s">
        <v>163</v>
      </c>
      <c r="E45" s="95" t="s">
        <v>28</v>
      </c>
      <c r="F45" s="95" t="s">
        <v>4</v>
      </c>
      <c r="G45" s="95" t="s">
        <v>4</v>
      </c>
      <c r="H45" s="79"/>
      <c r="I45" s="79"/>
      <c r="J45" s="155"/>
      <c r="K45" s="155"/>
      <c r="L45" s="155"/>
      <c r="M45" s="156"/>
      <c r="N45" s="156"/>
      <c r="O45" s="156"/>
      <c r="P45" s="68"/>
    </row>
    <row r="46" spans="1:16" ht="51">
      <c r="A46" s="186" t="str">
        <f t="shared" si="4"/>
        <v>[Account Management-33]</v>
      </c>
      <c r="B46" s="84" t="s">
        <v>65</v>
      </c>
      <c r="C46" s="84" t="s">
        <v>288</v>
      </c>
      <c r="D46" s="202" t="s">
        <v>165</v>
      </c>
      <c r="E46" s="84" t="s">
        <v>28</v>
      </c>
      <c r="F46" s="84" t="s">
        <v>4</v>
      </c>
      <c r="G46" s="84" t="s">
        <v>4</v>
      </c>
      <c r="H46" s="87"/>
      <c r="I46" s="87"/>
      <c r="J46" s="189"/>
      <c r="K46" s="189"/>
      <c r="L46" s="189"/>
      <c r="M46" s="190"/>
      <c r="N46" s="190"/>
      <c r="O46" s="190"/>
      <c r="P46" s="68"/>
    </row>
    <row r="47" spans="1:16">
      <c r="A47" s="43"/>
      <c r="B47" s="44" t="s">
        <v>36</v>
      </c>
      <c r="C47" s="44"/>
      <c r="D47" s="44"/>
      <c r="E47" s="44"/>
      <c r="F47" s="44"/>
      <c r="G47" s="44"/>
      <c r="H47" s="44"/>
      <c r="I47" s="44"/>
      <c r="J47" s="44"/>
      <c r="K47" s="44"/>
      <c r="L47" s="44"/>
      <c r="M47" s="44"/>
      <c r="N47" s="44"/>
      <c r="O47" s="199"/>
      <c r="P47" s="114"/>
    </row>
    <row r="48" spans="1:16" ht="204">
      <c r="A48" s="192" t="str">
        <f>"["&amp;TEXT($B$2,"##")&amp;"-"&amp;TEXT(ROW()-14,"##")&amp;"]"</f>
        <v>[Account Management-34]</v>
      </c>
      <c r="B48" s="200" t="s">
        <v>289</v>
      </c>
      <c r="C48" s="200" t="s">
        <v>290</v>
      </c>
      <c r="D48" s="200" t="s">
        <v>489</v>
      </c>
      <c r="E48" s="200" t="s">
        <v>31</v>
      </c>
      <c r="F48" s="200" t="s">
        <v>4</v>
      </c>
      <c r="G48" s="200" t="s">
        <v>4</v>
      </c>
      <c r="H48" s="201"/>
      <c r="I48" s="201"/>
      <c r="J48" s="197"/>
      <c r="K48" s="197"/>
      <c r="L48" s="197"/>
      <c r="M48" s="198"/>
      <c r="N48" s="198"/>
      <c r="O48" s="198"/>
      <c r="P48" s="68"/>
    </row>
    <row r="49" spans="1:257" ht="204">
      <c r="A49" s="175" t="str">
        <f t="shared" ref="A49:A60" si="5">"["&amp;TEXT($B$2,"##")&amp;"-"&amp;TEXT(ROW()-14,"##")&amp;"]"</f>
        <v>[Account Management-35]</v>
      </c>
      <c r="B49" s="95" t="s">
        <v>291</v>
      </c>
      <c r="C49" s="95" t="s">
        <v>290</v>
      </c>
      <c r="D49" s="95" t="s">
        <v>489</v>
      </c>
      <c r="E49" s="95" t="s">
        <v>31</v>
      </c>
      <c r="F49" s="95" t="s">
        <v>4</v>
      </c>
      <c r="G49" s="95" t="s">
        <v>4</v>
      </c>
      <c r="H49" s="79"/>
      <c r="I49" s="79"/>
      <c r="J49" s="155"/>
      <c r="K49" s="155"/>
      <c r="L49" s="155"/>
      <c r="M49" s="156"/>
      <c r="N49" s="156"/>
      <c r="O49" s="156"/>
      <c r="P49" s="68"/>
    </row>
    <row r="50" spans="1:257" ht="204">
      <c r="A50" s="175" t="str">
        <f t="shared" si="5"/>
        <v>[Account Management-36]</v>
      </c>
      <c r="B50" s="95" t="s">
        <v>292</v>
      </c>
      <c r="C50" s="95" t="s">
        <v>290</v>
      </c>
      <c r="D50" s="95" t="s">
        <v>489</v>
      </c>
      <c r="E50" s="95" t="s">
        <v>31</v>
      </c>
      <c r="F50" s="95" t="s">
        <v>4</v>
      </c>
      <c r="G50" s="95" t="s">
        <v>4</v>
      </c>
      <c r="H50" s="79"/>
      <c r="I50" s="79"/>
      <c r="J50" s="155"/>
      <c r="K50" s="155"/>
      <c r="L50" s="155"/>
      <c r="M50" s="156"/>
      <c r="N50" s="156"/>
      <c r="O50" s="156"/>
      <c r="P50" s="114"/>
    </row>
    <row r="51" spans="1:257" ht="63.75">
      <c r="A51" s="175" t="str">
        <f t="shared" si="5"/>
        <v>[Account Management-37]</v>
      </c>
      <c r="B51" s="95" t="s">
        <v>308</v>
      </c>
      <c r="C51" s="95" t="s">
        <v>309</v>
      </c>
      <c r="D51" s="95" t="s">
        <v>166</v>
      </c>
      <c r="E51" s="95" t="s">
        <v>31</v>
      </c>
      <c r="F51" s="95" t="s">
        <v>4</v>
      </c>
      <c r="G51" s="95" t="s">
        <v>4</v>
      </c>
      <c r="H51" s="79"/>
      <c r="I51" s="79"/>
      <c r="J51" s="155"/>
      <c r="K51" s="155"/>
      <c r="L51" s="155"/>
      <c r="M51" s="156"/>
      <c r="N51" s="156"/>
      <c r="O51" s="156"/>
      <c r="P51" s="68"/>
    </row>
    <row r="52" spans="1:257" ht="89.25">
      <c r="A52" s="175" t="str">
        <f t="shared" si="5"/>
        <v>[Account Management-38]</v>
      </c>
      <c r="B52" s="95" t="s">
        <v>293</v>
      </c>
      <c r="C52" s="95" t="s">
        <v>294</v>
      </c>
      <c r="D52" s="95" t="s">
        <v>174</v>
      </c>
      <c r="E52" s="95" t="s">
        <v>31</v>
      </c>
      <c r="F52" s="95" t="s">
        <v>4</v>
      </c>
      <c r="G52" s="95" t="s">
        <v>4</v>
      </c>
      <c r="H52" s="79"/>
      <c r="I52" s="79"/>
      <c r="J52" s="155"/>
      <c r="K52" s="155"/>
      <c r="L52" s="155"/>
      <c r="M52" s="156"/>
      <c r="N52" s="156"/>
      <c r="O52" s="156"/>
      <c r="P52" s="114"/>
    </row>
    <row r="53" spans="1:257" ht="102">
      <c r="A53" s="175" t="str">
        <f t="shared" si="5"/>
        <v>[Account Management-39]</v>
      </c>
      <c r="B53" s="95" t="s">
        <v>304</v>
      </c>
      <c r="C53" s="46" t="s">
        <v>295</v>
      </c>
      <c r="D53" s="95" t="s">
        <v>213</v>
      </c>
      <c r="E53" s="95" t="s">
        <v>31</v>
      </c>
      <c r="F53" s="95" t="s">
        <v>4</v>
      </c>
      <c r="G53" s="95" t="s">
        <v>4</v>
      </c>
      <c r="H53" s="79"/>
      <c r="I53" s="95"/>
      <c r="J53" s="155"/>
      <c r="K53" s="155"/>
      <c r="L53" s="155"/>
      <c r="M53" s="156"/>
      <c r="N53" s="156"/>
      <c r="O53" s="156"/>
      <c r="P53" s="114"/>
      <c r="Q53" s="68"/>
      <c r="R53" s="68"/>
      <c r="S53" s="68"/>
      <c r="T53" s="68"/>
      <c r="U53" s="68"/>
      <c r="V53" s="68"/>
      <c r="W53" s="68"/>
      <c r="X53" s="68"/>
      <c r="Y53" s="68"/>
      <c r="Z53" s="68"/>
      <c r="AA53" s="68"/>
      <c r="AB53" s="68"/>
      <c r="AC53" s="68"/>
      <c r="AD53" s="68"/>
      <c r="AE53" s="68"/>
      <c r="AF53" s="68"/>
      <c r="AG53" s="68"/>
      <c r="AH53" s="68"/>
      <c r="AI53" s="68"/>
      <c r="AJ53" s="68"/>
      <c r="AK53" s="68"/>
      <c r="AL53" s="68"/>
      <c r="AM53" s="68"/>
      <c r="AN53" s="68"/>
      <c r="AO53" s="68"/>
      <c r="AP53" s="68"/>
      <c r="AQ53" s="68"/>
      <c r="AR53" s="68"/>
      <c r="AS53" s="68"/>
      <c r="AT53" s="68"/>
      <c r="AU53" s="68"/>
      <c r="AV53" s="68"/>
      <c r="AW53" s="68"/>
      <c r="AX53" s="68"/>
      <c r="AY53" s="68"/>
      <c r="AZ53" s="68"/>
      <c r="BA53" s="68"/>
      <c r="BB53" s="68"/>
      <c r="BC53" s="68"/>
      <c r="BD53" s="68"/>
      <c r="BE53" s="68"/>
      <c r="BF53" s="68"/>
      <c r="BG53" s="68"/>
      <c r="BH53" s="68"/>
      <c r="BI53" s="68"/>
      <c r="BJ53" s="68"/>
      <c r="BK53" s="68"/>
      <c r="BL53" s="68"/>
      <c r="BM53" s="68"/>
      <c r="BN53" s="68"/>
      <c r="BO53" s="68"/>
      <c r="BP53" s="68"/>
      <c r="BQ53" s="68"/>
      <c r="BR53" s="68"/>
      <c r="BS53" s="68"/>
      <c r="BT53" s="68"/>
      <c r="BU53" s="68"/>
      <c r="BV53" s="68"/>
      <c r="BW53" s="68"/>
      <c r="BX53" s="68"/>
      <c r="BY53" s="68"/>
      <c r="BZ53" s="68"/>
      <c r="CA53" s="68"/>
      <c r="CB53" s="68"/>
      <c r="CC53" s="68"/>
      <c r="CD53" s="68"/>
      <c r="CE53" s="68"/>
      <c r="CF53" s="68"/>
      <c r="CG53" s="68"/>
      <c r="CH53" s="68"/>
      <c r="CI53" s="68"/>
      <c r="CJ53" s="68"/>
      <c r="CK53" s="68"/>
      <c r="CL53" s="68"/>
      <c r="CM53" s="68"/>
      <c r="CN53" s="68"/>
      <c r="CO53" s="68"/>
      <c r="CP53" s="68"/>
      <c r="CQ53" s="68"/>
      <c r="CR53" s="68"/>
      <c r="CS53" s="68"/>
      <c r="CT53" s="68"/>
      <c r="CU53" s="68"/>
      <c r="CV53" s="68"/>
      <c r="CW53" s="68"/>
      <c r="CX53" s="68"/>
      <c r="CY53" s="68"/>
      <c r="CZ53" s="68"/>
      <c r="DA53" s="68"/>
      <c r="DB53" s="68"/>
      <c r="DC53" s="68"/>
      <c r="DD53" s="68"/>
      <c r="DE53" s="68"/>
      <c r="DF53" s="68"/>
      <c r="DG53" s="68"/>
      <c r="DH53" s="68"/>
      <c r="DI53" s="68"/>
      <c r="DJ53" s="68"/>
      <c r="DK53" s="68"/>
      <c r="DL53" s="68"/>
      <c r="DM53" s="68"/>
      <c r="DN53" s="68"/>
      <c r="DO53" s="68"/>
      <c r="DP53" s="68"/>
      <c r="DQ53" s="68"/>
      <c r="DR53" s="68"/>
      <c r="DS53" s="68"/>
      <c r="DT53" s="68"/>
      <c r="DU53" s="68"/>
      <c r="DV53" s="68"/>
      <c r="DW53" s="68"/>
      <c r="DX53" s="68"/>
      <c r="DY53" s="68"/>
      <c r="DZ53" s="68"/>
      <c r="EA53" s="68"/>
      <c r="EB53" s="68"/>
      <c r="EC53" s="68"/>
      <c r="ED53" s="68"/>
      <c r="EE53" s="68"/>
      <c r="EF53" s="68"/>
      <c r="EG53" s="68"/>
      <c r="EH53" s="68"/>
      <c r="EI53" s="68"/>
      <c r="EJ53" s="68"/>
      <c r="EK53" s="68"/>
      <c r="EL53" s="68"/>
      <c r="EM53" s="68"/>
      <c r="EN53" s="68"/>
      <c r="EO53" s="68"/>
      <c r="EP53" s="68"/>
      <c r="EQ53" s="68"/>
      <c r="ER53" s="68"/>
      <c r="ES53" s="68"/>
      <c r="ET53" s="68"/>
      <c r="EU53" s="68"/>
      <c r="EV53" s="68"/>
      <c r="EW53" s="68"/>
      <c r="EX53" s="68"/>
      <c r="EY53" s="68"/>
      <c r="EZ53" s="68"/>
      <c r="FA53" s="68"/>
      <c r="FB53" s="68"/>
      <c r="FC53" s="68"/>
      <c r="FD53" s="68"/>
      <c r="FE53" s="68"/>
      <c r="FF53" s="68"/>
      <c r="FG53" s="68"/>
      <c r="FH53" s="68"/>
      <c r="FI53" s="68"/>
      <c r="FJ53" s="68"/>
      <c r="FK53" s="68"/>
      <c r="FL53" s="68"/>
      <c r="FM53" s="68"/>
      <c r="FN53" s="68"/>
      <c r="FO53" s="68"/>
      <c r="FP53" s="68"/>
      <c r="FQ53" s="68"/>
      <c r="FR53" s="68"/>
      <c r="FS53" s="68"/>
      <c r="FT53" s="68"/>
      <c r="FU53" s="68"/>
      <c r="FV53" s="68"/>
      <c r="FW53" s="68"/>
      <c r="FX53" s="68"/>
      <c r="FY53" s="68"/>
      <c r="FZ53" s="68"/>
      <c r="GA53" s="68"/>
      <c r="GB53" s="68"/>
      <c r="GC53" s="68"/>
      <c r="GD53" s="68"/>
      <c r="GE53" s="68"/>
      <c r="GF53" s="68"/>
      <c r="GG53" s="68"/>
      <c r="GH53" s="68"/>
      <c r="GI53" s="68"/>
      <c r="GJ53" s="68"/>
      <c r="GK53" s="68"/>
      <c r="GL53" s="68"/>
      <c r="GM53" s="68"/>
      <c r="GN53" s="68"/>
      <c r="GO53" s="68"/>
      <c r="GP53" s="68"/>
      <c r="GQ53" s="68"/>
      <c r="GR53" s="68"/>
      <c r="GS53" s="68"/>
      <c r="GT53" s="68"/>
      <c r="GU53" s="68"/>
      <c r="GV53" s="68"/>
      <c r="GW53" s="68"/>
      <c r="GX53" s="68"/>
      <c r="GY53" s="68"/>
      <c r="GZ53" s="68"/>
      <c r="HA53" s="68"/>
      <c r="HB53" s="68"/>
      <c r="HC53" s="68"/>
      <c r="HD53" s="68"/>
      <c r="HE53" s="68"/>
      <c r="HF53" s="68"/>
      <c r="HG53" s="68"/>
      <c r="HH53" s="68"/>
      <c r="HI53" s="68"/>
      <c r="HJ53" s="68"/>
      <c r="HK53" s="68"/>
      <c r="HL53" s="68"/>
      <c r="HM53" s="68"/>
      <c r="HN53" s="68"/>
      <c r="HO53" s="68"/>
      <c r="HP53" s="68"/>
      <c r="HQ53" s="68"/>
      <c r="HR53" s="68"/>
      <c r="HS53" s="68"/>
      <c r="HT53" s="68"/>
      <c r="HU53" s="68"/>
      <c r="HV53" s="68"/>
      <c r="HW53" s="68"/>
      <c r="HX53" s="68"/>
      <c r="HY53" s="68"/>
      <c r="HZ53" s="68"/>
      <c r="IA53" s="68"/>
      <c r="IB53" s="68"/>
      <c r="IC53" s="68"/>
      <c r="ID53" s="68"/>
      <c r="IE53" s="68"/>
      <c r="IF53" s="68"/>
      <c r="IG53" s="68"/>
      <c r="IH53" s="68"/>
      <c r="II53" s="68"/>
      <c r="IJ53" s="68"/>
      <c r="IK53" s="68"/>
      <c r="IL53" s="68"/>
      <c r="IM53" s="68"/>
      <c r="IN53" s="68"/>
      <c r="IO53" s="68"/>
      <c r="IP53" s="68"/>
      <c r="IQ53" s="68"/>
      <c r="IR53" s="68"/>
      <c r="IS53" s="68"/>
      <c r="IT53" s="68"/>
      <c r="IU53" s="68"/>
      <c r="IV53" s="68"/>
      <c r="IW53" s="68"/>
    </row>
    <row r="54" spans="1:257" ht="102">
      <c r="A54" s="175" t="str">
        <f t="shared" si="5"/>
        <v>[Account Management-40]</v>
      </c>
      <c r="B54" s="95" t="s">
        <v>102</v>
      </c>
      <c r="C54" s="95" t="s">
        <v>296</v>
      </c>
      <c r="D54" s="95" t="s">
        <v>177</v>
      </c>
      <c r="E54" s="95" t="s">
        <v>28</v>
      </c>
      <c r="F54" s="95" t="s">
        <v>4</v>
      </c>
      <c r="G54" s="95" t="s">
        <v>4</v>
      </c>
      <c r="H54" s="79"/>
      <c r="I54" s="116"/>
      <c r="J54" s="155"/>
      <c r="K54" s="155"/>
      <c r="L54" s="155"/>
      <c r="M54" s="156"/>
      <c r="N54" s="156"/>
      <c r="O54" s="156"/>
      <c r="P54" s="68"/>
    </row>
    <row r="55" spans="1:257" ht="102">
      <c r="A55" s="175" t="str">
        <f t="shared" si="5"/>
        <v>[Account Management-41]</v>
      </c>
      <c r="B55" s="95" t="s">
        <v>37</v>
      </c>
      <c r="C55" s="95" t="s">
        <v>297</v>
      </c>
      <c r="D55" s="95" t="s">
        <v>177</v>
      </c>
      <c r="E55" s="95" t="s">
        <v>28</v>
      </c>
      <c r="F55" s="95" t="s">
        <v>4</v>
      </c>
      <c r="G55" s="95" t="s">
        <v>4</v>
      </c>
      <c r="H55" s="79"/>
      <c r="I55" s="79"/>
      <c r="J55" s="155"/>
      <c r="K55" s="155"/>
      <c r="L55" s="155"/>
      <c r="M55" s="156"/>
      <c r="N55" s="156"/>
      <c r="O55" s="156"/>
      <c r="P55" s="114"/>
    </row>
    <row r="56" spans="1:257" ht="114.75">
      <c r="A56" s="175" t="str">
        <f t="shared" si="5"/>
        <v>[Account Management-42]</v>
      </c>
      <c r="B56" s="95" t="s">
        <v>173</v>
      </c>
      <c r="C56" s="95" t="s">
        <v>298</v>
      </c>
      <c r="D56" s="95" t="s">
        <v>175</v>
      </c>
      <c r="E56" s="95" t="s">
        <v>28</v>
      </c>
      <c r="F56" s="95" t="s">
        <v>4</v>
      </c>
      <c r="G56" s="95" t="s">
        <v>4</v>
      </c>
      <c r="H56" s="79"/>
      <c r="I56" s="79"/>
      <c r="J56" s="155"/>
      <c r="K56" s="155"/>
      <c r="L56" s="155"/>
      <c r="M56" s="156"/>
      <c r="N56" s="156"/>
      <c r="O56" s="156"/>
      <c r="P56" s="68"/>
    </row>
    <row r="57" spans="1:257" s="8" customFormat="1" ht="89.25">
      <c r="A57" s="175" t="str">
        <f t="shared" si="5"/>
        <v>[Account Management-43]</v>
      </c>
      <c r="B57" s="95" t="s">
        <v>301</v>
      </c>
      <c r="C57" s="46" t="s">
        <v>302</v>
      </c>
      <c r="D57" s="95" t="s">
        <v>176</v>
      </c>
      <c r="E57" s="95" t="s">
        <v>31</v>
      </c>
      <c r="F57" s="95" t="s">
        <v>4</v>
      </c>
      <c r="G57" s="95" t="s">
        <v>4</v>
      </c>
      <c r="H57" s="79"/>
      <c r="I57" s="79"/>
      <c r="J57" s="155"/>
      <c r="K57" s="155"/>
      <c r="L57" s="155"/>
      <c r="M57" s="156"/>
      <c r="N57" s="156"/>
      <c r="O57" s="156"/>
      <c r="P57" s="114"/>
    </row>
    <row r="58" spans="1:257" s="8" customFormat="1" ht="102">
      <c r="A58" s="175" t="str">
        <f t="shared" si="5"/>
        <v>[Account Management-44]</v>
      </c>
      <c r="B58" s="95" t="s">
        <v>305</v>
      </c>
      <c r="C58" s="46" t="s">
        <v>306</v>
      </c>
      <c r="D58" s="117" t="s">
        <v>183</v>
      </c>
      <c r="E58" s="95" t="s">
        <v>31</v>
      </c>
      <c r="F58" s="95" t="s">
        <v>4</v>
      </c>
      <c r="G58" s="95" t="s">
        <v>4</v>
      </c>
      <c r="H58" s="79"/>
      <c r="I58" s="79"/>
      <c r="J58" s="155"/>
      <c r="K58" s="155"/>
      <c r="L58" s="155"/>
      <c r="M58" s="156"/>
      <c r="N58" s="156"/>
      <c r="O58" s="156"/>
      <c r="P58" s="68"/>
    </row>
    <row r="59" spans="1:257" s="8" customFormat="1" ht="102">
      <c r="A59" s="175" t="str">
        <f t="shared" si="5"/>
        <v>[Account Management-45]</v>
      </c>
      <c r="B59" s="46" t="s">
        <v>307</v>
      </c>
      <c r="C59" s="46" t="s">
        <v>303</v>
      </c>
      <c r="D59" s="117" t="s">
        <v>182</v>
      </c>
      <c r="E59" s="95" t="s">
        <v>31</v>
      </c>
      <c r="F59" s="95" t="s">
        <v>4</v>
      </c>
      <c r="G59" s="95" t="s">
        <v>4</v>
      </c>
      <c r="H59" s="79"/>
      <c r="I59" s="79"/>
      <c r="J59" s="155"/>
      <c r="K59" s="155"/>
      <c r="L59" s="155"/>
      <c r="M59" s="156"/>
      <c r="N59" s="156"/>
      <c r="O59" s="156"/>
      <c r="P59" s="114"/>
    </row>
    <row r="60" spans="1:257" s="8" customFormat="1" ht="63.75">
      <c r="A60" s="186" t="str">
        <f t="shared" si="5"/>
        <v>[Account Management-46]</v>
      </c>
      <c r="B60" s="84" t="s">
        <v>299</v>
      </c>
      <c r="C60" s="203" t="s">
        <v>300</v>
      </c>
      <c r="D60" s="204" t="s">
        <v>188</v>
      </c>
      <c r="E60" s="84" t="s">
        <v>31</v>
      </c>
      <c r="F60" s="84" t="s">
        <v>4</v>
      </c>
      <c r="G60" s="84" t="s">
        <v>4</v>
      </c>
      <c r="H60" s="87"/>
      <c r="I60" s="87"/>
      <c r="J60" s="189"/>
      <c r="K60" s="189"/>
      <c r="L60" s="189"/>
      <c r="M60" s="190"/>
      <c r="N60" s="190"/>
      <c r="O60" s="190"/>
      <c r="P60" s="68"/>
    </row>
    <row r="61" spans="1:257">
      <c r="A61" s="43"/>
      <c r="B61" s="44" t="s">
        <v>30</v>
      </c>
      <c r="C61" s="44"/>
      <c r="D61" s="44"/>
      <c r="E61" s="44"/>
      <c r="F61" s="44"/>
      <c r="G61" s="44"/>
      <c r="H61" s="44"/>
      <c r="I61" s="44"/>
      <c r="J61" s="44"/>
      <c r="K61" s="44"/>
      <c r="L61" s="44"/>
      <c r="M61" s="44"/>
      <c r="N61" s="44"/>
      <c r="O61" s="45"/>
      <c r="P61" s="114"/>
    </row>
    <row r="62" spans="1:257" ht="255">
      <c r="A62" s="192" t="str">
        <f>"["&amp;TEXT($B$2,"##")&amp;"-"&amp;TEXT(ROW()-15,"##")&amp;"]"</f>
        <v>[Account Management-47]</v>
      </c>
      <c r="B62" s="200" t="s">
        <v>310</v>
      </c>
      <c r="C62" s="200" t="s">
        <v>311</v>
      </c>
      <c r="D62" s="200" t="s">
        <v>490</v>
      </c>
      <c r="E62" s="200" t="s">
        <v>31</v>
      </c>
      <c r="F62" s="200" t="s">
        <v>4</v>
      </c>
      <c r="G62" s="200" t="s">
        <v>4</v>
      </c>
      <c r="H62" s="201"/>
      <c r="I62" s="201"/>
      <c r="J62" s="197"/>
      <c r="K62" s="197"/>
      <c r="L62" s="197"/>
      <c r="M62" s="198"/>
      <c r="N62" s="198"/>
      <c r="O62" s="198"/>
      <c r="P62" s="68"/>
    </row>
    <row r="63" spans="1:257" ht="255">
      <c r="A63" s="175" t="str">
        <f t="shared" ref="A63:A73" si="6">"["&amp;TEXT($B$2,"##")&amp;"-"&amp;TEXT(ROW()-15,"##")&amp;"]"</f>
        <v>[Account Management-48]</v>
      </c>
      <c r="B63" s="95" t="s">
        <v>312</v>
      </c>
      <c r="C63" s="95" t="s">
        <v>311</v>
      </c>
      <c r="D63" s="95" t="s">
        <v>490</v>
      </c>
      <c r="E63" s="95" t="s">
        <v>31</v>
      </c>
      <c r="F63" s="95" t="s">
        <v>4</v>
      </c>
      <c r="G63" s="95" t="s">
        <v>4</v>
      </c>
      <c r="H63" s="79"/>
      <c r="I63" s="79"/>
      <c r="J63" s="155"/>
      <c r="K63" s="155"/>
      <c r="L63" s="155"/>
      <c r="M63" s="156"/>
      <c r="N63" s="156"/>
      <c r="O63" s="156"/>
      <c r="P63" s="68"/>
    </row>
    <row r="64" spans="1:257" ht="255">
      <c r="A64" s="175" t="str">
        <f t="shared" si="6"/>
        <v>[Account Management-49]</v>
      </c>
      <c r="B64" s="95" t="s">
        <v>313</v>
      </c>
      <c r="C64" s="95" t="s">
        <v>311</v>
      </c>
      <c r="D64" s="95" t="s">
        <v>490</v>
      </c>
      <c r="E64" s="95" t="s">
        <v>31</v>
      </c>
      <c r="F64" s="95" t="s">
        <v>4</v>
      </c>
      <c r="G64" s="95" t="s">
        <v>4</v>
      </c>
      <c r="H64" s="79"/>
      <c r="I64" s="79"/>
      <c r="J64" s="155"/>
      <c r="K64" s="155"/>
      <c r="L64" s="155"/>
      <c r="M64" s="156"/>
      <c r="N64" s="156"/>
      <c r="O64" s="156"/>
      <c r="P64" s="114"/>
    </row>
    <row r="65" spans="1:16" ht="63.75">
      <c r="A65" s="175" t="str">
        <f t="shared" si="6"/>
        <v>[Account Management-50]</v>
      </c>
      <c r="B65" s="95" t="s">
        <v>308</v>
      </c>
      <c r="C65" s="95" t="s">
        <v>314</v>
      </c>
      <c r="D65" s="95" t="s">
        <v>185</v>
      </c>
      <c r="E65" s="95" t="s">
        <v>31</v>
      </c>
      <c r="F65" s="95" t="s">
        <v>4</v>
      </c>
      <c r="G65" s="95" t="s">
        <v>4</v>
      </c>
      <c r="H65" s="79"/>
      <c r="I65" s="79"/>
      <c r="J65" s="155"/>
      <c r="K65" s="155"/>
      <c r="L65" s="155"/>
      <c r="M65" s="156"/>
      <c r="N65" s="156"/>
      <c r="O65" s="156"/>
      <c r="P65" s="68"/>
    </row>
    <row r="66" spans="1:16" ht="127.5">
      <c r="A66" s="175" t="str">
        <f t="shared" si="6"/>
        <v>[Account Management-51]</v>
      </c>
      <c r="B66" s="95" t="s">
        <v>773</v>
      </c>
      <c r="C66" s="95" t="s">
        <v>772</v>
      </c>
      <c r="D66" s="95" t="s">
        <v>776</v>
      </c>
      <c r="E66" s="95" t="s">
        <v>31</v>
      </c>
      <c r="F66" s="95" t="s">
        <v>4</v>
      </c>
      <c r="G66" s="95" t="s">
        <v>4</v>
      </c>
      <c r="H66" s="79"/>
      <c r="I66" s="95"/>
      <c r="J66" s="155"/>
      <c r="K66" s="155"/>
      <c r="L66" s="155"/>
      <c r="M66" s="156"/>
      <c r="N66" s="156"/>
      <c r="O66" s="156"/>
      <c r="P66" s="68"/>
    </row>
    <row r="67" spans="1:16" ht="89.25">
      <c r="A67" s="175" t="str">
        <f t="shared" si="6"/>
        <v>[Account Management-52]</v>
      </c>
      <c r="B67" s="95" t="s">
        <v>774</v>
      </c>
      <c r="C67" s="95" t="s">
        <v>775</v>
      </c>
      <c r="D67" s="95" t="s">
        <v>777</v>
      </c>
      <c r="E67" s="95" t="s">
        <v>31</v>
      </c>
      <c r="F67" s="95" t="s">
        <v>4</v>
      </c>
      <c r="G67" s="95" t="s">
        <v>4</v>
      </c>
      <c r="H67" s="79"/>
      <c r="I67" s="95"/>
      <c r="J67" s="155"/>
      <c r="K67" s="155"/>
      <c r="L67" s="155"/>
      <c r="M67" s="156"/>
      <c r="N67" s="156"/>
      <c r="O67" s="156"/>
      <c r="P67" s="68"/>
    </row>
    <row r="68" spans="1:16" ht="102">
      <c r="A68" s="175" t="str">
        <f t="shared" si="6"/>
        <v>[Account Management-53]</v>
      </c>
      <c r="B68" s="95" t="s">
        <v>778</v>
      </c>
      <c r="C68" s="95" t="s">
        <v>779</v>
      </c>
      <c r="D68" s="95" t="s">
        <v>780</v>
      </c>
      <c r="E68" s="95" t="s">
        <v>31</v>
      </c>
      <c r="F68" s="95" t="s">
        <v>4</v>
      </c>
      <c r="G68" s="95" t="s">
        <v>4</v>
      </c>
      <c r="H68" s="79"/>
      <c r="I68" s="95"/>
      <c r="J68" s="155"/>
      <c r="K68" s="155"/>
      <c r="L68" s="155"/>
      <c r="M68" s="156"/>
      <c r="N68" s="156"/>
      <c r="O68" s="156"/>
      <c r="P68" s="68"/>
    </row>
    <row r="69" spans="1:16" ht="102">
      <c r="A69" s="175" t="str">
        <f t="shared" si="6"/>
        <v>[Account Management-54]</v>
      </c>
      <c r="B69" s="95" t="s">
        <v>781</v>
      </c>
      <c r="C69" s="95" t="s">
        <v>782</v>
      </c>
      <c r="D69" s="95" t="s">
        <v>783</v>
      </c>
      <c r="E69" s="95" t="s">
        <v>31</v>
      </c>
      <c r="F69" s="95" t="s">
        <v>4</v>
      </c>
      <c r="G69" s="95" t="s">
        <v>4</v>
      </c>
      <c r="H69" s="79"/>
      <c r="I69" s="95"/>
      <c r="J69" s="155"/>
      <c r="K69" s="155"/>
      <c r="L69" s="155"/>
      <c r="M69" s="156"/>
      <c r="N69" s="156"/>
      <c r="O69" s="156"/>
      <c r="P69" s="68"/>
    </row>
    <row r="70" spans="1:16" ht="51">
      <c r="A70" s="175" t="str">
        <f t="shared" si="6"/>
        <v>[Account Management-55]</v>
      </c>
      <c r="B70" s="95" t="s">
        <v>38</v>
      </c>
      <c r="C70" s="95" t="s">
        <v>311</v>
      </c>
      <c r="D70" s="95" t="s">
        <v>186</v>
      </c>
      <c r="E70" s="95" t="s">
        <v>31</v>
      </c>
      <c r="F70" s="95" t="s">
        <v>4</v>
      </c>
      <c r="G70" s="95" t="s">
        <v>4</v>
      </c>
      <c r="H70" s="79"/>
      <c r="I70" s="95"/>
      <c r="J70" s="155"/>
      <c r="K70" s="155"/>
      <c r="L70" s="155"/>
      <c r="M70" s="156"/>
      <c r="N70" s="156"/>
      <c r="O70" s="156"/>
      <c r="P70" s="114"/>
    </row>
    <row r="71" spans="1:16" ht="102">
      <c r="A71" s="175" t="str">
        <f t="shared" si="6"/>
        <v>[Account Management-56]</v>
      </c>
      <c r="B71" s="95" t="s">
        <v>39</v>
      </c>
      <c r="C71" s="95" t="s">
        <v>315</v>
      </c>
      <c r="D71" s="95" t="s">
        <v>187</v>
      </c>
      <c r="E71" s="95" t="s">
        <v>31</v>
      </c>
      <c r="F71" s="95" t="s">
        <v>4</v>
      </c>
      <c r="G71" s="95" t="s">
        <v>4</v>
      </c>
      <c r="H71" s="79"/>
      <c r="I71" s="95"/>
      <c r="J71" s="155"/>
      <c r="K71" s="155"/>
      <c r="L71" s="155"/>
      <c r="M71" s="156"/>
      <c r="N71" s="156"/>
      <c r="O71" s="156"/>
      <c r="P71" s="68"/>
    </row>
    <row r="72" spans="1:16" ht="102">
      <c r="A72" s="175" t="str">
        <f t="shared" si="6"/>
        <v>[Account Management-57]</v>
      </c>
      <c r="B72" s="95" t="s">
        <v>40</v>
      </c>
      <c r="C72" s="95" t="s">
        <v>316</v>
      </c>
      <c r="D72" s="95" t="s">
        <v>187</v>
      </c>
      <c r="E72" s="95" t="s">
        <v>31</v>
      </c>
      <c r="F72" s="95" t="s">
        <v>4</v>
      </c>
      <c r="G72" s="95" t="s">
        <v>4</v>
      </c>
      <c r="H72" s="79"/>
      <c r="I72" s="95"/>
      <c r="J72" s="155"/>
      <c r="K72" s="155"/>
      <c r="L72" s="155"/>
      <c r="M72" s="156"/>
      <c r="N72" s="156"/>
      <c r="O72" s="156"/>
      <c r="P72" s="114"/>
    </row>
    <row r="73" spans="1:16" ht="63.75">
      <c r="A73" s="186" t="str">
        <f t="shared" si="6"/>
        <v>[Account Management-58]</v>
      </c>
      <c r="B73" s="84" t="s">
        <v>299</v>
      </c>
      <c r="C73" s="203" t="s">
        <v>317</v>
      </c>
      <c r="D73" s="204" t="s">
        <v>189</v>
      </c>
      <c r="E73" s="84" t="s">
        <v>31</v>
      </c>
      <c r="F73" s="84" t="s">
        <v>4</v>
      </c>
      <c r="G73" s="84" t="s">
        <v>4</v>
      </c>
      <c r="H73" s="87"/>
      <c r="I73" s="87"/>
      <c r="J73" s="189"/>
      <c r="K73" s="189"/>
      <c r="L73" s="189"/>
      <c r="M73" s="190"/>
      <c r="N73" s="190"/>
      <c r="O73" s="190"/>
      <c r="P73" s="114"/>
    </row>
    <row r="74" spans="1:16">
      <c r="A74" s="43"/>
      <c r="B74" s="44" t="s">
        <v>32</v>
      </c>
      <c r="C74" s="44"/>
      <c r="D74" s="44"/>
      <c r="E74" s="44"/>
      <c r="F74" s="44"/>
      <c r="G74" s="44"/>
      <c r="H74" s="44"/>
      <c r="I74" s="44"/>
      <c r="J74" s="44"/>
      <c r="K74" s="44"/>
      <c r="L74" s="44"/>
      <c r="M74" s="44"/>
      <c r="N74" s="44"/>
      <c r="O74" s="45"/>
      <c r="P74" s="68"/>
    </row>
    <row r="75" spans="1:16" ht="76.5">
      <c r="A75" s="192" t="str">
        <f>"["&amp;TEXT($B$2,"##")&amp;"-"&amp;TEXT(ROW()-16,"##")&amp;"]"</f>
        <v>[Account Management-59]</v>
      </c>
      <c r="B75" s="200" t="s">
        <v>318</v>
      </c>
      <c r="C75" s="200" t="s">
        <v>340</v>
      </c>
      <c r="D75" s="200" t="s">
        <v>324</v>
      </c>
      <c r="E75" s="200" t="s">
        <v>33</v>
      </c>
      <c r="F75" s="200" t="s">
        <v>4</v>
      </c>
      <c r="G75" s="200" t="s">
        <v>4</v>
      </c>
      <c r="H75" s="201"/>
      <c r="I75" s="201"/>
      <c r="J75" s="197"/>
      <c r="K75" s="197"/>
      <c r="L75" s="197"/>
      <c r="M75" s="198"/>
      <c r="N75" s="198"/>
      <c r="O75" s="198"/>
      <c r="P75" s="114"/>
    </row>
    <row r="76" spans="1:16" ht="76.5">
      <c r="A76" s="175" t="str">
        <f t="shared" ref="A76:A80" si="7">"["&amp;TEXT($B$2,"##")&amp;"-"&amp;TEXT(ROW()-16,"##")&amp;"]"</f>
        <v>[Account Management-60]</v>
      </c>
      <c r="B76" s="95" t="s">
        <v>319</v>
      </c>
      <c r="C76" s="95" t="s">
        <v>340</v>
      </c>
      <c r="D76" s="95" t="s">
        <v>324</v>
      </c>
      <c r="E76" s="95" t="s">
        <v>33</v>
      </c>
      <c r="F76" s="95" t="s">
        <v>4</v>
      </c>
      <c r="G76" s="95" t="s">
        <v>4</v>
      </c>
      <c r="H76" s="79"/>
      <c r="I76" s="79"/>
      <c r="J76" s="155"/>
      <c r="K76" s="155"/>
      <c r="L76" s="155"/>
      <c r="M76" s="156"/>
      <c r="N76" s="156"/>
      <c r="O76" s="156"/>
      <c r="P76" s="114"/>
    </row>
    <row r="77" spans="1:16" ht="76.5">
      <c r="A77" s="175" t="str">
        <f t="shared" si="7"/>
        <v>[Account Management-61]</v>
      </c>
      <c r="B77" s="95" t="s">
        <v>320</v>
      </c>
      <c r="C77" s="95" t="s">
        <v>340</v>
      </c>
      <c r="D77" s="95" t="s">
        <v>324</v>
      </c>
      <c r="E77" s="95" t="s">
        <v>33</v>
      </c>
      <c r="F77" s="95" t="s">
        <v>4</v>
      </c>
      <c r="G77" s="95" t="s">
        <v>4</v>
      </c>
      <c r="H77" s="79"/>
      <c r="I77" s="79"/>
      <c r="J77" s="155"/>
      <c r="K77" s="155"/>
      <c r="L77" s="155"/>
      <c r="M77" s="156"/>
      <c r="N77" s="156"/>
      <c r="O77" s="156"/>
      <c r="P77" s="68"/>
    </row>
    <row r="78" spans="1:16" ht="51">
      <c r="A78" s="175" t="str">
        <f t="shared" si="7"/>
        <v>[Account Management-62]</v>
      </c>
      <c r="B78" s="118" t="s">
        <v>749</v>
      </c>
      <c r="C78" s="95" t="s">
        <v>341</v>
      </c>
      <c r="D78" s="117" t="s">
        <v>321</v>
      </c>
      <c r="E78" s="95" t="s">
        <v>34</v>
      </c>
      <c r="F78" s="95" t="s">
        <v>4</v>
      </c>
      <c r="G78" s="95" t="s">
        <v>4</v>
      </c>
      <c r="H78" s="79"/>
      <c r="I78" s="79"/>
      <c r="J78" s="155"/>
      <c r="K78" s="155"/>
      <c r="L78" s="155"/>
      <c r="M78" s="156"/>
      <c r="N78" s="156"/>
      <c r="O78" s="156"/>
      <c r="P78" s="68"/>
    </row>
    <row r="79" spans="1:16" ht="76.5">
      <c r="A79" s="175" t="str">
        <f t="shared" si="7"/>
        <v>[Account Management-63]</v>
      </c>
      <c r="B79" s="95" t="s">
        <v>190</v>
      </c>
      <c r="C79" s="95" t="s">
        <v>342</v>
      </c>
      <c r="D79" s="95" t="s">
        <v>322</v>
      </c>
      <c r="E79" s="95" t="s">
        <v>34</v>
      </c>
      <c r="F79" s="95" t="s">
        <v>4</v>
      </c>
      <c r="G79" s="95" t="s">
        <v>4</v>
      </c>
      <c r="H79" s="79"/>
      <c r="I79" s="79"/>
      <c r="J79" s="155"/>
      <c r="K79" s="155"/>
      <c r="L79" s="155"/>
      <c r="M79" s="156"/>
      <c r="N79" s="156"/>
      <c r="O79" s="156"/>
      <c r="P79" s="114"/>
    </row>
    <row r="80" spans="1:16" ht="63.75">
      <c r="A80" s="175" t="str">
        <f t="shared" si="7"/>
        <v>[Account Management-64]</v>
      </c>
      <c r="B80" s="95" t="s">
        <v>753</v>
      </c>
      <c r="C80" s="95" t="s">
        <v>343</v>
      </c>
      <c r="D80" s="95" t="s">
        <v>323</v>
      </c>
      <c r="E80" s="95" t="s">
        <v>34</v>
      </c>
      <c r="F80" s="95" t="s">
        <v>4</v>
      </c>
      <c r="G80" s="95" t="s">
        <v>4</v>
      </c>
      <c r="H80" s="79"/>
      <c r="I80" s="79"/>
      <c r="J80" s="155"/>
      <c r="K80" s="155"/>
      <c r="L80" s="155"/>
      <c r="M80" s="156"/>
      <c r="N80" s="156"/>
      <c r="O80" s="156"/>
      <c r="P80" s="68"/>
    </row>
    <row r="81" spans="8:10" ht="59.25" customHeight="1">
      <c r="H81" s="78"/>
      <c r="J81" s="78"/>
    </row>
    <row r="82" spans="8:10">
      <c r="H82" s="78"/>
      <c r="J82" s="78"/>
    </row>
    <row r="83" spans="8:10">
      <c r="H83" s="78"/>
      <c r="J83" s="78"/>
    </row>
    <row r="84" spans="8:10">
      <c r="H84" s="78"/>
      <c r="J84" s="78"/>
    </row>
    <row r="85" spans="8:10">
      <c r="H85" s="78"/>
      <c r="J85" s="78"/>
    </row>
    <row r="86" spans="8:10">
      <c r="H86" s="78"/>
      <c r="J86" s="78"/>
    </row>
    <row r="87" spans="8:10">
      <c r="H87" s="78"/>
      <c r="J87" s="78"/>
    </row>
    <row r="88" spans="8:10">
      <c r="H88" s="78"/>
      <c r="J88" s="78"/>
    </row>
  </sheetData>
  <autoFilter ref="J10:O80"/>
  <mergeCells count="5">
    <mergeCell ref="B2:G2"/>
    <mergeCell ref="B3:G3"/>
    <mergeCell ref="B4:G4"/>
    <mergeCell ref="E5:G5"/>
    <mergeCell ref="E6:G6"/>
  </mergeCells>
  <dataValidations count="1">
    <dataValidation type="list" allowBlank="1" showErrorMessage="1" sqref="F48:G60 F12:G26 F75:G80 F33:G46 F28:G31 F62:G73">
      <formula1>$Q$2:$Q$6</formula1>
    </dataValidation>
  </dataValidations>
  <hyperlinks>
    <hyperlink ref="A1" location="'Test Report'!A1" display="Back to Test Report"/>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88"/>
  <sheetViews>
    <sheetView zoomScale="85" zoomScaleNormal="85" workbookViewId="0">
      <selection activeCell="A5" sqref="A5:G5"/>
    </sheetView>
  </sheetViews>
  <sheetFormatPr defaultRowHeight="12.75"/>
  <cols>
    <col min="1" max="1" width="21" style="78" customWidth="1"/>
    <col min="2" max="2" width="34.25" style="78" customWidth="1"/>
    <col min="3" max="3" width="34.375" style="78" customWidth="1"/>
    <col min="4" max="4" width="42.25" style="78" customWidth="1"/>
    <col min="5" max="5" width="16.5" style="78" customWidth="1"/>
    <col min="6" max="7" width="11.25" style="78" customWidth="1"/>
    <col min="8" max="8" width="9" style="81"/>
    <col min="9" max="9" width="16.25" style="78" customWidth="1"/>
    <col min="10" max="10" width="9.375" style="80" customWidth="1"/>
    <col min="11" max="11" width="9" style="78" customWidth="1"/>
    <col min="12" max="15" width="9" style="78"/>
    <col min="16" max="16" width="8" style="78" customWidth="1"/>
    <col min="17" max="17" width="7" style="78" hidden="1" customWidth="1"/>
    <col min="18" max="16384" width="9" style="78"/>
  </cols>
  <sheetData>
    <row r="1" spans="1:257" ht="27" thickTop="1" thickBot="1">
      <c r="A1" s="94" t="s">
        <v>12</v>
      </c>
      <c r="B1" s="66"/>
      <c r="C1" s="66"/>
      <c r="D1" s="66"/>
      <c r="E1" s="66"/>
      <c r="F1" s="66"/>
      <c r="G1" s="66"/>
      <c r="H1" s="67"/>
      <c r="I1" s="176" t="s">
        <v>93</v>
      </c>
      <c r="J1" s="177" t="s">
        <v>88</v>
      </c>
      <c r="K1" s="177" t="s">
        <v>89</v>
      </c>
      <c r="L1" s="177" t="s">
        <v>90</v>
      </c>
      <c r="M1" s="177" t="s">
        <v>91</v>
      </c>
      <c r="N1" s="177" t="s">
        <v>95</v>
      </c>
      <c r="O1" s="178" t="s">
        <v>86</v>
      </c>
      <c r="P1" s="68"/>
      <c r="Q1" s="68"/>
      <c r="R1" s="68"/>
      <c r="S1" s="68"/>
      <c r="T1" s="68"/>
      <c r="U1" s="68"/>
      <c r="V1" s="68"/>
      <c r="W1" s="68"/>
      <c r="X1" s="68"/>
      <c r="Y1" s="68"/>
      <c r="Z1" s="68"/>
      <c r="AA1" s="68"/>
      <c r="AB1" s="68"/>
      <c r="AC1" s="68"/>
      <c r="AD1" s="68"/>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68"/>
      <c r="BM1" s="68"/>
      <c r="BN1" s="68"/>
      <c r="BO1" s="68"/>
      <c r="BP1" s="68"/>
      <c r="BQ1" s="68"/>
      <c r="BR1" s="68"/>
      <c r="BS1" s="68"/>
      <c r="BT1" s="68"/>
      <c r="BU1" s="68"/>
      <c r="BV1" s="68"/>
      <c r="BW1" s="68"/>
      <c r="BX1" s="68"/>
      <c r="BY1" s="68"/>
      <c r="BZ1" s="68"/>
      <c r="CA1" s="68"/>
      <c r="CB1" s="68"/>
      <c r="CC1" s="68"/>
      <c r="CD1" s="68"/>
      <c r="CE1" s="68"/>
      <c r="CF1" s="68"/>
      <c r="CG1" s="68"/>
      <c r="CH1" s="68"/>
      <c r="CI1" s="68"/>
      <c r="CJ1" s="68"/>
      <c r="CK1" s="68"/>
      <c r="CL1" s="68"/>
      <c r="CM1" s="68"/>
      <c r="CN1" s="68"/>
      <c r="CO1" s="68"/>
      <c r="CP1" s="68"/>
      <c r="CQ1" s="68"/>
      <c r="CR1" s="68"/>
      <c r="CS1" s="68"/>
      <c r="CT1" s="68"/>
      <c r="CU1" s="68"/>
      <c r="CV1" s="68"/>
      <c r="CW1" s="68"/>
      <c r="CX1" s="68"/>
      <c r="CY1" s="68"/>
      <c r="CZ1" s="68"/>
      <c r="DA1" s="68"/>
      <c r="DB1" s="68"/>
      <c r="DC1" s="68"/>
      <c r="DD1" s="68"/>
      <c r="DE1" s="68"/>
      <c r="DF1" s="68"/>
      <c r="DG1" s="68"/>
      <c r="DH1" s="68"/>
      <c r="DI1" s="68"/>
      <c r="DJ1" s="68"/>
      <c r="DK1" s="68"/>
      <c r="DL1" s="68"/>
      <c r="DM1" s="68"/>
      <c r="DN1" s="68"/>
      <c r="DO1" s="68"/>
      <c r="DP1" s="68"/>
      <c r="DQ1" s="68"/>
      <c r="DR1" s="68"/>
      <c r="DS1" s="68"/>
      <c r="DT1" s="68"/>
      <c r="DU1" s="68"/>
      <c r="DV1" s="68"/>
      <c r="DW1" s="68"/>
      <c r="DX1" s="68"/>
      <c r="DY1" s="68"/>
      <c r="DZ1" s="68"/>
      <c r="EA1" s="68"/>
      <c r="EB1" s="68"/>
      <c r="EC1" s="68"/>
      <c r="ED1" s="68"/>
      <c r="EE1" s="68"/>
      <c r="EF1" s="68"/>
      <c r="EG1" s="68"/>
      <c r="EH1" s="68"/>
      <c r="EI1" s="68"/>
      <c r="EJ1" s="68"/>
      <c r="EK1" s="68"/>
      <c r="EL1" s="68"/>
      <c r="EM1" s="68"/>
      <c r="EN1" s="68"/>
      <c r="EO1" s="68"/>
      <c r="EP1" s="68"/>
      <c r="EQ1" s="68"/>
      <c r="ER1" s="68"/>
      <c r="ES1" s="68"/>
      <c r="ET1" s="68"/>
      <c r="EU1" s="68"/>
      <c r="EV1" s="68"/>
      <c r="EW1" s="68"/>
      <c r="EX1" s="68"/>
      <c r="EY1" s="68"/>
      <c r="EZ1" s="68"/>
      <c r="FA1" s="68"/>
      <c r="FB1" s="68"/>
      <c r="FC1" s="68"/>
      <c r="FD1" s="68"/>
      <c r="FE1" s="68"/>
      <c r="FF1" s="68"/>
      <c r="FG1" s="68"/>
      <c r="FH1" s="68"/>
      <c r="FI1" s="68"/>
      <c r="FJ1" s="68"/>
      <c r="FK1" s="68"/>
      <c r="FL1" s="68"/>
      <c r="FM1" s="68"/>
      <c r="FN1" s="68"/>
      <c r="FO1" s="68"/>
      <c r="FP1" s="68"/>
      <c r="FQ1" s="68"/>
      <c r="FR1" s="68"/>
      <c r="FS1" s="68"/>
      <c r="FT1" s="68"/>
      <c r="FU1" s="68"/>
      <c r="FV1" s="68"/>
      <c r="FW1" s="68"/>
      <c r="FX1" s="68"/>
      <c r="FY1" s="68"/>
      <c r="FZ1" s="68"/>
      <c r="GA1" s="68"/>
      <c r="GB1" s="68"/>
      <c r="GC1" s="68"/>
      <c r="GD1" s="68"/>
      <c r="GE1" s="68"/>
      <c r="GF1" s="68"/>
      <c r="GG1" s="68"/>
      <c r="GH1" s="68"/>
      <c r="GI1" s="68"/>
      <c r="GJ1" s="68"/>
      <c r="GK1" s="68"/>
      <c r="GL1" s="68"/>
      <c r="GM1" s="68"/>
      <c r="GN1" s="68"/>
      <c r="GO1" s="68"/>
      <c r="GP1" s="68"/>
      <c r="GQ1" s="68"/>
      <c r="GR1" s="68"/>
      <c r="GS1" s="68"/>
      <c r="GT1" s="68"/>
      <c r="GU1" s="68"/>
      <c r="GV1" s="68"/>
      <c r="GW1" s="68"/>
      <c r="GX1" s="68"/>
      <c r="GY1" s="68"/>
      <c r="GZ1" s="68"/>
      <c r="HA1" s="68"/>
      <c r="HB1" s="68"/>
      <c r="HC1" s="68"/>
      <c r="HD1" s="68"/>
      <c r="HE1" s="68"/>
      <c r="HF1" s="68"/>
      <c r="HG1" s="68"/>
      <c r="HH1" s="68"/>
      <c r="HI1" s="68"/>
      <c r="HJ1" s="68"/>
      <c r="HK1" s="68"/>
      <c r="HL1" s="68"/>
      <c r="HM1" s="68"/>
      <c r="HN1" s="68"/>
      <c r="HO1" s="68"/>
      <c r="HP1" s="68"/>
      <c r="HQ1" s="68"/>
      <c r="HR1" s="68"/>
      <c r="HS1" s="68"/>
      <c r="HT1" s="68"/>
      <c r="HU1" s="68"/>
      <c r="HV1" s="68"/>
      <c r="HW1" s="68"/>
      <c r="HX1" s="68"/>
      <c r="HY1" s="68"/>
      <c r="HZ1" s="68"/>
      <c r="IA1" s="68"/>
      <c r="IB1" s="68"/>
      <c r="IC1" s="68"/>
      <c r="ID1" s="68"/>
      <c r="IE1" s="68"/>
      <c r="IF1" s="68"/>
      <c r="IG1" s="68"/>
      <c r="IH1" s="68"/>
      <c r="II1" s="68"/>
      <c r="IJ1" s="68"/>
      <c r="IK1" s="68"/>
      <c r="IL1" s="68"/>
      <c r="IM1" s="68"/>
      <c r="IN1" s="68"/>
      <c r="IO1" s="68"/>
      <c r="IP1" s="68"/>
      <c r="IQ1" s="68"/>
      <c r="IR1" s="68"/>
      <c r="IS1" s="68"/>
      <c r="IT1" s="68"/>
      <c r="IU1" s="68"/>
      <c r="IV1" s="68"/>
      <c r="IW1" s="68"/>
    </row>
    <row r="2" spans="1:257" ht="14.25" customHeight="1">
      <c r="A2" s="242" t="s">
        <v>853</v>
      </c>
      <c r="B2" s="271" t="s">
        <v>192</v>
      </c>
      <c r="C2" s="272"/>
      <c r="D2" s="272"/>
      <c r="E2" s="272"/>
      <c r="F2" s="272"/>
      <c r="G2" s="273"/>
      <c r="H2" s="69"/>
      <c r="I2" s="179" t="s">
        <v>790</v>
      </c>
      <c r="J2" s="180">
        <f>COUNTIFS(J13:J143,"HungTQ",L13:L143,"Open")</f>
        <v>0</v>
      </c>
      <c r="K2" s="180">
        <f>COUNTIFS(J13:J143,"HungTQ",L13:L143,"Accepted")</f>
        <v>0</v>
      </c>
      <c r="L2" s="180">
        <f>COUNTIFS(J13:J143,"HungTQ",L13:L143,"Ready for test")</f>
        <v>0</v>
      </c>
      <c r="M2" s="180">
        <f>COUNTIFS(J13:J143,"HungTQ",L13:L143,"Closed")</f>
        <v>0</v>
      </c>
      <c r="N2" s="180">
        <f>COUNTIFS(J13:J143,"HungTQ",L13:L143,"")</f>
        <v>0</v>
      </c>
      <c r="O2" s="181">
        <f t="shared" ref="O2:O6" si="0">SUM(J2:N2)</f>
        <v>0</v>
      </c>
      <c r="P2" s="68"/>
      <c r="Q2" s="68" t="s">
        <v>1</v>
      </c>
      <c r="R2" s="68"/>
      <c r="S2" s="68"/>
      <c r="T2" s="68"/>
      <c r="U2" s="68"/>
      <c r="V2" s="68"/>
      <c r="W2" s="68"/>
      <c r="X2" s="68"/>
      <c r="Y2" s="68"/>
      <c r="Z2" s="68"/>
      <c r="AA2" s="68"/>
      <c r="AB2" s="68"/>
      <c r="AC2" s="68"/>
      <c r="AD2" s="68"/>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68"/>
      <c r="BM2" s="68"/>
      <c r="BN2" s="68"/>
      <c r="BO2" s="68"/>
      <c r="BP2" s="68"/>
      <c r="BQ2" s="68"/>
      <c r="BR2" s="68"/>
      <c r="BS2" s="68"/>
      <c r="BT2" s="68"/>
      <c r="BU2" s="68"/>
      <c r="BV2" s="68"/>
      <c r="BW2" s="68"/>
      <c r="BX2" s="68"/>
      <c r="BY2" s="68"/>
      <c r="BZ2" s="68"/>
      <c r="CA2" s="68"/>
      <c r="CB2" s="68"/>
      <c r="CC2" s="68"/>
      <c r="CD2" s="68"/>
      <c r="CE2" s="68"/>
      <c r="CF2" s="68"/>
      <c r="CG2" s="68"/>
      <c r="CH2" s="68"/>
      <c r="CI2" s="68"/>
      <c r="CJ2" s="68"/>
      <c r="CK2" s="68"/>
      <c r="CL2" s="68"/>
      <c r="CM2" s="68"/>
      <c r="CN2" s="68"/>
      <c r="CO2" s="68"/>
      <c r="CP2" s="68"/>
      <c r="CQ2" s="68"/>
      <c r="CR2" s="68"/>
      <c r="CS2" s="68"/>
      <c r="CT2" s="68"/>
      <c r="CU2" s="68"/>
      <c r="CV2" s="68"/>
      <c r="CW2" s="68"/>
      <c r="CX2" s="68"/>
      <c r="CY2" s="68"/>
      <c r="CZ2" s="68"/>
      <c r="DA2" s="68"/>
      <c r="DB2" s="68"/>
      <c r="DC2" s="68"/>
      <c r="DD2" s="68"/>
      <c r="DE2" s="68"/>
      <c r="DF2" s="68"/>
      <c r="DG2" s="68"/>
      <c r="DH2" s="68"/>
      <c r="DI2" s="68"/>
      <c r="DJ2" s="68"/>
      <c r="DK2" s="68"/>
      <c r="DL2" s="68"/>
      <c r="DM2" s="68"/>
      <c r="DN2" s="68"/>
      <c r="DO2" s="68"/>
      <c r="DP2" s="68"/>
      <c r="DQ2" s="68"/>
      <c r="DR2" s="68"/>
      <c r="DS2" s="68"/>
      <c r="DT2" s="68"/>
      <c r="DU2" s="68"/>
      <c r="DV2" s="68"/>
      <c r="DW2" s="68"/>
      <c r="DX2" s="68"/>
      <c r="DY2" s="68"/>
      <c r="DZ2" s="68"/>
      <c r="EA2" s="68"/>
      <c r="EB2" s="68"/>
      <c r="EC2" s="68"/>
      <c r="ED2" s="68"/>
      <c r="EE2" s="68"/>
      <c r="EF2" s="68"/>
      <c r="EG2" s="68"/>
      <c r="EH2" s="68"/>
      <c r="EI2" s="68"/>
      <c r="EJ2" s="68"/>
      <c r="EK2" s="68"/>
      <c r="EL2" s="68"/>
      <c r="EM2" s="68"/>
      <c r="EN2" s="68"/>
      <c r="EO2" s="68"/>
      <c r="EP2" s="68"/>
      <c r="EQ2" s="68"/>
      <c r="ER2" s="68"/>
      <c r="ES2" s="68"/>
      <c r="ET2" s="68"/>
      <c r="EU2" s="68"/>
      <c r="EV2" s="68"/>
      <c r="EW2" s="68"/>
      <c r="EX2" s="68"/>
      <c r="EY2" s="68"/>
      <c r="EZ2" s="68"/>
      <c r="FA2" s="68"/>
      <c r="FB2" s="68"/>
      <c r="FC2" s="68"/>
      <c r="FD2" s="68"/>
      <c r="FE2" s="68"/>
      <c r="FF2" s="68"/>
      <c r="FG2" s="68"/>
      <c r="FH2" s="68"/>
      <c r="FI2" s="68"/>
      <c r="FJ2" s="68"/>
      <c r="FK2" s="68"/>
      <c r="FL2" s="68"/>
      <c r="FM2" s="68"/>
      <c r="FN2" s="68"/>
      <c r="FO2" s="68"/>
      <c r="FP2" s="68"/>
      <c r="FQ2" s="68"/>
      <c r="FR2" s="68"/>
      <c r="FS2" s="68"/>
      <c r="FT2" s="68"/>
      <c r="FU2" s="68"/>
      <c r="FV2" s="68"/>
      <c r="FW2" s="68"/>
      <c r="FX2" s="68"/>
      <c r="FY2" s="68"/>
      <c r="FZ2" s="68"/>
      <c r="GA2" s="68"/>
      <c r="GB2" s="68"/>
      <c r="GC2" s="68"/>
      <c r="GD2" s="68"/>
      <c r="GE2" s="68"/>
      <c r="GF2" s="68"/>
      <c r="GG2" s="68"/>
      <c r="GH2" s="68"/>
      <c r="GI2" s="68"/>
      <c r="GJ2" s="68"/>
      <c r="GK2" s="68"/>
      <c r="GL2" s="68"/>
      <c r="GM2" s="68"/>
      <c r="GN2" s="68"/>
      <c r="GO2" s="68"/>
      <c r="GP2" s="68"/>
      <c r="GQ2" s="68"/>
      <c r="GR2" s="68"/>
      <c r="GS2" s="68"/>
      <c r="GT2" s="68"/>
      <c r="GU2" s="68"/>
      <c r="GV2" s="68"/>
      <c r="GW2" s="68"/>
      <c r="GX2" s="68"/>
      <c r="GY2" s="68"/>
      <c r="GZ2" s="68"/>
      <c r="HA2" s="68"/>
      <c r="HB2" s="68"/>
      <c r="HC2" s="68"/>
      <c r="HD2" s="68"/>
      <c r="HE2" s="68"/>
      <c r="HF2" s="68"/>
      <c r="HG2" s="68"/>
      <c r="HH2" s="68"/>
      <c r="HI2" s="68"/>
      <c r="HJ2" s="68"/>
      <c r="HK2" s="68"/>
      <c r="HL2" s="68"/>
      <c r="HM2" s="68"/>
      <c r="HN2" s="68"/>
      <c r="HO2" s="68"/>
      <c r="HP2" s="68"/>
      <c r="HQ2" s="68"/>
      <c r="HR2" s="68"/>
      <c r="HS2" s="68"/>
      <c r="HT2" s="68"/>
      <c r="HU2" s="68"/>
      <c r="HV2" s="68"/>
      <c r="HW2" s="68"/>
      <c r="HX2" s="68"/>
      <c r="HY2" s="68"/>
      <c r="HZ2" s="68"/>
      <c r="IA2" s="68"/>
      <c r="IB2" s="68"/>
      <c r="IC2" s="68"/>
      <c r="ID2" s="68"/>
      <c r="IE2" s="68"/>
      <c r="IF2" s="68"/>
      <c r="IG2" s="68"/>
      <c r="IH2" s="68"/>
      <c r="II2" s="68"/>
      <c r="IJ2" s="68"/>
      <c r="IK2" s="68"/>
      <c r="IL2" s="68"/>
      <c r="IM2" s="68"/>
      <c r="IN2" s="68"/>
      <c r="IO2" s="68"/>
      <c r="IP2" s="68"/>
      <c r="IQ2" s="68"/>
      <c r="IR2" s="68"/>
      <c r="IS2" s="68"/>
      <c r="IT2" s="68"/>
      <c r="IU2" s="68"/>
      <c r="IV2" s="68"/>
      <c r="IW2" s="68"/>
    </row>
    <row r="3" spans="1:257" ht="14.25" customHeight="1">
      <c r="A3" s="242" t="s">
        <v>854</v>
      </c>
      <c r="B3" s="274" t="s">
        <v>261</v>
      </c>
      <c r="C3" s="275"/>
      <c r="D3" s="275"/>
      <c r="E3" s="275"/>
      <c r="F3" s="275"/>
      <c r="G3" s="276"/>
      <c r="H3" s="69"/>
      <c r="I3" s="179" t="s">
        <v>791</v>
      </c>
      <c r="J3" s="180">
        <f>COUNTIFS(J13:J143,"DangT",L13:L143,"Open")</f>
        <v>0</v>
      </c>
      <c r="K3" s="180">
        <f>COUNTIFS(J13:J143,"DangT",L13:L143,"Accepted")</f>
        <v>0</v>
      </c>
      <c r="L3" s="180">
        <f>COUNTIFS(J13:J143,"DangT",L13:L143,"Ready for test")</f>
        <v>0</v>
      </c>
      <c r="M3" s="180">
        <f>COUNTIFS(J13:J143,"DangT",L13:L143,"Closed")</f>
        <v>0</v>
      </c>
      <c r="N3" s="180">
        <f>COUNTIFS(J13:J143,"DangT",L13:L143,"")</f>
        <v>0</v>
      </c>
      <c r="O3" s="182">
        <f t="shared" si="0"/>
        <v>0</v>
      </c>
      <c r="P3" s="68"/>
      <c r="Q3" s="68" t="s">
        <v>2</v>
      </c>
      <c r="R3" s="68"/>
      <c r="S3" s="68"/>
      <c r="T3" s="68"/>
      <c r="U3" s="68"/>
      <c r="V3" s="68"/>
      <c r="W3" s="68"/>
      <c r="X3" s="68"/>
      <c r="Y3" s="68"/>
      <c r="Z3" s="68"/>
      <c r="AA3" s="68"/>
      <c r="AB3" s="68"/>
      <c r="AC3" s="68"/>
      <c r="AD3" s="68"/>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68"/>
      <c r="BM3" s="68"/>
      <c r="BN3" s="68"/>
      <c r="BO3" s="68"/>
      <c r="BP3" s="68"/>
      <c r="BQ3" s="68"/>
      <c r="BR3" s="68"/>
      <c r="BS3" s="68"/>
      <c r="BT3" s="68"/>
      <c r="BU3" s="68"/>
      <c r="BV3" s="68"/>
      <c r="BW3" s="68"/>
      <c r="BX3" s="68"/>
      <c r="BY3" s="68"/>
      <c r="BZ3" s="68"/>
      <c r="CA3" s="68"/>
      <c r="CB3" s="68"/>
      <c r="CC3" s="68"/>
      <c r="CD3" s="68"/>
      <c r="CE3" s="68"/>
      <c r="CF3" s="68"/>
      <c r="CG3" s="68"/>
      <c r="CH3" s="68"/>
      <c r="CI3" s="68"/>
      <c r="CJ3" s="68"/>
      <c r="CK3" s="68"/>
      <c r="CL3" s="68"/>
      <c r="CM3" s="68"/>
      <c r="CN3" s="68"/>
      <c r="CO3" s="68"/>
      <c r="CP3" s="68"/>
      <c r="CQ3" s="68"/>
      <c r="CR3" s="68"/>
      <c r="CS3" s="68"/>
      <c r="CT3" s="68"/>
      <c r="CU3" s="68"/>
      <c r="CV3" s="68"/>
      <c r="CW3" s="68"/>
      <c r="CX3" s="68"/>
      <c r="CY3" s="68"/>
      <c r="CZ3" s="68"/>
      <c r="DA3" s="68"/>
      <c r="DB3" s="68"/>
      <c r="DC3" s="68"/>
      <c r="DD3" s="68"/>
      <c r="DE3" s="68"/>
      <c r="DF3" s="68"/>
      <c r="DG3" s="68"/>
      <c r="DH3" s="68"/>
      <c r="DI3" s="68"/>
      <c r="DJ3" s="68"/>
      <c r="DK3" s="68"/>
      <c r="DL3" s="68"/>
      <c r="DM3" s="68"/>
      <c r="DN3" s="68"/>
      <c r="DO3" s="68"/>
      <c r="DP3" s="68"/>
      <c r="DQ3" s="68"/>
      <c r="DR3" s="68"/>
      <c r="DS3" s="68"/>
      <c r="DT3" s="68"/>
      <c r="DU3" s="68"/>
      <c r="DV3" s="68"/>
      <c r="DW3" s="68"/>
      <c r="DX3" s="68"/>
      <c r="DY3" s="68"/>
      <c r="DZ3" s="68"/>
      <c r="EA3" s="68"/>
      <c r="EB3" s="68"/>
      <c r="EC3" s="68"/>
      <c r="ED3" s="68"/>
      <c r="EE3" s="68"/>
      <c r="EF3" s="68"/>
      <c r="EG3" s="68"/>
      <c r="EH3" s="68"/>
      <c r="EI3" s="68"/>
      <c r="EJ3" s="68"/>
      <c r="EK3" s="68"/>
      <c r="EL3" s="68"/>
      <c r="EM3" s="68"/>
      <c r="EN3" s="68"/>
      <c r="EO3" s="68"/>
      <c r="EP3" s="68"/>
      <c r="EQ3" s="68"/>
      <c r="ER3" s="68"/>
      <c r="ES3" s="68"/>
      <c r="ET3" s="68"/>
      <c r="EU3" s="68"/>
      <c r="EV3" s="68"/>
      <c r="EW3" s="68"/>
      <c r="EX3" s="68"/>
      <c r="EY3" s="68"/>
      <c r="EZ3" s="68"/>
      <c r="FA3" s="68"/>
      <c r="FB3" s="68"/>
      <c r="FC3" s="68"/>
      <c r="FD3" s="68"/>
      <c r="FE3" s="68"/>
      <c r="FF3" s="68"/>
      <c r="FG3" s="68"/>
      <c r="FH3" s="68"/>
      <c r="FI3" s="68"/>
      <c r="FJ3" s="68"/>
      <c r="FK3" s="68"/>
      <c r="FL3" s="68"/>
      <c r="FM3" s="68"/>
      <c r="FN3" s="68"/>
      <c r="FO3" s="68"/>
      <c r="FP3" s="68"/>
      <c r="FQ3" s="68"/>
      <c r="FR3" s="68"/>
      <c r="FS3" s="68"/>
      <c r="FT3" s="68"/>
      <c r="FU3" s="68"/>
      <c r="FV3" s="68"/>
      <c r="FW3" s="68"/>
      <c r="FX3" s="68"/>
      <c r="FY3" s="68"/>
      <c r="FZ3" s="68"/>
      <c r="GA3" s="68"/>
      <c r="GB3" s="68"/>
      <c r="GC3" s="68"/>
      <c r="GD3" s="68"/>
      <c r="GE3" s="68"/>
      <c r="GF3" s="68"/>
      <c r="GG3" s="68"/>
      <c r="GH3" s="68"/>
      <c r="GI3" s="68"/>
      <c r="GJ3" s="68"/>
      <c r="GK3" s="68"/>
      <c r="GL3" s="68"/>
      <c r="GM3" s="68"/>
      <c r="GN3" s="68"/>
      <c r="GO3" s="68"/>
      <c r="GP3" s="68"/>
      <c r="GQ3" s="68"/>
      <c r="GR3" s="68"/>
      <c r="GS3" s="68"/>
      <c r="GT3" s="68"/>
      <c r="GU3" s="68"/>
      <c r="GV3" s="68"/>
      <c r="GW3" s="68"/>
      <c r="GX3" s="68"/>
      <c r="GY3" s="68"/>
      <c r="GZ3" s="68"/>
      <c r="HA3" s="68"/>
      <c r="HB3" s="68"/>
      <c r="HC3" s="68"/>
      <c r="HD3" s="68"/>
      <c r="HE3" s="68"/>
      <c r="HF3" s="68"/>
      <c r="HG3" s="68"/>
      <c r="HH3" s="68"/>
      <c r="HI3" s="68"/>
      <c r="HJ3" s="68"/>
      <c r="HK3" s="68"/>
      <c r="HL3" s="68"/>
      <c r="HM3" s="68"/>
      <c r="HN3" s="68"/>
      <c r="HO3" s="68"/>
      <c r="HP3" s="68"/>
      <c r="HQ3" s="68"/>
      <c r="HR3" s="68"/>
      <c r="HS3" s="68"/>
      <c r="HT3" s="68"/>
      <c r="HU3" s="68"/>
      <c r="HV3" s="68"/>
      <c r="HW3" s="68"/>
      <c r="HX3" s="68"/>
      <c r="HY3" s="68"/>
      <c r="HZ3" s="68"/>
      <c r="IA3" s="68"/>
      <c r="IB3" s="68"/>
      <c r="IC3" s="68"/>
      <c r="ID3" s="68"/>
      <c r="IE3" s="68"/>
      <c r="IF3" s="68"/>
      <c r="IG3" s="68"/>
      <c r="IH3" s="68"/>
      <c r="II3" s="68"/>
      <c r="IJ3" s="68"/>
      <c r="IK3" s="68"/>
      <c r="IL3" s="68"/>
      <c r="IM3" s="68"/>
      <c r="IN3" s="68"/>
      <c r="IO3" s="68"/>
      <c r="IP3" s="68"/>
      <c r="IQ3" s="68"/>
      <c r="IR3" s="68"/>
      <c r="IS3" s="68"/>
      <c r="IT3" s="68"/>
      <c r="IU3" s="68"/>
      <c r="IV3" s="68"/>
      <c r="IW3" s="68"/>
    </row>
    <row r="4" spans="1:257" ht="14.25" customHeight="1">
      <c r="A4" s="242" t="s">
        <v>855</v>
      </c>
      <c r="B4" s="274" t="s">
        <v>785</v>
      </c>
      <c r="C4" s="275"/>
      <c r="D4" s="275"/>
      <c r="E4" s="275"/>
      <c r="F4" s="275"/>
      <c r="G4" s="276"/>
      <c r="H4" s="69"/>
      <c r="I4" s="179" t="s">
        <v>792</v>
      </c>
      <c r="J4" s="180">
        <f>COUNTIFS(J13:J143,"HungNN",L13:L143,"Open")</f>
        <v>0</v>
      </c>
      <c r="K4" s="180">
        <f>COUNTIFS(J13:J143,"HungNN",L13:L143,"Accepted")</f>
        <v>0</v>
      </c>
      <c r="L4" s="180">
        <f>COUNTIFS(J13:J143,"HungNN",L13:L143,"Ready for test")</f>
        <v>0</v>
      </c>
      <c r="M4" s="180">
        <f>COUNTIFS(J13:J143,"HungNN",L13:L143,"Closed")</f>
        <v>0</v>
      </c>
      <c r="N4" s="180">
        <f>COUNTIFS(J13:J143,"HungNN",L13:L143,"")</f>
        <v>0</v>
      </c>
      <c r="O4" s="182">
        <f t="shared" si="0"/>
        <v>0</v>
      </c>
      <c r="P4" s="68"/>
      <c r="Q4" s="70"/>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c r="BE4" s="68"/>
      <c r="BF4" s="68"/>
      <c r="BG4" s="68"/>
      <c r="BH4" s="68"/>
      <c r="BI4" s="68"/>
      <c r="BJ4" s="68"/>
      <c r="BK4" s="68"/>
      <c r="BL4" s="68"/>
      <c r="BM4" s="68"/>
      <c r="BN4" s="68"/>
      <c r="BO4" s="68"/>
      <c r="BP4" s="68"/>
      <c r="BQ4" s="68"/>
      <c r="BR4" s="68"/>
      <c r="BS4" s="68"/>
      <c r="BT4" s="68"/>
      <c r="BU4" s="68"/>
      <c r="BV4" s="68"/>
      <c r="BW4" s="68"/>
      <c r="BX4" s="68"/>
      <c r="BY4" s="68"/>
      <c r="BZ4" s="68"/>
      <c r="CA4" s="68"/>
      <c r="CB4" s="68"/>
      <c r="CC4" s="68"/>
      <c r="CD4" s="68"/>
      <c r="CE4" s="68"/>
      <c r="CF4" s="68"/>
      <c r="CG4" s="68"/>
      <c r="CH4" s="68"/>
      <c r="CI4" s="68"/>
      <c r="CJ4" s="68"/>
      <c r="CK4" s="68"/>
      <c r="CL4" s="68"/>
      <c r="CM4" s="68"/>
      <c r="CN4" s="68"/>
      <c r="CO4" s="68"/>
      <c r="CP4" s="68"/>
      <c r="CQ4" s="68"/>
      <c r="CR4" s="68"/>
      <c r="CS4" s="68"/>
      <c r="CT4" s="68"/>
      <c r="CU4" s="68"/>
      <c r="CV4" s="68"/>
      <c r="CW4" s="68"/>
      <c r="CX4" s="68"/>
      <c r="CY4" s="68"/>
      <c r="CZ4" s="68"/>
      <c r="DA4" s="68"/>
      <c r="DB4" s="68"/>
      <c r="DC4" s="68"/>
      <c r="DD4" s="68"/>
      <c r="DE4" s="68"/>
      <c r="DF4" s="68"/>
      <c r="DG4" s="68"/>
      <c r="DH4" s="68"/>
      <c r="DI4" s="68"/>
      <c r="DJ4" s="68"/>
      <c r="DK4" s="68"/>
      <c r="DL4" s="68"/>
      <c r="DM4" s="68"/>
      <c r="DN4" s="68"/>
      <c r="DO4" s="68"/>
      <c r="DP4" s="68"/>
      <c r="DQ4" s="68"/>
      <c r="DR4" s="68"/>
      <c r="DS4" s="68"/>
      <c r="DT4" s="68"/>
      <c r="DU4" s="68"/>
      <c r="DV4" s="68"/>
      <c r="DW4" s="68"/>
      <c r="DX4" s="68"/>
      <c r="DY4" s="68"/>
      <c r="DZ4" s="68"/>
      <c r="EA4" s="68"/>
      <c r="EB4" s="68"/>
      <c r="EC4" s="68"/>
      <c r="ED4" s="68"/>
      <c r="EE4" s="68"/>
      <c r="EF4" s="68"/>
      <c r="EG4" s="68"/>
      <c r="EH4" s="68"/>
      <c r="EI4" s="68"/>
      <c r="EJ4" s="68"/>
      <c r="EK4" s="68"/>
      <c r="EL4" s="68"/>
      <c r="EM4" s="68"/>
      <c r="EN4" s="68"/>
      <c r="EO4" s="68"/>
      <c r="EP4" s="68"/>
      <c r="EQ4" s="68"/>
      <c r="ER4" s="68"/>
      <c r="ES4" s="68"/>
      <c r="ET4" s="68"/>
      <c r="EU4" s="68"/>
      <c r="EV4" s="68"/>
      <c r="EW4" s="68"/>
      <c r="EX4" s="68"/>
      <c r="EY4" s="68"/>
      <c r="EZ4" s="68"/>
      <c r="FA4" s="68"/>
      <c r="FB4" s="68"/>
      <c r="FC4" s="68"/>
      <c r="FD4" s="68"/>
      <c r="FE4" s="68"/>
      <c r="FF4" s="68"/>
      <c r="FG4" s="68"/>
      <c r="FH4" s="68"/>
      <c r="FI4" s="68"/>
      <c r="FJ4" s="68"/>
      <c r="FK4" s="68"/>
      <c r="FL4" s="68"/>
      <c r="FM4" s="68"/>
      <c r="FN4" s="68"/>
      <c r="FO4" s="68"/>
      <c r="FP4" s="68"/>
      <c r="FQ4" s="68"/>
      <c r="FR4" s="68"/>
      <c r="FS4" s="68"/>
      <c r="FT4" s="68"/>
      <c r="FU4" s="68"/>
      <c r="FV4" s="68"/>
      <c r="FW4" s="68"/>
      <c r="FX4" s="68"/>
      <c r="FY4" s="68"/>
      <c r="FZ4" s="68"/>
      <c r="GA4" s="68"/>
      <c r="GB4" s="68"/>
      <c r="GC4" s="68"/>
      <c r="GD4" s="68"/>
      <c r="GE4" s="68"/>
      <c r="GF4" s="68"/>
      <c r="GG4" s="68"/>
      <c r="GH4" s="68"/>
      <c r="GI4" s="68"/>
      <c r="GJ4" s="68"/>
      <c r="GK4" s="68"/>
      <c r="GL4" s="68"/>
      <c r="GM4" s="68"/>
      <c r="GN4" s="68"/>
      <c r="GO4" s="68"/>
      <c r="GP4" s="68"/>
      <c r="GQ4" s="68"/>
      <c r="GR4" s="68"/>
      <c r="GS4" s="68"/>
      <c r="GT4" s="68"/>
      <c r="GU4" s="68"/>
      <c r="GV4" s="68"/>
      <c r="GW4" s="68"/>
      <c r="GX4" s="68"/>
      <c r="GY4" s="68"/>
      <c r="GZ4" s="68"/>
      <c r="HA4" s="68"/>
      <c r="HB4" s="68"/>
      <c r="HC4" s="68"/>
      <c r="HD4" s="68"/>
      <c r="HE4" s="68"/>
      <c r="HF4" s="68"/>
      <c r="HG4" s="68"/>
      <c r="HH4" s="68"/>
      <c r="HI4" s="68"/>
      <c r="HJ4" s="68"/>
      <c r="HK4" s="68"/>
      <c r="HL4" s="68"/>
      <c r="HM4" s="68"/>
      <c r="HN4" s="68"/>
      <c r="HO4" s="68"/>
      <c r="HP4" s="68"/>
      <c r="HQ4" s="68"/>
      <c r="HR4" s="68"/>
      <c r="HS4" s="68"/>
      <c r="HT4" s="68"/>
      <c r="HU4" s="68"/>
      <c r="HV4" s="68"/>
      <c r="HW4" s="68"/>
      <c r="HX4" s="68"/>
      <c r="HY4" s="68"/>
      <c r="HZ4" s="68"/>
      <c r="IA4" s="68"/>
      <c r="IB4" s="68"/>
      <c r="IC4" s="68"/>
      <c r="ID4" s="68"/>
      <c r="IE4" s="68"/>
      <c r="IF4" s="68"/>
      <c r="IG4" s="68"/>
      <c r="IH4" s="68"/>
      <c r="II4" s="68"/>
      <c r="IJ4" s="68"/>
      <c r="IK4" s="68"/>
      <c r="IL4" s="68"/>
      <c r="IM4" s="68"/>
      <c r="IN4" s="68"/>
      <c r="IO4" s="68"/>
      <c r="IP4" s="68"/>
      <c r="IQ4" s="68"/>
      <c r="IR4" s="68"/>
      <c r="IS4" s="68"/>
      <c r="IT4" s="68"/>
      <c r="IU4" s="68"/>
      <c r="IV4" s="68"/>
      <c r="IW4" s="68"/>
    </row>
    <row r="5" spans="1:257" ht="14.25" customHeight="1">
      <c r="A5" s="244" t="s">
        <v>856</v>
      </c>
      <c r="B5" s="243" t="s">
        <v>815</v>
      </c>
      <c r="C5" s="243" t="s">
        <v>857</v>
      </c>
      <c r="D5" s="247" t="s">
        <v>5</v>
      </c>
      <c r="E5" s="267" t="s">
        <v>864</v>
      </c>
      <c r="F5" s="268"/>
      <c r="G5" s="269"/>
      <c r="H5" s="72"/>
      <c r="I5" s="179" t="s">
        <v>785</v>
      </c>
      <c r="J5" s="180">
        <f>COUNTIFS(J13:J143,"QuangNN",L13:L143,"Open")</f>
        <v>0</v>
      </c>
      <c r="K5" s="180">
        <f>COUNTIFS(J13:J143,"QuangNN",L13:L143,"Accepted")</f>
        <v>0</v>
      </c>
      <c r="L5" s="180">
        <f>COUNTIFS(J13:J143,"QuangNN",L13:L143,"Ready for test")</f>
        <v>0</v>
      </c>
      <c r="M5" s="180">
        <f>COUNTIFS(J13:J143,"QuangNN",L13:L143,"Closed")</f>
        <v>0</v>
      </c>
      <c r="N5" s="180">
        <f>COUNTIFS(J13:J143,"QuangNN",L13:L143,"")</f>
        <v>0</v>
      </c>
      <c r="O5" s="182">
        <f t="shared" si="0"/>
        <v>0</v>
      </c>
      <c r="P5" s="68"/>
      <c r="Q5" s="68" t="s">
        <v>4</v>
      </c>
      <c r="R5" s="68"/>
      <c r="S5" s="68"/>
      <c r="T5" s="68"/>
      <c r="U5" s="68"/>
      <c r="V5" s="68"/>
      <c r="W5" s="68"/>
      <c r="X5" s="68"/>
      <c r="Y5" s="68"/>
      <c r="Z5" s="68"/>
      <c r="AA5" s="68"/>
      <c r="AB5" s="68"/>
      <c r="AC5" s="68"/>
      <c r="AD5" s="68"/>
      <c r="AE5" s="68"/>
      <c r="AF5" s="68"/>
      <c r="AG5" s="68"/>
      <c r="AH5" s="68"/>
      <c r="AI5" s="68"/>
      <c r="AJ5" s="68"/>
      <c r="AK5" s="68"/>
      <c r="AL5" s="68"/>
      <c r="AM5" s="68"/>
      <c r="AN5" s="68"/>
      <c r="AO5" s="68"/>
      <c r="AP5" s="68"/>
      <c r="AQ5" s="68"/>
      <c r="AR5" s="68"/>
      <c r="AS5" s="68"/>
      <c r="AT5" s="68"/>
      <c r="AU5" s="68"/>
      <c r="AV5" s="68"/>
      <c r="AW5" s="68"/>
      <c r="AX5" s="68"/>
      <c r="AY5" s="68"/>
      <c r="AZ5" s="68"/>
      <c r="BA5" s="68"/>
      <c r="BB5" s="68"/>
      <c r="BC5" s="68"/>
      <c r="BD5" s="68"/>
      <c r="BE5" s="68"/>
      <c r="BF5" s="68"/>
      <c r="BG5" s="68"/>
      <c r="BH5" s="68"/>
      <c r="BI5" s="68"/>
      <c r="BJ5" s="68"/>
      <c r="BK5" s="68"/>
      <c r="BL5" s="68"/>
      <c r="BM5" s="68"/>
      <c r="BN5" s="68"/>
      <c r="BO5" s="68"/>
      <c r="BP5" s="68"/>
      <c r="BQ5" s="68"/>
      <c r="BR5" s="68"/>
      <c r="BS5" s="68"/>
      <c r="BT5" s="68"/>
      <c r="BU5" s="68"/>
      <c r="BV5" s="68"/>
      <c r="BW5" s="68"/>
      <c r="BX5" s="68"/>
      <c r="BY5" s="68"/>
      <c r="BZ5" s="68"/>
      <c r="CA5" s="68"/>
      <c r="CB5" s="68"/>
      <c r="CC5" s="68"/>
      <c r="CD5" s="68"/>
      <c r="CE5" s="68"/>
      <c r="CF5" s="68"/>
      <c r="CG5" s="68"/>
      <c r="CH5" s="68"/>
      <c r="CI5" s="68"/>
      <c r="CJ5" s="68"/>
      <c r="CK5" s="68"/>
      <c r="CL5" s="68"/>
      <c r="CM5" s="68"/>
      <c r="CN5" s="68"/>
      <c r="CO5" s="68"/>
      <c r="CP5" s="68"/>
      <c r="CQ5" s="68"/>
      <c r="CR5" s="68"/>
      <c r="CS5" s="68"/>
      <c r="CT5" s="68"/>
      <c r="CU5" s="68"/>
      <c r="CV5" s="68"/>
      <c r="CW5" s="68"/>
      <c r="CX5" s="68"/>
      <c r="CY5" s="68"/>
      <c r="CZ5" s="68"/>
      <c r="DA5" s="68"/>
      <c r="DB5" s="68"/>
      <c r="DC5" s="68"/>
      <c r="DD5" s="68"/>
      <c r="DE5" s="68"/>
      <c r="DF5" s="68"/>
      <c r="DG5" s="68"/>
      <c r="DH5" s="68"/>
      <c r="DI5" s="68"/>
      <c r="DJ5" s="68"/>
      <c r="DK5" s="68"/>
      <c r="DL5" s="68"/>
      <c r="DM5" s="68"/>
      <c r="DN5" s="68"/>
      <c r="DO5" s="68"/>
      <c r="DP5" s="68"/>
      <c r="DQ5" s="68"/>
      <c r="DR5" s="68"/>
      <c r="DS5" s="68"/>
      <c r="DT5" s="68"/>
      <c r="DU5" s="68"/>
      <c r="DV5" s="68"/>
      <c r="DW5" s="68"/>
      <c r="DX5" s="68"/>
      <c r="DY5" s="68"/>
      <c r="DZ5" s="68"/>
      <c r="EA5" s="68"/>
      <c r="EB5" s="68"/>
      <c r="EC5" s="68"/>
      <c r="ED5" s="68"/>
      <c r="EE5" s="68"/>
      <c r="EF5" s="68"/>
      <c r="EG5" s="68"/>
      <c r="EH5" s="68"/>
      <c r="EI5" s="68"/>
      <c r="EJ5" s="68"/>
      <c r="EK5" s="68"/>
      <c r="EL5" s="68"/>
      <c r="EM5" s="68"/>
      <c r="EN5" s="68"/>
      <c r="EO5" s="68"/>
      <c r="EP5" s="68"/>
      <c r="EQ5" s="68"/>
      <c r="ER5" s="68"/>
      <c r="ES5" s="68"/>
      <c r="ET5" s="68"/>
      <c r="EU5" s="68"/>
      <c r="EV5" s="68"/>
      <c r="EW5" s="68"/>
      <c r="EX5" s="68"/>
      <c r="EY5" s="68"/>
      <c r="EZ5" s="68"/>
      <c r="FA5" s="68"/>
      <c r="FB5" s="68"/>
      <c r="FC5" s="68"/>
      <c r="FD5" s="68"/>
      <c r="FE5" s="68"/>
      <c r="FF5" s="68"/>
      <c r="FG5" s="68"/>
      <c r="FH5" s="68"/>
      <c r="FI5" s="68"/>
      <c r="FJ5" s="68"/>
      <c r="FK5" s="68"/>
      <c r="FL5" s="68"/>
      <c r="FM5" s="68"/>
      <c r="FN5" s="68"/>
      <c r="FO5" s="68"/>
      <c r="FP5" s="68"/>
      <c r="FQ5" s="68"/>
      <c r="FR5" s="68"/>
      <c r="FS5" s="68"/>
      <c r="FT5" s="68"/>
      <c r="FU5" s="68"/>
      <c r="FV5" s="68"/>
      <c r="FW5" s="68"/>
      <c r="FX5" s="68"/>
      <c r="FY5" s="68"/>
      <c r="FZ5" s="68"/>
      <c r="GA5" s="68"/>
      <c r="GB5" s="68"/>
      <c r="GC5" s="68"/>
      <c r="GD5" s="68"/>
      <c r="GE5" s="68"/>
      <c r="GF5" s="68"/>
      <c r="GG5" s="68"/>
      <c r="GH5" s="68"/>
      <c r="GI5" s="68"/>
      <c r="GJ5" s="68"/>
      <c r="GK5" s="68"/>
      <c r="GL5" s="68"/>
      <c r="GM5" s="68"/>
      <c r="GN5" s="68"/>
      <c r="GO5" s="68"/>
      <c r="GP5" s="68"/>
      <c r="GQ5" s="68"/>
      <c r="GR5" s="68"/>
      <c r="GS5" s="68"/>
      <c r="GT5" s="68"/>
      <c r="GU5" s="68"/>
      <c r="GV5" s="68"/>
      <c r="GW5" s="68"/>
      <c r="GX5" s="68"/>
      <c r="GY5" s="68"/>
      <c r="GZ5" s="68"/>
      <c r="HA5" s="68"/>
      <c r="HB5" s="68"/>
      <c r="HC5" s="68"/>
      <c r="HD5" s="68"/>
      <c r="HE5" s="68"/>
      <c r="HF5" s="68"/>
      <c r="HG5" s="68"/>
      <c r="HH5" s="68"/>
      <c r="HI5" s="68"/>
      <c r="HJ5" s="68"/>
      <c r="HK5" s="68"/>
      <c r="HL5" s="68"/>
      <c r="HM5" s="68"/>
      <c r="HN5" s="68"/>
      <c r="HO5" s="68"/>
      <c r="HP5" s="68"/>
      <c r="HQ5" s="68"/>
      <c r="HR5" s="68"/>
      <c r="HS5" s="68"/>
      <c r="HT5" s="68"/>
      <c r="HU5" s="68"/>
      <c r="HV5" s="68"/>
      <c r="HW5" s="68"/>
      <c r="HX5" s="68"/>
      <c r="HY5" s="68"/>
      <c r="HZ5" s="68"/>
      <c r="IA5" s="68"/>
      <c r="IB5" s="68"/>
      <c r="IC5" s="68"/>
      <c r="ID5" s="68"/>
      <c r="IE5" s="68"/>
      <c r="IF5" s="68"/>
      <c r="IG5" s="68"/>
      <c r="IH5" s="68"/>
      <c r="II5" s="68"/>
      <c r="IJ5" s="68"/>
      <c r="IK5" s="68"/>
      <c r="IL5" s="68"/>
      <c r="IM5" s="68"/>
      <c r="IN5" s="68"/>
      <c r="IO5" s="68"/>
      <c r="IP5" s="68"/>
      <c r="IQ5" s="68"/>
      <c r="IR5" s="68"/>
      <c r="IS5" s="68"/>
      <c r="IT5" s="68"/>
      <c r="IU5" s="68"/>
      <c r="IV5" s="68"/>
      <c r="IW5" s="68"/>
    </row>
    <row r="6" spans="1:257" ht="14.25" customHeight="1" thickBot="1">
      <c r="A6" s="74">
        <f>COUNTIF(F12:G156,"Pass")</f>
        <v>0</v>
      </c>
      <c r="B6" s="75">
        <f>COUNTIF(F12:G156,"Fail")</f>
        <v>0</v>
      </c>
      <c r="C6" s="75">
        <f>E6-D6-B6-A6</f>
        <v>144</v>
      </c>
      <c r="D6" s="76">
        <f>COUNTIF(F12:G156,"N/A")</f>
        <v>0</v>
      </c>
      <c r="E6" s="270">
        <f>COUNTA(A12:A156)*2</f>
        <v>144</v>
      </c>
      <c r="F6" s="270"/>
      <c r="G6" s="270"/>
      <c r="H6" s="72"/>
      <c r="I6" s="179" t="s">
        <v>786</v>
      </c>
      <c r="J6" s="180">
        <f>COUNTIFS(J13:J143,"LamNS",L13:L143,"Open")</f>
        <v>0</v>
      </c>
      <c r="K6" s="180">
        <f>COUNTIFS(J13:J143,"LamNS",L13:L143,"Accepted")</f>
        <v>0</v>
      </c>
      <c r="L6" s="180">
        <f>COUNTIFS(J13:J143,"LamNS",L13:L143,"Ready for test")</f>
        <v>0</v>
      </c>
      <c r="M6" s="180">
        <f>COUNTIFS(J13:J143,"LamNS",L13:L143,"Closed")</f>
        <v>0</v>
      </c>
      <c r="N6" s="180">
        <f>COUNTIFS(J13:J143,"LamNS",L13:L143,"")</f>
        <v>0</v>
      </c>
      <c r="O6" s="182">
        <f t="shared" si="0"/>
        <v>0</v>
      </c>
      <c r="P6" s="68"/>
      <c r="Q6" s="68" t="s">
        <v>5</v>
      </c>
      <c r="R6" s="68"/>
      <c r="S6" s="68"/>
      <c r="T6" s="68"/>
      <c r="U6" s="68"/>
      <c r="V6" s="68"/>
      <c r="W6" s="68"/>
      <c r="X6" s="68"/>
      <c r="Y6" s="68"/>
      <c r="Z6" s="68"/>
      <c r="AA6" s="68"/>
      <c r="AB6" s="68"/>
      <c r="AC6" s="68"/>
      <c r="AD6" s="68"/>
      <c r="AE6" s="68"/>
      <c r="AF6" s="68"/>
      <c r="AG6" s="68"/>
      <c r="AH6" s="68"/>
      <c r="AI6" s="68"/>
      <c r="AJ6" s="68"/>
      <c r="AK6" s="68"/>
      <c r="AL6" s="68"/>
      <c r="AM6" s="68"/>
      <c r="AN6" s="68"/>
      <c r="AO6" s="68"/>
      <c r="AP6" s="68"/>
      <c r="AQ6" s="68"/>
      <c r="AR6" s="68"/>
      <c r="AS6" s="68"/>
      <c r="AT6" s="68"/>
      <c r="AU6" s="68"/>
      <c r="AV6" s="68"/>
      <c r="AW6" s="68"/>
      <c r="AX6" s="68"/>
      <c r="AY6" s="68"/>
      <c r="AZ6" s="68"/>
      <c r="BA6" s="68"/>
      <c r="BB6" s="68"/>
      <c r="BC6" s="68"/>
      <c r="BD6" s="68"/>
      <c r="BE6" s="68"/>
      <c r="BF6" s="68"/>
      <c r="BG6" s="68"/>
      <c r="BH6" s="68"/>
      <c r="BI6" s="68"/>
      <c r="BJ6" s="68"/>
      <c r="BK6" s="68"/>
      <c r="BL6" s="68"/>
      <c r="BM6" s="68"/>
      <c r="BN6" s="68"/>
      <c r="BO6" s="68"/>
      <c r="BP6" s="68"/>
      <c r="BQ6" s="68"/>
      <c r="BR6" s="68"/>
      <c r="BS6" s="68"/>
      <c r="BT6" s="68"/>
      <c r="BU6" s="68"/>
      <c r="BV6" s="68"/>
      <c r="BW6" s="68"/>
      <c r="BX6" s="68"/>
      <c r="BY6" s="68"/>
      <c r="BZ6" s="68"/>
      <c r="CA6" s="68"/>
      <c r="CB6" s="68"/>
      <c r="CC6" s="68"/>
      <c r="CD6" s="68"/>
      <c r="CE6" s="68"/>
      <c r="CF6" s="68"/>
      <c r="CG6" s="68"/>
      <c r="CH6" s="68"/>
      <c r="CI6" s="68"/>
      <c r="CJ6" s="68"/>
      <c r="CK6" s="68"/>
      <c r="CL6" s="68"/>
      <c r="CM6" s="68"/>
      <c r="CN6" s="68"/>
      <c r="CO6" s="68"/>
      <c r="CP6" s="68"/>
      <c r="CQ6" s="68"/>
      <c r="CR6" s="68"/>
      <c r="CS6" s="68"/>
      <c r="CT6" s="68"/>
      <c r="CU6" s="68"/>
      <c r="CV6" s="68"/>
      <c r="CW6" s="68"/>
      <c r="CX6" s="68"/>
      <c r="CY6" s="68"/>
      <c r="CZ6" s="68"/>
      <c r="DA6" s="68"/>
      <c r="DB6" s="68"/>
      <c r="DC6" s="68"/>
      <c r="DD6" s="68"/>
      <c r="DE6" s="68"/>
      <c r="DF6" s="68"/>
      <c r="DG6" s="68"/>
      <c r="DH6" s="68"/>
      <c r="DI6" s="68"/>
      <c r="DJ6" s="68"/>
      <c r="DK6" s="68"/>
      <c r="DL6" s="68"/>
      <c r="DM6" s="68"/>
      <c r="DN6" s="68"/>
      <c r="DO6" s="68"/>
      <c r="DP6" s="68"/>
      <c r="DQ6" s="68"/>
      <c r="DR6" s="68"/>
      <c r="DS6" s="68"/>
      <c r="DT6" s="68"/>
      <c r="DU6" s="68"/>
      <c r="DV6" s="68"/>
      <c r="DW6" s="68"/>
      <c r="DX6" s="68"/>
      <c r="DY6" s="68"/>
      <c r="DZ6" s="68"/>
      <c r="EA6" s="68"/>
      <c r="EB6" s="68"/>
      <c r="EC6" s="68"/>
      <c r="ED6" s="68"/>
      <c r="EE6" s="68"/>
      <c r="EF6" s="68"/>
      <c r="EG6" s="68"/>
      <c r="EH6" s="68"/>
      <c r="EI6" s="68"/>
      <c r="EJ6" s="68"/>
      <c r="EK6" s="68"/>
      <c r="EL6" s="68"/>
      <c r="EM6" s="68"/>
      <c r="EN6" s="68"/>
      <c r="EO6" s="68"/>
      <c r="EP6" s="68"/>
      <c r="EQ6" s="68"/>
      <c r="ER6" s="68"/>
      <c r="ES6" s="68"/>
      <c r="ET6" s="68"/>
      <c r="EU6" s="68"/>
      <c r="EV6" s="68"/>
      <c r="EW6" s="68"/>
      <c r="EX6" s="68"/>
      <c r="EY6" s="68"/>
      <c r="EZ6" s="68"/>
      <c r="FA6" s="68"/>
      <c r="FB6" s="68"/>
      <c r="FC6" s="68"/>
      <c r="FD6" s="68"/>
      <c r="FE6" s="68"/>
      <c r="FF6" s="68"/>
      <c r="FG6" s="68"/>
      <c r="FH6" s="68"/>
      <c r="FI6" s="68"/>
      <c r="FJ6" s="68"/>
      <c r="FK6" s="68"/>
      <c r="FL6" s="68"/>
      <c r="FM6" s="68"/>
      <c r="FN6" s="68"/>
      <c r="FO6" s="68"/>
      <c r="FP6" s="68"/>
      <c r="FQ6" s="68"/>
      <c r="FR6" s="68"/>
      <c r="FS6" s="68"/>
      <c r="FT6" s="68"/>
      <c r="FU6" s="68"/>
      <c r="FV6" s="68"/>
      <c r="FW6" s="68"/>
      <c r="FX6" s="68"/>
      <c r="FY6" s="68"/>
      <c r="FZ6" s="68"/>
      <c r="GA6" s="68"/>
      <c r="GB6" s="68"/>
      <c r="GC6" s="68"/>
      <c r="GD6" s="68"/>
      <c r="GE6" s="68"/>
      <c r="GF6" s="68"/>
      <c r="GG6" s="68"/>
      <c r="GH6" s="68"/>
      <c r="GI6" s="68"/>
      <c r="GJ6" s="68"/>
      <c r="GK6" s="68"/>
      <c r="GL6" s="68"/>
      <c r="GM6" s="68"/>
      <c r="GN6" s="68"/>
      <c r="GO6" s="68"/>
      <c r="GP6" s="68"/>
      <c r="GQ6" s="68"/>
      <c r="GR6" s="68"/>
      <c r="GS6" s="68"/>
      <c r="GT6" s="68"/>
      <c r="GU6" s="68"/>
      <c r="GV6" s="68"/>
      <c r="GW6" s="68"/>
      <c r="GX6" s="68"/>
      <c r="GY6" s="68"/>
      <c r="GZ6" s="68"/>
      <c r="HA6" s="68"/>
      <c r="HB6" s="68"/>
      <c r="HC6" s="68"/>
      <c r="HD6" s="68"/>
      <c r="HE6" s="68"/>
      <c r="HF6" s="68"/>
      <c r="HG6" s="68"/>
      <c r="HH6" s="68"/>
      <c r="HI6" s="68"/>
      <c r="HJ6" s="68"/>
      <c r="HK6" s="68"/>
      <c r="HL6" s="68"/>
      <c r="HM6" s="68"/>
      <c r="HN6" s="68"/>
      <c r="HO6" s="68"/>
      <c r="HP6" s="68"/>
      <c r="HQ6" s="68"/>
      <c r="HR6" s="68"/>
      <c r="HS6" s="68"/>
      <c r="HT6" s="68"/>
      <c r="HU6" s="68"/>
      <c r="HV6" s="68"/>
      <c r="HW6" s="68"/>
      <c r="HX6" s="68"/>
      <c r="HY6" s="68"/>
      <c r="HZ6" s="68"/>
      <c r="IA6" s="68"/>
      <c r="IB6" s="68"/>
      <c r="IC6" s="68"/>
      <c r="ID6" s="68"/>
      <c r="IE6" s="68"/>
      <c r="IF6" s="68"/>
      <c r="IG6" s="68"/>
      <c r="IH6" s="68"/>
      <c r="II6" s="68"/>
      <c r="IJ6" s="68"/>
      <c r="IK6" s="68"/>
      <c r="IL6" s="68"/>
      <c r="IM6" s="68"/>
      <c r="IN6" s="68"/>
      <c r="IO6" s="68"/>
      <c r="IP6" s="68"/>
      <c r="IQ6" s="68"/>
      <c r="IR6" s="68"/>
      <c r="IS6" s="68"/>
      <c r="IT6" s="68"/>
      <c r="IU6" s="68"/>
      <c r="IV6" s="68"/>
      <c r="IW6" s="68"/>
    </row>
    <row r="7" spans="1:257" ht="14.25" customHeight="1" thickBot="1">
      <c r="A7" s="157"/>
      <c r="B7" s="157"/>
      <c r="C7" s="157"/>
      <c r="D7" s="157"/>
      <c r="E7" s="158"/>
      <c r="F7" s="158"/>
      <c r="G7" s="158"/>
      <c r="H7" s="72"/>
      <c r="I7" s="183" t="s">
        <v>92</v>
      </c>
      <c r="J7" s="184">
        <f>SUM(J2:J6)</f>
        <v>0</v>
      </c>
      <c r="K7" s="184">
        <f t="shared" ref="K7:N7" si="1">SUM(K2:K6)</f>
        <v>0</v>
      </c>
      <c r="L7" s="184">
        <f t="shared" si="1"/>
        <v>0</v>
      </c>
      <c r="M7" s="184">
        <f t="shared" si="1"/>
        <v>0</v>
      </c>
      <c r="N7" s="184">
        <f t="shared" si="1"/>
        <v>0</v>
      </c>
      <c r="O7" s="185">
        <f>SUM(O2:O6)</f>
        <v>0</v>
      </c>
      <c r="P7" s="68"/>
      <c r="Q7" s="68"/>
      <c r="R7" s="68"/>
      <c r="S7" s="68"/>
      <c r="T7" s="68"/>
      <c r="U7" s="68"/>
      <c r="V7" s="68"/>
      <c r="W7" s="68"/>
      <c r="X7" s="68"/>
      <c r="Y7" s="68"/>
      <c r="Z7" s="68"/>
      <c r="AA7" s="68"/>
      <c r="AB7" s="68"/>
      <c r="AC7" s="68"/>
      <c r="AD7" s="68"/>
      <c r="AE7" s="68"/>
      <c r="AF7" s="68"/>
      <c r="AG7" s="68"/>
      <c r="AH7" s="68"/>
      <c r="AI7" s="68"/>
      <c r="AJ7" s="68"/>
      <c r="AK7" s="68"/>
      <c r="AL7" s="68"/>
      <c r="AM7" s="68"/>
      <c r="AN7" s="68"/>
      <c r="AO7" s="68"/>
      <c r="AP7" s="68"/>
      <c r="AQ7" s="68"/>
      <c r="AR7" s="68"/>
      <c r="AS7" s="68"/>
      <c r="AT7" s="68"/>
      <c r="AU7" s="68"/>
      <c r="AV7" s="68"/>
      <c r="AW7" s="68"/>
      <c r="AX7" s="68"/>
      <c r="AY7" s="68"/>
      <c r="AZ7" s="68"/>
      <c r="BA7" s="68"/>
      <c r="BB7" s="68"/>
      <c r="BC7" s="68"/>
      <c r="BD7" s="68"/>
      <c r="BE7" s="68"/>
      <c r="BF7" s="68"/>
      <c r="BG7" s="68"/>
      <c r="BH7" s="68"/>
      <c r="BI7" s="68"/>
      <c r="BJ7" s="68"/>
      <c r="BK7" s="68"/>
      <c r="BL7" s="68"/>
      <c r="BM7" s="68"/>
      <c r="BN7" s="68"/>
      <c r="BO7" s="68"/>
      <c r="BP7" s="68"/>
      <c r="BQ7" s="68"/>
      <c r="BR7" s="68"/>
      <c r="BS7" s="68"/>
      <c r="BT7" s="68"/>
      <c r="BU7" s="68"/>
      <c r="BV7" s="68"/>
      <c r="BW7" s="68"/>
      <c r="BX7" s="68"/>
      <c r="BY7" s="68"/>
      <c r="BZ7" s="68"/>
      <c r="CA7" s="68"/>
      <c r="CB7" s="68"/>
      <c r="CC7" s="68"/>
      <c r="CD7" s="68"/>
      <c r="CE7" s="68"/>
      <c r="CF7" s="68"/>
      <c r="CG7" s="68"/>
      <c r="CH7" s="68"/>
      <c r="CI7" s="68"/>
      <c r="CJ7" s="68"/>
      <c r="CK7" s="68"/>
      <c r="CL7" s="68"/>
      <c r="CM7" s="68"/>
      <c r="CN7" s="68"/>
      <c r="CO7" s="68"/>
      <c r="CP7" s="68"/>
      <c r="CQ7" s="68"/>
      <c r="CR7" s="68"/>
      <c r="CS7" s="68"/>
      <c r="CT7" s="68"/>
      <c r="CU7" s="68"/>
      <c r="CV7" s="68"/>
      <c r="CW7" s="68"/>
      <c r="CX7" s="68"/>
      <c r="CY7" s="68"/>
      <c r="CZ7" s="68"/>
      <c r="DA7" s="68"/>
      <c r="DB7" s="68"/>
      <c r="DC7" s="68"/>
      <c r="DD7" s="68"/>
      <c r="DE7" s="68"/>
      <c r="DF7" s="68"/>
      <c r="DG7" s="68"/>
      <c r="DH7" s="68"/>
      <c r="DI7" s="68"/>
      <c r="DJ7" s="68"/>
      <c r="DK7" s="68"/>
      <c r="DL7" s="68"/>
      <c r="DM7" s="68"/>
      <c r="DN7" s="68"/>
      <c r="DO7" s="68"/>
      <c r="DP7" s="68"/>
      <c r="DQ7" s="68"/>
      <c r="DR7" s="68"/>
      <c r="DS7" s="68"/>
      <c r="DT7" s="68"/>
      <c r="DU7" s="68"/>
      <c r="DV7" s="68"/>
      <c r="DW7" s="68"/>
      <c r="DX7" s="68"/>
      <c r="DY7" s="68"/>
      <c r="DZ7" s="68"/>
      <c r="EA7" s="68"/>
      <c r="EB7" s="68"/>
      <c r="EC7" s="68"/>
      <c r="ED7" s="68"/>
      <c r="EE7" s="68"/>
      <c r="EF7" s="68"/>
      <c r="EG7" s="68"/>
      <c r="EH7" s="68"/>
      <c r="EI7" s="68"/>
      <c r="EJ7" s="68"/>
      <c r="EK7" s="68"/>
      <c r="EL7" s="68"/>
      <c r="EM7" s="68"/>
      <c r="EN7" s="68"/>
      <c r="EO7" s="68"/>
      <c r="EP7" s="68"/>
      <c r="EQ7" s="68"/>
      <c r="ER7" s="68"/>
      <c r="ES7" s="68"/>
      <c r="ET7" s="68"/>
      <c r="EU7" s="68"/>
      <c r="EV7" s="68"/>
      <c r="EW7" s="68"/>
      <c r="EX7" s="68"/>
      <c r="EY7" s="68"/>
      <c r="EZ7" s="68"/>
      <c r="FA7" s="68"/>
      <c r="FB7" s="68"/>
      <c r="FC7" s="68"/>
      <c r="FD7" s="68"/>
      <c r="FE7" s="68"/>
      <c r="FF7" s="68"/>
      <c r="FG7" s="68"/>
      <c r="FH7" s="68"/>
      <c r="FI7" s="68"/>
      <c r="FJ7" s="68"/>
      <c r="FK7" s="68"/>
      <c r="FL7" s="68"/>
      <c r="FM7" s="68"/>
      <c r="FN7" s="68"/>
      <c r="FO7" s="68"/>
      <c r="FP7" s="68"/>
      <c r="FQ7" s="68"/>
      <c r="FR7" s="68"/>
      <c r="FS7" s="68"/>
      <c r="FT7" s="68"/>
      <c r="FU7" s="68"/>
      <c r="FV7" s="68"/>
      <c r="FW7" s="68"/>
      <c r="FX7" s="68"/>
      <c r="FY7" s="68"/>
      <c r="FZ7" s="68"/>
      <c r="GA7" s="68"/>
      <c r="GB7" s="68"/>
      <c r="GC7" s="68"/>
      <c r="GD7" s="68"/>
      <c r="GE7" s="68"/>
      <c r="GF7" s="68"/>
      <c r="GG7" s="68"/>
      <c r="GH7" s="68"/>
      <c r="GI7" s="68"/>
      <c r="GJ7" s="68"/>
      <c r="GK7" s="68"/>
      <c r="GL7" s="68"/>
      <c r="GM7" s="68"/>
      <c r="GN7" s="68"/>
      <c r="GO7" s="68"/>
      <c r="GP7" s="68"/>
      <c r="GQ7" s="68"/>
      <c r="GR7" s="68"/>
      <c r="GS7" s="68"/>
      <c r="GT7" s="68"/>
      <c r="GU7" s="68"/>
      <c r="GV7" s="68"/>
      <c r="GW7" s="68"/>
      <c r="GX7" s="68"/>
      <c r="GY7" s="68"/>
      <c r="GZ7" s="68"/>
      <c r="HA7" s="68"/>
      <c r="HB7" s="68"/>
      <c r="HC7" s="68"/>
      <c r="HD7" s="68"/>
      <c r="HE7" s="68"/>
      <c r="HF7" s="68"/>
      <c r="HG7" s="68"/>
      <c r="HH7" s="68"/>
      <c r="HI7" s="68"/>
      <c r="HJ7" s="68"/>
      <c r="HK7" s="68"/>
      <c r="HL7" s="68"/>
      <c r="HM7" s="68"/>
      <c r="HN7" s="68"/>
      <c r="HO7" s="68"/>
      <c r="HP7" s="68"/>
      <c r="HQ7" s="68"/>
      <c r="HR7" s="68"/>
      <c r="HS7" s="68"/>
      <c r="HT7" s="68"/>
      <c r="HU7" s="68"/>
      <c r="HV7" s="68"/>
      <c r="HW7" s="68"/>
      <c r="HX7" s="68"/>
      <c r="HY7" s="68"/>
      <c r="HZ7" s="68"/>
      <c r="IA7" s="68"/>
      <c r="IB7" s="68"/>
      <c r="IC7" s="68"/>
      <c r="ID7" s="68"/>
      <c r="IE7" s="68"/>
      <c r="IF7" s="68"/>
      <c r="IG7" s="68"/>
      <c r="IH7" s="68"/>
      <c r="II7" s="68"/>
      <c r="IJ7" s="68"/>
      <c r="IK7" s="68"/>
      <c r="IL7" s="68"/>
      <c r="IM7" s="68"/>
      <c r="IN7" s="68"/>
      <c r="IO7" s="68"/>
      <c r="IP7" s="68"/>
      <c r="IQ7" s="68"/>
      <c r="IR7" s="68"/>
      <c r="IS7" s="68"/>
      <c r="IT7" s="68"/>
      <c r="IU7" s="68"/>
      <c r="IV7" s="68"/>
      <c r="IW7" s="68"/>
    </row>
    <row r="8" spans="1:257" ht="14.25" customHeight="1" thickTop="1">
      <c r="A8" s="157"/>
      <c r="B8" s="157"/>
      <c r="C8" s="157"/>
      <c r="D8" s="157"/>
      <c r="E8" s="158"/>
      <c r="F8" s="158"/>
      <c r="G8" s="158"/>
      <c r="H8" s="72"/>
      <c r="I8" s="68"/>
      <c r="J8" s="68"/>
      <c r="K8" s="68"/>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68"/>
      <c r="AX8" s="68"/>
      <c r="AY8" s="68"/>
      <c r="AZ8" s="68"/>
      <c r="BA8" s="68"/>
      <c r="BB8" s="68"/>
      <c r="BC8" s="68"/>
      <c r="BD8" s="68"/>
      <c r="BE8" s="68"/>
      <c r="BF8" s="68"/>
      <c r="BG8" s="68"/>
      <c r="BH8" s="68"/>
      <c r="BI8" s="68"/>
      <c r="BJ8" s="68"/>
      <c r="BK8" s="68"/>
      <c r="BL8" s="68"/>
      <c r="BM8" s="68"/>
      <c r="BN8" s="68"/>
      <c r="BO8" s="68"/>
      <c r="BP8" s="68"/>
      <c r="BQ8" s="68"/>
      <c r="BR8" s="68"/>
      <c r="BS8" s="68"/>
      <c r="BT8" s="68"/>
      <c r="BU8" s="68"/>
      <c r="BV8" s="68"/>
      <c r="BW8" s="68"/>
      <c r="BX8" s="68"/>
      <c r="BY8" s="68"/>
      <c r="BZ8" s="68"/>
      <c r="CA8" s="68"/>
      <c r="CB8" s="68"/>
      <c r="CC8" s="68"/>
      <c r="CD8" s="68"/>
      <c r="CE8" s="68"/>
      <c r="CF8" s="68"/>
      <c r="CG8" s="68"/>
      <c r="CH8" s="68"/>
      <c r="CI8" s="68"/>
      <c r="CJ8" s="68"/>
      <c r="CK8" s="68"/>
      <c r="CL8" s="68"/>
      <c r="CM8" s="68"/>
      <c r="CN8" s="68"/>
      <c r="CO8" s="68"/>
      <c r="CP8" s="68"/>
      <c r="CQ8" s="68"/>
      <c r="CR8" s="68"/>
      <c r="CS8" s="68"/>
      <c r="CT8" s="68"/>
      <c r="CU8" s="68"/>
      <c r="CV8" s="68"/>
      <c r="CW8" s="68"/>
      <c r="CX8" s="68"/>
      <c r="CY8" s="68"/>
      <c r="CZ8" s="68"/>
      <c r="DA8" s="68"/>
      <c r="DB8" s="68"/>
      <c r="DC8" s="68"/>
      <c r="DD8" s="68"/>
      <c r="DE8" s="68"/>
      <c r="DF8" s="68"/>
      <c r="DG8" s="68"/>
      <c r="DH8" s="68"/>
      <c r="DI8" s="68"/>
      <c r="DJ8" s="68"/>
      <c r="DK8" s="68"/>
      <c r="DL8" s="68"/>
      <c r="DM8" s="68"/>
      <c r="DN8" s="68"/>
      <c r="DO8" s="68"/>
      <c r="DP8" s="68"/>
      <c r="DQ8" s="68"/>
      <c r="DR8" s="68"/>
      <c r="DS8" s="68"/>
      <c r="DT8" s="68"/>
      <c r="DU8" s="68"/>
      <c r="DV8" s="68"/>
      <c r="DW8" s="68"/>
      <c r="DX8" s="68"/>
      <c r="DY8" s="68"/>
      <c r="DZ8" s="68"/>
      <c r="EA8" s="68"/>
      <c r="EB8" s="68"/>
      <c r="EC8" s="68"/>
      <c r="ED8" s="68"/>
      <c r="EE8" s="68"/>
      <c r="EF8" s="68"/>
      <c r="EG8" s="68"/>
      <c r="EH8" s="68"/>
      <c r="EI8" s="68"/>
      <c r="EJ8" s="68"/>
      <c r="EK8" s="68"/>
      <c r="EL8" s="68"/>
      <c r="EM8" s="68"/>
      <c r="EN8" s="68"/>
      <c r="EO8" s="68"/>
      <c r="EP8" s="68"/>
      <c r="EQ8" s="68"/>
      <c r="ER8" s="68"/>
      <c r="ES8" s="68"/>
      <c r="ET8" s="68"/>
      <c r="EU8" s="68"/>
      <c r="EV8" s="68"/>
      <c r="EW8" s="68"/>
      <c r="EX8" s="68"/>
      <c r="EY8" s="68"/>
      <c r="EZ8" s="68"/>
      <c r="FA8" s="68"/>
      <c r="FB8" s="68"/>
      <c r="FC8" s="68"/>
      <c r="FD8" s="68"/>
      <c r="FE8" s="68"/>
      <c r="FF8" s="68"/>
      <c r="FG8" s="68"/>
      <c r="FH8" s="68"/>
      <c r="FI8" s="68"/>
      <c r="FJ8" s="68"/>
      <c r="FK8" s="68"/>
      <c r="FL8" s="68"/>
      <c r="FM8" s="68"/>
      <c r="FN8" s="68"/>
      <c r="FO8" s="68"/>
      <c r="FP8" s="68"/>
      <c r="FQ8" s="68"/>
      <c r="FR8" s="68"/>
      <c r="FS8" s="68"/>
      <c r="FT8" s="68"/>
      <c r="FU8" s="68"/>
      <c r="FV8" s="68"/>
      <c r="FW8" s="68"/>
      <c r="FX8" s="68"/>
      <c r="FY8" s="68"/>
      <c r="FZ8" s="68"/>
      <c r="GA8" s="68"/>
      <c r="GB8" s="68"/>
      <c r="GC8" s="68"/>
      <c r="GD8" s="68"/>
      <c r="GE8" s="68"/>
      <c r="GF8" s="68"/>
      <c r="GG8" s="68"/>
      <c r="GH8" s="68"/>
      <c r="GI8" s="68"/>
      <c r="GJ8" s="68"/>
      <c r="GK8" s="68"/>
      <c r="GL8" s="68"/>
      <c r="GM8" s="68"/>
      <c r="GN8" s="68"/>
      <c r="GO8" s="68"/>
      <c r="GP8" s="68"/>
      <c r="GQ8" s="68"/>
      <c r="GR8" s="68"/>
      <c r="GS8" s="68"/>
      <c r="GT8" s="68"/>
      <c r="GU8" s="68"/>
      <c r="GV8" s="68"/>
      <c r="GW8" s="68"/>
      <c r="GX8" s="68"/>
      <c r="GY8" s="68"/>
      <c r="GZ8" s="68"/>
      <c r="HA8" s="68"/>
      <c r="HB8" s="68"/>
      <c r="HC8" s="68"/>
      <c r="HD8" s="68"/>
      <c r="HE8" s="68"/>
      <c r="HF8" s="68"/>
      <c r="HG8" s="68"/>
      <c r="HH8" s="68"/>
      <c r="HI8" s="68"/>
      <c r="HJ8" s="68"/>
      <c r="HK8" s="68"/>
      <c r="HL8" s="68"/>
      <c r="HM8" s="68"/>
      <c r="HN8" s="68"/>
      <c r="HO8" s="68"/>
      <c r="HP8" s="68"/>
      <c r="HQ8" s="68"/>
      <c r="HR8" s="68"/>
      <c r="HS8" s="68"/>
      <c r="HT8" s="68"/>
      <c r="HU8" s="68"/>
      <c r="HV8" s="68"/>
      <c r="HW8" s="68"/>
      <c r="HX8" s="68"/>
      <c r="HY8" s="68"/>
      <c r="HZ8" s="68"/>
      <c r="IA8" s="68"/>
      <c r="IB8" s="68"/>
      <c r="IC8" s="68"/>
      <c r="ID8" s="68"/>
      <c r="IE8" s="68"/>
      <c r="IF8" s="68"/>
      <c r="IG8" s="68"/>
      <c r="IH8" s="68"/>
      <c r="II8" s="68"/>
      <c r="IJ8" s="68"/>
      <c r="IK8" s="68"/>
      <c r="IL8" s="68"/>
      <c r="IM8" s="68"/>
      <c r="IN8" s="68"/>
      <c r="IO8" s="68"/>
      <c r="IP8" s="68"/>
    </row>
    <row r="9" spans="1:257" ht="14.25" customHeight="1">
      <c r="A9" s="68"/>
      <c r="B9" s="68"/>
      <c r="C9" s="68"/>
      <c r="D9" s="77"/>
      <c r="E9" s="77"/>
      <c r="F9" s="77"/>
      <c r="G9" s="77"/>
      <c r="H9" s="72"/>
      <c r="I9" s="72"/>
      <c r="J9" s="73"/>
      <c r="K9" s="68"/>
      <c r="L9" s="68"/>
      <c r="M9" s="68"/>
      <c r="N9" s="68"/>
      <c r="O9" s="68"/>
      <c r="P9" s="68"/>
      <c r="Q9" s="68"/>
      <c r="R9" s="68"/>
      <c r="S9" s="68"/>
      <c r="T9" s="68"/>
      <c r="U9" s="68"/>
      <c r="V9" s="68"/>
      <c r="W9" s="68"/>
      <c r="X9" s="68"/>
      <c r="Y9" s="68"/>
      <c r="Z9" s="68"/>
      <c r="AA9" s="68"/>
      <c r="AB9" s="68"/>
      <c r="AC9" s="68"/>
      <c r="AD9" s="68"/>
      <c r="AE9" s="68"/>
      <c r="AF9" s="68"/>
      <c r="AG9" s="68"/>
      <c r="AH9" s="68"/>
      <c r="AI9" s="68"/>
      <c r="AJ9" s="68"/>
      <c r="AK9" s="68"/>
      <c r="AL9" s="68"/>
      <c r="AM9" s="68"/>
      <c r="AN9" s="68"/>
      <c r="AO9" s="68"/>
      <c r="AP9" s="68"/>
      <c r="AQ9" s="68"/>
      <c r="AR9" s="68"/>
      <c r="AS9" s="68"/>
      <c r="AT9" s="68"/>
      <c r="AU9" s="68"/>
      <c r="AV9" s="68"/>
      <c r="AW9" s="68"/>
      <c r="AX9" s="68"/>
      <c r="AY9" s="68"/>
      <c r="AZ9" s="68"/>
      <c r="BA9" s="68"/>
      <c r="BB9" s="68"/>
      <c r="BC9" s="68"/>
      <c r="BD9" s="68"/>
      <c r="BE9" s="68"/>
      <c r="BF9" s="68"/>
      <c r="BG9" s="68"/>
      <c r="BH9" s="68"/>
      <c r="BI9" s="68"/>
      <c r="BJ9" s="68"/>
      <c r="BK9" s="68"/>
      <c r="BL9" s="68"/>
      <c r="BM9" s="68"/>
      <c r="BN9" s="68"/>
      <c r="BO9" s="68"/>
      <c r="BP9" s="68"/>
      <c r="BQ9" s="68"/>
      <c r="BR9" s="68"/>
      <c r="BS9" s="68"/>
      <c r="BT9" s="68"/>
      <c r="BU9" s="68"/>
      <c r="BV9" s="68"/>
      <c r="BW9" s="68"/>
      <c r="BX9" s="68"/>
      <c r="BY9" s="68"/>
      <c r="BZ9" s="68"/>
      <c r="CA9" s="68"/>
      <c r="CB9" s="68"/>
      <c r="CC9" s="68"/>
      <c r="CD9" s="68"/>
      <c r="CE9" s="68"/>
      <c r="CF9" s="68"/>
      <c r="CG9" s="68"/>
      <c r="CH9" s="68"/>
      <c r="CI9" s="68"/>
      <c r="CJ9" s="68"/>
      <c r="CK9" s="68"/>
      <c r="CL9" s="68"/>
      <c r="CM9" s="68"/>
      <c r="CN9" s="68"/>
      <c r="CO9" s="68"/>
      <c r="CP9" s="68"/>
      <c r="CQ9" s="68"/>
      <c r="CR9" s="68"/>
      <c r="CS9" s="68"/>
      <c r="CT9" s="68"/>
      <c r="CU9" s="68"/>
      <c r="CV9" s="68"/>
      <c r="CW9" s="68"/>
      <c r="CX9" s="68"/>
      <c r="CY9" s="68"/>
      <c r="CZ9" s="68"/>
      <c r="DA9" s="68"/>
      <c r="DB9" s="68"/>
      <c r="DC9" s="68"/>
      <c r="DD9" s="68"/>
      <c r="DE9" s="68"/>
      <c r="DF9" s="68"/>
      <c r="DG9" s="68"/>
      <c r="DH9" s="68"/>
      <c r="DI9" s="68"/>
      <c r="DJ9" s="68"/>
      <c r="DK9" s="68"/>
      <c r="DL9" s="68"/>
      <c r="DM9" s="68"/>
      <c r="DN9" s="68"/>
      <c r="DO9" s="68"/>
      <c r="DP9" s="68"/>
      <c r="DQ9" s="68"/>
      <c r="DR9" s="68"/>
      <c r="DS9" s="68"/>
      <c r="DT9" s="68"/>
      <c r="DU9" s="68"/>
      <c r="DV9" s="68"/>
      <c r="DW9" s="68"/>
      <c r="DX9" s="68"/>
      <c r="DY9" s="68"/>
      <c r="DZ9" s="68"/>
      <c r="EA9" s="68"/>
      <c r="EB9" s="68"/>
      <c r="EC9" s="68"/>
      <c r="ED9" s="68"/>
      <c r="EE9" s="68"/>
      <c r="EF9" s="68"/>
      <c r="EG9" s="68"/>
      <c r="EH9" s="68"/>
      <c r="EI9" s="68"/>
      <c r="EJ9" s="68"/>
      <c r="EK9" s="68"/>
      <c r="EL9" s="68"/>
      <c r="EM9" s="68"/>
      <c r="EN9" s="68"/>
      <c r="EO9" s="68"/>
      <c r="EP9" s="68"/>
      <c r="EQ9" s="68"/>
      <c r="ER9" s="68"/>
      <c r="ES9" s="68"/>
      <c r="ET9" s="68"/>
      <c r="EU9" s="68"/>
      <c r="EV9" s="68"/>
      <c r="EW9" s="68"/>
      <c r="EX9" s="68"/>
      <c r="EY9" s="68"/>
      <c r="EZ9" s="68"/>
      <c r="FA9" s="68"/>
      <c r="FB9" s="68"/>
      <c r="FC9" s="68"/>
      <c r="FD9" s="68"/>
      <c r="FE9" s="68"/>
      <c r="FF9" s="68"/>
      <c r="FG9" s="68"/>
      <c r="FH9" s="68"/>
      <c r="FI9" s="68"/>
      <c r="FJ9" s="68"/>
      <c r="FK9" s="68"/>
      <c r="FL9" s="68"/>
      <c r="FM9" s="68"/>
      <c r="FN9" s="68"/>
      <c r="FO9" s="68"/>
      <c r="FP9" s="68"/>
      <c r="FQ9" s="68"/>
      <c r="FR9" s="68"/>
      <c r="FS9" s="68"/>
      <c r="FT9" s="68"/>
      <c r="FU9" s="68"/>
      <c r="FV9" s="68"/>
      <c r="FW9" s="68"/>
      <c r="FX9" s="68"/>
      <c r="FY9" s="68"/>
      <c r="FZ9" s="68"/>
      <c r="GA9" s="68"/>
      <c r="GB9" s="68"/>
      <c r="GC9" s="68"/>
      <c r="GD9" s="68"/>
      <c r="GE9" s="68"/>
      <c r="GF9" s="68"/>
      <c r="GG9" s="68"/>
      <c r="GH9" s="68"/>
      <c r="GI9" s="68"/>
      <c r="GJ9" s="68"/>
      <c r="GK9" s="68"/>
      <c r="GL9" s="68"/>
      <c r="GM9" s="68"/>
      <c r="GN9" s="68"/>
      <c r="GO9" s="68"/>
      <c r="GP9" s="68"/>
      <c r="GQ9" s="68"/>
      <c r="GR9" s="68"/>
      <c r="GS9" s="68"/>
      <c r="GT9" s="68"/>
      <c r="GU9" s="68"/>
      <c r="GV9" s="68"/>
      <c r="GW9" s="68"/>
      <c r="GX9" s="68"/>
      <c r="GY9" s="68"/>
      <c r="GZ9" s="68"/>
      <c r="HA9" s="68"/>
      <c r="HB9" s="68"/>
      <c r="HC9" s="68"/>
      <c r="HD9" s="68"/>
      <c r="HE9" s="68"/>
      <c r="HF9" s="68"/>
      <c r="HG9" s="68"/>
      <c r="HH9" s="68"/>
      <c r="HI9" s="68"/>
      <c r="HJ9" s="68"/>
      <c r="HK9" s="68"/>
      <c r="HL9" s="68"/>
      <c r="HM9" s="68"/>
      <c r="HN9" s="68"/>
      <c r="HO9" s="68"/>
      <c r="HP9" s="68"/>
      <c r="HQ9" s="68"/>
      <c r="HR9" s="68"/>
      <c r="HS9" s="68"/>
      <c r="HT9" s="68"/>
      <c r="HU9" s="68"/>
      <c r="HV9" s="68"/>
      <c r="HW9" s="68"/>
      <c r="HX9" s="68"/>
      <c r="HY9" s="68"/>
      <c r="HZ9" s="68"/>
      <c r="IA9" s="68"/>
      <c r="IB9" s="68"/>
      <c r="IC9" s="68"/>
      <c r="ID9" s="68"/>
      <c r="IE9" s="68"/>
      <c r="IF9" s="68"/>
      <c r="IG9" s="68"/>
      <c r="IH9" s="68"/>
      <c r="II9" s="68"/>
      <c r="IJ9" s="68"/>
      <c r="IK9" s="68"/>
      <c r="IL9" s="68"/>
      <c r="IM9" s="68"/>
      <c r="IN9" s="68"/>
      <c r="IO9" s="68"/>
      <c r="IP9" s="68"/>
      <c r="IQ9" s="68"/>
      <c r="IR9" s="68"/>
      <c r="IS9" s="68"/>
      <c r="IT9" s="68"/>
      <c r="IU9" s="68"/>
      <c r="IV9" s="68"/>
      <c r="IW9" s="68"/>
    </row>
    <row r="10" spans="1:257" ht="42" customHeight="1">
      <c r="A10" s="42" t="s">
        <v>7</v>
      </c>
      <c r="B10" s="245" t="s">
        <v>858</v>
      </c>
      <c r="C10" s="245" t="s">
        <v>859</v>
      </c>
      <c r="D10" s="245" t="s">
        <v>860</v>
      </c>
      <c r="E10" s="233" t="s">
        <v>861</v>
      </c>
      <c r="F10" s="233" t="s">
        <v>788</v>
      </c>
      <c r="G10" s="233" t="s">
        <v>789</v>
      </c>
      <c r="H10" s="246" t="s">
        <v>862</v>
      </c>
      <c r="I10" s="245" t="s">
        <v>863</v>
      </c>
      <c r="J10" s="205" t="s">
        <v>81</v>
      </c>
      <c r="K10" s="206" t="s">
        <v>3</v>
      </c>
      <c r="L10" s="207" t="s">
        <v>82</v>
      </c>
      <c r="M10" s="207" t="s">
        <v>84</v>
      </c>
      <c r="N10" s="205" t="s">
        <v>83</v>
      </c>
      <c r="O10" s="207" t="s">
        <v>94</v>
      </c>
      <c r="P10" s="68"/>
      <c r="Q10" s="68"/>
      <c r="R10" s="68"/>
      <c r="S10" s="68"/>
      <c r="T10" s="68"/>
      <c r="U10" s="68"/>
      <c r="V10" s="68"/>
      <c r="W10" s="68"/>
      <c r="X10" s="68"/>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c r="AX10" s="68"/>
      <c r="AY10" s="68"/>
      <c r="AZ10" s="68"/>
      <c r="BA10" s="68"/>
      <c r="BB10" s="68"/>
      <c r="BC10" s="68"/>
      <c r="BD10" s="68"/>
      <c r="BE10" s="68"/>
      <c r="BF10" s="68"/>
      <c r="BG10" s="68"/>
      <c r="BH10" s="68"/>
      <c r="BI10" s="68"/>
      <c r="BJ10" s="68"/>
      <c r="BK10" s="68"/>
      <c r="BL10" s="68"/>
      <c r="BM10" s="68"/>
      <c r="BN10" s="68"/>
      <c r="BO10" s="68"/>
      <c r="BP10" s="68"/>
      <c r="BQ10" s="68"/>
      <c r="BR10" s="68"/>
      <c r="BS10" s="68"/>
      <c r="BT10" s="68"/>
      <c r="BU10" s="68"/>
      <c r="BV10" s="68"/>
      <c r="BW10" s="68"/>
      <c r="BX10" s="68"/>
      <c r="BY10" s="68"/>
      <c r="BZ10" s="68"/>
      <c r="CA10" s="68"/>
      <c r="CB10" s="68"/>
      <c r="CC10" s="68"/>
      <c r="CD10" s="68"/>
      <c r="CE10" s="68"/>
      <c r="CF10" s="68"/>
      <c r="CG10" s="68"/>
      <c r="CH10" s="68"/>
      <c r="CI10" s="68"/>
      <c r="CJ10" s="68"/>
      <c r="CK10" s="68"/>
      <c r="CL10" s="68"/>
      <c r="CM10" s="68"/>
      <c r="CN10" s="68"/>
      <c r="CO10" s="68"/>
      <c r="CP10" s="68"/>
      <c r="CQ10" s="68"/>
      <c r="CR10" s="68"/>
      <c r="CS10" s="68"/>
      <c r="CT10" s="68"/>
      <c r="CU10" s="68"/>
      <c r="CV10" s="68"/>
      <c r="CW10" s="68"/>
      <c r="CX10" s="68"/>
      <c r="CY10" s="68"/>
      <c r="CZ10" s="68"/>
      <c r="DA10" s="68"/>
      <c r="DB10" s="68"/>
      <c r="DC10" s="68"/>
      <c r="DD10" s="68"/>
      <c r="DE10" s="68"/>
      <c r="DF10" s="68"/>
      <c r="DG10" s="68"/>
      <c r="DH10" s="68"/>
      <c r="DI10" s="68"/>
      <c r="DJ10" s="68"/>
      <c r="DK10" s="68"/>
      <c r="DL10" s="68"/>
      <c r="DM10" s="68"/>
      <c r="DN10" s="68"/>
      <c r="DO10" s="68"/>
      <c r="DP10" s="68"/>
      <c r="DQ10" s="68"/>
      <c r="DR10" s="68"/>
      <c r="DS10" s="68"/>
      <c r="DT10" s="68"/>
      <c r="DU10" s="68"/>
      <c r="DV10" s="68"/>
      <c r="DW10" s="68"/>
      <c r="DX10" s="68"/>
      <c r="DY10" s="68"/>
      <c r="DZ10" s="68"/>
      <c r="EA10" s="68"/>
      <c r="EB10" s="68"/>
      <c r="EC10" s="68"/>
      <c r="ED10" s="68"/>
      <c r="EE10" s="68"/>
      <c r="EF10" s="68"/>
      <c r="EG10" s="68"/>
      <c r="EH10" s="68"/>
      <c r="EI10" s="68"/>
      <c r="EJ10" s="68"/>
      <c r="EK10" s="68"/>
      <c r="EL10" s="68"/>
      <c r="EM10" s="68"/>
      <c r="EN10" s="68"/>
      <c r="EO10" s="68"/>
      <c r="EP10" s="68"/>
      <c r="EQ10" s="68"/>
      <c r="ER10" s="68"/>
      <c r="ES10" s="68"/>
      <c r="ET10" s="68"/>
      <c r="EU10" s="68"/>
      <c r="EV10" s="68"/>
      <c r="EW10" s="68"/>
      <c r="EX10" s="68"/>
      <c r="EY10" s="68"/>
      <c r="EZ10" s="68"/>
      <c r="FA10" s="68"/>
      <c r="FB10" s="68"/>
      <c r="FC10" s="68"/>
      <c r="FD10" s="68"/>
      <c r="FE10" s="68"/>
      <c r="FF10" s="68"/>
      <c r="FG10" s="68"/>
      <c r="FH10" s="68"/>
      <c r="FI10" s="68"/>
      <c r="FJ10" s="68"/>
      <c r="FK10" s="68"/>
      <c r="FL10" s="68"/>
      <c r="FM10" s="68"/>
      <c r="FN10" s="68"/>
      <c r="FO10" s="68"/>
      <c r="FP10" s="68"/>
      <c r="FQ10" s="68"/>
      <c r="FR10" s="68"/>
      <c r="FS10" s="68"/>
      <c r="FT10" s="68"/>
      <c r="FU10" s="68"/>
      <c r="FV10" s="68"/>
      <c r="FW10" s="68"/>
      <c r="FX10" s="68"/>
      <c r="FY10" s="68"/>
      <c r="FZ10" s="68"/>
      <c r="GA10" s="68"/>
      <c r="GB10" s="68"/>
      <c r="GC10" s="68"/>
      <c r="GD10" s="68"/>
      <c r="GE10" s="68"/>
      <c r="GF10" s="68"/>
      <c r="GG10" s="68"/>
      <c r="GH10" s="68"/>
      <c r="GI10" s="68"/>
      <c r="GJ10" s="68"/>
      <c r="GK10" s="68"/>
      <c r="GL10" s="68"/>
      <c r="GM10" s="68"/>
      <c r="GN10" s="68"/>
      <c r="GO10" s="68"/>
      <c r="GP10" s="68"/>
      <c r="GQ10" s="68"/>
      <c r="GR10" s="68"/>
      <c r="GS10" s="68"/>
      <c r="GT10" s="68"/>
      <c r="GU10" s="68"/>
      <c r="GV10" s="68"/>
      <c r="GW10" s="68"/>
      <c r="GX10" s="68"/>
      <c r="GY10" s="68"/>
      <c r="GZ10" s="68"/>
      <c r="HA10" s="68"/>
      <c r="HB10" s="68"/>
      <c r="HC10" s="68"/>
      <c r="HD10" s="68"/>
      <c r="HE10" s="68"/>
      <c r="HF10" s="68"/>
      <c r="HG10" s="68"/>
      <c r="HH10" s="68"/>
      <c r="HI10" s="68"/>
      <c r="HJ10" s="68"/>
      <c r="HK10" s="68"/>
      <c r="HL10" s="68"/>
      <c r="HM10" s="68"/>
      <c r="HN10" s="68"/>
      <c r="HO10" s="68"/>
      <c r="HP10" s="68"/>
      <c r="HQ10" s="68"/>
      <c r="HR10" s="68"/>
      <c r="HS10" s="68"/>
      <c r="HT10" s="68"/>
      <c r="HU10" s="68"/>
      <c r="HV10" s="68"/>
      <c r="HW10" s="68"/>
      <c r="HX10" s="68"/>
      <c r="HY10" s="68"/>
      <c r="HZ10" s="68"/>
      <c r="IA10" s="68"/>
      <c r="IB10" s="68"/>
      <c r="IC10" s="68"/>
      <c r="ID10" s="68"/>
      <c r="IE10" s="68"/>
      <c r="IF10" s="68"/>
      <c r="IG10" s="68"/>
      <c r="IH10" s="68"/>
      <c r="II10" s="68"/>
      <c r="IJ10" s="68"/>
      <c r="IK10" s="68"/>
      <c r="IL10" s="68"/>
      <c r="IM10" s="68"/>
      <c r="IN10" s="68"/>
      <c r="IO10" s="68"/>
      <c r="IP10" s="68"/>
      <c r="IQ10" s="68"/>
      <c r="IR10" s="68"/>
      <c r="IS10" s="68"/>
      <c r="IT10" s="68"/>
      <c r="IU10" s="68"/>
      <c r="IV10" s="68"/>
      <c r="IW10" s="68"/>
    </row>
    <row r="11" spans="1:257" ht="14.25" customHeight="1">
      <c r="A11" s="43"/>
      <c r="B11" s="44" t="s">
        <v>215</v>
      </c>
      <c r="C11" s="44"/>
      <c r="D11" s="44"/>
      <c r="E11" s="44"/>
      <c r="F11" s="44"/>
      <c r="G11" s="44"/>
      <c r="H11" s="44"/>
      <c r="I11" s="44"/>
      <c r="J11" s="44"/>
      <c r="K11" s="44"/>
      <c r="L11" s="44"/>
      <c r="M11" s="44"/>
      <c r="N11" s="44"/>
      <c r="O11" s="199"/>
      <c r="P11" s="68"/>
      <c r="Q11" s="68"/>
      <c r="R11" s="68"/>
      <c r="S11" s="68"/>
      <c r="T11" s="68"/>
      <c r="U11" s="68"/>
      <c r="V11" s="68"/>
      <c r="W11" s="68"/>
      <c r="X11" s="68"/>
      <c r="Y11" s="68"/>
      <c r="Z11" s="68"/>
      <c r="AA11" s="68"/>
      <c r="AB11" s="68"/>
      <c r="AC11" s="68"/>
      <c r="AD11" s="68"/>
      <c r="AE11" s="68"/>
      <c r="AF11" s="68"/>
      <c r="AG11" s="68"/>
      <c r="AH11" s="68"/>
      <c r="AI11" s="68"/>
      <c r="AJ11" s="68"/>
      <c r="AK11" s="68"/>
      <c r="AL11" s="68"/>
      <c r="AM11" s="68"/>
      <c r="AN11" s="68"/>
      <c r="AO11" s="68"/>
      <c r="AP11" s="68"/>
      <c r="AQ11" s="68"/>
      <c r="AR11" s="68"/>
      <c r="AS11" s="68"/>
      <c r="AT11" s="68"/>
      <c r="AU11" s="68"/>
      <c r="AV11" s="68"/>
      <c r="AW11" s="68"/>
      <c r="AX11" s="68"/>
      <c r="AY11" s="68"/>
      <c r="AZ11" s="68"/>
      <c r="BA11" s="68"/>
      <c r="BB11" s="68"/>
      <c r="BC11" s="68"/>
      <c r="BD11" s="68"/>
      <c r="BE11" s="68"/>
      <c r="BF11" s="68"/>
      <c r="BG11" s="68"/>
      <c r="BH11" s="68"/>
      <c r="BI11" s="68"/>
      <c r="BJ11" s="68"/>
      <c r="BK11" s="68"/>
      <c r="BL11" s="68"/>
      <c r="BM11" s="68"/>
      <c r="BN11" s="68"/>
      <c r="BO11" s="68"/>
      <c r="BP11" s="68"/>
      <c r="BQ11" s="68"/>
      <c r="BR11" s="68"/>
      <c r="BS11" s="68"/>
      <c r="BT11" s="68"/>
      <c r="BU11" s="68"/>
      <c r="BV11" s="68"/>
      <c r="BW11" s="68"/>
      <c r="BX11" s="68"/>
      <c r="BY11" s="68"/>
      <c r="BZ11" s="68"/>
      <c r="CA11" s="68"/>
      <c r="CB11" s="68"/>
      <c r="CC11" s="68"/>
      <c r="CD11" s="68"/>
      <c r="CE11" s="68"/>
      <c r="CF11" s="68"/>
      <c r="CG11" s="68"/>
      <c r="CH11" s="68"/>
      <c r="CI11" s="68"/>
      <c r="CJ11" s="68"/>
      <c r="CK11" s="68"/>
      <c r="CL11" s="68"/>
      <c r="CM11" s="68"/>
      <c r="CN11" s="68"/>
      <c r="CO11" s="68"/>
      <c r="CP11" s="68"/>
      <c r="CQ11" s="68"/>
      <c r="CR11" s="68"/>
      <c r="CS11" s="68"/>
      <c r="CT11" s="68"/>
      <c r="CU11" s="68"/>
      <c r="CV11" s="68"/>
      <c r="CW11" s="68"/>
      <c r="CX11" s="68"/>
      <c r="CY11" s="68"/>
      <c r="CZ11" s="68"/>
      <c r="DA11" s="68"/>
      <c r="DB11" s="68"/>
      <c r="DC11" s="68"/>
      <c r="DD11" s="68"/>
      <c r="DE11" s="68"/>
      <c r="DF11" s="68"/>
      <c r="DG11" s="68"/>
      <c r="DH11" s="68"/>
      <c r="DI11" s="68"/>
      <c r="DJ11" s="68"/>
      <c r="DK11" s="68"/>
      <c r="DL11" s="68"/>
      <c r="DM11" s="68"/>
      <c r="DN11" s="68"/>
      <c r="DO11" s="68"/>
      <c r="DP11" s="68"/>
      <c r="DQ11" s="68"/>
      <c r="DR11" s="68"/>
      <c r="DS11" s="68"/>
      <c r="DT11" s="68"/>
      <c r="DU11" s="68"/>
      <c r="DV11" s="68"/>
      <c r="DW11" s="68"/>
      <c r="DX11" s="68"/>
      <c r="DY11" s="68"/>
      <c r="DZ11" s="68"/>
      <c r="EA11" s="68"/>
      <c r="EB11" s="68"/>
      <c r="EC11" s="68"/>
      <c r="ED11" s="68"/>
      <c r="EE11" s="68"/>
      <c r="EF11" s="68"/>
      <c r="EG11" s="68"/>
      <c r="EH11" s="68"/>
      <c r="EI11" s="68"/>
      <c r="EJ11" s="68"/>
      <c r="EK11" s="68"/>
      <c r="EL11" s="68"/>
      <c r="EM11" s="68"/>
      <c r="EN11" s="68"/>
      <c r="EO11" s="68"/>
      <c r="EP11" s="68"/>
      <c r="EQ11" s="68"/>
      <c r="ER11" s="68"/>
      <c r="ES11" s="68"/>
      <c r="ET11" s="68"/>
      <c r="EU11" s="68"/>
      <c r="EV11" s="68"/>
      <c r="EW11" s="68"/>
      <c r="EX11" s="68"/>
      <c r="EY11" s="68"/>
      <c r="EZ11" s="68"/>
      <c r="FA11" s="68"/>
      <c r="FB11" s="68"/>
      <c r="FC11" s="68"/>
      <c r="FD11" s="68"/>
      <c r="FE11" s="68"/>
      <c r="FF11" s="68"/>
      <c r="FG11" s="68"/>
      <c r="FH11" s="68"/>
      <c r="FI11" s="68"/>
      <c r="FJ11" s="68"/>
      <c r="FK11" s="68"/>
      <c r="FL11" s="68"/>
      <c r="FM11" s="68"/>
      <c r="FN11" s="68"/>
      <c r="FO11" s="68"/>
      <c r="FP11" s="68"/>
      <c r="FQ11" s="68"/>
      <c r="FR11" s="68"/>
      <c r="FS11" s="68"/>
      <c r="FT11" s="68"/>
      <c r="FU11" s="68"/>
      <c r="FV11" s="68"/>
      <c r="FW11" s="68"/>
      <c r="FX11" s="68"/>
      <c r="FY11" s="68"/>
      <c r="FZ11" s="68"/>
      <c r="GA11" s="68"/>
      <c r="GB11" s="68"/>
      <c r="GC11" s="68"/>
      <c r="GD11" s="68"/>
      <c r="GE11" s="68"/>
      <c r="GF11" s="68"/>
      <c r="GG11" s="68"/>
      <c r="GH11" s="68"/>
      <c r="GI11" s="68"/>
      <c r="GJ11" s="68"/>
      <c r="GK11" s="68"/>
      <c r="GL11" s="68"/>
      <c r="GM11" s="68"/>
      <c r="GN11" s="68"/>
      <c r="GO11" s="68"/>
      <c r="GP11" s="68"/>
      <c r="GQ11" s="68"/>
      <c r="GR11" s="68"/>
      <c r="GS11" s="68"/>
      <c r="GT11" s="68"/>
      <c r="GU11" s="68"/>
      <c r="GV11" s="68"/>
      <c r="GW11" s="68"/>
      <c r="GX11" s="68"/>
      <c r="GY11" s="68"/>
      <c r="GZ11" s="68"/>
      <c r="HA11" s="68"/>
      <c r="HB11" s="68"/>
      <c r="HC11" s="68"/>
      <c r="HD11" s="68"/>
      <c r="HE11" s="68"/>
      <c r="HF11" s="68"/>
      <c r="HG11" s="68"/>
      <c r="HH11" s="68"/>
      <c r="HI11" s="68"/>
      <c r="HJ11" s="68"/>
      <c r="HK11" s="68"/>
      <c r="HL11" s="68"/>
      <c r="HM11" s="68"/>
      <c r="HN11" s="68"/>
      <c r="HO11" s="68"/>
      <c r="HP11" s="68"/>
      <c r="HQ11" s="68"/>
      <c r="HR11" s="68"/>
      <c r="HS11" s="68"/>
      <c r="HT11" s="68"/>
      <c r="HU11" s="68"/>
      <c r="HV11" s="68"/>
      <c r="HW11" s="68"/>
      <c r="HX11" s="68"/>
      <c r="HY11" s="68"/>
      <c r="HZ11" s="68"/>
      <c r="IA11" s="68"/>
      <c r="IB11" s="68"/>
      <c r="IC11" s="68"/>
      <c r="ID11" s="68"/>
      <c r="IE11" s="68"/>
      <c r="IF11" s="68"/>
      <c r="IG11" s="68"/>
      <c r="IH11" s="68"/>
      <c r="II11" s="68"/>
      <c r="IJ11" s="68"/>
      <c r="IK11" s="68"/>
      <c r="IL11" s="68"/>
      <c r="IM11" s="68"/>
      <c r="IN11" s="68"/>
      <c r="IO11" s="68"/>
      <c r="IP11" s="68"/>
      <c r="IQ11" s="68"/>
      <c r="IR11" s="68"/>
      <c r="IS11" s="68"/>
      <c r="IT11" s="68"/>
      <c r="IU11" s="68"/>
      <c r="IV11" s="68"/>
      <c r="IW11" s="68"/>
    </row>
    <row r="12" spans="1:257" ht="102">
      <c r="A12" s="192" t="str">
        <f>"["&amp;TEXT($B$2,"##")&amp;"-"&amp;TEXT(ROW()-11,"##")&amp;"]"</f>
        <v>[Reviews-1]</v>
      </c>
      <c r="B12" s="193" t="s">
        <v>216</v>
      </c>
      <c r="C12" s="200" t="s">
        <v>214</v>
      </c>
      <c r="D12" s="193" t="s">
        <v>348</v>
      </c>
      <c r="E12" s="210"/>
      <c r="F12" s="211" t="s">
        <v>4</v>
      </c>
      <c r="G12" s="211" t="s">
        <v>4</v>
      </c>
      <c r="H12" s="212"/>
      <c r="I12" s="212"/>
      <c r="J12" s="197"/>
      <c r="K12" s="197"/>
      <c r="L12" s="197"/>
      <c r="M12" s="198"/>
      <c r="N12" s="198"/>
      <c r="O12" s="198"/>
    </row>
    <row r="13" spans="1:257" ht="102">
      <c r="A13" s="175" t="str">
        <f t="shared" ref="A13:A25" si="2">"["&amp;TEXT($B$2,"##")&amp;"-"&amp;TEXT(ROW()-11,"##")&amp;"]"</f>
        <v>[Reviews-2]</v>
      </c>
      <c r="B13" s="85" t="s">
        <v>217</v>
      </c>
      <c r="C13" s="95" t="s">
        <v>214</v>
      </c>
      <c r="D13" s="85" t="s">
        <v>348</v>
      </c>
      <c r="E13" s="88"/>
      <c r="F13" s="84" t="s">
        <v>4</v>
      </c>
      <c r="G13" s="84" t="s">
        <v>4</v>
      </c>
      <c r="H13" s="87"/>
      <c r="I13" s="87"/>
      <c r="J13" s="155"/>
      <c r="K13" s="155"/>
      <c r="L13" s="155"/>
      <c r="M13" s="156"/>
      <c r="N13" s="156"/>
      <c r="O13" s="156"/>
    </row>
    <row r="14" spans="1:257" ht="102">
      <c r="A14" s="175" t="str">
        <f t="shared" si="2"/>
        <v>[Reviews-3]</v>
      </c>
      <c r="B14" s="85" t="s">
        <v>218</v>
      </c>
      <c r="C14" s="95" t="s">
        <v>214</v>
      </c>
      <c r="D14" s="85" t="s">
        <v>348</v>
      </c>
      <c r="E14" s="88"/>
      <c r="F14" s="84" t="s">
        <v>4</v>
      </c>
      <c r="G14" s="84" t="s">
        <v>4</v>
      </c>
      <c r="H14" s="87"/>
      <c r="I14" s="87"/>
      <c r="J14" s="155"/>
      <c r="K14" s="155"/>
      <c r="L14" s="155"/>
      <c r="M14" s="156"/>
      <c r="N14" s="156"/>
      <c r="O14" s="156"/>
    </row>
    <row r="15" spans="1:257" ht="140.25">
      <c r="A15" s="175" t="str">
        <f t="shared" si="2"/>
        <v>[Reviews-4]</v>
      </c>
      <c r="B15" s="85" t="s">
        <v>571</v>
      </c>
      <c r="C15" s="95" t="s">
        <v>220</v>
      </c>
      <c r="D15" s="85" t="s">
        <v>575</v>
      </c>
      <c r="E15" s="88"/>
      <c r="F15" s="84" t="s">
        <v>4</v>
      </c>
      <c r="G15" s="84" t="s">
        <v>4</v>
      </c>
      <c r="H15" s="87"/>
      <c r="I15" s="87"/>
      <c r="J15" s="155"/>
      <c r="K15" s="155"/>
      <c r="L15" s="155"/>
      <c r="M15" s="156"/>
      <c r="N15" s="156"/>
      <c r="O15" s="156"/>
    </row>
    <row r="16" spans="1:257" ht="102">
      <c r="A16" s="175" t="str">
        <f t="shared" si="2"/>
        <v>[Reviews-5]</v>
      </c>
      <c r="B16" s="85" t="s">
        <v>572</v>
      </c>
      <c r="C16" s="95" t="s">
        <v>221</v>
      </c>
      <c r="D16" s="85" t="s">
        <v>576</v>
      </c>
      <c r="E16" s="88"/>
      <c r="F16" s="84" t="s">
        <v>4</v>
      </c>
      <c r="G16" s="84" t="s">
        <v>4</v>
      </c>
      <c r="H16" s="87"/>
      <c r="I16" s="87"/>
      <c r="J16" s="155"/>
      <c r="K16" s="155"/>
      <c r="L16" s="155"/>
      <c r="M16" s="156"/>
      <c r="N16" s="156"/>
      <c r="O16" s="156"/>
    </row>
    <row r="17" spans="1:257" ht="127.5">
      <c r="A17" s="175" t="str">
        <f t="shared" si="2"/>
        <v>[Reviews-6]</v>
      </c>
      <c r="B17" s="85" t="s">
        <v>573</v>
      </c>
      <c r="C17" s="95" t="s">
        <v>222</v>
      </c>
      <c r="D17" s="85" t="s">
        <v>577</v>
      </c>
      <c r="E17" s="88"/>
      <c r="F17" s="84" t="s">
        <v>4</v>
      </c>
      <c r="G17" s="84" t="s">
        <v>4</v>
      </c>
      <c r="H17" s="87"/>
      <c r="I17" s="87"/>
      <c r="J17" s="155"/>
      <c r="K17" s="155"/>
      <c r="L17" s="155"/>
      <c r="M17" s="156"/>
      <c r="N17" s="156"/>
      <c r="O17" s="156"/>
    </row>
    <row r="18" spans="1:257" ht="153">
      <c r="A18" s="175" t="str">
        <f t="shared" si="2"/>
        <v>[Reviews-7]</v>
      </c>
      <c r="B18" s="85" t="s">
        <v>247</v>
      </c>
      <c r="C18" s="95" t="s">
        <v>246</v>
      </c>
      <c r="D18" s="85" t="s">
        <v>425</v>
      </c>
      <c r="E18" s="88"/>
      <c r="F18" s="84" t="s">
        <v>4</v>
      </c>
      <c r="G18" s="84" t="s">
        <v>4</v>
      </c>
      <c r="H18" s="87"/>
      <c r="I18" s="87"/>
      <c r="J18" s="155"/>
      <c r="K18" s="155"/>
      <c r="L18" s="155"/>
      <c r="M18" s="156"/>
      <c r="N18" s="156"/>
      <c r="O18" s="156"/>
    </row>
    <row r="19" spans="1:257" ht="140.25">
      <c r="A19" s="175" t="str">
        <f t="shared" si="2"/>
        <v>[Reviews-8]</v>
      </c>
      <c r="B19" s="85" t="s">
        <v>248</v>
      </c>
      <c r="C19" s="95" t="s">
        <v>250</v>
      </c>
      <c r="D19" s="85" t="s">
        <v>252</v>
      </c>
      <c r="E19" s="88"/>
      <c r="F19" s="84" t="s">
        <v>4</v>
      </c>
      <c r="G19" s="84" t="s">
        <v>4</v>
      </c>
      <c r="H19" s="87"/>
      <c r="I19" s="87"/>
      <c r="J19" s="155"/>
      <c r="K19" s="155"/>
      <c r="L19" s="155"/>
      <c r="M19" s="156"/>
      <c r="N19" s="156"/>
      <c r="O19" s="156"/>
    </row>
    <row r="20" spans="1:257" ht="140.25">
      <c r="A20" s="175" t="str">
        <f t="shared" si="2"/>
        <v>[Reviews-9]</v>
      </c>
      <c r="B20" s="85" t="s">
        <v>249</v>
      </c>
      <c r="C20" s="95" t="s">
        <v>251</v>
      </c>
      <c r="D20" s="85" t="s">
        <v>253</v>
      </c>
      <c r="E20" s="88"/>
      <c r="F20" s="84" t="s">
        <v>4</v>
      </c>
      <c r="G20" s="84" t="s">
        <v>4</v>
      </c>
      <c r="H20" s="87"/>
      <c r="I20" s="87"/>
      <c r="J20" s="155"/>
      <c r="K20" s="155"/>
      <c r="L20" s="155"/>
      <c r="M20" s="156"/>
      <c r="N20" s="156"/>
      <c r="O20" s="156"/>
    </row>
    <row r="21" spans="1:257" ht="191.25">
      <c r="A21" s="175" t="str">
        <f t="shared" si="2"/>
        <v>[Reviews-10]</v>
      </c>
      <c r="B21" s="85" t="s">
        <v>269</v>
      </c>
      <c r="C21" s="95" t="s">
        <v>272</v>
      </c>
      <c r="D21" s="85" t="s">
        <v>426</v>
      </c>
      <c r="E21" s="88"/>
      <c r="F21" s="84" t="s">
        <v>4</v>
      </c>
      <c r="G21" s="84" t="s">
        <v>4</v>
      </c>
      <c r="H21" s="87"/>
      <c r="I21" s="87"/>
      <c r="J21" s="155"/>
      <c r="K21" s="155"/>
      <c r="L21" s="155"/>
      <c r="M21" s="156"/>
      <c r="N21" s="156"/>
      <c r="O21" s="156"/>
    </row>
    <row r="22" spans="1:257" ht="191.25">
      <c r="A22" s="175" t="str">
        <f t="shared" si="2"/>
        <v>[Reviews-11]</v>
      </c>
      <c r="B22" s="85" t="s">
        <v>270</v>
      </c>
      <c r="C22" s="95" t="s">
        <v>273</v>
      </c>
      <c r="D22" s="85" t="s">
        <v>427</v>
      </c>
      <c r="E22" s="88"/>
      <c r="F22" s="84" t="s">
        <v>4</v>
      </c>
      <c r="G22" s="84" t="s">
        <v>4</v>
      </c>
      <c r="H22" s="87"/>
      <c r="I22" s="87"/>
      <c r="J22" s="155"/>
      <c r="K22" s="155"/>
      <c r="L22" s="155"/>
      <c r="M22" s="156"/>
      <c r="N22" s="156"/>
      <c r="O22" s="156"/>
    </row>
    <row r="23" spans="1:257" ht="191.25">
      <c r="A23" s="175" t="str">
        <f t="shared" si="2"/>
        <v>[Reviews-12]</v>
      </c>
      <c r="B23" s="85" t="s">
        <v>271</v>
      </c>
      <c r="C23" s="95" t="s">
        <v>274</v>
      </c>
      <c r="D23" s="85" t="s">
        <v>428</v>
      </c>
      <c r="E23" s="88"/>
      <c r="F23" s="84" t="s">
        <v>4</v>
      </c>
      <c r="G23" s="84" t="s">
        <v>4</v>
      </c>
      <c r="H23" s="87"/>
      <c r="I23" s="87"/>
      <c r="J23" s="155"/>
      <c r="K23" s="155"/>
      <c r="L23" s="155"/>
      <c r="M23" s="156"/>
      <c r="N23" s="156"/>
      <c r="O23" s="156"/>
    </row>
    <row r="24" spans="1:257" ht="191.25">
      <c r="A24" s="175" t="str">
        <f t="shared" si="2"/>
        <v>[Reviews-13]</v>
      </c>
      <c r="B24" s="85" t="s">
        <v>254</v>
      </c>
      <c r="C24" s="95" t="s">
        <v>256</v>
      </c>
      <c r="D24" s="85" t="s">
        <v>578</v>
      </c>
      <c r="E24" s="88"/>
      <c r="F24" s="84" t="s">
        <v>4</v>
      </c>
      <c r="G24" s="84" t="s">
        <v>4</v>
      </c>
      <c r="H24" s="87"/>
      <c r="I24" s="87"/>
      <c r="J24" s="155"/>
      <c r="K24" s="155"/>
      <c r="L24" s="155"/>
      <c r="M24" s="156"/>
      <c r="N24" s="156"/>
      <c r="O24" s="156"/>
    </row>
    <row r="25" spans="1:257" ht="191.25">
      <c r="A25" s="186" t="str">
        <f t="shared" si="2"/>
        <v>[Reviews-14]</v>
      </c>
      <c r="B25" s="128" t="s">
        <v>255</v>
      </c>
      <c r="C25" s="84" t="s">
        <v>257</v>
      </c>
      <c r="D25" s="128" t="s">
        <v>579</v>
      </c>
      <c r="E25" s="208"/>
      <c r="F25" s="84" t="s">
        <v>4</v>
      </c>
      <c r="G25" s="84" t="s">
        <v>4</v>
      </c>
      <c r="H25" s="87"/>
      <c r="I25" s="87"/>
      <c r="J25" s="189"/>
      <c r="K25" s="189"/>
      <c r="L25" s="189"/>
      <c r="M25" s="190"/>
      <c r="N25" s="190"/>
      <c r="O25" s="190"/>
    </row>
    <row r="26" spans="1:257" ht="14.25" customHeight="1">
      <c r="A26" s="43"/>
      <c r="B26" s="44" t="s">
        <v>194</v>
      </c>
      <c r="C26" s="44"/>
      <c r="D26" s="44"/>
      <c r="E26" s="44"/>
      <c r="F26" s="44"/>
      <c r="G26" s="44"/>
      <c r="H26" s="44"/>
      <c r="I26" s="44"/>
      <c r="J26" s="44"/>
      <c r="K26" s="44"/>
      <c r="L26" s="44"/>
      <c r="M26" s="44"/>
      <c r="N26" s="44"/>
      <c r="O26" s="199"/>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8"/>
      <c r="AO26" s="68"/>
      <c r="AP26" s="68"/>
      <c r="AQ26" s="68"/>
      <c r="AR26" s="68"/>
      <c r="AS26" s="68"/>
      <c r="AT26" s="68"/>
      <c r="AU26" s="68"/>
      <c r="AV26" s="68"/>
      <c r="AW26" s="68"/>
      <c r="AX26" s="68"/>
      <c r="AY26" s="68"/>
      <c r="AZ26" s="68"/>
      <c r="BA26" s="68"/>
      <c r="BB26" s="68"/>
      <c r="BC26" s="68"/>
      <c r="BD26" s="68"/>
      <c r="BE26" s="68"/>
      <c r="BF26" s="68"/>
      <c r="BG26" s="68"/>
      <c r="BH26" s="68"/>
      <c r="BI26" s="68"/>
      <c r="BJ26" s="68"/>
      <c r="BK26" s="68"/>
      <c r="BL26" s="68"/>
      <c r="BM26" s="68"/>
      <c r="BN26" s="68"/>
      <c r="BO26" s="68"/>
      <c r="BP26" s="68"/>
      <c r="BQ26" s="68"/>
      <c r="BR26" s="68"/>
      <c r="BS26" s="68"/>
      <c r="BT26" s="68"/>
      <c r="BU26" s="68"/>
      <c r="BV26" s="68"/>
      <c r="BW26" s="68"/>
      <c r="BX26" s="68"/>
      <c r="BY26" s="68"/>
      <c r="BZ26" s="68"/>
      <c r="CA26" s="68"/>
      <c r="CB26" s="68"/>
      <c r="CC26" s="68"/>
      <c r="CD26" s="68"/>
      <c r="CE26" s="68"/>
      <c r="CF26" s="68"/>
      <c r="CG26" s="68"/>
      <c r="CH26" s="68"/>
      <c r="CI26" s="68"/>
      <c r="CJ26" s="68"/>
      <c r="CK26" s="68"/>
      <c r="CL26" s="68"/>
      <c r="CM26" s="68"/>
      <c r="CN26" s="68"/>
      <c r="CO26" s="68"/>
      <c r="CP26" s="68"/>
      <c r="CQ26" s="68"/>
      <c r="CR26" s="68"/>
      <c r="CS26" s="68"/>
      <c r="CT26" s="68"/>
      <c r="CU26" s="68"/>
      <c r="CV26" s="68"/>
      <c r="CW26" s="68"/>
      <c r="CX26" s="68"/>
      <c r="CY26" s="68"/>
      <c r="CZ26" s="68"/>
      <c r="DA26" s="68"/>
      <c r="DB26" s="68"/>
      <c r="DC26" s="68"/>
      <c r="DD26" s="68"/>
      <c r="DE26" s="68"/>
      <c r="DF26" s="68"/>
      <c r="DG26" s="68"/>
      <c r="DH26" s="68"/>
      <c r="DI26" s="68"/>
      <c r="DJ26" s="68"/>
      <c r="DK26" s="68"/>
      <c r="DL26" s="68"/>
      <c r="DM26" s="68"/>
      <c r="DN26" s="68"/>
      <c r="DO26" s="68"/>
      <c r="DP26" s="68"/>
      <c r="DQ26" s="68"/>
      <c r="DR26" s="68"/>
      <c r="DS26" s="68"/>
      <c r="DT26" s="68"/>
      <c r="DU26" s="68"/>
      <c r="DV26" s="68"/>
      <c r="DW26" s="68"/>
      <c r="DX26" s="68"/>
      <c r="DY26" s="68"/>
      <c r="DZ26" s="68"/>
      <c r="EA26" s="68"/>
      <c r="EB26" s="68"/>
      <c r="EC26" s="68"/>
      <c r="ED26" s="68"/>
      <c r="EE26" s="68"/>
      <c r="EF26" s="68"/>
      <c r="EG26" s="68"/>
      <c r="EH26" s="68"/>
      <c r="EI26" s="68"/>
      <c r="EJ26" s="68"/>
      <c r="EK26" s="68"/>
      <c r="EL26" s="68"/>
      <c r="EM26" s="68"/>
      <c r="EN26" s="68"/>
      <c r="EO26" s="68"/>
      <c r="EP26" s="68"/>
      <c r="EQ26" s="68"/>
      <c r="ER26" s="68"/>
      <c r="ES26" s="68"/>
      <c r="ET26" s="68"/>
      <c r="EU26" s="68"/>
      <c r="EV26" s="68"/>
      <c r="EW26" s="68"/>
      <c r="EX26" s="68"/>
      <c r="EY26" s="68"/>
      <c r="EZ26" s="68"/>
      <c r="FA26" s="68"/>
      <c r="FB26" s="68"/>
      <c r="FC26" s="68"/>
      <c r="FD26" s="68"/>
      <c r="FE26" s="68"/>
      <c r="FF26" s="68"/>
      <c r="FG26" s="68"/>
      <c r="FH26" s="68"/>
      <c r="FI26" s="68"/>
      <c r="FJ26" s="68"/>
      <c r="FK26" s="68"/>
      <c r="FL26" s="68"/>
      <c r="FM26" s="68"/>
      <c r="FN26" s="68"/>
      <c r="FO26" s="68"/>
      <c r="FP26" s="68"/>
      <c r="FQ26" s="68"/>
      <c r="FR26" s="68"/>
      <c r="FS26" s="68"/>
      <c r="FT26" s="68"/>
      <c r="FU26" s="68"/>
      <c r="FV26" s="68"/>
      <c r="FW26" s="68"/>
      <c r="FX26" s="68"/>
      <c r="FY26" s="68"/>
      <c r="FZ26" s="68"/>
      <c r="GA26" s="68"/>
      <c r="GB26" s="68"/>
      <c r="GC26" s="68"/>
      <c r="GD26" s="68"/>
      <c r="GE26" s="68"/>
      <c r="GF26" s="68"/>
      <c r="GG26" s="68"/>
      <c r="GH26" s="68"/>
      <c r="GI26" s="68"/>
      <c r="GJ26" s="68"/>
      <c r="GK26" s="68"/>
      <c r="GL26" s="68"/>
      <c r="GM26" s="68"/>
      <c r="GN26" s="68"/>
      <c r="GO26" s="68"/>
      <c r="GP26" s="68"/>
      <c r="GQ26" s="68"/>
      <c r="GR26" s="68"/>
      <c r="GS26" s="68"/>
      <c r="GT26" s="68"/>
      <c r="GU26" s="68"/>
      <c r="GV26" s="68"/>
      <c r="GW26" s="68"/>
      <c r="GX26" s="68"/>
      <c r="GY26" s="68"/>
      <c r="GZ26" s="68"/>
      <c r="HA26" s="68"/>
      <c r="HB26" s="68"/>
      <c r="HC26" s="68"/>
      <c r="HD26" s="68"/>
      <c r="HE26" s="68"/>
      <c r="HF26" s="68"/>
      <c r="HG26" s="68"/>
      <c r="HH26" s="68"/>
      <c r="HI26" s="68"/>
      <c r="HJ26" s="68"/>
      <c r="HK26" s="68"/>
      <c r="HL26" s="68"/>
      <c r="HM26" s="68"/>
      <c r="HN26" s="68"/>
      <c r="HO26" s="68"/>
      <c r="HP26" s="68"/>
      <c r="HQ26" s="68"/>
      <c r="HR26" s="68"/>
      <c r="HS26" s="68"/>
      <c r="HT26" s="68"/>
      <c r="HU26" s="68"/>
      <c r="HV26" s="68"/>
      <c r="HW26" s="68"/>
      <c r="HX26" s="68"/>
      <c r="HY26" s="68"/>
      <c r="HZ26" s="68"/>
      <c r="IA26" s="68"/>
      <c r="IB26" s="68"/>
      <c r="IC26" s="68"/>
      <c r="ID26" s="68"/>
      <c r="IE26" s="68"/>
      <c r="IF26" s="68"/>
      <c r="IG26" s="68"/>
      <c r="IH26" s="68"/>
      <c r="II26" s="68"/>
      <c r="IJ26" s="68"/>
      <c r="IK26" s="68"/>
      <c r="IL26" s="68"/>
      <c r="IM26" s="68"/>
      <c r="IN26" s="68"/>
      <c r="IO26" s="68"/>
      <c r="IP26" s="68"/>
      <c r="IQ26" s="68"/>
      <c r="IR26" s="68"/>
      <c r="IS26" s="68"/>
      <c r="IT26" s="68"/>
      <c r="IU26" s="68"/>
      <c r="IV26" s="68"/>
      <c r="IW26" s="68"/>
    </row>
    <row r="27" spans="1:257" ht="178.5">
      <c r="A27" s="192" t="str">
        <f>"["&amp;TEXT($B$2,"##")&amp;"-"&amp;TEXT(ROW()-12,"##")&amp;"]"</f>
        <v>[Reviews-15]</v>
      </c>
      <c r="B27" s="193" t="s">
        <v>196</v>
      </c>
      <c r="C27" s="200" t="s">
        <v>227</v>
      </c>
      <c r="D27" s="193" t="s">
        <v>754</v>
      </c>
      <c r="E27" s="210"/>
      <c r="F27" s="211" t="s">
        <v>4</v>
      </c>
      <c r="G27" s="211" t="s">
        <v>4</v>
      </c>
      <c r="H27" s="212"/>
      <c r="I27" s="212"/>
      <c r="J27" s="197"/>
      <c r="K27" s="197"/>
      <c r="L27" s="197"/>
      <c r="M27" s="198"/>
      <c r="N27" s="198"/>
      <c r="O27" s="198"/>
    </row>
    <row r="28" spans="1:257" ht="178.5">
      <c r="A28" s="175" t="str">
        <f t="shared" ref="A28:A38" si="3">"["&amp;TEXT($B$2,"##")&amp;"-"&amp;TEXT(ROW()-12,"##")&amp;"]"</f>
        <v>[Reviews-16]</v>
      </c>
      <c r="B28" s="85" t="s">
        <v>197</v>
      </c>
      <c r="C28" s="95" t="s">
        <v>227</v>
      </c>
      <c r="D28" s="85" t="s">
        <v>755</v>
      </c>
      <c r="E28" s="88"/>
      <c r="F28" s="84" t="s">
        <v>4</v>
      </c>
      <c r="G28" s="84" t="s">
        <v>4</v>
      </c>
      <c r="H28" s="87"/>
      <c r="I28" s="87"/>
      <c r="J28" s="155"/>
      <c r="K28" s="155"/>
      <c r="L28" s="155"/>
      <c r="M28" s="156"/>
      <c r="N28" s="156"/>
      <c r="O28" s="156"/>
    </row>
    <row r="29" spans="1:257" ht="178.5">
      <c r="A29" s="175" t="str">
        <f t="shared" si="3"/>
        <v>[Reviews-17]</v>
      </c>
      <c r="B29" s="128" t="s">
        <v>198</v>
      </c>
      <c r="C29" s="95" t="s">
        <v>227</v>
      </c>
      <c r="D29" s="85" t="s">
        <v>755</v>
      </c>
      <c r="E29" s="88"/>
      <c r="F29" s="84" t="s">
        <v>4</v>
      </c>
      <c r="G29" s="84" t="s">
        <v>4</v>
      </c>
      <c r="H29" s="87"/>
      <c r="I29" s="87"/>
      <c r="J29" s="155"/>
      <c r="K29" s="155"/>
      <c r="L29" s="155"/>
      <c r="M29" s="156"/>
      <c r="N29" s="156"/>
      <c r="O29" s="156"/>
      <c r="P29" s="68"/>
    </row>
    <row r="30" spans="1:257" ht="178.5">
      <c r="A30" s="175" t="str">
        <f t="shared" si="3"/>
        <v>[Reviews-18]</v>
      </c>
      <c r="B30" s="85" t="s">
        <v>199</v>
      </c>
      <c r="C30" s="95" t="s">
        <v>227</v>
      </c>
      <c r="D30" s="85" t="s">
        <v>755</v>
      </c>
      <c r="E30" s="88"/>
      <c r="F30" s="84" t="s">
        <v>4</v>
      </c>
      <c r="G30" s="84" t="s">
        <v>4</v>
      </c>
      <c r="H30" s="87"/>
      <c r="I30" s="90"/>
      <c r="J30" s="155"/>
      <c r="K30" s="155"/>
      <c r="L30" s="155"/>
      <c r="M30" s="156"/>
      <c r="N30" s="156"/>
      <c r="O30" s="156"/>
    </row>
    <row r="31" spans="1:257" ht="51">
      <c r="A31" s="175" t="str">
        <f t="shared" si="3"/>
        <v>[Reviews-19]</v>
      </c>
      <c r="B31" s="95" t="s">
        <v>240</v>
      </c>
      <c r="C31" s="95" t="s">
        <v>241</v>
      </c>
      <c r="D31" s="85" t="s">
        <v>202</v>
      </c>
      <c r="E31" s="88"/>
      <c r="F31" s="84" t="s">
        <v>4</v>
      </c>
      <c r="G31" s="84" t="s">
        <v>4</v>
      </c>
      <c r="H31" s="87"/>
      <c r="I31" s="90"/>
      <c r="J31" s="155"/>
      <c r="K31" s="155"/>
      <c r="L31" s="155"/>
      <c r="M31" s="156"/>
      <c r="N31" s="156"/>
      <c r="O31" s="156"/>
      <c r="P31" s="68"/>
    </row>
    <row r="32" spans="1:257" ht="89.25">
      <c r="A32" s="175" t="str">
        <f t="shared" si="3"/>
        <v>[Reviews-20]</v>
      </c>
      <c r="B32" s="95" t="s">
        <v>205</v>
      </c>
      <c r="C32" s="130" t="s">
        <v>228</v>
      </c>
      <c r="D32" s="85" t="s">
        <v>204</v>
      </c>
      <c r="E32" s="88"/>
      <c r="F32" s="84" t="s">
        <v>4</v>
      </c>
      <c r="G32" s="84" t="s">
        <v>4</v>
      </c>
      <c r="H32" s="87"/>
      <c r="I32" s="90"/>
      <c r="J32" s="155"/>
      <c r="K32" s="155"/>
      <c r="L32" s="155"/>
      <c r="M32" s="156"/>
      <c r="N32" s="156"/>
      <c r="O32" s="156"/>
      <c r="P32" s="68"/>
    </row>
    <row r="33" spans="1:16" ht="89.25">
      <c r="A33" s="175" t="str">
        <f t="shared" si="3"/>
        <v>[Reviews-21]</v>
      </c>
      <c r="B33" s="95" t="s">
        <v>231</v>
      </c>
      <c r="C33" s="130" t="s">
        <v>229</v>
      </c>
      <c r="D33" s="85" t="s">
        <v>208</v>
      </c>
      <c r="E33" s="88"/>
      <c r="F33" s="84" t="s">
        <v>4</v>
      </c>
      <c r="G33" s="84" t="s">
        <v>4</v>
      </c>
      <c r="H33" s="87"/>
      <c r="I33" s="90"/>
      <c r="J33" s="155"/>
      <c r="K33" s="155"/>
      <c r="L33" s="155"/>
      <c r="M33" s="156"/>
      <c r="N33" s="156"/>
      <c r="O33" s="156"/>
      <c r="P33" s="68"/>
    </row>
    <row r="34" spans="1:16" ht="89.25">
      <c r="A34" s="175" t="str">
        <f t="shared" si="3"/>
        <v>[Reviews-22]</v>
      </c>
      <c r="B34" s="95" t="s">
        <v>232</v>
      </c>
      <c r="C34" s="130" t="s">
        <v>230</v>
      </c>
      <c r="D34" s="85" t="s">
        <v>209</v>
      </c>
      <c r="E34" s="88"/>
      <c r="F34" s="84" t="s">
        <v>4</v>
      </c>
      <c r="G34" s="84" t="s">
        <v>4</v>
      </c>
      <c r="H34" s="87"/>
      <c r="I34" s="90"/>
      <c r="J34" s="155"/>
      <c r="K34" s="155"/>
      <c r="L34" s="155"/>
      <c r="M34" s="156"/>
      <c r="N34" s="156"/>
      <c r="O34" s="156"/>
      <c r="P34" s="68"/>
    </row>
    <row r="35" spans="1:16" ht="51">
      <c r="A35" s="175" t="str">
        <f t="shared" si="3"/>
        <v>[Reviews-23]</v>
      </c>
      <c r="B35" s="95" t="s">
        <v>763</v>
      </c>
      <c r="C35" s="130" t="s">
        <v>241</v>
      </c>
      <c r="D35" s="85" t="s">
        <v>765</v>
      </c>
      <c r="E35" s="88"/>
      <c r="F35" s="84" t="s">
        <v>4</v>
      </c>
      <c r="G35" s="84" t="s">
        <v>4</v>
      </c>
      <c r="H35" s="87"/>
      <c r="I35" s="90"/>
      <c r="J35" s="155"/>
      <c r="K35" s="155"/>
      <c r="L35" s="155"/>
      <c r="M35" s="156"/>
      <c r="N35" s="156"/>
      <c r="O35" s="156"/>
      <c r="P35" s="68"/>
    </row>
    <row r="36" spans="1:16" ht="63.75">
      <c r="A36" s="175" t="str">
        <f t="shared" si="3"/>
        <v>[Reviews-24]</v>
      </c>
      <c r="B36" s="95" t="s">
        <v>760</v>
      </c>
      <c r="C36" s="95" t="s">
        <v>761</v>
      </c>
      <c r="D36" s="85" t="s">
        <v>762</v>
      </c>
      <c r="E36" s="88"/>
      <c r="F36" s="84" t="s">
        <v>4</v>
      </c>
      <c r="G36" s="84" t="s">
        <v>4</v>
      </c>
      <c r="H36" s="87"/>
      <c r="I36" s="90"/>
      <c r="J36" s="155"/>
      <c r="K36" s="155"/>
      <c r="L36" s="155"/>
      <c r="M36" s="156"/>
      <c r="N36" s="156"/>
      <c r="O36" s="156"/>
      <c r="P36" s="68"/>
    </row>
    <row r="37" spans="1:16" ht="63.75">
      <c r="A37" s="175" t="str">
        <f t="shared" si="3"/>
        <v>[Reviews-25]</v>
      </c>
      <c r="B37" s="95" t="s">
        <v>200</v>
      </c>
      <c r="C37" s="95" t="s">
        <v>242</v>
      </c>
      <c r="D37" s="85" t="s">
        <v>525</v>
      </c>
      <c r="E37" s="88"/>
      <c r="F37" s="84" t="s">
        <v>4</v>
      </c>
      <c r="G37" s="84" t="s">
        <v>4</v>
      </c>
      <c r="H37" s="87"/>
      <c r="I37" s="90"/>
      <c r="J37" s="155"/>
      <c r="K37" s="155"/>
      <c r="L37" s="155"/>
      <c r="M37" s="156"/>
      <c r="N37" s="156"/>
      <c r="O37" s="156"/>
      <c r="P37" s="68"/>
    </row>
    <row r="38" spans="1:16" ht="63.75">
      <c r="A38" s="186" t="str">
        <f t="shared" si="3"/>
        <v>[Reviews-26]</v>
      </c>
      <c r="B38" s="84" t="s">
        <v>397</v>
      </c>
      <c r="C38" s="84" t="s">
        <v>395</v>
      </c>
      <c r="D38" s="128" t="s">
        <v>396</v>
      </c>
      <c r="E38" s="208"/>
      <c r="F38" s="84" t="s">
        <v>4</v>
      </c>
      <c r="G38" s="84" t="s">
        <v>4</v>
      </c>
      <c r="H38" s="87"/>
      <c r="I38" s="188"/>
      <c r="J38" s="189"/>
      <c r="K38" s="189"/>
      <c r="L38" s="189"/>
      <c r="M38" s="190"/>
      <c r="N38" s="190"/>
      <c r="O38" s="190"/>
    </row>
    <row r="39" spans="1:16">
      <c r="A39" s="43"/>
      <c r="B39" s="44" t="s">
        <v>195</v>
      </c>
      <c r="C39" s="44"/>
      <c r="D39" s="44"/>
      <c r="E39" s="44"/>
      <c r="F39" s="44"/>
      <c r="G39" s="44"/>
      <c r="H39" s="44"/>
      <c r="I39" s="44"/>
      <c r="J39" s="44"/>
      <c r="K39" s="44"/>
      <c r="L39" s="44"/>
      <c r="M39" s="44"/>
      <c r="N39" s="44"/>
      <c r="O39" s="199"/>
      <c r="P39" s="68"/>
    </row>
    <row r="40" spans="1:16" ht="191.25">
      <c r="A40" s="192" t="str">
        <f>"["&amp;TEXT($B$2,"##")&amp;"-"&amp;TEXT(ROW()-13,"##")&amp;"]"</f>
        <v>[Reviews-27]</v>
      </c>
      <c r="B40" s="193" t="s">
        <v>212</v>
      </c>
      <c r="C40" s="213" t="s">
        <v>219</v>
      </c>
      <c r="D40" s="193" t="s">
        <v>756</v>
      </c>
      <c r="E40" s="210"/>
      <c r="F40" s="211" t="s">
        <v>4</v>
      </c>
      <c r="G40" s="211" t="s">
        <v>4</v>
      </c>
      <c r="H40" s="214"/>
      <c r="I40" s="214"/>
      <c r="J40" s="197"/>
      <c r="K40" s="197"/>
      <c r="L40" s="197"/>
      <c r="M40" s="198"/>
      <c r="N40" s="198"/>
      <c r="O40" s="198"/>
      <c r="P40" s="68"/>
    </row>
    <row r="41" spans="1:16" ht="191.25">
      <c r="A41" s="175" t="str">
        <f t="shared" ref="A41:A50" si="4">"["&amp;TEXT($B$2,"##")&amp;"-"&amp;TEXT(ROW()-13,"##")&amp;"]"</f>
        <v>[Reviews-28]</v>
      </c>
      <c r="B41" s="85" t="s">
        <v>210</v>
      </c>
      <c r="C41" s="130" t="s">
        <v>219</v>
      </c>
      <c r="D41" s="85" t="s">
        <v>756</v>
      </c>
      <c r="E41" s="88"/>
      <c r="F41" s="84" t="s">
        <v>4</v>
      </c>
      <c r="G41" s="84" t="s">
        <v>4</v>
      </c>
      <c r="H41" s="132"/>
      <c r="I41" s="132"/>
      <c r="J41" s="155"/>
      <c r="K41" s="155"/>
      <c r="L41" s="155"/>
      <c r="M41" s="156"/>
      <c r="N41" s="156"/>
      <c r="O41" s="156"/>
    </row>
    <row r="42" spans="1:16" ht="191.25">
      <c r="A42" s="175" t="str">
        <f t="shared" si="4"/>
        <v>[Reviews-29]</v>
      </c>
      <c r="B42" s="85" t="s">
        <v>211</v>
      </c>
      <c r="C42" s="130" t="s">
        <v>219</v>
      </c>
      <c r="D42" s="85" t="s">
        <v>756</v>
      </c>
      <c r="E42" s="132"/>
      <c r="F42" s="84" t="s">
        <v>4</v>
      </c>
      <c r="G42" s="84" t="s">
        <v>4</v>
      </c>
      <c r="H42" s="132"/>
      <c r="I42" s="132"/>
      <c r="J42" s="155"/>
      <c r="K42" s="155"/>
      <c r="L42" s="155"/>
      <c r="M42" s="156"/>
      <c r="N42" s="156"/>
      <c r="O42" s="156"/>
    </row>
    <row r="43" spans="1:16" ht="76.5">
      <c r="A43" s="175" t="str">
        <f t="shared" si="4"/>
        <v>[Reviews-30]</v>
      </c>
      <c r="B43" s="95" t="s">
        <v>243</v>
      </c>
      <c r="C43" s="130" t="s">
        <v>244</v>
      </c>
      <c r="D43" s="85" t="s">
        <v>224</v>
      </c>
      <c r="E43" s="88"/>
      <c r="F43" s="84" t="s">
        <v>4</v>
      </c>
      <c r="G43" s="84" t="s">
        <v>4</v>
      </c>
      <c r="H43" s="132"/>
      <c r="I43" s="132"/>
      <c r="J43" s="155"/>
      <c r="K43" s="155"/>
      <c r="L43" s="155"/>
      <c r="M43" s="156"/>
      <c r="N43" s="156"/>
      <c r="O43" s="156"/>
    </row>
    <row r="44" spans="1:16" ht="114.75">
      <c r="A44" s="175" t="str">
        <f t="shared" si="4"/>
        <v>[Reviews-31]</v>
      </c>
      <c r="B44" s="95" t="s">
        <v>223</v>
      </c>
      <c r="C44" s="130" t="s">
        <v>225</v>
      </c>
      <c r="D44" s="85" t="s">
        <v>226</v>
      </c>
      <c r="E44" s="88"/>
      <c r="F44" s="84" t="s">
        <v>4</v>
      </c>
      <c r="G44" s="84" t="s">
        <v>4</v>
      </c>
      <c r="H44" s="132"/>
      <c r="I44" s="132"/>
      <c r="J44" s="155"/>
      <c r="K44" s="155"/>
      <c r="L44" s="155"/>
      <c r="M44" s="156"/>
      <c r="N44" s="156"/>
      <c r="O44" s="156"/>
    </row>
    <row r="45" spans="1:16" ht="114.75">
      <c r="A45" s="175" t="str">
        <f t="shared" si="4"/>
        <v>[Reviews-32]</v>
      </c>
      <c r="B45" s="95" t="s">
        <v>233</v>
      </c>
      <c r="C45" s="130" t="s">
        <v>236</v>
      </c>
      <c r="D45" s="85" t="s">
        <v>237</v>
      </c>
      <c r="E45" s="88"/>
      <c r="F45" s="84" t="s">
        <v>4</v>
      </c>
      <c r="G45" s="84" t="s">
        <v>4</v>
      </c>
      <c r="H45" s="132"/>
      <c r="I45" s="132"/>
      <c r="J45" s="155"/>
      <c r="K45" s="155"/>
      <c r="L45" s="155"/>
      <c r="M45" s="156"/>
      <c r="N45" s="156"/>
      <c r="O45" s="156"/>
    </row>
    <row r="46" spans="1:16" ht="114.75">
      <c r="A46" s="175" t="str">
        <f t="shared" si="4"/>
        <v>[Reviews-33]</v>
      </c>
      <c r="B46" s="95" t="s">
        <v>234</v>
      </c>
      <c r="C46" s="130" t="s">
        <v>239</v>
      </c>
      <c r="D46" s="85" t="s">
        <v>238</v>
      </c>
      <c r="E46" s="88"/>
      <c r="F46" s="84" t="s">
        <v>4</v>
      </c>
      <c r="G46" s="84" t="s">
        <v>4</v>
      </c>
      <c r="H46" s="132"/>
      <c r="I46" s="132"/>
      <c r="J46" s="155"/>
      <c r="K46" s="155"/>
      <c r="L46" s="155"/>
      <c r="M46" s="156"/>
      <c r="N46" s="156"/>
      <c r="O46" s="156"/>
    </row>
    <row r="47" spans="1:16" ht="76.5">
      <c r="A47" s="175" t="str">
        <f t="shared" ref="A47:A48" si="5">"["&amp;TEXT($B$2,"##")&amp;"-"&amp;TEXT(ROW()-12,"##")&amp;"]"</f>
        <v>[Reviews-35]</v>
      </c>
      <c r="B47" s="95" t="s">
        <v>766</v>
      </c>
      <c r="C47" s="130" t="s">
        <v>768</v>
      </c>
      <c r="D47" s="85" t="s">
        <v>770</v>
      </c>
      <c r="E47" s="88"/>
      <c r="F47" s="84" t="s">
        <v>4</v>
      </c>
      <c r="G47" s="84" t="s">
        <v>4</v>
      </c>
      <c r="H47" s="132"/>
      <c r="I47" s="90"/>
      <c r="J47" s="155"/>
      <c r="K47" s="155"/>
      <c r="L47" s="155"/>
      <c r="M47" s="156"/>
      <c r="N47" s="156"/>
      <c r="O47" s="156"/>
      <c r="P47" s="68"/>
    </row>
    <row r="48" spans="1:16" ht="89.25">
      <c r="A48" s="175" t="str">
        <f t="shared" si="5"/>
        <v>[Reviews-36]</v>
      </c>
      <c r="B48" s="95" t="s">
        <v>767</v>
      </c>
      <c r="C48" s="95" t="s">
        <v>769</v>
      </c>
      <c r="D48" s="85" t="s">
        <v>771</v>
      </c>
      <c r="E48" s="88"/>
      <c r="F48" s="84" t="s">
        <v>4</v>
      </c>
      <c r="G48" s="84" t="s">
        <v>4</v>
      </c>
      <c r="H48" s="132"/>
      <c r="I48" s="90"/>
      <c r="J48" s="155"/>
      <c r="K48" s="155"/>
      <c r="L48" s="155"/>
      <c r="M48" s="156"/>
      <c r="N48" s="156"/>
      <c r="O48" s="156"/>
      <c r="P48" s="68"/>
    </row>
    <row r="49" spans="1:15" ht="89.25">
      <c r="A49" s="175" t="str">
        <f t="shared" si="4"/>
        <v>[Reviews-36]</v>
      </c>
      <c r="B49" s="95" t="s">
        <v>235</v>
      </c>
      <c r="C49" s="95" t="s">
        <v>245</v>
      </c>
      <c r="D49" s="85" t="s">
        <v>527</v>
      </c>
      <c r="E49" s="88"/>
      <c r="F49" s="84" t="s">
        <v>4</v>
      </c>
      <c r="G49" s="84" t="s">
        <v>4</v>
      </c>
      <c r="H49" s="132"/>
      <c r="I49" s="132"/>
      <c r="J49" s="155"/>
      <c r="K49" s="155"/>
      <c r="L49" s="155"/>
      <c r="M49" s="156"/>
      <c r="N49" s="156"/>
      <c r="O49" s="156"/>
    </row>
    <row r="50" spans="1:15" ht="89.25">
      <c r="A50" s="186" t="str">
        <f t="shared" si="4"/>
        <v>[Reviews-37]</v>
      </c>
      <c r="B50" s="84" t="s">
        <v>398</v>
      </c>
      <c r="C50" s="84" t="s">
        <v>399</v>
      </c>
      <c r="D50" s="128" t="s">
        <v>400</v>
      </c>
      <c r="E50" s="208"/>
      <c r="F50" s="84" t="s">
        <v>4</v>
      </c>
      <c r="G50" s="84" t="s">
        <v>4</v>
      </c>
      <c r="H50" s="209"/>
      <c r="I50" s="209"/>
      <c r="J50" s="189"/>
      <c r="K50" s="189"/>
      <c r="L50" s="189"/>
      <c r="M50" s="190"/>
      <c r="N50" s="190"/>
      <c r="O50" s="190"/>
    </row>
    <row r="51" spans="1:15">
      <c r="A51" s="43"/>
      <c r="B51" s="44" t="s">
        <v>264</v>
      </c>
      <c r="C51" s="44"/>
      <c r="D51" s="44"/>
      <c r="E51" s="44"/>
      <c r="F51" s="44"/>
      <c r="G51" s="44"/>
      <c r="H51" s="44"/>
      <c r="I51" s="44"/>
      <c r="J51" s="44"/>
      <c r="K51" s="44"/>
      <c r="L51" s="44"/>
      <c r="M51" s="44"/>
      <c r="N51" s="44"/>
      <c r="O51" s="199"/>
    </row>
    <row r="52" spans="1:15" ht="127.5">
      <c r="A52" s="192" t="str">
        <f>"["&amp;TEXT($B$2,"##")&amp;"-"&amp;TEXT(ROW()-14,"##")&amp;"]"</f>
        <v>[Reviews-38]</v>
      </c>
      <c r="B52" s="193" t="s">
        <v>265</v>
      </c>
      <c r="C52" s="213" t="s">
        <v>266</v>
      </c>
      <c r="D52" s="193" t="s">
        <v>580</v>
      </c>
      <c r="E52" s="210"/>
      <c r="F52" s="211" t="s">
        <v>4</v>
      </c>
      <c r="G52" s="211" t="s">
        <v>4</v>
      </c>
      <c r="H52" s="214"/>
      <c r="I52" s="214"/>
      <c r="J52" s="197"/>
      <c r="K52" s="197"/>
      <c r="L52" s="197"/>
      <c r="M52" s="198"/>
      <c r="N52" s="198"/>
      <c r="O52" s="198"/>
    </row>
    <row r="53" spans="1:15" ht="127.5">
      <c r="A53" s="175" t="str">
        <f t="shared" ref="A53:A58" si="6">"["&amp;TEXT($B$2,"##")&amp;"-"&amp;TEXT(ROW()-14,"##")&amp;"]"</f>
        <v>[Reviews-39]</v>
      </c>
      <c r="B53" s="85" t="s">
        <v>267</v>
      </c>
      <c r="C53" s="130" t="s">
        <v>266</v>
      </c>
      <c r="D53" s="85" t="s">
        <v>580</v>
      </c>
      <c r="E53" s="88"/>
      <c r="F53" s="84" t="s">
        <v>4</v>
      </c>
      <c r="G53" s="84" t="s">
        <v>4</v>
      </c>
      <c r="H53" s="132"/>
      <c r="I53" s="132"/>
      <c r="J53" s="155"/>
      <c r="K53" s="155"/>
      <c r="L53" s="155"/>
      <c r="M53" s="156"/>
      <c r="N53" s="156"/>
      <c r="O53" s="156"/>
    </row>
    <row r="54" spans="1:15" ht="127.5">
      <c r="A54" s="175" t="str">
        <f t="shared" si="6"/>
        <v>[Reviews-40]</v>
      </c>
      <c r="B54" s="85" t="s">
        <v>268</v>
      </c>
      <c r="C54" s="130" t="s">
        <v>266</v>
      </c>
      <c r="D54" s="85" t="s">
        <v>580</v>
      </c>
      <c r="E54" s="88"/>
      <c r="F54" s="84" t="s">
        <v>4</v>
      </c>
      <c r="G54" s="84" t="s">
        <v>4</v>
      </c>
      <c r="H54" s="132"/>
      <c r="I54" s="132"/>
      <c r="J54" s="155"/>
      <c r="K54" s="155"/>
      <c r="L54" s="155"/>
      <c r="M54" s="156"/>
      <c r="N54" s="156"/>
      <c r="O54" s="156"/>
    </row>
    <row r="55" spans="1:15" ht="178.5">
      <c r="A55" s="175" t="str">
        <f t="shared" si="6"/>
        <v>[Reviews-41]</v>
      </c>
      <c r="B55" s="85" t="s">
        <v>276</v>
      </c>
      <c r="C55" s="95" t="s">
        <v>275</v>
      </c>
      <c r="D55" s="85" t="s">
        <v>459</v>
      </c>
      <c r="E55" s="88"/>
      <c r="F55" s="84" t="s">
        <v>4</v>
      </c>
      <c r="G55" s="84" t="s">
        <v>4</v>
      </c>
      <c r="H55" s="132"/>
      <c r="I55" s="132"/>
      <c r="J55" s="155"/>
      <c r="K55" s="155"/>
      <c r="L55" s="155"/>
      <c r="M55" s="156"/>
      <c r="N55" s="156"/>
      <c r="O55" s="156"/>
    </row>
    <row r="56" spans="1:15" ht="178.5">
      <c r="A56" s="175" t="str">
        <f t="shared" si="6"/>
        <v>[Reviews-42]</v>
      </c>
      <c r="B56" s="85" t="s">
        <v>344</v>
      </c>
      <c r="C56" s="95" t="s">
        <v>345</v>
      </c>
      <c r="D56" s="85" t="s">
        <v>429</v>
      </c>
      <c r="E56" s="88"/>
      <c r="F56" s="84" t="s">
        <v>4</v>
      </c>
      <c r="G56" s="84" t="s">
        <v>4</v>
      </c>
      <c r="H56" s="132"/>
      <c r="I56" s="132"/>
      <c r="J56" s="155"/>
      <c r="K56" s="155"/>
      <c r="L56" s="155"/>
      <c r="M56" s="156"/>
      <c r="N56" s="156"/>
      <c r="O56" s="156"/>
    </row>
    <row r="57" spans="1:15" ht="63.75">
      <c r="A57" s="175" t="str">
        <f t="shared" si="6"/>
        <v>[Reviews-43]</v>
      </c>
      <c r="B57" s="85" t="s">
        <v>346</v>
      </c>
      <c r="C57" s="95" t="s">
        <v>347</v>
      </c>
      <c r="D57" s="85" t="s">
        <v>445</v>
      </c>
      <c r="E57" s="88"/>
      <c r="F57" s="84" t="s">
        <v>4</v>
      </c>
      <c r="G57" s="84" t="s">
        <v>4</v>
      </c>
      <c r="H57" s="132"/>
      <c r="I57" s="132"/>
      <c r="J57" s="155"/>
      <c r="K57" s="155"/>
      <c r="L57" s="155"/>
      <c r="M57" s="156"/>
      <c r="N57" s="156"/>
      <c r="O57" s="156"/>
    </row>
    <row r="58" spans="1:15" ht="51">
      <c r="A58" s="186" t="str">
        <f t="shared" si="6"/>
        <v>[Reviews-44]</v>
      </c>
      <c r="B58" s="128" t="s">
        <v>350</v>
      </c>
      <c r="C58" s="84" t="s">
        <v>351</v>
      </c>
      <c r="D58" s="128" t="s">
        <v>446</v>
      </c>
      <c r="E58" s="208"/>
      <c r="F58" s="84" t="s">
        <v>4</v>
      </c>
      <c r="G58" s="84" t="s">
        <v>4</v>
      </c>
      <c r="H58" s="209"/>
      <c r="I58" s="209"/>
      <c r="J58" s="189"/>
      <c r="K58" s="189"/>
      <c r="L58" s="189"/>
      <c r="M58" s="190"/>
      <c r="N58" s="190"/>
      <c r="O58" s="190"/>
    </row>
    <row r="59" spans="1:15">
      <c r="A59" s="43"/>
      <c r="B59" s="44" t="s">
        <v>401</v>
      </c>
      <c r="C59" s="44"/>
      <c r="D59" s="44"/>
      <c r="E59" s="44"/>
      <c r="F59" s="44"/>
      <c r="G59" s="44"/>
      <c r="H59" s="44"/>
      <c r="I59" s="44"/>
      <c r="J59" s="44"/>
      <c r="K59" s="44"/>
      <c r="L59" s="44"/>
      <c r="M59" s="44"/>
      <c r="N59" s="44"/>
      <c r="O59" s="199"/>
    </row>
    <row r="60" spans="1:15" ht="153">
      <c r="A60" s="192" t="str">
        <f>"["&amp;TEXT($B$2,"##")&amp;"-"&amp;TEXT(ROW()-15,"##")&amp;"]"</f>
        <v>[Reviews-45]</v>
      </c>
      <c r="B60" s="193" t="s">
        <v>402</v>
      </c>
      <c r="C60" s="200" t="s">
        <v>403</v>
      </c>
      <c r="D60" s="193" t="s">
        <v>757</v>
      </c>
      <c r="E60" s="210"/>
      <c r="F60" s="211" t="s">
        <v>4</v>
      </c>
      <c r="G60" s="211" t="s">
        <v>4</v>
      </c>
      <c r="H60" s="214"/>
      <c r="I60" s="214"/>
      <c r="J60" s="197"/>
      <c r="K60" s="197"/>
      <c r="L60" s="197"/>
      <c r="M60" s="198"/>
      <c r="N60" s="198"/>
      <c r="O60" s="198"/>
    </row>
    <row r="61" spans="1:15" ht="153">
      <c r="A61" s="175" t="str">
        <f t="shared" ref="A61:A73" si="7">"["&amp;TEXT($B$2,"##")&amp;"-"&amp;TEXT(ROW()-15,"##")&amp;"]"</f>
        <v>[Reviews-46]</v>
      </c>
      <c r="B61" s="85" t="s">
        <v>404</v>
      </c>
      <c r="C61" s="95" t="s">
        <v>403</v>
      </c>
      <c r="D61" s="85" t="s">
        <v>757</v>
      </c>
      <c r="E61" s="88"/>
      <c r="F61" s="84" t="s">
        <v>4</v>
      </c>
      <c r="G61" s="84" t="s">
        <v>4</v>
      </c>
      <c r="H61" s="132"/>
      <c r="I61" s="132"/>
      <c r="J61" s="155"/>
      <c r="K61" s="155"/>
      <c r="L61" s="155"/>
      <c r="M61" s="156"/>
      <c r="N61" s="156"/>
      <c r="O61" s="156"/>
    </row>
    <row r="62" spans="1:15" ht="153">
      <c r="A62" s="175" t="str">
        <f t="shared" si="7"/>
        <v>[Reviews-47]</v>
      </c>
      <c r="B62" s="85" t="s">
        <v>405</v>
      </c>
      <c r="C62" s="95" t="s">
        <v>414</v>
      </c>
      <c r="D62" s="85" t="s">
        <v>757</v>
      </c>
      <c r="E62" s="88"/>
      <c r="F62" s="84" t="s">
        <v>4</v>
      </c>
      <c r="G62" s="84" t="s">
        <v>4</v>
      </c>
      <c r="H62" s="132"/>
      <c r="I62" s="132"/>
      <c r="J62" s="155"/>
      <c r="K62" s="155"/>
      <c r="L62" s="155"/>
      <c r="M62" s="156"/>
      <c r="N62" s="156"/>
      <c r="O62" s="156"/>
    </row>
    <row r="63" spans="1:15" ht="76.5">
      <c r="A63" s="175" t="str">
        <f t="shared" si="7"/>
        <v>[Reviews-48]</v>
      </c>
      <c r="B63" s="85" t="s">
        <v>406</v>
      </c>
      <c r="C63" s="95" t="s">
        <v>415</v>
      </c>
      <c r="D63" s="85" t="s">
        <v>411</v>
      </c>
      <c r="E63" s="88"/>
      <c r="F63" s="84" t="s">
        <v>4</v>
      </c>
      <c r="G63" s="84" t="s">
        <v>4</v>
      </c>
      <c r="H63" s="132"/>
      <c r="I63" s="132"/>
      <c r="J63" s="155"/>
      <c r="K63" s="155"/>
      <c r="L63" s="155"/>
      <c r="M63" s="156"/>
      <c r="N63" s="156"/>
      <c r="O63" s="156"/>
    </row>
    <row r="64" spans="1:15" ht="102">
      <c r="A64" s="175" t="str">
        <f t="shared" si="7"/>
        <v>[Reviews-49]</v>
      </c>
      <c r="B64" s="85" t="s">
        <v>407</v>
      </c>
      <c r="C64" s="95" t="s">
        <v>413</v>
      </c>
      <c r="D64" s="85" t="s">
        <v>412</v>
      </c>
      <c r="E64" s="88"/>
      <c r="F64" s="84" t="s">
        <v>4</v>
      </c>
      <c r="G64" s="84" t="s">
        <v>4</v>
      </c>
      <c r="H64" s="132"/>
      <c r="I64" s="132"/>
      <c r="J64" s="155"/>
      <c r="K64" s="155"/>
      <c r="L64" s="155"/>
      <c r="M64" s="156"/>
      <c r="N64" s="156"/>
      <c r="O64" s="156"/>
    </row>
    <row r="65" spans="1:15" ht="63.75">
      <c r="A65" s="175" t="str">
        <f t="shared" si="7"/>
        <v>[Reviews-50]</v>
      </c>
      <c r="B65" s="85" t="s">
        <v>408</v>
      </c>
      <c r="C65" s="95" t="s">
        <v>416</v>
      </c>
      <c r="D65" s="85" t="s">
        <v>417</v>
      </c>
      <c r="E65" s="88"/>
      <c r="F65" s="84" t="s">
        <v>4</v>
      </c>
      <c r="G65" s="84" t="s">
        <v>4</v>
      </c>
      <c r="H65" s="132"/>
      <c r="I65" s="132"/>
      <c r="J65" s="155"/>
      <c r="K65" s="155"/>
      <c r="L65" s="155"/>
      <c r="M65" s="156"/>
      <c r="N65" s="156"/>
      <c r="O65" s="156"/>
    </row>
    <row r="66" spans="1:15" ht="76.5">
      <c r="A66" s="175" t="str">
        <f t="shared" si="7"/>
        <v>[Reviews-51]</v>
      </c>
      <c r="B66" s="85" t="s">
        <v>409</v>
      </c>
      <c r="C66" s="95" t="s">
        <v>420</v>
      </c>
      <c r="D66" s="85" t="s">
        <v>444</v>
      </c>
      <c r="E66" s="88"/>
      <c r="F66" s="84" t="s">
        <v>4</v>
      </c>
      <c r="G66" s="84" t="s">
        <v>4</v>
      </c>
      <c r="H66" s="132"/>
      <c r="I66" s="132"/>
      <c r="J66" s="155"/>
      <c r="K66" s="155"/>
      <c r="L66" s="155"/>
      <c r="M66" s="156"/>
      <c r="N66" s="156"/>
      <c r="O66" s="156"/>
    </row>
    <row r="67" spans="1:15" ht="76.5">
      <c r="A67" s="175" t="str">
        <f t="shared" si="7"/>
        <v>[Reviews-52]</v>
      </c>
      <c r="B67" s="85" t="s">
        <v>410</v>
      </c>
      <c r="C67" s="95" t="s">
        <v>419</v>
      </c>
      <c r="D67" s="85" t="s">
        <v>418</v>
      </c>
      <c r="E67" s="88"/>
      <c r="F67" s="84" t="s">
        <v>4</v>
      </c>
      <c r="G67" s="84" t="s">
        <v>4</v>
      </c>
      <c r="H67" s="132"/>
      <c r="I67" s="132"/>
      <c r="J67" s="155"/>
      <c r="K67" s="155"/>
      <c r="L67" s="155"/>
      <c r="M67" s="156"/>
      <c r="N67" s="156"/>
      <c r="O67" s="156"/>
    </row>
    <row r="68" spans="1:15" ht="153">
      <c r="A68" s="175" t="str">
        <f t="shared" si="7"/>
        <v>[Reviews-53]</v>
      </c>
      <c r="B68" s="85" t="s">
        <v>475</v>
      </c>
      <c r="C68" s="95" t="s">
        <v>477</v>
      </c>
      <c r="D68" s="85" t="s">
        <v>757</v>
      </c>
      <c r="E68" s="88"/>
      <c r="F68" s="84" t="s">
        <v>4</v>
      </c>
      <c r="G68" s="84" t="s">
        <v>4</v>
      </c>
      <c r="H68" s="132"/>
      <c r="I68" s="132"/>
      <c r="J68" s="155"/>
      <c r="K68" s="155"/>
      <c r="L68" s="155"/>
      <c r="M68" s="156"/>
      <c r="N68" s="156"/>
      <c r="O68" s="156"/>
    </row>
    <row r="69" spans="1:15" ht="153">
      <c r="A69" s="175" t="str">
        <f t="shared" si="7"/>
        <v>[Reviews-54]</v>
      </c>
      <c r="B69" s="85" t="s">
        <v>476</v>
      </c>
      <c r="C69" s="95" t="s">
        <v>478</v>
      </c>
      <c r="D69" s="85" t="s">
        <v>758</v>
      </c>
      <c r="E69" s="88"/>
      <c r="F69" s="84" t="s">
        <v>4</v>
      </c>
      <c r="G69" s="84" t="s">
        <v>4</v>
      </c>
      <c r="H69" s="132"/>
      <c r="I69" s="132"/>
      <c r="J69" s="155"/>
      <c r="K69" s="155"/>
      <c r="L69" s="155"/>
      <c r="M69" s="156"/>
      <c r="N69" s="156"/>
      <c r="O69" s="156"/>
    </row>
    <row r="70" spans="1:15" ht="153">
      <c r="A70" s="175" t="str">
        <f t="shared" si="7"/>
        <v>[Reviews-55]</v>
      </c>
      <c r="B70" s="85" t="s">
        <v>462</v>
      </c>
      <c r="C70" s="95" t="s">
        <v>463</v>
      </c>
      <c r="D70" s="85" t="s">
        <v>757</v>
      </c>
      <c r="E70" s="88"/>
      <c r="F70" s="84" t="s">
        <v>4</v>
      </c>
      <c r="G70" s="84" t="s">
        <v>4</v>
      </c>
      <c r="H70" s="132"/>
      <c r="I70" s="132"/>
      <c r="J70" s="155"/>
      <c r="K70" s="155"/>
      <c r="L70" s="155"/>
      <c r="M70" s="156"/>
      <c r="N70" s="156"/>
      <c r="O70" s="156"/>
    </row>
    <row r="71" spans="1:15" ht="153">
      <c r="A71" s="175" t="str">
        <f t="shared" si="7"/>
        <v>[Reviews-56]</v>
      </c>
      <c r="B71" s="85" t="s">
        <v>460</v>
      </c>
      <c r="C71" s="95" t="s">
        <v>461</v>
      </c>
      <c r="D71" s="85" t="s">
        <v>759</v>
      </c>
      <c r="E71" s="88"/>
      <c r="F71" s="84" t="s">
        <v>4</v>
      </c>
      <c r="G71" s="84" t="s">
        <v>4</v>
      </c>
      <c r="H71" s="132"/>
      <c r="I71" s="132"/>
      <c r="J71" s="155"/>
      <c r="K71" s="155"/>
      <c r="L71" s="155"/>
      <c r="M71" s="156"/>
      <c r="N71" s="156"/>
      <c r="O71" s="156"/>
    </row>
    <row r="72" spans="1:15" ht="51">
      <c r="A72" s="175" t="str">
        <f t="shared" si="7"/>
        <v>[Reviews-57]</v>
      </c>
      <c r="B72" s="85" t="s">
        <v>352</v>
      </c>
      <c r="C72" s="95" t="s">
        <v>353</v>
      </c>
      <c r="D72" s="85" t="s">
        <v>438</v>
      </c>
      <c r="E72" s="88"/>
      <c r="F72" s="84" t="s">
        <v>4</v>
      </c>
      <c r="G72" s="84" t="s">
        <v>4</v>
      </c>
      <c r="H72" s="132"/>
      <c r="I72" s="132"/>
      <c r="J72" s="155"/>
      <c r="K72" s="155"/>
      <c r="L72" s="155"/>
      <c r="M72" s="156"/>
      <c r="N72" s="156"/>
      <c r="O72" s="156"/>
    </row>
    <row r="73" spans="1:15" ht="51">
      <c r="A73" s="186" t="str">
        <f t="shared" si="7"/>
        <v>[Reviews-58]</v>
      </c>
      <c r="B73" s="128" t="s">
        <v>354</v>
      </c>
      <c r="C73" s="84" t="s">
        <v>355</v>
      </c>
      <c r="D73" s="128" t="s">
        <v>439</v>
      </c>
      <c r="E73" s="208"/>
      <c r="F73" s="84" t="s">
        <v>4</v>
      </c>
      <c r="G73" s="84" t="s">
        <v>4</v>
      </c>
      <c r="H73" s="209"/>
      <c r="I73" s="209"/>
      <c r="J73" s="189"/>
      <c r="K73" s="189"/>
      <c r="L73" s="189"/>
      <c r="M73" s="190"/>
      <c r="N73" s="190"/>
      <c r="O73" s="190"/>
    </row>
    <row r="74" spans="1:15">
      <c r="A74" s="43"/>
      <c r="B74" s="44" t="s">
        <v>356</v>
      </c>
      <c r="C74" s="44"/>
      <c r="D74" s="44"/>
      <c r="E74" s="44"/>
      <c r="F74" s="44"/>
      <c r="G74" s="44"/>
      <c r="H74" s="44"/>
      <c r="I74" s="44"/>
      <c r="J74" s="44"/>
      <c r="K74" s="44"/>
      <c r="L74" s="44"/>
      <c r="M74" s="44"/>
      <c r="N74" s="44"/>
      <c r="O74" s="199"/>
    </row>
    <row r="75" spans="1:15" ht="114.75">
      <c r="A75" s="192" t="str">
        <f>"["&amp;TEXT($B$2,"##")&amp;"-"&amp;TEXT(ROW()-16,"##")&amp;"]"</f>
        <v>[Reviews-59]</v>
      </c>
      <c r="B75" s="193" t="s">
        <v>360</v>
      </c>
      <c r="C75" s="200" t="s">
        <v>361</v>
      </c>
      <c r="D75" s="193" t="s">
        <v>362</v>
      </c>
      <c r="E75" s="210"/>
      <c r="F75" s="211" t="s">
        <v>4</v>
      </c>
      <c r="G75" s="211" t="s">
        <v>4</v>
      </c>
      <c r="H75" s="214"/>
      <c r="I75" s="214"/>
      <c r="J75" s="197"/>
      <c r="K75" s="197"/>
      <c r="L75" s="197"/>
      <c r="M75" s="198"/>
      <c r="N75" s="198"/>
      <c r="O75" s="198"/>
    </row>
    <row r="76" spans="1:15" ht="114.75">
      <c r="A76" s="175" t="str">
        <f t="shared" ref="A76:A88" si="8">"["&amp;TEXT($B$2,"##")&amp;"-"&amp;TEXT(ROW()-16,"##")&amp;"]"</f>
        <v>[Reviews-60]</v>
      </c>
      <c r="B76" s="85" t="s">
        <v>368</v>
      </c>
      <c r="C76" s="95" t="s">
        <v>361</v>
      </c>
      <c r="D76" s="85" t="s">
        <v>362</v>
      </c>
      <c r="E76" s="88"/>
      <c r="F76" s="84" t="s">
        <v>4</v>
      </c>
      <c r="G76" s="84" t="s">
        <v>4</v>
      </c>
      <c r="H76" s="132"/>
      <c r="I76" s="132"/>
      <c r="J76" s="155"/>
      <c r="K76" s="155"/>
      <c r="L76" s="155"/>
      <c r="M76" s="156"/>
      <c r="N76" s="156"/>
      <c r="O76" s="156"/>
    </row>
    <row r="77" spans="1:15" ht="114.75">
      <c r="A77" s="175" t="str">
        <f t="shared" si="8"/>
        <v>[Reviews-61]</v>
      </c>
      <c r="B77" s="85" t="s">
        <v>369</v>
      </c>
      <c r="C77" s="95" t="s">
        <v>361</v>
      </c>
      <c r="D77" s="85" t="s">
        <v>362</v>
      </c>
      <c r="E77" s="88"/>
      <c r="F77" s="84" t="s">
        <v>4</v>
      </c>
      <c r="G77" s="84" t="s">
        <v>4</v>
      </c>
      <c r="H77" s="132"/>
      <c r="I77" s="132"/>
      <c r="J77" s="155"/>
      <c r="K77" s="155"/>
      <c r="L77" s="155"/>
      <c r="M77" s="156"/>
      <c r="N77" s="156"/>
      <c r="O77" s="156"/>
    </row>
    <row r="78" spans="1:15" ht="51">
      <c r="A78" s="175" t="str">
        <f t="shared" si="8"/>
        <v>[Reviews-62]</v>
      </c>
      <c r="B78" s="85" t="s">
        <v>359</v>
      </c>
      <c r="C78" s="95" t="s">
        <v>357</v>
      </c>
      <c r="D78" s="85" t="s">
        <v>358</v>
      </c>
      <c r="E78" s="88"/>
      <c r="F78" s="84" t="s">
        <v>4</v>
      </c>
      <c r="G78" s="84" t="s">
        <v>4</v>
      </c>
      <c r="H78" s="132"/>
      <c r="I78" s="132"/>
      <c r="J78" s="155"/>
      <c r="K78" s="155"/>
      <c r="L78" s="155"/>
      <c r="M78" s="156"/>
      <c r="N78" s="156"/>
      <c r="O78" s="156"/>
    </row>
    <row r="79" spans="1:15" ht="63.75">
      <c r="A79" s="175" t="str">
        <f t="shared" si="8"/>
        <v>[Reviews-63]</v>
      </c>
      <c r="B79" s="85" t="s">
        <v>364</v>
      </c>
      <c r="C79" s="95" t="s">
        <v>365</v>
      </c>
      <c r="D79" s="85" t="s">
        <v>441</v>
      </c>
      <c r="E79" s="88"/>
      <c r="F79" s="84" t="s">
        <v>4</v>
      </c>
      <c r="G79" s="84" t="s">
        <v>4</v>
      </c>
      <c r="H79" s="132"/>
      <c r="I79" s="132"/>
      <c r="J79" s="155"/>
      <c r="K79" s="155"/>
      <c r="L79" s="155"/>
      <c r="M79" s="156"/>
      <c r="N79" s="156"/>
      <c r="O79" s="156"/>
    </row>
    <row r="80" spans="1:15" ht="63.75">
      <c r="A80" s="175" t="str">
        <f t="shared" si="8"/>
        <v>[Reviews-64]</v>
      </c>
      <c r="B80" s="85" t="s">
        <v>366</v>
      </c>
      <c r="C80" s="95" t="s">
        <v>367</v>
      </c>
      <c r="D80" s="85" t="s">
        <v>363</v>
      </c>
      <c r="E80" s="88"/>
      <c r="F80" s="84" t="s">
        <v>4</v>
      </c>
      <c r="G80" s="84" t="s">
        <v>4</v>
      </c>
      <c r="H80" s="132"/>
      <c r="I80" s="132"/>
      <c r="J80" s="155"/>
      <c r="K80" s="155"/>
      <c r="L80" s="155"/>
      <c r="M80" s="156"/>
      <c r="N80" s="156"/>
      <c r="O80" s="156"/>
    </row>
    <row r="81" spans="1:15" ht="102">
      <c r="A81" s="175" t="str">
        <f t="shared" si="8"/>
        <v>[Reviews-65]</v>
      </c>
      <c r="B81" s="85" t="s">
        <v>376</v>
      </c>
      <c r="C81" s="95" t="s">
        <v>373</v>
      </c>
      <c r="D81" s="85" t="s">
        <v>375</v>
      </c>
      <c r="E81" s="88"/>
      <c r="F81" s="84" t="s">
        <v>4</v>
      </c>
      <c r="G81" s="84" t="s">
        <v>4</v>
      </c>
      <c r="H81" s="132"/>
      <c r="I81" s="132"/>
      <c r="J81" s="155"/>
      <c r="K81" s="155"/>
      <c r="L81" s="155"/>
      <c r="M81" s="156"/>
      <c r="N81" s="156"/>
      <c r="O81" s="156"/>
    </row>
    <row r="82" spans="1:15" ht="76.5">
      <c r="A82" s="175" t="str">
        <f t="shared" si="8"/>
        <v>[Reviews-66]</v>
      </c>
      <c r="B82" s="85" t="s">
        <v>387</v>
      </c>
      <c r="C82" s="95" t="s">
        <v>374</v>
      </c>
      <c r="D82" s="85" t="s">
        <v>442</v>
      </c>
      <c r="E82" s="88"/>
      <c r="F82" s="84" t="s">
        <v>4</v>
      </c>
      <c r="G82" s="84" t="s">
        <v>4</v>
      </c>
      <c r="H82" s="132"/>
      <c r="I82" s="132"/>
      <c r="J82" s="155"/>
      <c r="K82" s="155"/>
      <c r="L82" s="155"/>
      <c r="M82" s="156"/>
      <c r="N82" s="156"/>
      <c r="O82" s="156"/>
    </row>
    <row r="83" spans="1:15" ht="76.5">
      <c r="A83" s="175" t="str">
        <f t="shared" si="8"/>
        <v>[Reviews-67]</v>
      </c>
      <c r="B83" s="85" t="s">
        <v>388</v>
      </c>
      <c r="C83" s="95" t="s">
        <v>377</v>
      </c>
      <c r="D83" s="85" t="s">
        <v>378</v>
      </c>
      <c r="E83" s="88"/>
      <c r="F83" s="84" t="s">
        <v>4</v>
      </c>
      <c r="G83" s="84" t="s">
        <v>4</v>
      </c>
      <c r="H83" s="132"/>
      <c r="I83" s="132"/>
      <c r="J83" s="155"/>
      <c r="K83" s="155"/>
      <c r="L83" s="155"/>
      <c r="M83" s="156"/>
      <c r="N83" s="156"/>
      <c r="O83" s="156"/>
    </row>
    <row r="84" spans="1:15" ht="76.5">
      <c r="A84" s="175" t="str">
        <f t="shared" si="8"/>
        <v>[Reviews-68]</v>
      </c>
      <c r="B84" s="85" t="s">
        <v>379</v>
      </c>
      <c r="C84" s="95" t="s">
        <v>380</v>
      </c>
      <c r="D84" s="85" t="s">
        <v>383</v>
      </c>
      <c r="E84" s="88"/>
      <c r="F84" s="84" t="s">
        <v>4</v>
      </c>
      <c r="G84" s="84" t="s">
        <v>4</v>
      </c>
      <c r="H84" s="132"/>
      <c r="I84" s="132"/>
      <c r="J84" s="155"/>
      <c r="K84" s="155"/>
      <c r="L84" s="155"/>
      <c r="M84" s="156"/>
      <c r="N84" s="156"/>
      <c r="O84" s="156"/>
    </row>
    <row r="85" spans="1:15" ht="102">
      <c r="A85" s="175" t="str">
        <f t="shared" si="8"/>
        <v>[Reviews-69]</v>
      </c>
      <c r="B85" s="85" t="s">
        <v>384</v>
      </c>
      <c r="C85" s="95" t="s">
        <v>381</v>
      </c>
      <c r="D85" s="85" t="s">
        <v>382</v>
      </c>
      <c r="E85" s="88"/>
      <c r="F85" s="84" t="s">
        <v>4</v>
      </c>
      <c r="G85" s="84" t="s">
        <v>4</v>
      </c>
      <c r="H85" s="132"/>
      <c r="I85" s="132"/>
      <c r="J85" s="155"/>
      <c r="K85" s="155"/>
      <c r="L85" s="155"/>
      <c r="M85" s="156"/>
      <c r="N85" s="156"/>
      <c r="O85" s="156"/>
    </row>
    <row r="86" spans="1:15" ht="76.5">
      <c r="A86" s="175" t="str">
        <f t="shared" si="8"/>
        <v>[Reviews-70]</v>
      </c>
      <c r="B86" s="85" t="s">
        <v>391</v>
      </c>
      <c r="C86" s="95" t="s">
        <v>393</v>
      </c>
      <c r="D86" s="85" t="s">
        <v>394</v>
      </c>
      <c r="E86" s="88"/>
      <c r="F86" s="84" t="s">
        <v>4</v>
      </c>
      <c r="G86" s="84" t="s">
        <v>4</v>
      </c>
      <c r="H86" s="132"/>
      <c r="I86" s="132"/>
      <c r="J86" s="155"/>
      <c r="K86" s="155"/>
      <c r="L86" s="155"/>
      <c r="M86" s="156"/>
      <c r="N86" s="156"/>
      <c r="O86" s="156"/>
    </row>
    <row r="87" spans="1:15" ht="89.25">
      <c r="A87" s="175" t="str">
        <f t="shared" si="8"/>
        <v>[Reviews-71]</v>
      </c>
      <c r="B87" s="85" t="s">
        <v>386</v>
      </c>
      <c r="C87" s="95" t="s">
        <v>385</v>
      </c>
      <c r="D87" s="85" t="s">
        <v>443</v>
      </c>
      <c r="E87" s="88"/>
      <c r="F87" s="84" t="s">
        <v>4</v>
      </c>
      <c r="G87" s="84" t="s">
        <v>4</v>
      </c>
      <c r="H87" s="132"/>
      <c r="I87" s="132"/>
      <c r="J87" s="155"/>
      <c r="K87" s="155"/>
      <c r="L87" s="155"/>
      <c r="M87" s="156"/>
      <c r="N87" s="156"/>
      <c r="O87" s="156"/>
    </row>
    <row r="88" spans="1:15" ht="89.25">
      <c r="A88" s="175" t="str">
        <f t="shared" si="8"/>
        <v>[Reviews-72]</v>
      </c>
      <c r="B88" s="85" t="s">
        <v>390</v>
      </c>
      <c r="C88" s="95" t="s">
        <v>389</v>
      </c>
      <c r="D88" s="85" t="s">
        <v>392</v>
      </c>
      <c r="E88" s="88"/>
      <c r="F88" s="95" t="s">
        <v>4</v>
      </c>
      <c r="G88" s="95" t="s">
        <v>4</v>
      </c>
      <c r="H88" s="132"/>
      <c r="I88" s="132"/>
      <c r="J88" s="155"/>
      <c r="K88" s="155"/>
      <c r="L88" s="155"/>
      <c r="M88" s="156"/>
      <c r="N88" s="156"/>
      <c r="O88" s="156"/>
    </row>
  </sheetData>
  <autoFilter ref="J10:O42"/>
  <mergeCells count="5">
    <mergeCell ref="B2:G2"/>
    <mergeCell ref="B3:G3"/>
    <mergeCell ref="B4:G4"/>
    <mergeCell ref="E5:G5"/>
    <mergeCell ref="E6:G6"/>
  </mergeCells>
  <dataValidations count="1">
    <dataValidation type="list" allowBlank="1" showErrorMessage="1" sqref="F12:G25 F52:G58 F75:G88 F60:G73 F27:G38 F40:G50">
      <formula1>$Q$2:$Q$6</formula1>
    </dataValidation>
  </dataValidations>
  <hyperlinks>
    <hyperlink ref="A1" location="'Test Report'!A1" display="Back to Test Report"/>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表紙</vt:lpstr>
      <vt:lpstr>テスト報告</vt:lpstr>
      <vt:lpstr>テスト項目一覧</vt:lpstr>
      <vt:lpstr>Calculate</vt:lpstr>
      <vt:lpstr> メッセージルール</vt:lpstr>
      <vt:lpstr>一般</vt:lpstr>
      <vt:lpstr>Homepage</vt:lpstr>
      <vt:lpstr>Account management</vt:lpstr>
      <vt:lpstr>Reviews</vt:lpstr>
      <vt:lpstr>Company</vt:lpstr>
      <vt:lpstr>Notification</vt:lpstr>
      <vt:lpstr>Admin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
  <dcterms:created xsi:type="dcterms:W3CDTF">2016-07-24T17:22:18Z</dcterms:created>
  <dcterms:modified xsi:type="dcterms:W3CDTF">2016-07-31T16:01:32Z</dcterms:modified>
  <cp:category/>
  <cp:version>1.0</cp:version>
</cp:coreProperties>
</file>