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eq capitalize" sheetId="1" r:id="rId1"/>
    <sheet name="eq expense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6" i="2" l="1"/>
  <c r="G34" i="2"/>
  <c r="G32" i="2"/>
  <c r="G31" i="2"/>
  <c r="G30" i="2"/>
  <c r="C24" i="2"/>
  <c r="C23" i="2"/>
  <c r="G23" i="2" s="1"/>
  <c r="C21" i="2"/>
  <c r="C12" i="2"/>
  <c r="C15" i="2" s="1"/>
  <c r="G9" i="2"/>
  <c r="G22" i="2" s="1"/>
  <c r="G24" i="2" s="1"/>
  <c r="G3" i="2"/>
  <c r="C3" i="2"/>
  <c r="G4" i="2" s="1"/>
  <c r="G12" i="2" s="1"/>
  <c r="C4" i="2" l="1"/>
  <c r="G2" i="2" s="1"/>
  <c r="G25" i="2"/>
  <c r="G10" i="2"/>
  <c r="G11" i="2" s="1"/>
  <c r="C13" i="2"/>
  <c r="H21" i="1"/>
  <c r="G27" i="1"/>
  <c r="G26" i="1"/>
  <c r="G25" i="1"/>
  <c r="G23" i="1"/>
  <c r="G22" i="1"/>
  <c r="G30" i="1"/>
  <c r="C24" i="1"/>
  <c r="C23" i="1"/>
  <c r="C21" i="1"/>
  <c r="G17" i="1"/>
  <c r="I8" i="1"/>
  <c r="H8" i="1"/>
  <c r="G10" i="1"/>
  <c r="G11" i="1" s="1"/>
  <c r="G8" i="1" s="1"/>
  <c r="G15" i="1"/>
  <c r="G14" i="1"/>
  <c r="G13" i="1"/>
  <c r="G12" i="1"/>
  <c r="G9" i="1"/>
  <c r="C18" i="1"/>
  <c r="C17" i="1"/>
  <c r="C16" i="1"/>
  <c r="C15" i="1"/>
  <c r="C14" i="1"/>
  <c r="C13" i="1"/>
  <c r="C12" i="1"/>
  <c r="G4" i="1"/>
  <c r="G3" i="1"/>
  <c r="I2" i="1"/>
  <c r="H2" i="1"/>
  <c r="G2" i="1"/>
  <c r="C6" i="1"/>
  <c r="C4" i="1"/>
  <c r="C3" i="1"/>
  <c r="C6" i="2" l="1"/>
  <c r="H2" i="2" s="1"/>
  <c r="I2" i="2" s="1"/>
  <c r="C16" i="2"/>
  <c r="C14" i="2"/>
  <c r="C17" i="2"/>
  <c r="G14" i="2" s="1"/>
  <c r="G27" i="2" s="1"/>
  <c r="G28" i="1"/>
  <c r="G24" i="1"/>
  <c r="H21" i="2" l="1"/>
  <c r="H8" i="2"/>
  <c r="C18" i="2"/>
  <c r="G13" i="2" s="1"/>
  <c r="G21" i="1"/>
  <c r="I21" i="1" s="1"/>
  <c r="G26" i="2" l="1"/>
  <c r="G28" i="2" s="1"/>
  <c r="G15" i="2"/>
  <c r="G8" i="2" s="1"/>
  <c r="I8" i="2" s="1"/>
  <c r="I21" i="2" l="1"/>
  <c r="G21" i="2"/>
</calcChain>
</file>

<file path=xl/sharedStrings.xml><?xml version="1.0" encoding="utf-8"?>
<sst xmlns="http://schemas.openxmlformats.org/spreadsheetml/2006/main" count="76" uniqueCount="24">
  <si>
    <t>Tanggal</t>
  </si>
  <si>
    <t>Subs</t>
  </si>
  <si>
    <t>Price</t>
  </si>
  <si>
    <t>Unit</t>
  </si>
  <si>
    <t>Selling fee</t>
  </si>
  <si>
    <t>Net</t>
  </si>
  <si>
    <t>NAV</t>
  </si>
  <si>
    <t>Bank Account</t>
  </si>
  <si>
    <t>Payable Selling Fee</t>
  </si>
  <si>
    <t>Saham</t>
  </si>
  <si>
    <t>ISAT</t>
  </si>
  <si>
    <t>Qty</t>
  </si>
  <si>
    <t>Comm</t>
  </si>
  <si>
    <t>VAT</t>
  </si>
  <si>
    <t>Levy</t>
  </si>
  <si>
    <t>WHT</t>
  </si>
  <si>
    <t>Payment</t>
  </si>
  <si>
    <t>CAPITALIZED</t>
  </si>
  <si>
    <t>Securities</t>
  </si>
  <si>
    <t>Payable Trading</t>
  </si>
  <si>
    <t>Payable WHT</t>
  </si>
  <si>
    <t>Income Unrealized</t>
  </si>
  <si>
    <t>New Price</t>
  </si>
  <si>
    <t>Expense: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</si>
</sst>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0" fontId="0" fillId="0" borderId="0" xfId="0" applyNumberFormat="1"/>
    <xf numFmtId="165" fontId="0" fillId="0" borderId="0" xfId="0" applyNumberFormat="1"/>
    <xf numFmtId="43" fontId="0" fillId="0" borderId="0" xfId="0" applyNumberFormat="1"/>
    <xf numFmtId="166" fontId="0" fillId="0" borderId="0" xfId="0" applyNumberFormat="1"/>
    <xf numFmtId="165" fontId="0" fillId="0" borderId="1" xfId="1" applyNumberFormat="1" applyFont="1" applyBorder="1"/>
    <xf numFmtId="43" fontId="0" fillId="0" borderId="1" xfId="0" applyNumberFormat="1" applyBorder="1"/>
    <xf numFmtId="16" fontId="0" fillId="0" borderId="0" xfId="0" applyNumberFormat="1"/>
    <xf numFmtId="0" fontId="0" fillId="0" borderId="0" xfId="0" applyAlignment="1">
      <alignment horizontal="center"/>
    </xf>
    <xf numFmtId="165" fontId="0" fillId="0" borderId="1" xfId="0" applyNumberFormat="1" applyBorder="1"/>
    <xf numFmtId="0" fontId="0" fillId="0" borderId="0" xfId="0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0" workbookViewId="0">
      <selection activeCell="K12" sqref="K12"/>
    </sheetView>
  </sheetViews>
  <sheetFormatPr defaultRowHeight="15" x14ac:dyDescent="0.25"/>
  <cols>
    <col min="2" max="2" width="10.7109375" bestFit="1" customWidth="1"/>
    <col min="3" max="3" width="16.85546875" bestFit="1" customWidth="1"/>
    <col min="4" max="4" width="8.140625" bestFit="1" customWidth="1"/>
    <col min="6" max="6" width="18.42578125" bestFit="1" customWidth="1"/>
    <col min="7" max="7" width="16.85546875" bestFit="1" customWidth="1"/>
    <col min="8" max="8" width="11.5703125" bestFit="1" customWidth="1"/>
  </cols>
  <sheetData>
    <row r="1" spans="1:9" x14ac:dyDescent="0.25">
      <c r="A1" t="s">
        <v>0</v>
      </c>
      <c r="B1" s="1">
        <v>42734</v>
      </c>
    </row>
    <row r="2" spans="1:9" x14ac:dyDescent="0.25">
      <c r="B2" t="s">
        <v>1</v>
      </c>
      <c r="C2" s="2">
        <v>100000000000</v>
      </c>
      <c r="F2" t="s">
        <v>6</v>
      </c>
      <c r="G2" s="4">
        <f>C4</f>
        <v>99850224663.005478</v>
      </c>
      <c r="H2" s="4">
        <f>C6</f>
        <v>99850224.663005471</v>
      </c>
      <c r="I2">
        <f>G2/H2</f>
        <v>1000.0000000000001</v>
      </c>
    </row>
    <row r="3" spans="1:9" x14ac:dyDescent="0.25">
      <c r="B3" t="s">
        <v>4</v>
      </c>
      <c r="C3" s="2">
        <f>(1-1/(1+D3))*C2</f>
        <v>149775336.99451762</v>
      </c>
      <c r="D3" s="3">
        <v>1.5E-3</v>
      </c>
      <c r="F3" t="s">
        <v>7</v>
      </c>
      <c r="G3" s="4">
        <f>C2</f>
        <v>100000000000</v>
      </c>
    </row>
    <row r="4" spans="1:9" x14ac:dyDescent="0.25">
      <c r="B4" t="s">
        <v>5</v>
      </c>
      <c r="C4" s="2">
        <f>C2-C3</f>
        <v>99850224663.005478</v>
      </c>
      <c r="F4" t="s">
        <v>8</v>
      </c>
      <c r="G4" s="4">
        <f>C3</f>
        <v>149775336.99451762</v>
      </c>
    </row>
    <row r="5" spans="1:9" x14ac:dyDescent="0.25">
      <c r="B5" t="s">
        <v>2</v>
      </c>
      <c r="C5" s="2">
        <v>1000</v>
      </c>
    </row>
    <row r="6" spans="1:9" x14ac:dyDescent="0.25">
      <c r="B6" t="s">
        <v>3</v>
      </c>
      <c r="C6" s="2">
        <f>C4/C5</f>
        <v>99850224.663005471</v>
      </c>
    </row>
    <row r="8" spans="1:9" x14ac:dyDescent="0.25">
      <c r="A8" t="s">
        <v>0</v>
      </c>
      <c r="B8" s="1">
        <v>42738</v>
      </c>
      <c r="C8" s="10" t="s">
        <v>17</v>
      </c>
      <c r="F8" t="s">
        <v>6</v>
      </c>
      <c r="G8" s="4">
        <f>G11-G15</f>
        <v>99835044663.005478</v>
      </c>
      <c r="H8" s="4">
        <f>H2</f>
        <v>99850224.663005471</v>
      </c>
      <c r="I8">
        <f>G8/H8</f>
        <v>999.84797230000004</v>
      </c>
    </row>
    <row r="9" spans="1:9" x14ac:dyDescent="0.25">
      <c r="B9" t="s">
        <v>9</v>
      </c>
      <c r="C9" t="s">
        <v>10</v>
      </c>
      <c r="D9" s="9">
        <v>42738</v>
      </c>
      <c r="F9" t="s">
        <v>7</v>
      </c>
      <c r="G9" s="4">
        <f>G3</f>
        <v>100000000000</v>
      </c>
    </row>
    <row r="10" spans="1:9" x14ac:dyDescent="0.25">
      <c r="B10" t="s">
        <v>11</v>
      </c>
      <c r="C10" s="2">
        <v>1000000</v>
      </c>
      <c r="D10" s="9">
        <v>42741</v>
      </c>
      <c r="F10" t="s">
        <v>18</v>
      </c>
      <c r="G10" s="11">
        <f>C12</f>
        <v>6000000000</v>
      </c>
    </row>
    <row r="11" spans="1:9" x14ac:dyDescent="0.25">
      <c r="B11" t="s">
        <v>2</v>
      </c>
      <c r="C11" s="7">
        <v>6000</v>
      </c>
      <c r="G11" s="4">
        <f>G9+G10</f>
        <v>106000000000</v>
      </c>
    </row>
    <row r="12" spans="1:9" x14ac:dyDescent="0.25">
      <c r="C12" s="2">
        <f>C10*C11</f>
        <v>6000000000</v>
      </c>
      <c r="F12" t="s">
        <v>8</v>
      </c>
      <c r="G12" s="4">
        <f>G4</f>
        <v>149775336.99451762</v>
      </c>
    </row>
    <row r="13" spans="1:9" x14ac:dyDescent="0.25">
      <c r="B13" t="s">
        <v>12</v>
      </c>
      <c r="C13" s="5">
        <f>D13*C12</f>
        <v>12000000</v>
      </c>
      <c r="D13" s="6">
        <v>2E-3</v>
      </c>
      <c r="F13" t="s">
        <v>19</v>
      </c>
      <c r="G13" s="5">
        <f>C18</f>
        <v>6014940000</v>
      </c>
    </row>
    <row r="14" spans="1:9" x14ac:dyDescent="0.25">
      <c r="B14" t="s">
        <v>13</v>
      </c>
      <c r="C14" s="5">
        <f>D14*C13</f>
        <v>1200000</v>
      </c>
      <c r="D14" s="6">
        <v>0.1</v>
      </c>
      <c r="F14" t="s">
        <v>20</v>
      </c>
      <c r="G14" s="8">
        <f>C17</f>
        <v>240000</v>
      </c>
    </row>
    <row r="15" spans="1:9" x14ac:dyDescent="0.25">
      <c r="B15" t="s">
        <v>14</v>
      </c>
      <c r="C15" s="8">
        <f>D15*C12</f>
        <v>1980000</v>
      </c>
      <c r="D15" s="6">
        <v>3.3E-4</v>
      </c>
      <c r="G15" s="4">
        <f>SUM(G12:G14)</f>
        <v>6164955336.9945173</v>
      </c>
    </row>
    <row r="16" spans="1:9" x14ac:dyDescent="0.25">
      <c r="C16" s="5">
        <f>SUM(C13:C15)</f>
        <v>15180000</v>
      </c>
    </row>
    <row r="17" spans="1:9" x14ac:dyDescent="0.25">
      <c r="B17" t="s">
        <v>15</v>
      </c>
      <c r="C17" s="8">
        <f>D17*C13</f>
        <v>240000</v>
      </c>
      <c r="D17" s="6">
        <v>0.02</v>
      </c>
      <c r="F17" t="s">
        <v>21</v>
      </c>
      <c r="G17" s="4">
        <f>-C16</f>
        <v>-15180000</v>
      </c>
    </row>
    <row r="18" spans="1:9" x14ac:dyDescent="0.25">
      <c r="B18" t="s">
        <v>16</v>
      </c>
      <c r="C18" s="5">
        <f>C12+C16-C17</f>
        <v>6014940000</v>
      </c>
    </row>
    <row r="20" spans="1:9" x14ac:dyDescent="0.25">
      <c r="A20" t="s">
        <v>0</v>
      </c>
      <c r="B20" s="1">
        <v>42738</v>
      </c>
    </row>
    <row r="21" spans="1:9" x14ac:dyDescent="0.25">
      <c r="B21" t="s">
        <v>11</v>
      </c>
      <c r="C21" s="2">
        <f>C10</f>
        <v>1000000</v>
      </c>
      <c r="F21" t="s">
        <v>6</v>
      </c>
      <c r="G21" s="4">
        <f>G24-G28</f>
        <v>100135044663.00548</v>
      </c>
      <c r="H21" s="4">
        <f>H8</f>
        <v>99850224.663005471</v>
      </c>
      <c r="I21">
        <f>G21/H21</f>
        <v>1002.8524723</v>
      </c>
    </row>
    <row r="22" spans="1:9" x14ac:dyDescent="0.25">
      <c r="B22" t="s">
        <v>22</v>
      </c>
      <c r="C22" s="2">
        <v>6300</v>
      </c>
      <c r="F22" t="s">
        <v>7</v>
      </c>
      <c r="G22" s="4">
        <f>G9</f>
        <v>100000000000</v>
      </c>
    </row>
    <row r="23" spans="1:9" x14ac:dyDescent="0.25">
      <c r="C23" s="2">
        <f>C21*C22</f>
        <v>6300000000</v>
      </c>
      <c r="F23" t="s">
        <v>18</v>
      </c>
      <c r="G23" s="11">
        <f>C23</f>
        <v>6300000000</v>
      </c>
    </row>
    <row r="24" spans="1:9" x14ac:dyDescent="0.25">
      <c r="C24" s="4">
        <f>C23-C12</f>
        <v>300000000</v>
      </c>
      <c r="G24" s="4">
        <f>G22+G23</f>
        <v>106300000000</v>
      </c>
    </row>
    <row r="25" spans="1:9" x14ac:dyDescent="0.25">
      <c r="F25" t="s">
        <v>8</v>
      </c>
      <c r="G25" s="4">
        <f>G12</f>
        <v>149775336.99451762</v>
      </c>
    </row>
    <row r="26" spans="1:9" x14ac:dyDescent="0.25">
      <c r="F26" t="s">
        <v>19</v>
      </c>
      <c r="G26" s="5">
        <f>G13</f>
        <v>6014940000</v>
      </c>
    </row>
    <row r="27" spans="1:9" x14ac:dyDescent="0.25">
      <c r="F27" t="s">
        <v>20</v>
      </c>
      <c r="G27" s="8">
        <f>G14</f>
        <v>240000</v>
      </c>
    </row>
    <row r="28" spans="1:9" x14ac:dyDescent="0.25">
      <c r="G28" s="4">
        <f>SUM(G25:G27)</f>
        <v>6164955336.9945173</v>
      </c>
    </row>
    <row r="30" spans="1:9" x14ac:dyDescent="0.25">
      <c r="F30" t="s">
        <v>21</v>
      </c>
      <c r="G30" s="4">
        <f>G17+C24</f>
        <v>284820000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workbookViewId="0">
      <selection activeCell="D8" sqref="D8"/>
    </sheetView>
  </sheetViews>
  <sheetFormatPr defaultRowHeight="15" x14ac:dyDescent="0.25"/>
  <cols>
    <col min="2" max="2" width="10.7109375" bestFit="1" customWidth="1"/>
    <col min="3" max="3" width="16.85546875" bestFit="1" customWidth="1"/>
    <col min="4" max="4" width="8.140625" bestFit="1" customWidth="1"/>
    <col min="6" max="6" width="18.42578125" bestFit="1" customWidth="1"/>
    <col min="7" max="7" width="16.85546875" bestFit="1" customWidth="1"/>
    <col min="8" max="8" width="11.5703125" bestFit="1" customWidth="1"/>
    <col min="9" max="9" width="9.5703125" style="13" bestFit="1" customWidth="1"/>
  </cols>
  <sheetData>
    <row r="1" spans="1:9" x14ac:dyDescent="0.25">
      <c r="A1" t="s">
        <v>0</v>
      </c>
      <c r="B1" s="1">
        <v>42734</v>
      </c>
    </row>
    <row r="2" spans="1:9" x14ac:dyDescent="0.25">
      <c r="B2" t="s">
        <v>1</v>
      </c>
      <c r="C2" s="2">
        <v>100000000000</v>
      </c>
      <c r="F2" t="s">
        <v>6</v>
      </c>
      <c r="G2" s="4">
        <f>C4</f>
        <v>99009900990.099014</v>
      </c>
      <c r="H2" s="4">
        <f>C6</f>
        <v>99009900.990099013</v>
      </c>
      <c r="I2" s="13">
        <f>G2/H2</f>
        <v>1000</v>
      </c>
    </row>
    <row r="3" spans="1:9" x14ac:dyDescent="0.25">
      <c r="B3" t="s">
        <v>4</v>
      </c>
      <c r="C3" s="2">
        <f>(1-1/(1+D3))*C2</f>
        <v>990099009.90099096</v>
      </c>
      <c r="D3" s="3">
        <v>0.01</v>
      </c>
      <c r="F3" t="s">
        <v>7</v>
      </c>
      <c r="G3" s="4">
        <f>C2</f>
        <v>100000000000</v>
      </c>
    </row>
    <row r="4" spans="1:9" x14ac:dyDescent="0.25">
      <c r="B4" t="s">
        <v>5</v>
      </c>
      <c r="C4" s="2">
        <f>C2-C3</f>
        <v>99009900990.099014</v>
      </c>
      <c r="F4" t="s">
        <v>8</v>
      </c>
      <c r="G4" s="4">
        <f>C3</f>
        <v>990099009.90099096</v>
      </c>
    </row>
    <row r="5" spans="1:9" x14ac:dyDescent="0.25">
      <c r="B5" t="s">
        <v>2</v>
      </c>
      <c r="C5" s="2">
        <v>1000</v>
      </c>
    </row>
    <row r="6" spans="1:9" x14ac:dyDescent="0.25">
      <c r="B6" t="s">
        <v>3</v>
      </c>
      <c r="C6" s="2">
        <f>C4/C5</f>
        <v>99009900.990099013</v>
      </c>
    </row>
    <row r="8" spans="1:9" x14ac:dyDescent="0.25">
      <c r="A8" t="s">
        <v>0</v>
      </c>
      <c r="B8" s="1">
        <v>42738</v>
      </c>
      <c r="C8" s="10" t="s">
        <v>17</v>
      </c>
      <c r="F8" t="s">
        <v>6</v>
      </c>
      <c r="G8" s="4">
        <f>G11-G15</f>
        <v>98994720990.099014</v>
      </c>
      <c r="H8" s="4">
        <f>H2</f>
        <v>99009900.990099013</v>
      </c>
      <c r="I8" s="13">
        <f>G8/H8</f>
        <v>999.84668199999999</v>
      </c>
    </row>
    <row r="9" spans="1:9" x14ac:dyDescent="0.25">
      <c r="B9" t="s">
        <v>9</v>
      </c>
      <c r="C9" t="s">
        <v>10</v>
      </c>
      <c r="D9" s="9">
        <v>42738</v>
      </c>
      <c r="F9" t="s">
        <v>7</v>
      </c>
      <c r="G9" s="4">
        <f>G3</f>
        <v>100000000000</v>
      </c>
    </row>
    <row r="10" spans="1:9" x14ac:dyDescent="0.25">
      <c r="B10" t="s">
        <v>11</v>
      </c>
      <c r="C10" s="2">
        <v>1000000</v>
      </c>
      <c r="D10" s="9">
        <v>42741</v>
      </c>
      <c r="F10" t="s">
        <v>18</v>
      </c>
      <c r="G10" s="11">
        <f>C12</f>
        <v>6000000000</v>
      </c>
    </row>
    <row r="11" spans="1:9" x14ac:dyDescent="0.25">
      <c r="B11" t="s">
        <v>2</v>
      </c>
      <c r="C11" s="7">
        <v>6000</v>
      </c>
      <c r="G11" s="4">
        <f>G9+G10</f>
        <v>106000000000</v>
      </c>
    </row>
    <row r="12" spans="1:9" x14ac:dyDescent="0.25">
      <c r="C12" s="2">
        <f>C10*C11</f>
        <v>6000000000</v>
      </c>
      <c r="F12" t="s">
        <v>8</v>
      </c>
      <c r="G12" s="4">
        <f>G4</f>
        <v>990099009.90099096</v>
      </c>
    </row>
    <row r="13" spans="1:9" x14ac:dyDescent="0.25">
      <c r="B13" t="s">
        <v>12</v>
      </c>
      <c r="C13" s="5">
        <f>D13*C12</f>
        <v>12000000</v>
      </c>
      <c r="D13" s="6">
        <v>2E-3</v>
      </c>
      <c r="F13" t="s">
        <v>19</v>
      </c>
      <c r="G13" s="5">
        <f>C18</f>
        <v>6014940000</v>
      </c>
    </row>
    <row r="14" spans="1:9" x14ac:dyDescent="0.25">
      <c r="B14" t="s">
        <v>13</v>
      </c>
      <c r="C14" s="5">
        <f>D14*C13</f>
        <v>1200000</v>
      </c>
      <c r="D14" s="6">
        <v>0.1</v>
      </c>
      <c r="F14" t="s">
        <v>20</v>
      </c>
      <c r="G14" s="8">
        <f>C17</f>
        <v>240000</v>
      </c>
    </row>
    <row r="15" spans="1:9" x14ac:dyDescent="0.25">
      <c r="B15" t="s">
        <v>14</v>
      </c>
      <c r="C15" s="8">
        <f>D15*C12</f>
        <v>1980000</v>
      </c>
      <c r="D15" s="6">
        <v>3.3E-4</v>
      </c>
      <c r="G15" s="4">
        <f>SUM(G12:G14)</f>
        <v>7005279009.9009914</v>
      </c>
    </row>
    <row r="16" spans="1:9" x14ac:dyDescent="0.25">
      <c r="C16" s="5">
        <f>SUM(C13:C15)</f>
        <v>15180000</v>
      </c>
    </row>
    <row r="17" spans="1:9" x14ac:dyDescent="0.25">
      <c r="B17" t="s">
        <v>15</v>
      </c>
      <c r="C17" s="8">
        <f>D17*C13</f>
        <v>240000</v>
      </c>
      <c r="D17" s="6">
        <v>0.02</v>
      </c>
    </row>
    <row r="18" spans="1:9" x14ac:dyDescent="0.25">
      <c r="B18" t="s">
        <v>16</v>
      </c>
      <c r="C18" s="5">
        <f>C12+C16-C17</f>
        <v>6014940000</v>
      </c>
    </row>
    <row r="20" spans="1:9" x14ac:dyDescent="0.25">
      <c r="A20" t="s">
        <v>0</v>
      </c>
      <c r="B20" s="1">
        <v>42738</v>
      </c>
    </row>
    <row r="21" spans="1:9" x14ac:dyDescent="0.25">
      <c r="B21" t="s">
        <v>11</v>
      </c>
      <c r="C21" s="2">
        <f>C10</f>
        <v>1000000</v>
      </c>
      <c r="F21" t="s">
        <v>6</v>
      </c>
      <c r="G21" s="4">
        <f>G24-G28</f>
        <v>99294720990.099014</v>
      </c>
      <c r="H21" s="4">
        <f>H8</f>
        <v>99009900.990099013</v>
      </c>
      <c r="I21" s="13">
        <f>G21/H21</f>
        <v>1002.876682</v>
      </c>
    </row>
    <row r="22" spans="1:9" x14ac:dyDescent="0.25">
      <c r="B22" t="s">
        <v>22</v>
      </c>
      <c r="C22" s="2">
        <v>6300</v>
      </c>
      <c r="F22" t="s">
        <v>7</v>
      </c>
      <c r="G22" s="4">
        <f>G9</f>
        <v>100000000000</v>
      </c>
    </row>
    <row r="23" spans="1:9" x14ac:dyDescent="0.25">
      <c r="C23" s="2">
        <f>C21*C22</f>
        <v>6300000000</v>
      </c>
      <c r="F23" t="s">
        <v>18</v>
      </c>
      <c r="G23" s="11">
        <f>C23</f>
        <v>6300000000</v>
      </c>
    </row>
    <row r="24" spans="1:9" x14ac:dyDescent="0.25">
      <c r="C24" s="4">
        <f>C23-C12</f>
        <v>300000000</v>
      </c>
      <c r="G24" s="4">
        <f>G22+G23</f>
        <v>106300000000</v>
      </c>
    </row>
    <row r="25" spans="1:9" x14ac:dyDescent="0.25">
      <c r="F25" t="s">
        <v>8</v>
      </c>
      <c r="G25" s="4">
        <f>G12</f>
        <v>990099009.90099096</v>
      </c>
    </row>
    <row r="26" spans="1:9" x14ac:dyDescent="0.25">
      <c r="F26" t="s">
        <v>19</v>
      </c>
      <c r="G26" s="5">
        <f>G13</f>
        <v>6014940000</v>
      </c>
    </row>
    <row r="27" spans="1:9" x14ac:dyDescent="0.25">
      <c r="F27" t="s">
        <v>20</v>
      </c>
      <c r="G27" s="8">
        <f>G14</f>
        <v>240000</v>
      </c>
    </row>
    <row r="28" spans="1:9" x14ac:dyDescent="0.25">
      <c r="G28" s="4">
        <f>SUM(G25:G27)</f>
        <v>7005279009.9009914</v>
      </c>
    </row>
    <row r="30" spans="1:9" x14ac:dyDescent="0.25">
      <c r="F30" s="12" t="s">
        <v>23</v>
      </c>
      <c r="G30" s="4">
        <f>C13</f>
        <v>12000000</v>
      </c>
    </row>
    <row r="31" spans="1:9" x14ac:dyDescent="0.25">
      <c r="F31" s="12" t="s">
        <v>13</v>
      </c>
      <c r="G31" s="5">
        <f>C14</f>
        <v>1200000</v>
      </c>
    </row>
    <row r="32" spans="1:9" x14ac:dyDescent="0.25">
      <c r="F32" s="12" t="s">
        <v>14</v>
      </c>
      <c r="G32" s="5">
        <f>C15</f>
        <v>1980000</v>
      </c>
    </row>
    <row r="34" spans="6:7" x14ac:dyDescent="0.25">
      <c r="F34" t="s">
        <v>21</v>
      </c>
      <c r="G34" s="4">
        <f>C23-C12</f>
        <v>300000000</v>
      </c>
    </row>
    <row r="36" spans="6:7" x14ac:dyDescent="0.25">
      <c r="G36" s="2">
        <f>G34-G30-G32-G31</f>
        <v>284820000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 capitalize</vt:lpstr>
      <vt:lpstr>eq expense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lenovox220</dc:creator>
  <cp:lastModifiedBy>juna94</cp:lastModifiedBy>
  <dcterms:created xsi:type="dcterms:W3CDTF">2017-10-17T04:16:47Z</dcterms:created>
  <dcterms:modified xsi:type="dcterms:W3CDTF">2017-11-18T07:43:35Z</dcterms:modified>
</cp:coreProperties>
</file>