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win\OneDrive\Desktop\Intern\Aswin_s Copy\Secondary Data Forms\"/>
    </mc:Choice>
  </mc:AlternateContent>
  <xr:revisionPtr revIDLastSave="0" documentId="13_ncr:1_{603F4F84-5F2C-4587-83BA-1DAEB4141F4B}" xr6:coauthVersionLast="47" xr6:coauthVersionMax="47" xr10:uidLastSave="{00000000-0000-0000-0000-000000000000}"/>
  <bookViews>
    <workbookView xWindow="-110" yWindow="-110" windowWidth="19420" windowHeight="12220" tabRatio="948" firstSheet="9" activeTab="12" xr2:uid="{00000000-000D-0000-FFFF-FFFF00000000}"/>
  </bookViews>
  <sheets>
    <sheet name="Population" sheetId="1" r:id="rId1"/>
    <sheet name="Labor Force" sheetId="2" r:id="rId2"/>
    <sheet name="Median Age" sheetId="19" r:id="rId3"/>
    <sheet name="Housing Units" sheetId="14" r:id="rId4"/>
    <sheet name="Sales Tax" sheetId="8" r:id="rId5"/>
    <sheet name="ADV Market Value" sheetId="9" r:id="rId6"/>
    <sheet name="ADV Taxable Value" sheetId="24" r:id="rId7"/>
    <sheet name="ADV Total Rate" sheetId="25" r:id="rId8"/>
    <sheet name="ADV Levy" sheetId="10" r:id="rId9"/>
    <sheet name="Oil Production" sheetId="4" r:id="rId10"/>
    <sheet name="Gas Production" sheetId="5" r:id="rId11"/>
    <sheet name="All Permits" sheetId="16" r:id="rId12"/>
    <sheet name="Severance" sheetId="11" r:id="rId13"/>
    <sheet name="New Permits" sheetId="15" r:id="rId14"/>
    <sheet name="Vehicle Registration" sheetId="3" r:id="rId15"/>
    <sheet name="DVMT" sheetId="6" r:id="rId16"/>
    <sheet name="DVM" sheetId="7" r:id="rId17"/>
    <sheet name="Solar &amp; Wind" sheetId="18" r:id="rId18"/>
    <sheet name="Crashes" sheetId="22" r:id="rId19"/>
    <sheet name="Fatalities" sheetId="21" r:id="rId20"/>
    <sheet name="CMV Crash" sheetId="20" r:id="rId21"/>
    <sheet name="CMV Fatal" sheetId="17" r:id="rId22"/>
    <sheet name="Sheet5" sheetId="23" r:id="rId23"/>
  </sheets>
  <externalReferences>
    <externalReference r:id="rId24"/>
    <externalReference r:id="rId2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11" l="1"/>
  <c r="K15" i="11"/>
  <c r="M15" i="11"/>
  <c r="M14" i="11"/>
  <c r="L15" i="14" l="1"/>
  <c r="L14" i="14"/>
  <c r="P15" i="15"/>
  <c r="P14" i="15" l="1"/>
  <c r="N15" i="2"/>
  <c r="O15" i="2"/>
  <c r="P16" i="2"/>
  <c r="P15" i="2" s="1"/>
  <c r="O14" i="2"/>
  <c r="P14" i="2"/>
  <c r="P15" i="17"/>
  <c r="P14" i="17"/>
  <c r="P15" i="20"/>
  <c r="P14" i="20"/>
  <c r="P15" i="21"/>
  <c r="P14" i="21"/>
  <c r="P15" i="22"/>
  <c r="P14" i="22"/>
  <c r="O15" i="1" l="1"/>
  <c r="P15" i="1"/>
  <c r="O14" i="1"/>
  <c r="P14" i="1"/>
  <c r="M14" i="1"/>
  <c r="R2" i="1"/>
  <c r="R3" i="1"/>
  <c r="S3" i="1" s="1"/>
  <c r="R4" i="1"/>
  <c r="R5" i="1"/>
  <c r="R6" i="1"/>
  <c r="R7" i="1"/>
  <c r="S7" i="1" s="1"/>
  <c r="R8" i="1"/>
  <c r="R9" i="1"/>
  <c r="R10" i="1"/>
  <c r="S10" i="1" s="1"/>
  <c r="R11" i="1"/>
  <c r="S11" i="1" s="1"/>
  <c r="R12" i="1"/>
  <c r="S12" i="1" s="1"/>
  <c r="R13" i="1"/>
  <c r="O31" i="8"/>
  <c r="O14" i="8"/>
  <c r="O14" i="9"/>
  <c r="P14" i="9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B14" i="24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B15" i="25"/>
  <c r="O14" i="10"/>
  <c r="P14" i="10"/>
  <c r="P14" i="7"/>
  <c r="M14" i="3"/>
  <c r="P14" i="5"/>
  <c r="P14" i="4"/>
  <c r="K14" i="11"/>
  <c r="L14" i="11"/>
  <c r="L15" i="11" s="1"/>
  <c r="S2" i="1"/>
  <c r="S4" i="1"/>
  <c r="S5" i="1"/>
  <c r="S6" i="1"/>
  <c r="S8" i="1"/>
  <c r="S9" i="1"/>
  <c r="S13" i="1"/>
  <c r="R14" i="1" l="1"/>
  <c r="U16" i="2"/>
  <c r="V5" i="2"/>
  <c r="V11" i="2"/>
  <c r="V12" i="2"/>
  <c r="V16" i="2"/>
  <c r="U3" i="2"/>
  <c r="V3" i="2" s="1"/>
  <c r="U4" i="2"/>
  <c r="V4" i="2" s="1"/>
  <c r="U5" i="2"/>
  <c r="U6" i="2"/>
  <c r="V6" i="2" s="1"/>
  <c r="U7" i="2"/>
  <c r="V7" i="2" s="1"/>
  <c r="U8" i="2"/>
  <c r="V8" i="2" s="1"/>
  <c r="U9" i="2"/>
  <c r="V9" i="2" s="1"/>
  <c r="U10" i="2"/>
  <c r="V10" i="2" s="1"/>
  <c r="U11" i="2"/>
  <c r="U12" i="2"/>
  <c r="U13" i="2"/>
  <c r="V13" i="2" s="1"/>
  <c r="U2" i="2"/>
  <c r="V2" i="2" s="1"/>
  <c r="O15" i="16" l="1"/>
  <c r="O15" i="15"/>
  <c r="N15" i="16"/>
  <c r="N15" i="15"/>
  <c r="O14" i="15"/>
  <c r="N14" i="15"/>
  <c r="O14" i="16"/>
  <c r="N14" i="16"/>
  <c r="O15" i="5"/>
  <c r="O14" i="5"/>
  <c r="O15" i="4"/>
  <c r="O14" i="4"/>
  <c r="O15" i="7"/>
  <c r="O14" i="7"/>
  <c r="O15" i="17"/>
  <c r="O14" i="17"/>
  <c r="O15" i="20"/>
  <c r="O14" i="20"/>
  <c r="O15" i="21"/>
  <c r="O14" i="21"/>
  <c r="O15" i="22"/>
  <c r="O14" i="22"/>
  <c r="P7" i="3"/>
  <c r="P8" i="3"/>
  <c r="P9" i="3"/>
  <c r="O16" i="3"/>
  <c r="P16" i="3" s="1"/>
  <c r="O3" i="3"/>
  <c r="P3" i="3" s="1"/>
  <c r="O4" i="3"/>
  <c r="P4" i="3" s="1"/>
  <c r="O5" i="3"/>
  <c r="P5" i="3" s="1"/>
  <c r="O6" i="3"/>
  <c r="P6" i="3" s="1"/>
  <c r="O7" i="3"/>
  <c r="O8" i="3"/>
  <c r="O9" i="3"/>
  <c r="O10" i="3"/>
  <c r="P10" i="3" s="1"/>
  <c r="O11" i="3"/>
  <c r="P11" i="3" s="1"/>
  <c r="O12" i="3"/>
  <c r="P12" i="3" s="1"/>
  <c r="O13" i="3"/>
  <c r="P13" i="3" s="1"/>
  <c r="O2" i="3"/>
  <c r="P2" i="3" s="1"/>
  <c r="L14" i="3"/>
  <c r="N14" i="10"/>
  <c r="N14" i="9"/>
  <c r="L15" i="3" l="1"/>
  <c r="N14" i="7"/>
  <c r="N15" i="7"/>
  <c r="N14" i="17" l="1"/>
  <c r="N15" i="17" s="1"/>
  <c r="N14" i="20"/>
  <c r="N15" i="20" s="1"/>
  <c r="N14" i="21"/>
  <c r="N15" i="21"/>
  <c r="N14" i="22"/>
  <c r="N15" i="22"/>
  <c r="K14" i="3"/>
  <c r="K15" i="3"/>
  <c r="N14" i="8"/>
  <c r="N31" i="8"/>
  <c r="K14" i="14"/>
  <c r="K15" i="14" s="1"/>
  <c r="N14" i="1" l="1"/>
  <c r="N15" i="1" s="1"/>
  <c r="R3" i="2" l="1"/>
  <c r="S3" i="2" s="1"/>
  <c r="R4" i="2"/>
  <c r="S4" i="2" s="1"/>
  <c r="R5" i="2"/>
  <c r="S5" i="2" s="1"/>
  <c r="R6" i="2"/>
  <c r="S6" i="2" s="1"/>
  <c r="R7" i="2"/>
  <c r="S7" i="2" s="1"/>
  <c r="R8" i="2"/>
  <c r="S8" i="2" s="1"/>
  <c r="R9" i="2"/>
  <c r="S9" i="2" s="1"/>
  <c r="R10" i="2"/>
  <c r="S10" i="2" s="1"/>
  <c r="R11" i="2"/>
  <c r="S11" i="2" s="1"/>
  <c r="R12" i="2"/>
  <c r="S12" i="2" s="1"/>
  <c r="R13" i="2"/>
  <c r="S13" i="2" s="1"/>
  <c r="R2" i="2"/>
  <c r="S2" i="2" s="1"/>
  <c r="N14" i="2"/>
  <c r="U14" i="2" l="1"/>
  <c r="V14" i="2" s="1"/>
  <c r="N3" i="11"/>
  <c r="O3" i="11" s="1"/>
  <c r="N4" i="11"/>
  <c r="O4" i="11" s="1"/>
  <c r="N5" i="11"/>
  <c r="O5" i="11" s="1"/>
  <c r="N6" i="11"/>
  <c r="O6" i="11" s="1"/>
  <c r="N7" i="11"/>
  <c r="O7" i="11" s="1"/>
  <c r="N8" i="11"/>
  <c r="O8" i="11" s="1"/>
  <c r="N9" i="11"/>
  <c r="O9" i="11" s="1"/>
  <c r="N10" i="11"/>
  <c r="O10" i="11" s="1"/>
  <c r="N11" i="11"/>
  <c r="O11" i="11" s="1"/>
  <c r="N12" i="11"/>
  <c r="O12" i="11" s="1"/>
  <c r="N13" i="11"/>
  <c r="O13" i="11" s="1"/>
  <c r="N2" i="11"/>
  <c r="O2" i="11" s="1"/>
  <c r="J14" i="11"/>
  <c r="J15" i="11" s="1"/>
  <c r="N14" i="4" l="1"/>
  <c r="N15" i="4" s="1"/>
  <c r="N14" i="5"/>
  <c r="N15" i="5" s="1"/>
  <c r="AC30" i="1" l="1"/>
  <c r="AA30" i="1"/>
  <c r="M14" i="9" l="1"/>
  <c r="B14" i="21" l="1"/>
  <c r="C14" i="21"/>
  <c r="D14" i="21"/>
  <c r="E14" i="21"/>
  <c r="F14" i="21"/>
  <c r="G14" i="21"/>
  <c r="H14" i="21"/>
  <c r="I14" i="21"/>
  <c r="J14" i="21"/>
  <c r="K14" i="21"/>
  <c r="L14" i="21"/>
  <c r="M14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M14" i="17"/>
  <c r="M15" i="17" s="1"/>
  <c r="M14" i="20"/>
  <c r="M15" i="20" s="1"/>
  <c r="M14" i="22"/>
  <c r="M15" i="22" s="1"/>
  <c r="H87" i="8" l="1"/>
  <c r="G85" i="8"/>
  <c r="G86" i="8" s="1"/>
  <c r="H74" i="8"/>
  <c r="H75" i="8"/>
  <c r="H76" i="8"/>
  <c r="H77" i="8"/>
  <c r="H78" i="8"/>
  <c r="H79" i="8"/>
  <c r="H80" i="8"/>
  <c r="H81" i="8"/>
  <c r="H82" i="8"/>
  <c r="H83" i="8"/>
  <c r="H84" i="8"/>
  <c r="H73" i="8"/>
  <c r="F85" i="8"/>
  <c r="F86" i="8" s="1"/>
  <c r="B66" i="8"/>
  <c r="C65" i="8"/>
  <c r="C66" i="8" s="1"/>
  <c r="D65" i="8"/>
  <c r="D66" i="8" s="1"/>
  <c r="E65" i="8"/>
  <c r="E66" i="8" s="1"/>
  <c r="F65" i="8"/>
  <c r="F66" i="8" s="1"/>
  <c r="G65" i="8"/>
  <c r="G66" i="8" s="1"/>
  <c r="H65" i="8"/>
  <c r="H66" i="8" s="1"/>
  <c r="I65" i="8"/>
  <c r="I66" i="8" s="1"/>
  <c r="J65" i="8"/>
  <c r="J66" i="8" s="1"/>
  <c r="B65" i="8"/>
  <c r="C47" i="8"/>
  <c r="C48" i="8" s="1"/>
  <c r="D47" i="8"/>
  <c r="D48" i="8" s="1"/>
  <c r="E47" i="8"/>
  <c r="E48" i="8" s="1"/>
  <c r="F47" i="8"/>
  <c r="F48" i="8" s="1"/>
  <c r="G47" i="8"/>
  <c r="G48" i="8" s="1"/>
  <c r="H47" i="8"/>
  <c r="H48" i="8" s="1"/>
  <c r="I47" i="8"/>
  <c r="I48" i="8" s="1"/>
  <c r="J47" i="8"/>
  <c r="J48" i="8" s="1"/>
  <c r="B47" i="8"/>
  <c r="B48" i="8" s="1"/>
  <c r="M14" i="8"/>
  <c r="M31" i="8"/>
  <c r="H85" i="8" l="1"/>
  <c r="H86" i="8" s="1"/>
  <c r="J14" i="14" l="1"/>
  <c r="J15" i="14" s="1"/>
  <c r="L14" i="22" l="1"/>
  <c r="L15" i="22" s="1"/>
  <c r="K14" i="22"/>
  <c r="K15" i="22" s="1"/>
  <c r="J14" i="22"/>
  <c r="J15" i="22" s="1"/>
  <c r="I14" i="22"/>
  <c r="I15" i="22" s="1"/>
  <c r="H14" i="22"/>
  <c r="H15" i="22" s="1"/>
  <c r="G14" i="22"/>
  <c r="G15" i="22" s="1"/>
  <c r="F14" i="22"/>
  <c r="F15" i="22" s="1"/>
  <c r="E14" i="22"/>
  <c r="E15" i="22" s="1"/>
  <c r="D14" i="22"/>
  <c r="D15" i="22" s="1"/>
  <c r="C14" i="22"/>
  <c r="C15" i="22" s="1"/>
  <c r="B14" i="22"/>
  <c r="B15" i="22" s="1"/>
  <c r="L14" i="20"/>
  <c r="L15" i="20" s="1"/>
  <c r="K14" i="20"/>
  <c r="K15" i="20" s="1"/>
  <c r="J14" i="20"/>
  <c r="J15" i="20" s="1"/>
  <c r="I14" i="20"/>
  <c r="I15" i="20" s="1"/>
  <c r="H14" i="20"/>
  <c r="H15" i="20" s="1"/>
  <c r="G14" i="20"/>
  <c r="G15" i="20" s="1"/>
  <c r="F14" i="20"/>
  <c r="F15" i="20" s="1"/>
  <c r="E14" i="20"/>
  <c r="E15" i="20" s="1"/>
  <c r="D14" i="20"/>
  <c r="D15" i="20" s="1"/>
  <c r="C14" i="20"/>
  <c r="C15" i="20" s="1"/>
  <c r="B14" i="20"/>
  <c r="B15" i="20" s="1"/>
  <c r="M14" i="7" l="1"/>
  <c r="M15" i="7" s="1"/>
  <c r="L14" i="6"/>
  <c r="L15" i="6" s="1"/>
  <c r="M14" i="16"/>
  <c r="M15" i="16" s="1"/>
  <c r="M14" i="15"/>
  <c r="M15" i="15" s="1"/>
  <c r="L14" i="9"/>
  <c r="L14" i="10"/>
  <c r="M14" i="10"/>
  <c r="Z5" i="1" l="1"/>
  <c r="AA5" i="1"/>
  <c r="AB4" i="1"/>
  <c r="AB3" i="1"/>
  <c r="J14" i="3"/>
  <c r="J15" i="3" s="1"/>
  <c r="M14" i="2"/>
  <c r="M15" i="2" s="1"/>
  <c r="W3" i="1" l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2" i="1"/>
  <c r="X2" i="1" s="1"/>
  <c r="U2" i="1"/>
  <c r="V2" i="1" s="1"/>
  <c r="U3" i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M15" i="1"/>
  <c r="M14" i="5" l="1"/>
  <c r="M15" i="5" s="1"/>
  <c r="M14" i="4"/>
  <c r="M15" i="4" s="1"/>
  <c r="I14" i="11" l="1"/>
  <c r="I15" i="11" s="1"/>
  <c r="I14" i="14"/>
  <c r="I15" i="14" s="1"/>
  <c r="K41" i="7" l="1"/>
  <c r="M41" i="7" s="1"/>
  <c r="K42" i="7"/>
  <c r="M42" i="7" s="1"/>
  <c r="K43" i="7"/>
  <c r="M43" i="7" s="1"/>
  <c r="K44" i="7"/>
  <c r="M44" i="7" s="1"/>
  <c r="K45" i="7"/>
  <c r="M45" i="7" s="1"/>
  <c r="K46" i="7"/>
  <c r="M46" i="7" s="1"/>
  <c r="K47" i="7"/>
  <c r="M47" i="7" s="1"/>
  <c r="K48" i="7"/>
  <c r="M48" i="7" s="1"/>
  <c r="K49" i="7"/>
  <c r="M49" i="7" s="1"/>
  <c r="K50" i="7"/>
  <c r="M50" i="7" s="1"/>
  <c r="K51" i="7"/>
  <c r="M51" i="7" s="1"/>
  <c r="K40" i="7"/>
  <c r="M40" i="7" s="1"/>
  <c r="J41" i="7"/>
  <c r="L41" i="7" s="1"/>
  <c r="J42" i="7"/>
  <c r="L42" i="7" s="1"/>
  <c r="J43" i="7"/>
  <c r="L43" i="7" s="1"/>
  <c r="J44" i="7"/>
  <c r="L44" i="7" s="1"/>
  <c r="J45" i="7"/>
  <c r="L45" i="7" s="1"/>
  <c r="J46" i="7"/>
  <c r="L46" i="7" s="1"/>
  <c r="J47" i="7"/>
  <c r="L47" i="7" s="1"/>
  <c r="J48" i="7"/>
  <c r="L48" i="7" s="1"/>
  <c r="J49" i="7"/>
  <c r="L49" i="7" s="1"/>
  <c r="J50" i="7"/>
  <c r="L50" i="7" s="1"/>
  <c r="J51" i="7"/>
  <c r="L51" i="7" s="1"/>
  <c r="J40" i="7"/>
  <c r="L40" i="7" s="1"/>
  <c r="L14" i="7"/>
  <c r="L15" i="7" s="1"/>
  <c r="L31" i="8" l="1"/>
  <c r="L14" i="8"/>
  <c r="E14" i="18" l="1"/>
  <c r="B14" i="18"/>
  <c r="L14" i="17" l="1"/>
  <c r="L15" i="17" s="1"/>
  <c r="K14" i="17"/>
  <c r="K15" i="17" s="1"/>
  <c r="J14" i="17"/>
  <c r="J15" i="17" s="1"/>
  <c r="I14" i="17"/>
  <c r="I15" i="17" s="1"/>
  <c r="H14" i="17"/>
  <c r="H15" i="17" s="1"/>
  <c r="G14" i="17"/>
  <c r="G15" i="17" s="1"/>
  <c r="F14" i="17"/>
  <c r="F15" i="17" s="1"/>
  <c r="E14" i="17"/>
  <c r="E15" i="17" s="1"/>
  <c r="D14" i="17"/>
  <c r="D15" i="17" s="1"/>
  <c r="C14" i="17"/>
  <c r="C15" i="17" s="1"/>
  <c r="B14" i="17"/>
  <c r="B15" i="17" s="1"/>
  <c r="L14" i="16"/>
  <c r="L15" i="16" s="1"/>
  <c r="K14" i="16"/>
  <c r="K15" i="16" s="1"/>
  <c r="J14" i="16"/>
  <c r="J15" i="16" s="1"/>
  <c r="I14" i="16"/>
  <c r="I15" i="16" s="1"/>
  <c r="H14" i="16"/>
  <c r="H15" i="16" s="1"/>
  <c r="G14" i="16"/>
  <c r="G15" i="16" s="1"/>
  <c r="F14" i="16"/>
  <c r="F15" i="16" s="1"/>
  <c r="E14" i="16"/>
  <c r="E15" i="16" s="1"/>
  <c r="D14" i="16"/>
  <c r="D15" i="16" s="1"/>
  <c r="C14" i="16"/>
  <c r="C15" i="16" s="1"/>
  <c r="B14" i="16"/>
  <c r="B15" i="16" s="1"/>
  <c r="C14" i="15"/>
  <c r="C15" i="15" s="1"/>
  <c r="D14" i="15"/>
  <c r="D15" i="15" s="1"/>
  <c r="E14" i="15"/>
  <c r="E15" i="15" s="1"/>
  <c r="F14" i="15"/>
  <c r="F15" i="15" s="1"/>
  <c r="G14" i="15"/>
  <c r="G15" i="15" s="1"/>
  <c r="H14" i="15"/>
  <c r="H15" i="15" s="1"/>
  <c r="I14" i="15"/>
  <c r="I15" i="15" s="1"/>
  <c r="J14" i="15"/>
  <c r="J15" i="15" s="1"/>
  <c r="K14" i="15"/>
  <c r="K15" i="15" s="1"/>
  <c r="L14" i="15"/>
  <c r="L15" i="15" s="1"/>
  <c r="B14" i="15"/>
  <c r="B15" i="15" s="1"/>
  <c r="H14" i="14"/>
  <c r="H15" i="14" s="1"/>
  <c r="G14" i="14"/>
  <c r="G15" i="14" s="1"/>
  <c r="F14" i="14"/>
  <c r="F15" i="14" s="1"/>
  <c r="E14" i="14"/>
  <c r="E15" i="14" s="1"/>
  <c r="D14" i="14"/>
  <c r="D15" i="14" s="1"/>
  <c r="C14" i="14"/>
  <c r="C15" i="14" s="1"/>
  <c r="B14" i="14"/>
  <c r="B15" i="14" s="1"/>
  <c r="H14" i="11" l="1"/>
  <c r="H15" i="11" s="1"/>
  <c r="G14" i="11"/>
  <c r="G15" i="11" s="1"/>
  <c r="F14" i="11"/>
  <c r="F15" i="11" s="1"/>
  <c r="E14" i="11"/>
  <c r="E15" i="11" s="1"/>
  <c r="D14" i="11"/>
  <c r="D15" i="11" s="1"/>
  <c r="C14" i="11"/>
  <c r="C15" i="11" s="1"/>
  <c r="B14" i="11"/>
  <c r="B15" i="11" s="1"/>
  <c r="K14" i="10"/>
  <c r="J14" i="10"/>
  <c r="I14" i="10"/>
  <c r="H14" i="10"/>
  <c r="G14" i="10"/>
  <c r="F14" i="10"/>
  <c r="E14" i="10"/>
  <c r="D14" i="10"/>
  <c r="C14" i="10"/>
  <c r="B14" i="10"/>
  <c r="K14" i="9"/>
  <c r="J14" i="9"/>
  <c r="I14" i="9"/>
  <c r="H14" i="9"/>
  <c r="G14" i="9"/>
  <c r="F14" i="9"/>
  <c r="E14" i="9"/>
  <c r="D14" i="9"/>
  <c r="C14" i="9"/>
  <c r="B14" i="9"/>
  <c r="K31" i="8"/>
  <c r="J31" i="8"/>
  <c r="I31" i="8"/>
  <c r="H31" i="8"/>
  <c r="G31" i="8"/>
  <c r="F31" i="8"/>
  <c r="E31" i="8"/>
  <c r="D31" i="8"/>
  <c r="C31" i="8"/>
  <c r="B31" i="8"/>
  <c r="K14" i="8"/>
  <c r="J14" i="8"/>
  <c r="I14" i="8"/>
  <c r="H14" i="8"/>
  <c r="G14" i="8"/>
  <c r="F14" i="8"/>
  <c r="E14" i="8"/>
  <c r="D14" i="8"/>
  <c r="C14" i="8"/>
  <c r="B14" i="8"/>
  <c r="K14" i="7"/>
  <c r="J14" i="7"/>
  <c r="J15" i="7" s="1"/>
  <c r="I14" i="7"/>
  <c r="I15" i="7" s="1"/>
  <c r="H14" i="7"/>
  <c r="H15" i="7" s="1"/>
  <c r="G14" i="7"/>
  <c r="G15" i="7" s="1"/>
  <c r="F14" i="7"/>
  <c r="F15" i="7" s="1"/>
  <c r="E14" i="7"/>
  <c r="E15" i="7" s="1"/>
  <c r="D14" i="7"/>
  <c r="D15" i="7" s="1"/>
  <c r="C14" i="7"/>
  <c r="C15" i="7" s="1"/>
  <c r="B14" i="7"/>
  <c r="K14" i="6"/>
  <c r="K15" i="6" s="1"/>
  <c r="J14" i="6"/>
  <c r="J15" i="6" s="1"/>
  <c r="I14" i="6"/>
  <c r="I15" i="6" s="1"/>
  <c r="H14" i="6"/>
  <c r="H15" i="6" s="1"/>
  <c r="G14" i="6"/>
  <c r="G15" i="6" s="1"/>
  <c r="F14" i="6"/>
  <c r="F15" i="6" s="1"/>
  <c r="E14" i="6"/>
  <c r="E15" i="6" s="1"/>
  <c r="D14" i="6"/>
  <c r="D15" i="6" s="1"/>
  <c r="C14" i="6"/>
  <c r="C15" i="6" s="1"/>
  <c r="B14" i="6"/>
  <c r="B15" i="6" s="1"/>
  <c r="L14" i="5"/>
  <c r="L15" i="5" s="1"/>
  <c r="K14" i="5"/>
  <c r="K15" i="5" s="1"/>
  <c r="J14" i="5"/>
  <c r="J15" i="5" s="1"/>
  <c r="I14" i="5"/>
  <c r="I15" i="5" s="1"/>
  <c r="H14" i="5"/>
  <c r="H15" i="5" s="1"/>
  <c r="G14" i="5"/>
  <c r="G15" i="5" s="1"/>
  <c r="F14" i="5"/>
  <c r="F15" i="5" s="1"/>
  <c r="E14" i="5"/>
  <c r="E15" i="5" s="1"/>
  <c r="D14" i="5"/>
  <c r="D15" i="5" s="1"/>
  <c r="C14" i="5"/>
  <c r="C15" i="5" s="1"/>
  <c r="B14" i="5"/>
  <c r="B15" i="5" s="1"/>
  <c r="L14" i="4"/>
  <c r="L15" i="4" s="1"/>
  <c r="K14" i="4"/>
  <c r="K15" i="4" s="1"/>
  <c r="J14" i="4"/>
  <c r="J15" i="4" s="1"/>
  <c r="I14" i="4"/>
  <c r="I15" i="4" s="1"/>
  <c r="H14" i="4"/>
  <c r="H15" i="4" s="1"/>
  <c r="G14" i="4"/>
  <c r="G15" i="4" s="1"/>
  <c r="F14" i="4"/>
  <c r="F15" i="4" s="1"/>
  <c r="E14" i="4"/>
  <c r="E15" i="4" s="1"/>
  <c r="D14" i="4"/>
  <c r="D15" i="4" s="1"/>
  <c r="C14" i="4"/>
  <c r="C15" i="4" s="1"/>
  <c r="B14" i="4"/>
  <c r="B15" i="4" s="1"/>
  <c r="I14" i="3"/>
  <c r="I15" i="3" s="1"/>
  <c r="H14" i="3"/>
  <c r="H15" i="3" s="1"/>
  <c r="G14" i="3"/>
  <c r="G15" i="3" s="1"/>
  <c r="F14" i="3"/>
  <c r="F15" i="3" s="1"/>
  <c r="E14" i="3"/>
  <c r="E15" i="3" s="1"/>
  <c r="D14" i="3"/>
  <c r="D15" i="3" s="1"/>
  <c r="C14" i="3"/>
  <c r="C15" i="3" s="1"/>
  <c r="B14" i="3"/>
  <c r="L14" i="2"/>
  <c r="L15" i="2" s="1"/>
  <c r="K14" i="2"/>
  <c r="K15" i="2" s="1"/>
  <c r="J14" i="2"/>
  <c r="J15" i="2" s="1"/>
  <c r="I14" i="2"/>
  <c r="I15" i="2" s="1"/>
  <c r="H14" i="2"/>
  <c r="H15" i="2" s="1"/>
  <c r="G14" i="2"/>
  <c r="G15" i="2" s="1"/>
  <c r="F14" i="2"/>
  <c r="F15" i="2" s="1"/>
  <c r="E14" i="2"/>
  <c r="E15" i="2" s="1"/>
  <c r="D14" i="2"/>
  <c r="D15" i="2" s="1"/>
  <c r="C14" i="2"/>
  <c r="C15" i="2" s="1"/>
  <c r="B14" i="2"/>
  <c r="B15" i="2" s="1"/>
  <c r="C14" i="1"/>
  <c r="C15" i="1" s="1"/>
  <c r="D14" i="1"/>
  <c r="D15" i="1" s="1"/>
  <c r="E14" i="1"/>
  <c r="E15" i="1" s="1"/>
  <c r="F14" i="1"/>
  <c r="F15" i="1" s="1"/>
  <c r="G14" i="1"/>
  <c r="G15" i="1" s="1"/>
  <c r="H14" i="1"/>
  <c r="I14" i="1"/>
  <c r="I15" i="1" s="1"/>
  <c r="J14" i="1"/>
  <c r="J15" i="1" s="1"/>
  <c r="K14" i="1"/>
  <c r="K15" i="1" s="1"/>
  <c r="L14" i="1"/>
  <c r="B14" i="1"/>
  <c r="B15" i="1" s="1"/>
  <c r="B15" i="3" l="1"/>
  <c r="O14" i="3"/>
  <c r="P14" i="3" s="1"/>
  <c r="J52" i="7"/>
  <c r="L52" i="7" s="1"/>
  <c r="K15" i="7"/>
  <c r="U14" i="1"/>
  <c r="V14" i="1" s="1"/>
  <c r="L15" i="1"/>
  <c r="W14" i="1"/>
  <c r="X14" i="1" s="1"/>
  <c r="H15" i="1"/>
  <c r="K52" i="7"/>
  <c r="M52" i="7" s="1"/>
  <c r="B1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aswin lohani</author>
  </authors>
  <commentList>
    <comment ref="P16" authorId="0" shapeId="0" xr:uid="{F63766B9-AD77-497E-8810-4ADAAC8CA64E}">
      <text>
        <r>
          <rPr>
            <b/>
            <sz val="9"/>
            <color indexed="81"/>
            <rFont val="Tahoma"/>
            <family val="2"/>
          </rPr>
          <t>aswin lohani:</t>
        </r>
        <r>
          <rPr>
            <sz val="9"/>
            <color indexed="81"/>
            <rFont val="Tahoma"/>
            <family val="2"/>
          </rPr>
          <t xml:space="preserve">
how to get state total
</t>
        </r>
      </text>
    </comment>
  </commentList>
</comments>
</file>

<file path=xl/sharedStrings.xml><?xml version="1.0" encoding="utf-8"?>
<sst xmlns="http://schemas.openxmlformats.org/spreadsheetml/2006/main" count="481" uniqueCount="88">
  <si>
    <t>Population</t>
  </si>
  <si>
    <t>2018-2019 Differ</t>
  </si>
  <si>
    <t>% Change</t>
  </si>
  <si>
    <t>17-18</t>
  </si>
  <si>
    <t>13-18</t>
  </si>
  <si>
    <t>Andrews</t>
  </si>
  <si>
    <t>Crane</t>
  </si>
  <si>
    <t>Texas</t>
  </si>
  <si>
    <t>Ector</t>
  </si>
  <si>
    <t>ODA</t>
  </si>
  <si>
    <t xml:space="preserve">Loving </t>
  </si>
  <si>
    <t>Martin</t>
  </si>
  <si>
    <t>Midland</t>
  </si>
  <si>
    <t>Pecos</t>
  </si>
  <si>
    <t>Reeves</t>
  </si>
  <si>
    <t>Terrell</t>
  </si>
  <si>
    <t>Upton</t>
  </si>
  <si>
    <t>Ward</t>
  </si>
  <si>
    <t>Winkler</t>
  </si>
  <si>
    <t>Total</t>
  </si>
  <si>
    <t>% of State</t>
  </si>
  <si>
    <t>State Total</t>
  </si>
  <si>
    <t>Labor Force</t>
  </si>
  <si>
    <t>Median Age</t>
  </si>
  <si>
    <t>2007 Gross</t>
  </si>
  <si>
    <t>2008 Gross</t>
  </si>
  <si>
    <t>2009 Gross</t>
  </si>
  <si>
    <t>2010 Gross</t>
  </si>
  <si>
    <t>2011 Gross</t>
  </si>
  <si>
    <t>2012 Gross</t>
  </si>
  <si>
    <t>2013 Gross</t>
  </si>
  <si>
    <t>2014 Gross</t>
  </si>
  <si>
    <t>2015 Gross</t>
  </si>
  <si>
    <t>2016 Gross</t>
  </si>
  <si>
    <t>2017 Gross</t>
  </si>
  <si>
    <t>2018 Gross</t>
  </si>
  <si>
    <t>2019 Gross</t>
  </si>
  <si>
    <t>2007 Taxable</t>
  </si>
  <si>
    <t xml:space="preserve">2008 Taxable </t>
  </si>
  <si>
    <t>2009 Taxable</t>
  </si>
  <si>
    <t>2010 Taxable</t>
  </si>
  <si>
    <t>2011 Taxable</t>
  </si>
  <si>
    <t>2012 Taxable</t>
  </si>
  <si>
    <t>2013 Taxable</t>
  </si>
  <si>
    <t>2014 Taxable</t>
  </si>
  <si>
    <t>2015 Taxable</t>
  </si>
  <si>
    <t>2016 Taxable</t>
  </si>
  <si>
    <t>2017 Taxable</t>
  </si>
  <si>
    <t>2018 Taxable</t>
  </si>
  <si>
    <t>2019 Taxable</t>
  </si>
  <si>
    <t>Gross Sales</t>
  </si>
  <si>
    <t>Taxable Value</t>
  </si>
  <si>
    <t>COUNTY</t>
  </si>
  <si>
    <t>2018 Gross Sales</t>
  </si>
  <si>
    <t>2018 Taxable Value</t>
  </si>
  <si>
    <t>2018 Calculated Sales Tax</t>
  </si>
  <si>
    <t>Loving</t>
  </si>
  <si>
    <t>TOTAL</t>
  </si>
  <si>
    <t>% of State Total</t>
  </si>
  <si>
    <t>STATE TOTAL</t>
  </si>
  <si>
    <t>Market Value</t>
  </si>
  <si>
    <t>Total Rate</t>
  </si>
  <si>
    <t>Levy</t>
  </si>
  <si>
    <t>Severance</t>
  </si>
  <si>
    <t>Oil</t>
  </si>
  <si>
    <t>Gas</t>
  </si>
  <si>
    <t>New Permits</t>
  </si>
  <si>
    <t>All Permits</t>
  </si>
  <si>
    <t>Registrations</t>
  </si>
  <si>
    <t>DVMT</t>
  </si>
  <si>
    <t>DVM</t>
  </si>
  <si>
    <t>2016-2017 Difference</t>
  </si>
  <si>
    <t>10 Year Difference</t>
  </si>
  <si>
    <t>2016-2017 Gain/Loss</t>
  </si>
  <si>
    <t>10 Year Gain Loss</t>
  </si>
  <si>
    <t>Solar</t>
  </si>
  <si>
    <t>Wind</t>
  </si>
  <si>
    <t>Crashes</t>
  </si>
  <si>
    <t>Fatalities</t>
  </si>
  <si>
    <t>CMV Crashes</t>
  </si>
  <si>
    <t>CMV Fatalities</t>
  </si>
  <si>
    <t>Raw 10-20</t>
  </si>
  <si>
    <t>2019-2020 Change</t>
  </si>
  <si>
    <t>Average</t>
  </si>
  <si>
    <t>2020 Gross</t>
  </si>
  <si>
    <t>2021 Gross</t>
  </si>
  <si>
    <t>2020 Taxable</t>
  </si>
  <si>
    <t>2021 Taxable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</si>
</sst>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00"/>
    <numFmt numFmtId="166" formatCode="_(* #,##0.000_);_(* \(#,##0.000\);_(* &quot;-&quot;??_);_(@_)"/>
    <numFmt numFmtId="167" formatCode="&quot;$&quot;#,##0"/>
    <numFmt numFmtId="168" formatCode="_(&quot;$&quot;* #,##0_);_(&quot;$&quot;* \(#,##0\);_(&quot;$&quot;* &quot;-&quot;??_);_(@_)"/>
    <numFmt numFmtId="169" formatCode="0.000"/>
    <numFmt numFmtId="170" formatCode="0.0"/>
    <numFmt numFmtId="171" formatCode="0.0%"/>
    <numFmt numFmtId="172" formatCode="#,##0.000_);\(#,##0.000\)"/>
    <numFmt numFmtId="173" formatCode="#,##0.0"/>
    <numFmt numFmtId="174" formatCode="[$-10409]#,##0;\(#,##0\)"/>
    <numFmt numFmtId="175" formatCode="#,##0.000000"/>
    <numFmt numFmtId="176" formatCode="#,##0\ \ \ \ 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1"/>
      <color theme="1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CECE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DDDDDD"/>
      </top>
      <bottom style="thin">
        <color rgb="FFDDDDDD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9" fillId="0" borderId="0"/>
  </cellStyleXfs>
  <cellXfs count="13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3" fontId="0" fillId="0" borderId="0" xfId="0" applyNumberFormat="1"/>
    <xf numFmtId="1" fontId="2" fillId="0" borderId="0" xfId="1" applyNumberFormat="1" applyFont="1" applyAlignment="1">
      <alignment horizontal="center"/>
    </xf>
    <xf numFmtId="167" fontId="1" fillId="0" borderId="0" xfId="0" applyNumberFormat="1" applyFont="1"/>
    <xf numFmtId="167" fontId="0" fillId="0" borderId="0" xfId="0" applyNumberFormat="1"/>
    <xf numFmtId="167" fontId="4" fillId="0" borderId="0" xfId="0" applyNumberFormat="1" applyFont="1"/>
    <xf numFmtId="3" fontId="5" fillId="0" borderId="0" xfId="0" applyNumberFormat="1" applyFont="1"/>
    <xf numFmtId="168" fontId="0" fillId="0" borderId="0" xfId="2" applyNumberFormat="1" applyFont="1"/>
    <xf numFmtId="168" fontId="0" fillId="0" borderId="0" xfId="0" applyNumberFormat="1"/>
    <xf numFmtId="164" fontId="0" fillId="0" borderId="0" xfId="0" applyNumberFormat="1"/>
    <xf numFmtId="169" fontId="0" fillId="0" borderId="0" xfId="0" applyNumberFormat="1"/>
    <xf numFmtId="43" fontId="0" fillId="0" borderId="0" xfId="0" applyNumberFormat="1"/>
    <xf numFmtId="164" fontId="2" fillId="0" borderId="0" xfId="0" applyNumberFormat="1" applyFont="1"/>
    <xf numFmtId="43" fontId="2" fillId="0" borderId="0" xfId="0" applyNumberFormat="1" applyFont="1"/>
    <xf numFmtId="169" fontId="2" fillId="0" borderId="0" xfId="0" applyNumberFormat="1" applyFont="1"/>
    <xf numFmtId="1" fontId="0" fillId="0" borderId="0" xfId="0" applyNumberFormat="1"/>
    <xf numFmtId="170" fontId="0" fillId="0" borderId="0" xfId="0" applyNumberFormat="1"/>
    <xf numFmtId="3" fontId="2" fillId="0" borderId="0" xfId="1" applyNumberFormat="1" applyFont="1"/>
    <xf numFmtId="171" fontId="2" fillId="0" borderId="0" xfId="4" applyNumberFormat="1" applyFont="1" applyAlignment="1">
      <alignment horizontal="center"/>
    </xf>
    <xf numFmtId="37" fontId="0" fillId="0" borderId="0" xfId="2" applyNumberFormat="1" applyFont="1"/>
    <xf numFmtId="171" fontId="0" fillId="0" borderId="0" xfId="4" applyNumberFormat="1" applyFont="1"/>
    <xf numFmtId="3" fontId="0" fillId="0" borderId="0" xfId="2" applyNumberFormat="1" applyFont="1"/>
    <xf numFmtId="167" fontId="2" fillId="0" borderId="0" xfId="0" applyNumberFormat="1" applyFont="1"/>
    <xf numFmtId="0" fontId="2" fillId="0" borderId="1" xfId="0" applyFont="1" applyBorder="1"/>
    <xf numFmtId="0" fontId="2" fillId="0" borderId="1" xfId="1" applyNumberFormat="1" applyFont="1" applyBorder="1" applyAlignment="1">
      <alignment horizontal="center"/>
    </xf>
    <xf numFmtId="3" fontId="0" fillId="0" borderId="1" xfId="1" applyNumberFormat="1" applyFont="1" applyBorder="1" applyAlignment="1">
      <alignment horizontal="right"/>
    </xf>
    <xf numFmtId="3" fontId="3" fillId="0" borderId="1" xfId="1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171" fontId="0" fillId="0" borderId="1" xfId="4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3" fontId="0" fillId="0" borderId="1" xfId="0" applyNumberFormat="1" applyBorder="1"/>
    <xf numFmtId="0" fontId="0" fillId="0" borderId="1" xfId="0" applyBorder="1"/>
    <xf numFmtId="37" fontId="0" fillId="0" borderId="1" xfId="0" applyNumberFormat="1" applyBorder="1" applyAlignment="1">
      <alignment horizontal="right"/>
    </xf>
    <xf numFmtId="37" fontId="0" fillId="0" borderId="1" xfId="0" applyNumberFormat="1" applyBorder="1"/>
    <xf numFmtId="171" fontId="0" fillId="0" borderId="1" xfId="4" applyNumberFormat="1" applyFont="1" applyBorder="1"/>
    <xf numFmtId="167" fontId="0" fillId="0" borderId="1" xfId="2" applyNumberFormat="1" applyFont="1" applyBorder="1"/>
    <xf numFmtId="167" fontId="0" fillId="0" borderId="1" xfId="0" applyNumberFormat="1" applyBorder="1"/>
    <xf numFmtId="1" fontId="2" fillId="0" borderId="1" xfId="1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71" fontId="0" fillId="0" borderId="1" xfId="4" applyNumberFormat="1" applyFont="1" applyBorder="1" applyAlignment="1">
      <alignment horizontal="center"/>
    </xf>
    <xf numFmtId="3" fontId="0" fillId="0" borderId="1" xfId="1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71" fontId="2" fillId="0" borderId="1" xfId="4" applyNumberFormat="1" applyFont="1" applyBorder="1" applyAlignment="1">
      <alignment horizontal="center"/>
    </xf>
    <xf numFmtId="3" fontId="2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172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3" fillId="0" borderId="1" xfId="1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6" fontId="0" fillId="0" borderId="0" xfId="0" applyNumberFormat="1"/>
    <xf numFmtId="10" fontId="0" fillId="0" borderId="0" xfId="0" applyNumberFormat="1"/>
    <xf numFmtId="8" fontId="0" fillId="0" borderId="0" xfId="0" applyNumberFormat="1"/>
    <xf numFmtId="167" fontId="0" fillId="0" borderId="2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6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/>
    </xf>
    <xf numFmtId="167" fontId="0" fillId="0" borderId="1" xfId="2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7" fillId="0" borderId="6" xfId="0" applyNumberFormat="1" applyFont="1" applyBorder="1" applyAlignment="1">
      <alignment horizontal="right" vertical="center"/>
    </xf>
    <xf numFmtId="3" fontId="7" fillId="0" borderId="7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right" vertical="center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3" fontId="0" fillId="0" borderId="0" xfId="0" applyNumberFormat="1"/>
    <xf numFmtId="0" fontId="2" fillId="0" borderId="0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71" fontId="0" fillId="0" borderId="0" xfId="4" applyNumberFormat="1" applyFont="1" applyBorder="1" applyAlignment="1">
      <alignment horizontal="right"/>
    </xf>
    <xf numFmtId="173" fontId="0" fillId="0" borderId="0" xfId="1" applyNumberFormat="1" applyFont="1" applyBorder="1" applyAlignment="1">
      <alignment horizontal="right"/>
    </xf>
    <xf numFmtId="164" fontId="0" fillId="0" borderId="1" xfId="1" applyNumberFormat="1" applyFont="1" applyFill="1" applyBorder="1" applyAlignment="1">
      <alignment horizontal="center"/>
    </xf>
    <xf numFmtId="164" fontId="0" fillId="0" borderId="1" xfId="0" applyNumberFormat="1" applyBorder="1"/>
    <xf numFmtId="171" fontId="0" fillId="0" borderId="1" xfId="4" applyNumberFormat="1" applyFont="1" applyFill="1" applyBorder="1" applyAlignment="1">
      <alignment horizontal="center"/>
    </xf>
    <xf numFmtId="9" fontId="0" fillId="0" borderId="0" xfId="4" applyFont="1"/>
    <xf numFmtId="9" fontId="0" fillId="2" borderId="0" xfId="4" applyFont="1" applyFill="1"/>
    <xf numFmtId="9" fontId="0" fillId="0" borderId="0" xfId="4" applyFont="1" applyFill="1"/>
    <xf numFmtId="9" fontId="0" fillId="3" borderId="0" xfId="4" applyFont="1" applyFill="1"/>
    <xf numFmtId="9" fontId="0" fillId="4" borderId="0" xfId="4" applyFont="1" applyFill="1"/>
    <xf numFmtId="9" fontId="0" fillId="5" borderId="0" xfId="4" applyFont="1" applyFill="1"/>
    <xf numFmtId="1" fontId="2" fillId="0" borderId="8" xfId="0" applyNumberFormat="1" applyFon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171" fontId="2" fillId="0" borderId="8" xfId="4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1" fontId="2" fillId="0" borderId="8" xfId="1" applyNumberFormat="1" applyFont="1" applyFill="1" applyBorder="1" applyAlignment="1">
      <alignment horizontal="center"/>
    </xf>
    <xf numFmtId="165" fontId="8" fillId="6" borderId="1" xfId="3" applyNumberFormat="1" applyFont="1" applyFill="1" applyBorder="1"/>
    <xf numFmtId="165" fontId="8" fillId="0" borderId="1" xfId="3" applyNumberFormat="1" applyFont="1" applyBorder="1"/>
    <xf numFmtId="165" fontId="2" fillId="0" borderId="0" xfId="0" applyNumberFormat="1" applyFont="1"/>
    <xf numFmtId="37" fontId="10" fillId="0" borderId="1" xfId="5" applyNumberFormat="1" applyFont="1" applyBorder="1"/>
    <xf numFmtId="164" fontId="0" fillId="0" borderId="1" xfId="1" applyNumberFormat="1" applyFont="1" applyBorder="1"/>
    <xf numFmtId="3" fontId="1" fillId="0" borderId="1" xfId="1" applyNumberFormat="1" applyBorder="1"/>
    <xf numFmtId="171" fontId="2" fillId="0" borderId="1" xfId="4" applyNumberFormat="1" applyFont="1" applyFill="1" applyBorder="1" applyAlignment="1">
      <alignment horizontal="center"/>
    </xf>
    <xf numFmtId="164" fontId="2" fillId="0" borderId="1" xfId="1" applyNumberFormat="1" applyFont="1" applyBorder="1"/>
    <xf numFmtId="0" fontId="11" fillId="0" borderId="0" xfId="0" applyFont="1"/>
    <xf numFmtId="171" fontId="0" fillId="0" borderId="8" xfId="4" applyNumberFormat="1" applyFont="1" applyFill="1" applyBorder="1" applyAlignment="1">
      <alignment horizontal="center"/>
    </xf>
    <xf numFmtId="5" fontId="0" fillId="0" borderId="0" xfId="0" applyNumberFormat="1"/>
    <xf numFmtId="171" fontId="0" fillId="0" borderId="0" xfId="4" applyNumberFormat="1" applyFont="1" applyFill="1" applyBorder="1" applyAlignment="1">
      <alignment horizontal="center"/>
    </xf>
    <xf numFmtId="43" fontId="0" fillId="0" borderId="0" xfId="1" applyFont="1"/>
    <xf numFmtId="164" fontId="0" fillId="0" borderId="0" xfId="1" applyNumberFormat="1" applyFont="1"/>
    <xf numFmtId="3" fontId="1" fillId="0" borderId="0" xfId="3" applyNumberFormat="1"/>
    <xf numFmtId="174" fontId="15" fillId="7" borderId="10" xfId="0" applyNumberFormat="1" applyFont="1" applyFill="1" applyBorder="1" applyAlignment="1">
      <alignment horizontal="right" vertical="center" readingOrder="1"/>
    </xf>
    <xf numFmtId="175" fontId="15" fillId="0" borderId="10" xfId="0" applyNumberFormat="1" applyFont="1" applyBorder="1" applyAlignment="1">
      <alignment horizontal="right" vertical="center" readingOrder="1"/>
    </xf>
    <xf numFmtId="175" fontId="15" fillId="0" borderId="0" xfId="0" applyNumberFormat="1" applyFont="1" applyAlignment="1">
      <alignment horizontal="right" vertical="center" readingOrder="1"/>
    </xf>
    <xf numFmtId="0" fontId="15" fillId="6" borderId="10" xfId="0" applyFont="1" applyFill="1" applyBorder="1" applyAlignment="1">
      <alignment horizontal="right" vertical="center" readingOrder="1"/>
    </xf>
    <xf numFmtId="44" fontId="15" fillId="0" borderId="10" xfId="2" applyFont="1" applyBorder="1" applyAlignment="1">
      <alignment horizontal="right" vertical="center" readingOrder="1"/>
    </xf>
    <xf numFmtId="44" fontId="15" fillId="0" borderId="0" xfId="2" applyFont="1" applyBorder="1" applyAlignment="1">
      <alignment horizontal="right" vertical="center" readingOrder="1"/>
    </xf>
    <xf numFmtId="43" fontId="2" fillId="0" borderId="0" xfId="1" applyFont="1" applyAlignment="1">
      <alignment horizontal="center"/>
    </xf>
    <xf numFmtId="44" fontId="0" fillId="0" borderId="0" xfId="2" applyFont="1"/>
    <xf numFmtId="44" fontId="15" fillId="6" borderId="10" xfId="2" applyFont="1" applyFill="1" applyBorder="1" applyAlignment="1">
      <alignment horizontal="right" vertical="center" readingOrder="1"/>
    </xf>
    <xf numFmtId="174" fontId="15" fillId="6" borderId="10" xfId="0" applyNumberFormat="1" applyFont="1" applyFill="1" applyBorder="1" applyAlignment="1">
      <alignment horizontal="right" vertical="center" readingOrder="1"/>
    </xf>
    <xf numFmtId="3" fontId="7" fillId="8" borderId="11" xfId="0" applyNumberFormat="1" applyFont="1" applyFill="1" applyBorder="1" applyAlignment="1">
      <alignment vertical="center" wrapText="1"/>
    </xf>
    <xf numFmtId="1" fontId="2" fillId="0" borderId="0" xfId="1" applyNumberFormat="1" applyFont="1" applyFill="1" applyAlignment="1">
      <alignment horizontal="center"/>
    </xf>
    <xf numFmtId="3" fontId="14" fillId="0" borderId="0" xfId="0" applyNumberFormat="1" applyFont="1"/>
    <xf numFmtId="3" fontId="2" fillId="0" borderId="9" xfId="0" applyNumberFormat="1" applyFont="1" applyBorder="1" applyAlignment="1">
      <alignment horizontal="center"/>
    </xf>
    <xf numFmtId="176" fontId="3" fillId="0" borderId="0" xfId="0" applyNumberFormat="1" applyFont="1" applyAlignment="1" applyProtection="1">
      <alignment horizontal="right"/>
      <protection locked="0"/>
    </xf>
    <xf numFmtId="176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12" xfId="0" applyNumberFormat="1" applyBorder="1"/>
  </cellXfs>
  <cellStyles count="6">
    <cellStyle name="Comma" xfId="1" builtinId="3"/>
    <cellStyle name="Currency" xfId="2" builtinId="4"/>
    <cellStyle name="Normal" xfId="0" builtinId="0"/>
    <cellStyle name="Normal 26 2" xfId="3" xr:uid="{00000000-0005-0000-0000-000003000000}"/>
    <cellStyle name="Normal_CountyXwalk" xfId="5" xr:uid="{41D87B76-39E1-4AB4-8E24-42E85B7C4204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win\Desktop\Intern\Aswin's%20Copy\Data\2021%20Labor%20For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B%20Coalition%20Workshe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ucnty21"/>
      <sheetName val="Sheet1"/>
    </sheetNames>
    <sheetDataSet>
      <sheetData sheetId="0"/>
      <sheetData sheetId="1">
        <row r="256">
          <cell r="A256">
            <v>14220460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Labor Force"/>
      <sheetName val="Registration"/>
      <sheetName val="Median Age"/>
      <sheetName val="Gross Sales"/>
      <sheetName val="Taxable Value"/>
      <sheetName val="Housing Units"/>
      <sheetName val="ADV Market Value"/>
      <sheetName val="ADV Taxable Value"/>
      <sheetName val="ADV Total Rate"/>
      <sheetName val="ADV Levy"/>
      <sheetName val="Severance"/>
      <sheetName val="Oil Production"/>
      <sheetName val="Gas Production"/>
      <sheetName val="Oil and gas"/>
      <sheetName val="New Permits"/>
      <sheetName val="All Permits"/>
      <sheetName val="Crashes"/>
      <sheetName val="Fatalities"/>
      <sheetName val="CMV Crash"/>
      <sheetName val="CMV Fatal"/>
      <sheetName val="DVM"/>
      <sheetName val="DVMT"/>
      <sheetName val="Registration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9">
          <cell r="K49">
            <v>5409401832.292141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"/>
  <sheetViews>
    <sheetView zoomScaleNormal="100" workbookViewId="0">
      <selection activeCell="P16" sqref="P16"/>
    </sheetView>
  </sheetViews>
  <sheetFormatPr defaultRowHeight="14.5" x14ac:dyDescent="0.35"/>
  <cols>
    <col min="1" max="1" width="10.54296875" bestFit="1" customWidth="1"/>
    <col min="2" max="13" width="10.08984375" bestFit="1" customWidth="1"/>
    <col min="14" max="15" width="10.08984375" customWidth="1"/>
    <col min="16" max="16" width="12.1796875" customWidth="1"/>
    <col min="17" max="17" width="10.08984375" customWidth="1"/>
    <col min="18" max="18" width="14.90625" bestFit="1" customWidth="1"/>
    <col min="19" max="20" width="10.08984375" customWidth="1"/>
    <col min="22" max="22" width="9.08984375" style="1"/>
    <col min="23" max="23" width="10.54296875" bestFit="1" customWidth="1"/>
    <col min="26" max="27" width="12.54296875" bestFit="1" customWidth="1"/>
    <col min="29" max="29" width="23.54296875" customWidth="1"/>
  </cols>
  <sheetData>
    <row r="1" spans="1:29" x14ac:dyDescent="0.35">
      <c r="A1" s="25" t="s">
        <v>0</v>
      </c>
      <c r="B1" s="26">
        <v>2007</v>
      </c>
      <c r="C1" s="26">
        <v>2008</v>
      </c>
      <c r="D1" s="26">
        <v>2009</v>
      </c>
      <c r="E1" s="26">
        <v>2010</v>
      </c>
      <c r="F1" s="26">
        <v>2011</v>
      </c>
      <c r="G1" s="26">
        <v>2012</v>
      </c>
      <c r="H1" s="26">
        <v>2013</v>
      </c>
      <c r="I1" s="26">
        <v>2014</v>
      </c>
      <c r="J1" s="26">
        <v>2015</v>
      </c>
      <c r="K1" s="26">
        <v>2016</v>
      </c>
      <c r="L1" s="26">
        <v>2017</v>
      </c>
      <c r="M1" s="26">
        <v>2018</v>
      </c>
      <c r="N1" s="26">
        <v>2019</v>
      </c>
      <c r="O1" s="26">
        <v>2020</v>
      </c>
      <c r="P1" s="26">
        <v>2021</v>
      </c>
      <c r="Q1" s="80"/>
      <c r="R1" s="1" t="s">
        <v>1</v>
      </c>
      <c r="S1" s="1" t="s">
        <v>2</v>
      </c>
      <c r="T1" s="1"/>
      <c r="U1" s="2" t="s">
        <v>3</v>
      </c>
      <c r="V1" s="2" t="s">
        <v>3</v>
      </c>
      <c r="W1" s="2" t="s">
        <v>4</v>
      </c>
      <c r="X1" s="1" t="s">
        <v>4</v>
      </c>
      <c r="Y1" s="1"/>
      <c r="Z1" s="1">
        <v>2017</v>
      </c>
      <c r="AA1" s="1">
        <v>2018</v>
      </c>
      <c r="AB1" s="1"/>
      <c r="AC1" s="3"/>
    </row>
    <row r="2" spans="1:29" x14ac:dyDescent="0.35">
      <c r="A2" s="25" t="s">
        <v>5</v>
      </c>
      <c r="B2" s="27">
        <v>13144</v>
      </c>
      <c r="C2" s="27">
        <v>13662</v>
      </c>
      <c r="D2" s="27">
        <v>14057</v>
      </c>
      <c r="E2" s="27">
        <v>14786</v>
      </c>
      <c r="F2" s="27">
        <v>15397</v>
      </c>
      <c r="G2" s="27">
        <v>16137</v>
      </c>
      <c r="H2" s="27">
        <v>16799</v>
      </c>
      <c r="I2" s="27">
        <v>17457</v>
      </c>
      <c r="J2" s="27">
        <v>18105</v>
      </c>
      <c r="K2" s="27">
        <v>17760</v>
      </c>
      <c r="L2" s="27">
        <v>17722</v>
      </c>
      <c r="M2" s="27">
        <v>18128</v>
      </c>
      <c r="N2" s="27">
        <v>18705</v>
      </c>
      <c r="O2" s="3">
        <v>18610</v>
      </c>
      <c r="P2">
        <v>18440</v>
      </c>
      <c r="Q2" s="81"/>
      <c r="R2" s="81">
        <f>N2-M2</f>
        <v>577</v>
      </c>
      <c r="S2" s="84">
        <f t="shared" ref="S2:S13" si="0">R2/M2*100</f>
        <v>3.1829214474845537</v>
      </c>
      <c r="T2" s="81"/>
      <c r="U2" s="14">
        <f t="shared" ref="U2:U14" si="1">M2-L2</f>
        <v>406</v>
      </c>
      <c r="V2" s="20">
        <f t="shared" ref="V2:V14" si="2">U2/L2</f>
        <v>2.290937817402099E-2</v>
      </c>
      <c r="W2" s="19">
        <f t="shared" ref="W2:W14" si="3">M2-H2</f>
        <v>1329</v>
      </c>
      <c r="X2" s="20">
        <f t="shared" ref="X2:X14" si="4">W2/H2</f>
        <v>7.9111851895946189E-2</v>
      </c>
      <c r="Y2" s="9"/>
      <c r="AA2" s="9"/>
      <c r="AB2" s="9"/>
      <c r="AC2" s="3"/>
    </row>
    <row r="3" spans="1:29" x14ac:dyDescent="0.35">
      <c r="A3" s="25" t="s">
        <v>6</v>
      </c>
      <c r="B3" s="27">
        <v>3862</v>
      </c>
      <c r="C3" s="27">
        <v>4021</v>
      </c>
      <c r="D3" s="27">
        <v>4165</v>
      </c>
      <c r="E3" s="27">
        <v>4375</v>
      </c>
      <c r="F3" s="27">
        <v>4367</v>
      </c>
      <c r="G3" s="27">
        <v>4573</v>
      </c>
      <c r="H3" s="27">
        <v>4773</v>
      </c>
      <c r="I3" s="27">
        <v>4927</v>
      </c>
      <c r="J3" s="27">
        <v>5048</v>
      </c>
      <c r="K3" s="27">
        <v>4830</v>
      </c>
      <c r="L3" s="27">
        <v>4740</v>
      </c>
      <c r="M3" s="27">
        <v>4794</v>
      </c>
      <c r="N3" s="27">
        <v>4797</v>
      </c>
      <c r="O3" s="3">
        <v>4675</v>
      </c>
      <c r="P3">
        <v>4680</v>
      </c>
      <c r="Q3" s="81"/>
      <c r="R3" s="81">
        <f t="shared" ref="R3:R13" si="5">N3-M3</f>
        <v>3</v>
      </c>
      <c r="S3" s="84">
        <f t="shared" si="0"/>
        <v>6.2578222778473094E-2</v>
      </c>
      <c r="T3" s="81"/>
      <c r="U3" s="14">
        <f t="shared" si="1"/>
        <v>54</v>
      </c>
      <c r="V3" s="20">
        <f t="shared" si="2"/>
        <v>1.1392405063291139E-2</v>
      </c>
      <c r="W3" s="19">
        <f t="shared" si="3"/>
        <v>21</v>
      </c>
      <c r="X3" s="20">
        <f t="shared" si="4"/>
        <v>4.3997485857950975E-3</v>
      </c>
      <c r="Y3" s="9" t="s">
        <v>7</v>
      </c>
      <c r="Z3" s="21">
        <v>27419612</v>
      </c>
      <c r="AA3" s="21">
        <v>28701845</v>
      </c>
      <c r="AB3" s="22">
        <f>(AA3-Z3)/Z3</f>
        <v>4.6763353179468767E-2</v>
      </c>
      <c r="AC3" s="3">
        <v>1282233</v>
      </c>
    </row>
    <row r="4" spans="1:29" x14ac:dyDescent="0.35">
      <c r="A4" s="25" t="s">
        <v>8</v>
      </c>
      <c r="B4" s="27">
        <v>128874</v>
      </c>
      <c r="C4" s="27">
        <v>131180</v>
      </c>
      <c r="D4" s="27">
        <v>134625</v>
      </c>
      <c r="E4" s="27">
        <v>137130</v>
      </c>
      <c r="F4" s="27">
        <v>139691</v>
      </c>
      <c r="G4" s="27">
        <v>144609</v>
      </c>
      <c r="H4" s="27">
        <v>149378</v>
      </c>
      <c r="I4" s="27">
        <v>154399</v>
      </c>
      <c r="J4" s="27">
        <v>159436</v>
      </c>
      <c r="K4" s="27">
        <v>157462</v>
      </c>
      <c r="L4" s="27">
        <v>157087</v>
      </c>
      <c r="M4" s="27">
        <v>162124</v>
      </c>
      <c r="N4" s="27">
        <v>166223</v>
      </c>
      <c r="O4" s="3">
        <v>165171</v>
      </c>
      <c r="P4">
        <v>161091</v>
      </c>
      <c r="Q4" s="81"/>
      <c r="R4" s="81">
        <f t="shared" si="5"/>
        <v>4099</v>
      </c>
      <c r="S4" s="84">
        <f t="shared" si="0"/>
        <v>2.5283116626779503</v>
      </c>
      <c r="T4" s="81"/>
      <c r="U4" s="14">
        <f t="shared" si="1"/>
        <v>5037</v>
      </c>
      <c r="V4" s="20">
        <f t="shared" si="2"/>
        <v>3.2065034025730965E-2</v>
      </c>
      <c r="W4" s="19">
        <f t="shared" si="3"/>
        <v>12746</v>
      </c>
      <c r="X4" s="20">
        <f t="shared" si="4"/>
        <v>8.5327156609407012E-2</v>
      </c>
      <c r="Y4" s="9" t="s">
        <v>9</v>
      </c>
      <c r="Z4" s="23">
        <v>404792</v>
      </c>
      <c r="AA4" s="23">
        <v>418831</v>
      </c>
      <c r="AB4" s="22">
        <f>(AA4-Z4)/Z4</f>
        <v>3.4682009525879957E-2</v>
      </c>
      <c r="AC4" s="3"/>
    </row>
    <row r="5" spans="1:29" x14ac:dyDescent="0.35">
      <c r="A5" s="25" t="s">
        <v>10</v>
      </c>
      <c r="B5" s="27">
        <v>54</v>
      </c>
      <c r="C5" s="27">
        <v>40</v>
      </c>
      <c r="D5" s="27">
        <v>45</v>
      </c>
      <c r="E5" s="27">
        <v>83</v>
      </c>
      <c r="F5" s="27">
        <v>95</v>
      </c>
      <c r="G5" s="27">
        <v>83</v>
      </c>
      <c r="H5" s="27">
        <v>103</v>
      </c>
      <c r="I5" s="27">
        <v>86</v>
      </c>
      <c r="J5" s="27">
        <v>112</v>
      </c>
      <c r="K5" s="27">
        <v>113</v>
      </c>
      <c r="L5" s="27">
        <v>134</v>
      </c>
      <c r="M5" s="27">
        <v>152</v>
      </c>
      <c r="N5" s="27">
        <v>169</v>
      </c>
      <c r="O5" s="3">
        <v>64</v>
      </c>
      <c r="P5">
        <v>57</v>
      </c>
      <c r="Q5" s="81"/>
      <c r="R5" s="81">
        <f t="shared" si="5"/>
        <v>17</v>
      </c>
      <c r="S5" s="84">
        <f t="shared" si="0"/>
        <v>11.184210526315789</v>
      </c>
      <c r="T5" s="81"/>
      <c r="U5" s="14">
        <f t="shared" si="1"/>
        <v>18</v>
      </c>
      <c r="V5" s="20">
        <f t="shared" si="2"/>
        <v>0.13432835820895522</v>
      </c>
      <c r="W5" s="19">
        <f t="shared" si="3"/>
        <v>49</v>
      </c>
      <c r="X5" s="20">
        <f t="shared" si="4"/>
        <v>0.47572815533980584</v>
      </c>
      <c r="Y5" s="9"/>
      <c r="Z5" s="22">
        <f>Z4/Z3</f>
        <v>1.4762863894645919E-2</v>
      </c>
      <c r="AA5" s="22">
        <f>AA4/AA3</f>
        <v>1.459247654636836E-2</v>
      </c>
      <c r="AB5" s="9"/>
      <c r="AC5" s="3"/>
    </row>
    <row r="6" spans="1:29" x14ac:dyDescent="0.35">
      <c r="A6" s="25" t="s">
        <v>11</v>
      </c>
      <c r="B6" s="27">
        <v>4416</v>
      </c>
      <c r="C6" s="27">
        <v>4474</v>
      </c>
      <c r="D6" s="27">
        <v>4581</v>
      </c>
      <c r="E6" s="27">
        <v>4799</v>
      </c>
      <c r="F6" s="27">
        <v>4918</v>
      </c>
      <c r="G6" s="27">
        <v>5023</v>
      </c>
      <c r="H6" s="27">
        <v>5312</v>
      </c>
      <c r="I6" s="27">
        <v>5450</v>
      </c>
      <c r="J6" s="27">
        <v>5641</v>
      </c>
      <c r="K6" s="27">
        <v>5723</v>
      </c>
      <c r="L6" s="27">
        <v>5626</v>
      </c>
      <c r="M6" s="27">
        <v>5753</v>
      </c>
      <c r="N6" s="27">
        <v>5771</v>
      </c>
      <c r="O6" s="3">
        <v>5237</v>
      </c>
      <c r="P6">
        <v>5211</v>
      </c>
      <c r="Q6" s="81"/>
      <c r="R6" s="81">
        <f t="shared" si="5"/>
        <v>18</v>
      </c>
      <c r="S6" s="84">
        <f t="shared" si="0"/>
        <v>0.31288023639840085</v>
      </c>
      <c r="T6" s="81"/>
      <c r="U6" s="14">
        <f t="shared" si="1"/>
        <v>127</v>
      </c>
      <c r="V6" s="20">
        <f t="shared" si="2"/>
        <v>2.2573764664059724E-2</v>
      </c>
      <c r="W6" s="19">
        <f t="shared" si="3"/>
        <v>441</v>
      </c>
      <c r="X6" s="20">
        <f t="shared" si="4"/>
        <v>8.3019578313253017E-2</v>
      </c>
      <c r="Y6" s="9"/>
      <c r="Z6" s="23"/>
      <c r="AA6" s="23"/>
      <c r="AB6" s="9"/>
      <c r="AC6" s="3"/>
    </row>
    <row r="7" spans="1:29" x14ac:dyDescent="0.35">
      <c r="A7" s="25" t="s">
        <v>12</v>
      </c>
      <c r="B7" s="27">
        <v>126082</v>
      </c>
      <c r="C7" s="27">
        <v>129159</v>
      </c>
      <c r="D7" s="27">
        <v>132316</v>
      </c>
      <c r="E7" s="27">
        <v>136872</v>
      </c>
      <c r="F7" s="27">
        <v>140001</v>
      </c>
      <c r="G7" s="27">
        <v>146786</v>
      </c>
      <c r="H7" s="27">
        <v>151468</v>
      </c>
      <c r="I7" s="27">
        <v>155990</v>
      </c>
      <c r="J7" s="27">
        <v>161077</v>
      </c>
      <c r="K7" s="27">
        <v>162565</v>
      </c>
      <c r="L7" s="27">
        <v>165049</v>
      </c>
      <c r="M7" s="27">
        <v>172578</v>
      </c>
      <c r="N7" s="27">
        <v>176832</v>
      </c>
      <c r="O7" s="3">
        <v>169983</v>
      </c>
      <c r="P7">
        <v>167969</v>
      </c>
      <c r="Q7" s="81"/>
      <c r="R7" s="81">
        <f t="shared" si="5"/>
        <v>4254</v>
      </c>
      <c r="S7" s="84">
        <f t="shared" si="0"/>
        <v>2.4649723603240274</v>
      </c>
      <c r="T7" s="81"/>
      <c r="U7" s="14">
        <f t="shared" si="1"/>
        <v>7529</v>
      </c>
      <c r="V7" s="20">
        <f t="shared" si="2"/>
        <v>4.561675623602688E-2</v>
      </c>
      <c r="W7" s="19">
        <f t="shared" si="3"/>
        <v>21110</v>
      </c>
      <c r="X7" s="20">
        <f t="shared" si="4"/>
        <v>0.13936937174848812</v>
      </c>
      <c r="Y7" s="9"/>
      <c r="Z7" s="23"/>
      <c r="AA7" s="23"/>
      <c r="AB7" s="9"/>
      <c r="AC7" s="3"/>
    </row>
    <row r="8" spans="1:29" x14ac:dyDescent="0.35">
      <c r="A8" s="25" t="s">
        <v>13</v>
      </c>
      <c r="B8" s="27">
        <v>15826</v>
      </c>
      <c r="C8" s="27">
        <v>15887</v>
      </c>
      <c r="D8" s="27">
        <v>16248</v>
      </c>
      <c r="E8" s="27">
        <v>15507</v>
      </c>
      <c r="F8" s="27">
        <v>15636</v>
      </c>
      <c r="G8" s="27">
        <v>15589</v>
      </c>
      <c r="H8" s="27">
        <v>15697</v>
      </c>
      <c r="I8" s="27">
        <v>15907</v>
      </c>
      <c r="J8" s="27">
        <v>16203</v>
      </c>
      <c r="K8" s="27">
        <v>15970</v>
      </c>
      <c r="L8" s="27">
        <v>15634</v>
      </c>
      <c r="M8" s="27">
        <v>15673</v>
      </c>
      <c r="N8" s="27">
        <v>15823</v>
      </c>
      <c r="O8" s="3">
        <v>15193</v>
      </c>
      <c r="P8">
        <v>15118</v>
      </c>
      <c r="Q8" s="81"/>
      <c r="R8" s="81">
        <f t="shared" si="5"/>
        <v>150</v>
      </c>
      <c r="S8" s="84">
        <f t="shared" si="0"/>
        <v>0.95705991195048812</v>
      </c>
      <c r="T8" s="81"/>
      <c r="U8" s="14">
        <f t="shared" si="1"/>
        <v>39</v>
      </c>
      <c r="V8" s="20">
        <f t="shared" si="2"/>
        <v>2.4945631316361776E-3</v>
      </c>
      <c r="W8" s="19">
        <f t="shared" si="3"/>
        <v>-24</v>
      </c>
      <c r="X8" s="20">
        <f t="shared" si="4"/>
        <v>-1.5289545773077657E-3</v>
      </c>
      <c r="Y8" s="9"/>
      <c r="Z8" s="23"/>
      <c r="AA8" s="23"/>
      <c r="AB8" s="9"/>
      <c r="AC8" s="3"/>
    </row>
    <row r="9" spans="1:29" x14ac:dyDescent="0.35">
      <c r="A9" s="25" t="s">
        <v>14</v>
      </c>
      <c r="B9" s="27">
        <v>11104</v>
      </c>
      <c r="C9" s="27">
        <v>11011</v>
      </c>
      <c r="D9" s="27">
        <v>11046</v>
      </c>
      <c r="E9" s="27">
        <v>13813</v>
      </c>
      <c r="F9" s="27">
        <v>13761</v>
      </c>
      <c r="G9" s="27">
        <v>13982</v>
      </c>
      <c r="H9" s="27">
        <v>14077</v>
      </c>
      <c r="I9" s="27">
        <v>14349</v>
      </c>
      <c r="J9" s="27">
        <v>14732</v>
      </c>
      <c r="K9" s="27">
        <v>14921</v>
      </c>
      <c r="L9" s="27">
        <v>15281</v>
      </c>
      <c r="M9" s="27">
        <v>15695</v>
      </c>
      <c r="N9" s="27">
        <v>15976</v>
      </c>
      <c r="O9" s="3">
        <v>14748</v>
      </c>
      <c r="P9">
        <v>14487</v>
      </c>
      <c r="Q9" s="81"/>
      <c r="R9" s="81">
        <f t="shared" si="5"/>
        <v>281</v>
      </c>
      <c r="S9" s="84">
        <f t="shared" si="0"/>
        <v>1.7903791016247215</v>
      </c>
      <c r="T9" s="81"/>
      <c r="U9" s="14">
        <f t="shared" si="1"/>
        <v>414</v>
      </c>
      <c r="V9" s="20">
        <f t="shared" si="2"/>
        <v>2.7092467770433871E-2</v>
      </c>
      <c r="W9" s="19">
        <f t="shared" si="3"/>
        <v>1618</v>
      </c>
      <c r="X9" s="20">
        <f t="shared" si="4"/>
        <v>0.11493926262698018</v>
      </c>
      <c r="Y9" s="9"/>
      <c r="Z9" s="23"/>
      <c r="AA9" s="23"/>
      <c r="AB9" s="9"/>
      <c r="AC9" s="3"/>
    </row>
    <row r="10" spans="1:29" x14ac:dyDescent="0.35">
      <c r="A10" s="25" t="s">
        <v>15</v>
      </c>
      <c r="B10" s="27">
        <v>917</v>
      </c>
      <c r="C10" s="27">
        <v>919</v>
      </c>
      <c r="D10" s="27">
        <v>969</v>
      </c>
      <c r="E10" s="27">
        <v>984</v>
      </c>
      <c r="F10" s="27">
        <v>953</v>
      </c>
      <c r="G10" s="27">
        <v>924</v>
      </c>
      <c r="H10" s="27">
        <v>903</v>
      </c>
      <c r="I10" s="27">
        <v>893</v>
      </c>
      <c r="J10" s="27">
        <v>837</v>
      </c>
      <c r="K10" s="27">
        <v>812</v>
      </c>
      <c r="L10" s="27">
        <v>810</v>
      </c>
      <c r="M10" s="27">
        <v>823</v>
      </c>
      <c r="N10" s="27">
        <v>776</v>
      </c>
      <c r="O10" s="3">
        <v>760</v>
      </c>
      <c r="P10">
        <v>724</v>
      </c>
      <c r="Q10" s="81"/>
      <c r="R10" s="81">
        <f t="shared" si="5"/>
        <v>-47</v>
      </c>
      <c r="S10" s="84">
        <f t="shared" si="0"/>
        <v>-5.7108140947752126</v>
      </c>
      <c r="T10" s="81"/>
      <c r="U10" s="14">
        <f t="shared" si="1"/>
        <v>13</v>
      </c>
      <c r="V10" s="20">
        <f t="shared" si="2"/>
        <v>1.6049382716049384E-2</v>
      </c>
      <c r="W10" s="19">
        <f t="shared" si="3"/>
        <v>-80</v>
      </c>
      <c r="X10" s="20">
        <f t="shared" si="4"/>
        <v>-8.8593576965669996E-2</v>
      </c>
      <c r="Y10" s="9"/>
      <c r="Z10" s="23"/>
      <c r="AA10" s="23"/>
      <c r="AB10" s="9"/>
      <c r="AC10" s="3"/>
    </row>
    <row r="11" spans="1:29" x14ac:dyDescent="0.35">
      <c r="A11" s="25" t="s">
        <v>16</v>
      </c>
      <c r="B11" s="27">
        <v>2976</v>
      </c>
      <c r="C11" s="27">
        <v>3067</v>
      </c>
      <c r="D11" s="27">
        <v>3130</v>
      </c>
      <c r="E11" s="27">
        <v>3355</v>
      </c>
      <c r="F11" s="27">
        <v>3294</v>
      </c>
      <c r="G11" s="27">
        <v>3271</v>
      </c>
      <c r="H11" s="27">
        <v>3372</v>
      </c>
      <c r="I11" s="27">
        <v>3465</v>
      </c>
      <c r="J11" s="27">
        <v>3651</v>
      </c>
      <c r="K11" s="27">
        <v>3673</v>
      </c>
      <c r="L11" s="27">
        <v>3663</v>
      </c>
      <c r="M11" s="27">
        <v>3671</v>
      </c>
      <c r="N11" s="27">
        <v>3657</v>
      </c>
      <c r="O11" s="3">
        <v>3308</v>
      </c>
      <c r="P11">
        <v>3265</v>
      </c>
      <c r="Q11" s="81"/>
      <c r="R11" s="81">
        <f t="shared" si="5"/>
        <v>-14</v>
      </c>
      <c r="S11" s="84">
        <f t="shared" si="0"/>
        <v>-0.3813674748025061</v>
      </c>
      <c r="T11" s="81"/>
      <c r="U11" s="14">
        <f t="shared" si="1"/>
        <v>8</v>
      </c>
      <c r="V11" s="20">
        <f t="shared" si="2"/>
        <v>2.1840021840021841E-3</v>
      </c>
      <c r="W11" s="19">
        <f t="shared" si="3"/>
        <v>299</v>
      </c>
      <c r="X11" s="20">
        <f t="shared" si="4"/>
        <v>8.8671411625148286E-2</v>
      </c>
      <c r="Y11" s="9"/>
      <c r="Z11" s="23"/>
      <c r="AA11" s="23"/>
      <c r="AB11" s="9"/>
      <c r="AC11" s="3"/>
    </row>
    <row r="12" spans="1:29" x14ac:dyDescent="0.35">
      <c r="A12" s="25" t="s">
        <v>17</v>
      </c>
      <c r="B12" s="27">
        <v>10145</v>
      </c>
      <c r="C12" s="27">
        <v>10454</v>
      </c>
      <c r="D12" s="27">
        <v>10528</v>
      </c>
      <c r="E12" s="27">
        <v>10658</v>
      </c>
      <c r="F12" s="27">
        <v>10686</v>
      </c>
      <c r="G12" s="27">
        <v>10865</v>
      </c>
      <c r="H12" s="27">
        <v>11238</v>
      </c>
      <c r="I12" s="27">
        <v>11613</v>
      </c>
      <c r="J12" s="27">
        <v>11721</v>
      </c>
      <c r="K12" s="27">
        <v>11600</v>
      </c>
      <c r="L12" s="27">
        <v>11472</v>
      </c>
      <c r="M12" s="27">
        <v>11720</v>
      </c>
      <c r="N12" s="27">
        <v>11998</v>
      </c>
      <c r="O12" s="3">
        <v>11644</v>
      </c>
      <c r="P12">
        <v>11194</v>
      </c>
      <c r="Q12" s="81"/>
      <c r="R12" s="81">
        <f t="shared" si="5"/>
        <v>278</v>
      </c>
      <c r="S12" s="84">
        <f t="shared" si="0"/>
        <v>2.3720136518771331</v>
      </c>
      <c r="T12" s="81"/>
      <c r="U12" s="14">
        <f t="shared" si="1"/>
        <v>248</v>
      </c>
      <c r="V12" s="20">
        <f t="shared" si="2"/>
        <v>2.1617852161785217E-2</v>
      </c>
      <c r="W12" s="19">
        <f t="shared" si="3"/>
        <v>482</v>
      </c>
      <c r="X12" s="20">
        <f t="shared" si="4"/>
        <v>4.2890193984694784E-2</v>
      </c>
      <c r="Y12" s="9"/>
      <c r="Z12" s="23"/>
      <c r="AA12" s="23"/>
      <c r="AB12" s="9"/>
      <c r="AC12" s="3"/>
    </row>
    <row r="13" spans="1:29" x14ac:dyDescent="0.35">
      <c r="A13" s="25" t="s">
        <v>18</v>
      </c>
      <c r="B13" s="28">
        <v>6537</v>
      </c>
      <c r="C13" s="28">
        <v>6734</v>
      </c>
      <c r="D13" s="28">
        <v>6772</v>
      </c>
      <c r="E13" s="27">
        <v>7110</v>
      </c>
      <c r="F13" s="27">
        <v>7139</v>
      </c>
      <c r="G13" s="27">
        <v>7336</v>
      </c>
      <c r="H13" s="27">
        <v>7601</v>
      </c>
      <c r="I13" s="27">
        <v>7798</v>
      </c>
      <c r="J13" s="27">
        <v>8005</v>
      </c>
      <c r="K13" s="27">
        <v>7893</v>
      </c>
      <c r="L13" s="27">
        <v>7574</v>
      </c>
      <c r="M13" s="27">
        <v>7720</v>
      </c>
      <c r="N13" s="27">
        <v>8010</v>
      </c>
      <c r="O13" s="3">
        <v>7791</v>
      </c>
      <c r="P13">
        <v>7415</v>
      </c>
      <c r="Q13" s="81"/>
      <c r="R13" s="81">
        <f t="shared" si="5"/>
        <v>290</v>
      </c>
      <c r="S13" s="84">
        <f t="shared" si="0"/>
        <v>3.7564766839378239</v>
      </c>
      <c r="T13" s="81"/>
      <c r="U13" s="14">
        <f t="shared" si="1"/>
        <v>146</v>
      </c>
      <c r="V13" s="20">
        <f t="shared" si="2"/>
        <v>1.9276472141536837E-2</v>
      </c>
      <c r="W13" s="19">
        <f t="shared" si="3"/>
        <v>119</v>
      </c>
      <c r="X13" s="20">
        <f t="shared" si="4"/>
        <v>1.5655834758584397E-2</v>
      </c>
      <c r="Y13" s="9"/>
      <c r="Z13" s="23"/>
      <c r="AA13" s="23"/>
      <c r="AB13" s="9"/>
      <c r="AC13" s="3"/>
    </row>
    <row r="14" spans="1:29" x14ac:dyDescent="0.35">
      <c r="A14" s="25" t="s">
        <v>19</v>
      </c>
      <c r="B14" s="29">
        <f t="shared" ref="B14:L14" si="6">SUM(B2:B13)</f>
        <v>323937</v>
      </c>
      <c r="C14" s="29">
        <f t="shared" si="6"/>
        <v>330608</v>
      </c>
      <c r="D14" s="29">
        <f t="shared" si="6"/>
        <v>338482</v>
      </c>
      <c r="E14" s="29">
        <f t="shared" si="6"/>
        <v>349472</v>
      </c>
      <c r="F14" s="29">
        <f t="shared" si="6"/>
        <v>355938</v>
      </c>
      <c r="G14" s="29">
        <f t="shared" si="6"/>
        <v>369178</v>
      </c>
      <c r="H14" s="29">
        <f t="shared" si="6"/>
        <v>380721</v>
      </c>
      <c r="I14" s="29">
        <f t="shared" si="6"/>
        <v>392334</v>
      </c>
      <c r="J14" s="29">
        <f t="shared" si="6"/>
        <v>404568</v>
      </c>
      <c r="K14" s="29">
        <f>SUM(K2:K13)</f>
        <v>403322</v>
      </c>
      <c r="L14" s="29">
        <f t="shared" si="6"/>
        <v>404792</v>
      </c>
      <c r="M14" s="29">
        <f>SUM(M2:M13)</f>
        <v>418831</v>
      </c>
      <c r="N14" s="29">
        <f t="shared" ref="N14:P14" si="7">SUM(N2:N13)</f>
        <v>428737</v>
      </c>
      <c r="O14" s="29">
        <f>SUM(O2:O13)</f>
        <v>417184</v>
      </c>
      <c r="P14" s="29">
        <f t="shared" si="7"/>
        <v>409651</v>
      </c>
      <c r="Q14" s="82"/>
      <c r="R14" s="82">
        <f>SUM(R2:R13)</f>
        <v>9906</v>
      </c>
      <c r="S14" s="82"/>
      <c r="T14" s="82"/>
      <c r="U14" s="14">
        <f t="shared" si="1"/>
        <v>14039</v>
      </c>
      <c r="V14" s="20">
        <f t="shared" si="2"/>
        <v>3.4682009525879957E-2</v>
      </c>
      <c r="W14" s="19">
        <f t="shared" si="3"/>
        <v>38110</v>
      </c>
      <c r="X14" s="20">
        <f t="shared" si="4"/>
        <v>0.100099547962944</v>
      </c>
      <c r="Y14" s="10"/>
      <c r="Z14" s="23"/>
      <c r="AA14" s="23"/>
      <c r="AB14" s="10"/>
      <c r="AC14" s="3"/>
    </row>
    <row r="15" spans="1:29" ht="15" thickBot="1" x14ac:dyDescent="0.4">
      <c r="A15" s="25" t="s">
        <v>20</v>
      </c>
      <c r="B15" s="30">
        <f t="shared" ref="B15:D15" si="8">B14/B16</f>
        <v>1.355136590030781E-2</v>
      </c>
      <c r="C15" s="30">
        <f t="shared" si="8"/>
        <v>1.359018182861543E-2</v>
      </c>
      <c r="D15" s="30">
        <f t="shared" si="8"/>
        <v>1.3658214640431708E-2</v>
      </c>
      <c r="E15" s="30">
        <f>E14/E16</f>
        <v>1.3844489326984668E-2</v>
      </c>
      <c r="F15" s="30">
        <f t="shared" ref="F15:O15" si="9">F14/F16</f>
        <v>1.3878766650548637E-2</v>
      </c>
      <c r="G15" s="30">
        <f t="shared" si="9"/>
        <v>1.4150378579680349E-2</v>
      </c>
      <c r="H15" s="30">
        <f t="shared" si="9"/>
        <v>1.4372544495426558E-2</v>
      </c>
      <c r="I15" s="30">
        <f t="shared" si="9"/>
        <v>1.4543201055174785E-2</v>
      </c>
      <c r="J15" s="30">
        <f t="shared" si="9"/>
        <v>1.4718621081366505E-2</v>
      </c>
      <c r="K15" s="30">
        <f t="shared" si="9"/>
        <v>1.4436585789447384E-2</v>
      </c>
      <c r="L15" s="30">
        <f t="shared" si="9"/>
        <v>1.4292131648245471E-2</v>
      </c>
      <c r="M15" s="30">
        <f t="shared" si="9"/>
        <v>1.459247654636836E-2</v>
      </c>
      <c r="N15" s="30">
        <f t="shared" ref="N15:P15" si="10">N14/N16</f>
        <v>1.4786134623741903E-2</v>
      </c>
      <c r="O15" s="30">
        <f t="shared" si="9"/>
        <v>1.4313836730569603E-2</v>
      </c>
      <c r="P15" s="30">
        <f t="shared" si="10"/>
        <v>1.3873334412311377E-2</v>
      </c>
      <c r="Q15" s="83"/>
      <c r="R15" s="83"/>
      <c r="S15" s="83"/>
      <c r="T15" s="83"/>
      <c r="U15" s="1"/>
      <c r="Z15" s="23"/>
      <c r="AA15" s="23"/>
      <c r="AC15" s="3"/>
    </row>
    <row r="16" spans="1:29" ht="15" thickBot="1" x14ac:dyDescent="0.4">
      <c r="A16" s="25" t="s">
        <v>21</v>
      </c>
      <c r="B16" s="29">
        <v>23904380</v>
      </c>
      <c r="C16" s="29">
        <v>24326974</v>
      </c>
      <c r="D16" s="29">
        <v>24782302</v>
      </c>
      <c r="E16" s="29">
        <v>25242679</v>
      </c>
      <c r="F16" s="29">
        <v>25646227</v>
      </c>
      <c r="G16" s="29">
        <v>26089620</v>
      </c>
      <c r="H16" s="29">
        <v>26489464</v>
      </c>
      <c r="I16" s="29">
        <v>26977142</v>
      </c>
      <c r="J16" s="29">
        <v>27486814</v>
      </c>
      <c r="K16" s="29">
        <v>27937492</v>
      </c>
      <c r="L16" s="29">
        <v>28322717</v>
      </c>
      <c r="M16" s="29">
        <v>28701845</v>
      </c>
      <c r="N16" s="29">
        <v>28995881</v>
      </c>
      <c r="O16" s="82">
        <v>29145505</v>
      </c>
      <c r="P16" s="128">
        <v>29527941</v>
      </c>
      <c r="Q16" s="82"/>
      <c r="R16" s="82"/>
      <c r="S16" s="82"/>
      <c r="T16" s="82"/>
      <c r="U16" s="1"/>
      <c r="Z16" s="23"/>
      <c r="AA16" s="23"/>
      <c r="AC16" s="3"/>
    </row>
    <row r="17" spans="21:29" ht="15" thickBot="1" x14ac:dyDescent="0.4">
      <c r="U17" s="1"/>
      <c r="Z17" s="23"/>
      <c r="AA17" s="23"/>
      <c r="AC17" s="3"/>
    </row>
    <row r="18" spans="21:29" ht="15" thickBot="1" x14ac:dyDescent="0.4">
      <c r="AA18" s="74">
        <v>11993</v>
      </c>
      <c r="AC18" s="74">
        <v>11424</v>
      </c>
    </row>
    <row r="19" spans="21:29" ht="15" thickBot="1" x14ac:dyDescent="0.4">
      <c r="AA19" s="75">
        <v>7422</v>
      </c>
      <c r="AC19" s="75">
        <v>6485</v>
      </c>
    </row>
    <row r="20" spans="21:29" ht="15" thickBot="1" x14ac:dyDescent="0.4">
      <c r="AA20" s="75">
        <v>2180</v>
      </c>
      <c r="AC20" s="75">
        <v>2123</v>
      </c>
    </row>
    <row r="21" spans="21:29" ht="15" thickBot="1" x14ac:dyDescent="0.4">
      <c r="AA21" s="75">
        <v>1140</v>
      </c>
      <c r="AC21" s="75">
        <v>1086</v>
      </c>
    </row>
    <row r="22" spans="21:29" ht="15" thickBot="1" x14ac:dyDescent="0.4">
      <c r="AA22" s="76">
        <v>822</v>
      </c>
      <c r="AC22" s="76">
        <v>768</v>
      </c>
    </row>
    <row r="23" spans="21:29" ht="15" thickBot="1" x14ac:dyDescent="0.4">
      <c r="AA23" s="76">
        <v>425</v>
      </c>
      <c r="AC23" s="76">
        <v>372</v>
      </c>
    </row>
    <row r="24" spans="21:29" ht="15" thickBot="1" x14ac:dyDescent="0.4">
      <c r="AA24" s="76">
        <v>294</v>
      </c>
      <c r="AC24" s="76">
        <v>280</v>
      </c>
    </row>
    <row r="25" spans="21:29" ht="15" thickBot="1" x14ac:dyDescent="0.4">
      <c r="AA25" s="76">
        <v>269</v>
      </c>
      <c r="AC25" s="76">
        <v>209</v>
      </c>
    </row>
    <row r="26" spans="21:29" ht="15" thickBot="1" x14ac:dyDescent="0.4">
      <c r="AA26" s="76">
        <v>216</v>
      </c>
      <c r="AC26" s="76">
        <v>201</v>
      </c>
    </row>
    <row r="27" spans="21:29" ht="15" thickBot="1" x14ac:dyDescent="0.4">
      <c r="AA27" s="76">
        <v>36</v>
      </c>
      <c r="AC27" s="76">
        <v>32</v>
      </c>
    </row>
    <row r="28" spans="21:29" ht="15" thickBot="1" x14ac:dyDescent="0.4">
      <c r="AA28" s="76">
        <v>3</v>
      </c>
      <c r="AC28" s="76">
        <v>2</v>
      </c>
    </row>
    <row r="29" spans="21:29" ht="15" thickBot="1" x14ac:dyDescent="0.4">
      <c r="AA29" s="76">
        <v>-7</v>
      </c>
      <c r="AC29" s="76">
        <v>-12</v>
      </c>
    </row>
    <row r="30" spans="21:29" x14ac:dyDescent="0.35">
      <c r="AA30" s="3">
        <f>SUM(AA18:AA29)</f>
        <v>24793</v>
      </c>
      <c r="AC30" s="3">
        <f>SUM(AC18:AC29)</f>
        <v>22970</v>
      </c>
    </row>
  </sheetData>
  <pageMargins left="0.5" right="0.5" top="1" bottom="1" header="0.5" footer="0.5"/>
  <pageSetup orientation="landscape" r:id="rId1"/>
  <headerFooter>
    <oddHeader>&amp;C&amp;"-,Bold"
Odessa District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P16"/>
  <sheetViews>
    <sheetView topLeftCell="G1" zoomScale="90" zoomScaleNormal="90" workbookViewId="0">
      <selection activeCell="P28" sqref="P28"/>
    </sheetView>
  </sheetViews>
  <sheetFormatPr defaultRowHeight="14.5" x14ac:dyDescent="0.35"/>
  <cols>
    <col min="1" max="1" width="10.453125" bestFit="1" customWidth="1"/>
    <col min="2" max="8" width="15.36328125" bestFit="1" customWidth="1"/>
    <col min="9" max="12" width="15.08984375" bestFit="1" customWidth="1"/>
    <col min="13" max="13" width="13.54296875" bestFit="1" customWidth="1"/>
    <col min="14" max="14" width="13.6328125" bestFit="1" customWidth="1"/>
    <col min="15" max="15" width="15" bestFit="1" customWidth="1"/>
    <col min="16" max="16" width="18.36328125" customWidth="1"/>
  </cols>
  <sheetData>
    <row r="1" spans="1:16" x14ac:dyDescent="0.35">
      <c r="A1" s="25" t="s">
        <v>64</v>
      </c>
      <c r="B1" s="39">
        <v>2007</v>
      </c>
      <c r="C1" s="39">
        <v>2008</v>
      </c>
      <c r="D1" s="39">
        <v>2009</v>
      </c>
      <c r="E1" s="39">
        <v>2010</v>
      </c>
      <c r="F1" s="39">
        <v>2011</v>
      </c>
      <c r="G1" s="39">
        <v>2012</v>
      </c>
      <c r="H1" s="39">
        <v>2013</v>
      </c>
      <c r="I1" s="39">
        <v>2014</v>
      </c>
      <c r="J1" s="39">
        <v>2015</v>
      </c>
      <c r="K1" s="39">
        <v>2016</v>
      </c>
      <c r="L1" s="40">
        <v>2017</v>
      </c>
      <c r="M1" s="40">
        <v>2018</v>
      </c>
      <c r="N1" s="40">
        <v>2019</v>
      </c>
      <c r="O1" s="40">
        <v>2020</v>
      </c>
      <c r="P1" s="94">
        <v>2021</v>
      </c>
    </row>
    <row r="2" spans="1:16" x14ac:dyDescent="0.35">
      <c r="A2" s="25" t="s">
        <v>5</v>
      </c>
      <c r="B2" s="43">
        <v>24178761</v>
      </c>
      <c r="C2" s="43">
        <v>24369428</v>
      </c>
      <c r="D2" s="43">
        <v>23628385</v>
      </c>
      <c r="E2" s="43">
        <v>25823955</v>
      </c>
      <c r="F2" s="43">
        <v>28935029</v>
      </c>
      <c r="G2" s="43">
        <v>33338688</v>
      </c>
      <c r="H2" s="43">
        <v>34520630</v>
      </c>
      <c r="I2" s="43">
        <v>37555611</v>
      </c>
      <c r="J2" s="43">
        <v>37981847</v>
      </c>
      <c r="K2" s="43">
        <v>37048485</v>
      </c>
      <c r="L2" s="43">
        <v>37325061</v>
      </c>
      <c r="M2" s="43">
        <v>40488459</v>
      </c>
      <c r="N2" s="47">
        <v>36909973</v>
      </c>
      <c r="O2" s="107">
        <v>39071677</v>
      </c>
      <c r="P2" s="116">
        <v>45308665</v>
      </c>
    </row>
    <row r="3" spans="1:16" x14ac:dyDescent="0.35">
      <c r="A3" s="25" t="s">
        <v>6</v>
      </c>
      <c r="B3" s="43">
        <v>9436359</v>
      </c>
      <c r="C3" s="43">
        <v>9547561</v>
      </c>
      <c r="D3" s="43">
        <v>8994806</v>
      </c>
      <c r="E3" s="43">
        <v>8947763</v>
      </c>
      <c r="F3" s="43">
        <v>8846265</v>
      </c>
      <c r="G3" s="43">
        <v>9169600</v>
      </c>
      <c r="H3" s="43">
        <v>10518698</v>
      </c>
      <c r="I3" s="43">
        <v>10693449</v>
      </c>
      <c r="J3" s="43">
        <v>10169394</v>
      </c>
      <c r="K3" s="43">
        <v>8302860</v>
      </c>
      <c r="L3" s="43">
        <v>7169461</v>
      </c>
      <c r="M3" s="43">
        <v>6758679</v>
      </c>
      <c r="N3" s="47">
        <v>7410122</v>
      </c>
      <c r="O3" s="107">
        <v>7052533</v>
      </c>
      <c r="P3" s="116">
        <v>6628063</v>
      </c>
    </row>
    <row r="4" spans="1:16" x14ac:dyDescent="0.35">
      <c r="A4" s="25" t="s">
        <v>8</v>
      </c>
      <c r="B4" s="43">
        <v>17913776</v>
      </c>
      <c r="C4" s="43">
        <v>19923332</v>
      </c>
      <c r="D4" s="43">
        <v>20338059</v>
      </c>
      <c r="E4" s="43">
        <v>22280878</v>
      </c>
      <c r="F4" s="43">
        <v>23899143</v>
      </c>
      <c r="G4" s="43">
        <v>25926191</v>
      </c>
      <c r="H4" s="43">
        <v>28903553</v>
      </c>
      <c r="I4" s="43">
        <v>30457356</v>
      </c>
      <c r="J4" s="43">
        <v>26639290</v>
      </c>
      <c r="K4" s="43">
        <v>22200109</v>
      </c>
      <c r="L4" s="43">
        <v>19610121</v>
      </c>
      <c r="M4" s="43">
        <v>19056344</v>
      </c>
      <c r="N4" s="47">
        <v>19436088</v>
      </c>
      <c r="O4" s="108">
        <v>16297199</v>
      </c>
      <c r="P4" s="116">
        <v>14792931</v>
      </c>
    </row>
    <row r="5" spans="1:16" x14ac:dyDescent="0.35">
      <c r="A5" s="25" t="s">
        <v>10</v>
      </c>
      <c r="B5" s="43">
        <v>1393446</v>
      </c>
      <c r="C5" s="43">
        <v>1614319</v>
      </c>
      <c r="D5" s="43">
        <v>1602744</v>
      </c>
      <c r="E5" s="43">
        <v>1881276</v>
      </c>
      <c r="F5" s="43">
        <v>2852630</v>
      </c>
      <c r="G5" s="43">
        <v>5241236</v>
      </c>
      <c r="H5" s="43">
        <v>8050250</v>
      </c>
      <c r="I5" s="43">
        <v>15966357</v>
      </c>
      <c r="J5" s="43">
        <v>24984552</v>
      </c>
      <c r="K5" s="43">
        <v>34359889</v>
      </c>
      <c r="L5" s="43">
        <v>52766334</v>
      </c>
      <c r="M5" s="43">
        <v>92938864</v>
      </c>
      <c r="N5" s="47">
        <v>107008202</v>
      </c>
      <c r="O5" s="108">
        <v>129287579</v>
      </c>
      <c r="P5" s="116">
        <v>127855866</v>
      </c>
    </row>
    <row r="6" spans="1:16" x14ac:dyDescent="0.35">
      <c r="A6" s="25" t="s">
        <v>11</v>
      </c>
      <c r="B6" s="43">
        <v>6431079</v>
      </c>
      <c r="C6" s="43">
        <v>9192926</v>
      </c>
      <c r="D6" s="43">
        <v>10524140</v>
      </c>
      <c r="E6" s="43">
        <v>12544652</v>
      </c>
      <c r="F6" s="43">
        <v>17399407</v>
      </c>
      <c r="G6" s="43">
        <v>23115773</v>
      </c>
      <c r="H6" s="43">
        <v>27884823</v>
      </c>
      <c r="I6" s="43">
        <v>33368944</v>
      </c>
      <c r="J6" s="43">
        <v>42351540</v>
      </c>
      <c r="K6" s="43">
        <v>47468892</v>
      </c>
      <c r="L6" s="43">
        <v>54488365</v>
      </c>
      <c r="M6" s="43">
        <v>79785571</v>
      </c>
      <c r="N6" s="47">
        <v>114814996</v>
      </c>
      <c r="O6" s="108">
        <v>138979715</v>
      </c>
      <c r="P6" s="116">
        <v>160502572</v>
      </c>
    </row>
    <row r="7" spans="1:16" x14ac:dyDescent="0.35">
      <c r="A7" s="25" t="s">
        <v>12</v>
      </c>
      <c r="B7" s="43">
        <v>11115499</v>
      </c>
      <c r="C7" s="43">
        <v>11423665</v>
      </c>
      <c r="D7" s="43">
        <v>13148479</v>
      </c>
      <c r="E7" s="43">
        <v>14797950</v>
      </c>
      <c r="F7" s="43">
        <v>18605131</v>
      </c>
      <c r="G7" s="43">
        <v>22809453</v>
      </c>
      <c r="H7" s="43">
        <v>24676655</v>
      </c>
      <c r="I7" s="43">
        <v>33801872</v>
      </c>
      <c r="J7" s="43">
        <v>47544327</v>
      </c>
      <c r="K7" s="43">
        <v>71154992</v>
      </c>
      <c r="L7" s="43">
        <v>102823812</v>
      </c>
      <c r="M7" s="43">
        <v>140030437</v>
      </c>
      <c r="N7" s="47">
        <v>172974361</v>
      </c>
      <c r="O7" s="108">
        <v>186546832</v>
      </c>
      <c r="P7" s="116">
        <v>197018460</v>
      </c>
    </row>
    <row r="8" spans="1:16" x14ac:dyDescent="0.35">
      <c r="A8" s="25" t="s">
        <v>13</v>
      </c>
      <c r="B8" s="43">
        <v>12127648</v>
      </c>
      <c r="C8" s="43">
        <v>12484223</v>
      </c>
      <c r="D8" s="43">
        <v>11977606</v>
      </c>
      <c r="E8" s="43">
        <v>10989078</v>
      </c>
      <c r="F8" s="43">
        <v>10049371</v>
      </c>
      <c r="G8" s="43">
        <v>9792854</v>
      </c>
      <c r="H8" s="43">
        <v>9753684</v>
      </c>
      <c r="I8" s="43">
        <v>9869914</v>
      </c>
      <c r="J8" s="43">
        <v>11172967</v>
      </c>
      <c r="K8" s="43">
        <v>11933733</v>
      </c>
      <c r="L8" s="43">
        <v>14735548</v>
      </c>
      <c r="M8" s="43">
        <v>20379780</v>
      </c>
      <c r="N8" s="47">
        <v>30009133</v>
      </c>
      <c r="O8" s="108">
        <v>38129075</v>
      </c>
      <c r="P8" s="116">
        <v>34041142</v>
      </c>
    </row>
    <row r="9" spans="1:16" x14ac:dyDescent="0.35">
      <c r="A9" s="25" t="s">
        <v>14</v>
      </c>
      <c r="B9" s="43">
        <v>896938</v>
      </c>
      <c r="C9" s="43">
        <v>1019351</v>
      </c>
      <c r="D9" s="43">
        <v>1146151</v>
      </c>
      <c r="E9" s="43">
        <v>1614407</v>
      </c>
      <c r="F9" s="43">
        <v>3876366</v>
      </c>
      <c r="G9" s="43">
        <v>8040225</v>
      </c>
      <c r="H9" s="43">
        <v>11617420</v>
      </c>
      <c r="I9" s="43">
        <v>26406941</v>
      </c>
      <c r="J9" s="43">
        <v>45495250</v>
      </c>
      <c r="K9" s="43">
        <v>47694882</v>
      </c>
      <c r="L9" s="43">
        <v>75003564</v>
      </c>
      <c r="M9" s="43">
        <v>125565147</v>
      </c>
      <c r="N9" s="47">
        <v>179592175</v>
      </c>
      <c r="O9" s="108">
        <v>183978564</v>
      </c>
      <c r="P9" s="116">
        <v>164495265</v>
      </c>
    </row>
    <row r="10" spans="1:16" x14ac:dyDescent="0.35">
      <c r="A10" s="25" t="s">
        <v>15</v>
      </c>
      <c r="B10" s="43">
        <v>218364</v>
      </c>
      <c r="C10" s="43">
        <v>190928</v>
      </c>
      <c r="D10" s="43">
        <v>151979</v>
      </c>
      <c r="E10" s="43">
        <v>118542</v>
      </c>
      <c r="F10" s="43">
        <v>86407</v>
      </c>
      <c r="G10" s="43">
        <v>73646</v>
      </c>
      <c r="H10" s="43">
        <v>61029</v>
      </c>
      <c r="I10" s="43">
        <v>73227</v>
      </c>
      <c r="J10" s="43">
        <v>108831</v>
      </c>
      <c r="K10" s="43">
        <v>125895</v>
      </c>
      <c r="L10" s="43">
        <v>91337</v>
      </c>
      <c r="M10" s="43">
        <v>91224</v>
      </c>
      <c r="N10" s="47">
        <v>97599</v>
      </c>
      <c r="O10" s="108">
        <v>80782</v>
      </c>
      <c r="P10" s="116">
        <v>78296</v>
      </c>
    </row>
    <row r="11" spans="1:16" x14ac:dyDescent="0.35">
      <c r="A11" s="25" t="s">
        <v>16</v>
      </c>
      <c r="B11" s="43">
        <v>12661907</v>
      </c>
      <c r="C11" s="43">
        <v>15103883</v>
      </c>
      <c r="D11" s="43">
        <v>15839244</v>
      </c>
      <c r="E11" s="43">
        <v>17131126</v>
      </c>
      <c r="F11" s="43">
        <v>19642240</v>
      </c>
      <c r="G11" s="43">
        <v>23837454</v>
      </c>
      <c r="H11" s="43">
        <v>26590779</v>
      </c>
      <c r="I11" s="43">
        <v>34242458</v>
      </c>
      <c r="J11" s="43">
        <v>41907790</v>
      </c>
      <c r="K11" s="43">
        <v>45256018</v>
      </c>
      <c r="L11" s="43">
        <v>52608417</v>
      </c>
      <c r="M11" s="43">
        <v>59942869</v>
      </c>
      <c r="N11" s="47">
        <v>69441256</v>
      </c>
      <c r="O11" s="108">
        <v>77632608</v>
      </c>
      <c r="P11" s="116">
        <v>77778009</v>
      </c>
    </row>
    <row r="12" spans="1:16" x14ac:dyDescent="0.35">
      <c r="A12" s="25" t="s">
        <v>17</v>
      </c>
      <c r="B12" s="43">
        <v>5940880</v>
      </c>
      <c r="C12" s="43">
        <v>7686618</v>
      </c>
      <c r="D12" s="43">
        <v>8879706</v>
      </c>
      <c r="E12" s="43">
        <v>10588179</v>
      </c>
      <c r="F12" s="43">
        <v>14003762</v>
      </c>
      <c r="G12" s="43">
        <v>19419600</v>
      </c>
      <c r="H12" s="43">
        <v>22591440</v>
      </c>
      <c r="I12" s="43">
        <v>24520000</v>
      </c>
      <c r="J12" s="43">
        <v>24179411</v>
      </c>
      <c r="K12" s="43">
        <v>21953949</v>
      </c>
      <c r="L12" s="43">
        <v>23481674</v>
      </c>
      <c r="M12" s="43">
        <v>34435501</v>
      </c>
      <c r="N12" s="47">
        <v>47401009</v>
      </c>
      <c r="O12" s="108">
        <v>51353951</v>
      </c>
      <c r="P12" s="116">
        <v>51020318</v>
      </c>
    </row>
    <row r="13" spans="1:16" x14ac:dyDescent="0.35">
      <c r="A13" s="25" t="s">
        <v>18</v>
      </c>
      <c r="B13" s="43">
        <v>3965894</v>
      </c>
      <c r="C13" s="43">
        <v>3757176</v>
      </c>
      <c r="D13" s="43">
        <v>3603794</v>
      </c>
      <c r="E13" s="43">
        <v>3290763</v>
      </c>
      <c r="F13" s="43">
        <v>3296731</v>
      </c>
      <c r="G13" s="43">
        <v>3731930</v>
      </c>
      <c r="H13" s="43">
        <v>4478904</v>
      </c>
      <c r="I13" s="43">
        <v>5000686</v>
      </c>
      <c r="J13" s="43">
        <v>5526433</v>
      </c>
      <c r="K13" s="43">
        <v>5546352</v>
      </c>
      <c r="L13" s="43">
        <v>8337787</v>
      </c>
      <c r="M13" s="43">
        <v>13975997</v>
      </c>
      <c r="N13" s="47">
        <v>20759726</v>
      </c>
      <c r="O13" s="108">
        <v>22054191</v>
      </c>
      <c r="P13" s="116">
        <v>21577025</v>
      </c>
    </row>
    <row r="14" spans="1:16" x14ac:dyDescent="0.35">
      <c r="A14" s="25" t="s">
        <v>19</v>
      </c>
      <c r="B14" s="44">
        <f t="shared" ref="B14:K14" si="0">SUM(B2:B13)</f>
        <v>106280551</v>
      </c>
      <c r="C14" s="44">
        <f t="shared" si="0"/>
        <v>116313410</v>
      </c>
      <c r="D14" s="44">
        <f t="shared" si="0"/>
        <v>119835093</v>
      </c>
      <c r="E14" s="44">
        <f t="shared" si="0"/>
        <v>130008569</v>
      </c>
      <c r="F14" s="44">
        <f t="shared" si="0"/>
        <v>151492482</v>
      </c>
      <c r="G14" s="44">
        <f t="shared" si="0"/>
        <v>184496650</v>
      </c>
      <c r="H14" s="44">
        <f t="shared" si="0"/>
        <v>209647865</v>
      </c>
      <c r="I14" s="44">
        <f t="shared" si="0"/>
        <v>261956815</v>
      </c>
      <c r="J14" s="44">
        <f t="shared" si="0"/>
        <v>318061632</v>
      </c>
      <c r="K14" s="44">
        <f t="shared" si="0"/>
        <v>353046056</v>
      </c>
      <c r="L14" s="44">
        <f>SUM(L2:L13)</f>
        <v>448441481</v>
      </c>
      <c r="M14" s="44">
        <f>SUM(M2:M13)</f>
        <v>633448872</v>
      </c>
      <c r="N14" s="44">
        <f>SUM(N2:N13)</f>
        <v>805854640</v>
      </c>
      <c r="O14" s="86">
        <f>SUM(O2:O13)</f>
        <v>890464706</v>
      </c>
      <c r="P14" s="44">
        <f>SUM(P2:P13)</f>
        <v>901096612</v>
      </c>
    </row>
    <row r="15" spans="1:16" x14ac:dyDescent="0.35">
      <c r="A15" s="25" t="s">
        <v>20</v>
      </c>
      <c r="B15" s="45">
        <f>B14/B16</f>
        <v>0.27164105153137191</v>
      </c>
      <c r="C15" s="45">
        <f t="shared" ref="C15:M15" si="1">C14/C16</f>
        <v>0.28654113097279554</v>
      </c>
      <c r="D15" s="45">
        <f t="shared" si="1"/>
        <v>0.30009156673459553</v>
      </c>
      <c r="E15" s="45">
        <f t="shared" si="1"/>
        <v>0.30464380379539274</v>
      </c>
      <c r="F15" s="45">
        <f t="shared" si="1"/>
        <v>0.28608058361250455</v>
      </c>
      <c r="G15" s="45">
        <f t="shared" si="1"/>
        <v>0.25456151437605823</v>
      </c>
      <c r="H15" s="45">
        <f t="shared" si="1"/>
        <v>0.22591319750700195</v>
      </c>
      <c r="I15" s="45">
        <f t="shared" si="1"/>
        <v>0.22609735175708398</v>
      </c>
      <c r="J15" s="45">
        <f t="shared" si="1"/>
        <v>0.25272044603952537</v>
      </c>
      <c r="K15" s="45">
        <f t="shared" si="1"/>
        <v>0.3028068446172259</v>
      </c>
      <c r="L15" s="45">
        <f t="shared" si="1"/>
        <v>0.35306085190748188</v>
      </c>
      <c r="M15" s="45">
        <f t="shared" si="1"/>
        <v>0.41519337367420817</v>
      </c>
      <c r="N15" s="45">
        <f t="shared" ref="N15" si="2">N14/N16</f>
        <v>0.47885071536655399</v>
      </c>
      <c r="O15" s="109">
        <f>O14/O16</f>
        <v>0.51257999655305786</v>
      </c>
      <c r="P15" s="45"/>
    </row>
    <row r="16" spans="1:16" x14ac:dyDescent="0.35">
      <c r="A16" s="25" t="s">
        <v>21</v>
      </c>
      <c r="B16" s="46">
        <v>391253643</v>
      </c>
      <c r="C16" s="46">
        <v>405922213</v>
      </c>
      <c r="D16" s="46">
        <v>399328426</v>
      </c>
      <c r="E16" s="46">
        <v>426755993</v>
      </c>
      <c r="F16" s="46">
        <v>529544788</v>
      </c>
      <c r="G16" s="46">
        <v>724762541</v>
      </c>
      <c r="H16" s="46">
        <v>928001849</v>
      </c>
      <c r="I16" s="46">
        <v>1158601872</v>
      </c>
      <c r="J16" s="46">
        <v>1258551245</v>
      </c>
      <c r="K16" s="46">
        <v>1165911743</v>
      </c>
      <c r="L16" s="46">
        <v>1270153512</v>
      </c>
      <c r="M16" s="46">
        <v>1525671921</v>
      </c>
      <c r="N16" s="46">
        <v>1682893257</v>
      </c>
      <c r="O16" s="110">
        <v>1737220945</v>
      </c>
      <c r="P16" s="46"/>
    </row>
  </sheetData>
  <pageMargins left="0.5" right="0.5" top="1" bottom="1" header="0.5" footer="0.5"/>
  <pageSetup scale="66" orientation="landscape" r:id="rId1"/>
  <headerFooter>
    <oddHeader>&amp;C
&amp;"-,Bold"
Odessa District</oddHead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P16"/>
  <sheetViews>
    <sheetView topLeftCell="D1" zoomScaleNormal="100" workbookViewId="0">
      <selection activeCell="N14" sqref="N14:P14"/>
    </sheetView>
  </sheetViews>
  <sheetFormatPr defaultRowHeight="14.5" x14ac:dyDescent="0.35"/>
  <cols>
    <col min="1" max="1" width="10.453125" bestFit="1" customWidth="1"/>
    <col min="2" max="9" width="12.6328125" bestFit="1" customWidth="1"/>
    <col min="10" max="13" width="14.36328125" bestFit="1" customWidth="1"/>
    <col min="14" max="14" width="14.08984375" bestFit="1" customWidth="1"/>
    <col min="15" max="15" width="15.08984375" bestFit="1" customWidth="1"/>
    <col min="16" max="16" width="17.1796875" customWidth="1"/>
  </cols>
  <sheetData>
    <row r="1" spans="1:16" x14ac:dyDescent="0.35">
      <c r="A1" s="25" t="s">
        <v>65</v>
      </c>
      <c r="B1" s="39">
        <v>2007</v>
      </c>
      <c r="C1" s="39">
        <v>2008</v>
      </c>
      <c r="D1" s="39">
        <v>2009</v>
      </c>
      <c r="E1" s="39">
        <v>2010</v>
      </c>
      <c r="F1" s="39">
        <v>2011</v>
      </c>
      <c r="G1" s="39">
        <v>2012</v>
      </c>
      <c r="H1" s="39">
        <v>2013</v>
      </c>
      <c r="I1" s="39">
        <v>2014</v>
      </c>
      <c r="J1" s="39">
        <v>2015</v>
      </c>
      <c r="K1" s="39">
        <v>2016</v>
      </c>
      <c r="L1" s="40">
        <v>2017</v>
      </c>
      <c r="M1" s="40">
        <v>2018</v>
      </c>
      <c r="N1" s="40">
        <v>2019</v>
      </c>
      <c r="O1" s="40">
        <v>2020</v>
      </c>
      <c r="P1" s="40">
        <v>2021</v>
      </c>
    </row>
    <row r="2" spans="1:16" x14ac:dyDescent="0.35">
      <c r="A2" s="25" t="s">
        <v>5</v>
      </c>
      <c r="B2" s="47">
        <v>29312208</v>
      </c>
      <c r="C2" s="47">
        <v>28964421</v>
      </c>
      <c r="D2" s="47">
        <v>30527651</v>
      </c>
      <c r="E2" s="47">
        <v>35735385</v>
      </c>
      <c r="F2" s="47">
        <v>40232698</v>
      </c>
      <c r="G2" s="47">
        <v>47969623</v>
      </c>
      <c r="H2" s="47">
        <v>52134943</v>
      </c>
      <c r="I2" s="47">
        <v>59852836</v>
      </c>
      <c r="J2" s="47">
        <v>62358619</v>
      </c>
      <c r="K2" s="47">
        <v>65850803</v>
      </c>
      <c r="L2" s="47">
        <v>64882777</v>
      </c>
      <c r="M2" s="47">
        <v>69209265</v>
      </c>
      <c r="N2" s="43">
        <v>65486779</v>
      </c>
      <c r="O2" s="107">
        <v>68995864</v>
      </c>
      <c r="P2" s="3">
        <v>75798547</v>
      </c>
    </row>
    <row r="3" spans="1:16" x14ac:dyDescent="0.35">
      <c r="A3" s="25" t="s">
        <v>6</v>
      </c>
      <c r="B3" s="47">
        <v>65809541</v>
      </c>
      <c r="C3" s="47">
        <v>65567650</v>
      </c>
      <c r="D3" s="47">
        <v>60017641</v>
      </c>
      <c r="E3" s="47">
        <v>56911827</v>
      </c>
      <c r="F3" s="47">
        <v>52802726</v>
      </c>
      <c r="G3" s="47">
        <v>52783926</v>
      </c>
      <c r="H3" s="47">
        <v>51245053</v>
      </c>
      <c r="I3" s="47">
        <v>50398948</v>
      </c>
      <c r="J3" s="47">
        <v>53675817</v>
      </c>
      <c r="K3" s="47">
        <v>48842180</v>
      </c>
      <c r="L3" s="47">
        <v>43603317</v>
      </c>
      <c r="M3" s="47">
        <v>39194508</v>
      </c>
      <c r="N3" s="43">
        <v>39081000</v>
      </c>
      <c r="O3" s="107">
        <v>41408485</v>
      </c>
      <c r="P3" s="3">
        <v>37416845</v>
      </c>
    </row>
    <row r="4" spans="1:16" x14ac:dyDescent="0.35">
      <c r="A4" s="25" t="s">
        <v>8</v>
      </c>
      <c r="B4" s="47">
        <v>39368125</v>
      </c>
      <c r="C4" s="47">
        <v>42472580</v>
      </c>
      <c r="D4" s="47">
        <v>45182794</v>
      </c>
      <c r="E4" s="47">
        <v>49435434</v>
      </c>
      <c r="F4" s="47">
        <v>53829983</v>
      </c>
      <c r="G4" s="47">
        <v>56125456</v>
      </c>
      <c r="H4" s="47">
        <v>63154282</v>
      </c>
      <c r="I4" s="47">
        <v>71821089</v>
      </c>
      <c r="J4" s="47">
        <v>69847751</v>
      </c>
      <c r="K4" s="47">
        <v>63668686</v>
      </c>
      <c r="L4" s="47">
        <v>58797049</v>
      </c>
      <c r="M4" s="47">
        <v>51936548</v>
      </c>
      <c r="N4" s="43">
        <v>50098535</v>
      </c>
      <c r="O4" s="107">
        <v>41009436</v>
      </c>
      <c r="P4" s="3">
        <v>36168928</v>
      </c>
    </row>
    <row r="5" spans="1:16" x14ac:dyDescent="0.35">
      <c r="A5" s="25" t="s">
        <v>10</v>
      </c>
      <c r="B5" s="47">
        <v>125458906</v>
      </c>
      <c r="C5" s="47">
        <v>108904455</v>
      </c>
      <c r="D5" s="47">
        <v>106395162</v>
      </c>
      <c r="E5" s="47">
        <v>81368201</v>
      </c>
      <c r="F5" s="47">
        <v>60461577</v>
      </c>
      <c r="G5" s="47">
        <v>54988651</v>
      </c>
      <c r="H5" s="47">
        <v>68498377</v>
      </c>
      <c r="I5" s="47">
        <v>92809163</v>
      </c>
      <c r="J5" s="47">
        <v>121199226</v>
      </c>
      <c r="K5" s="47">
        <v>141797954</v>
      </c>
      <c r="L5" s="47">
        <v>196968022</v>
      </c>
      <c r="M5" s="47">
        <v>304544835</v>
      </c>
      <c r="N5" s="43">
        <v>365906339</v>
      </c>
      <c r="O5" s="107">
        <v>452990550</v>
      </c>
      <c r="P5" s="3">
        <v>481686518</v>
      </c>
    </row>
    <row r="6" spans="1:16" x14ac:dyDescent="0.35">
      <c r="A6" s="25" t="s">
        <v>11</v>
      </c>
      <c r="B6" s="43">
        <v>11169923</v>
      </c>
      <c r="C6" s="43">
        <v>13635785</v>
      </c>
      <c r="D6" s="43">
        <v>18290528</v>
      </c>
      <c r="E6" s="43">
        <v>22069697</v>
      </c>
      <c r="F6" s="43">
        <v>29235144</v>
      </c>
      <c r="G6" s="43">
        <v>40251496</v>
      </c>
      <c r="H6" s="43">
        <v>52640880</v>
      </c>
      <c r="I6" s="43">
        <v>66998509</v>
      </c>
      <c r="J6" s="43">
        <v>82765174</v>
      </c>
      <c r="K6" s="43">
        <v>90187019</v>
      </c>
      <c r="L6" s="43">
        <v>99057835</v>
      </c>
      <c r="M6" s="43">
        <v>130098727</v>
      </c>
      <c r="N6" s="43">
        <v>205390692</v>
      </c>
      <c r="O6" s="107">
        <v>286365470</v>
      </c>
      <c r="P6" s="3">
        <v>338648079</v>
      </c>
    </row>
    <row r="7" spans="1:16" x14ac:dyDescent="0.35">
      <c r="A7" s="25" t="s">
        <v>12</v>
      </c>
      <c r="B7" s="47">
        <v>50902446</v>
      </c>
      <c r="C7" s="47">
        <v>46736161</v>
      </c>
      <c r="D7" s="47">
        <v>47786579</v>
      </c>
      <c r="E7" s="47">
        <v>47923059</v>
      </c>
      <c r="F7" s="47">
        <v>56022755</v>
      </c>
      <c r="G7" s="47">
        <v>65252726</v>
      </c>
      <c r="H7" s="47">
        <v>73323906</v>
      </c>
      <c r="I7" s="47">
        <v>93682453</v>
      </c>
      <c r="J7" s="47">
        <v>116134681</v>
      </c>
      <c r="K7" s="47">
        <v>152168975</v>
      </c>
      <c r="L7" s="47">
        <v>231778719</v>
      </c>
      <c r="M7" s="47">
        <v>308752250</v>
      </c>
      <c r="N7" s="43">
        <v>419112417</v>
      </c>
      <c r="O7" s="107">
        <v>546435622</v>
      </c>
      <c r="P7" s="3">
        <v>630056852</v>
      </c>
    </row>
    <row r="8" spans="1:16" x14ac:dyDescent="0.35">
      <c r="A8" s="25" t="s">
        <v>13</v>
      </c>
      <c r="B8" s="47">
        <v>178581076</v>
      </c>
      <c r="C8" s="47">
        <v>223634920</v>
      </c>
      <c r="D8" s="47">
        <v>240869982</v>
      </c>
      <c r="E8" s="47">
        <v>220220466</v>
      </c>
      <c r="F8" s="47">
        <v>180168798</v>
      </c>
      <c r="G8" s="47">
        <v>146078695</v>
      </c>
      <c r="H8" s="47">
        <v>127355415</v>
      </c>
      <c r="I8" s="47">
        <v>115447896</v>
      </c>
      <c r="J8" s="47">
        <v>106016274</v>
      </c>
      <c r="K8" s="47">
        <v>95085139</v>
      </c>
      <c r="L8" s="47">
        <v>97320809</v>
      </c>
      <c r="M8" s="47">
        <v>97364802</v>
      </c>
      <c r="N8" s="43">
        <v>105671843</v>
      </c>
      <c r="O8" s="107">
        <v>123659937</v>
      </c>
      <c r="P8" s="3">
        <v>134361077</v>
      </c>
    </row>
    <row r="9" spans="1:16" x14ac:dyDescent="0.35">
      <c r="A9" s="25" t="s">
        <v>14</v>
      </c>
      <c r="B9" s="47">
        <v>27137529</v>
      </c>
      <c r="C9" s="47">
        <v>30365272</v>
      </c>
      <c r="D9" s="47">
        <v>31606415</v>
      </c>
      <c r="E9" s="47">
        <v>32091982</v>
      </c>
      <c r="F9" s="47">
        <v>31493828</v>
      </c>
      <c r="G9" s="47">
        <v>37179131</v>
      </c>
      <c r="H9" s="47">
        <v>49380763</v>
      </c>
      <c r="I9" s="47">
        <v>92522161</v>
      </c>
      <c r="J9" s="47">
        <v>152492467</v>
      </c>
      <c r="K9" s="47">
        <v>182859195</v>
      </c>
      <c r="L9" s="47">
        <v>306213633</v>
      </c>
      <c r="M9" s="47">
        <v>605276283</v>
      </c>
      <c r="N9" s="43">
        <v>1010685565</v>
      </c>
      <c r="O9" s="107">
        <v>1127818522</v>
      </c>
      <c r="P9" s="3">
        <v>1103822172</v>
      </c>
    </row>
    <row r="10" spans="1:16" x14ac:dyDescent="0.35">
      <c r="A10" s="25" t="s">
        <v>15</v>
      </c>
      <c r="B10" s="47">
        <v>74388865</v>
      </c>
      <c r="C10" s="47">
        <v>65305104</v>
      </c>
      <c r="D10" s="47">
        <v>57494256</v>
      </c>
      <c r="E10" s="47">
        <v>50666645</v>
      </c>
      <c r="F10" s="47">
        <v>43457973</v>
      </c>
      <c r="G10" s="47">
        <v>38388454</v>
      </c>
      <c r="H10" s="47">
        <v>34448632</v>
      </c>
      <c r="I10" s="47">
        <v>30834351</v>
      </c>
      <c r="J10" s="47">
        <v>28919964</v>
      </c>
      <c r="K10" s="47">
        <v>25528396</v>
      </c>
      <c r="L10" s="47">
        <v>23644133</v>
      </c>
      <c r="M10" s="47">
        <v>19737501</v>
      </c>
      <c r="N10" s="43">
        <v>19623868</v>
      </c>
      <c r="O10" s="107">
        <v>11437444</v>
      </c>
      <c r="P10" s="3">
        <v>14923846</v>
      </c>
    </row>
    <row r="11" spans="1:16" x14ac:dyDescent="0.35">
      <c r="A11" s="25" t="s">
        <v>16</v>
      </c>
      <c r="B11" s="47">
        <v>72905911</v>
      </c>
      <c r="C11" s="47">
        <v>76618016</v>
      </c>
      <c r="D11" s="47">
        <v>82657281</v>
      </c>
      <c r="E11" s="47">
        <v>84028810</v>
      </c>
      <c r="F11" s="47">
        <v>85478028</v>
      </c>
      <c r="G11" s="47">
        <v>95881423</v>
      </c>
      <c r="H11" s="47">
        <v>105732952</v>
      </c>
      <c r="I11" s="47">
        <v>127187943</v>
      </c>
      <c r="J11" s="47">
        <v>138840818</v>
      </c>
      <c r="K11" s="47">
        <v>139635434</v>
      </c>
      <c r="L11" s="47">
        <v>155266930</v>
      </c>
      <c r="M11" s="47">
        <v>185656317</v>
      </c>
      <c r="N11" s="43">
        <v>238937395</v>
      </c>
      <c r="O11" s="107">
        <v>271335257</v>
      </c>
      <c r="P11" s="3">
        <v>297409318</v>
      </c>
    </row>
    <row r="12" spans="1:16" x14ac:dyDescent="0.35">
      <c r="A12" s="25" t="s">
        <v>17</v>
      </c>
      <c r="B12" s="47">
        <v>47135279</v>
      </c>
      <c r="C12" s="47">
        <v>48728955</v>
      </c>
      <c r="D12" s="47">
        <v>47110183</v>
      </c>
      <c r="E12" s="47">
        <v>47705845</v>
      </c>
      <c r="F12" s="47">
        <v>51421436</v>
      </c>
      <c r="G12" s="47">
        <v>59540614</v>
      </c>
      <c r="H12" s="47">
        <v>60255862</v>
      </c>
      <c r="I12" s="47">
        <v>65899716</v>
      </c>
      <c r="J12" s="47">
        <v>65544419</v>
      </c>
      <c r="K12" s="47">
        <v>64394430</v>
      </c>
      <c r="L12" s="47">
        <v>66165423</v>
      </c>
      <c r="M12" s="47">
        <v>85231717</v>
      </c>
      <c r="N12" s="43">
        <v>122146793</v>
      </c>
      <c r="O12" s="107">
        <v>150269709</v>
      </c>
      <c r="P12" s="3">
        <v>161846763</v>
      </c>
    </row>
    <row r="13" spans="1:16" x14ac:dyDescent="0.35">
      <c r="A13" s="25" t="s">
        <v>18</v>
      </c>
      <c r="B13" s="47">
        <v>39850214</v>
      </c>
      <c r="C13" s="47">
        <v>38959668</v>
      </c>
      <c r="D13" s="47">
        <v>34308800</v>
      </c>
      <c r="E13" s="47">
        <v>31947763</v>
      </c>
      <c r="F13" s="47">
        <v>28293556</v>
      </c>
      <c r="G13" s="47">
        <v>26852881</v>
      </c>
      <c r="H13" s="47">
        <v>27372598</v>
      </c>
      <c r="I13" s="47">
        <v>28186232</v>
      </c>
      <c r="J13" s="47">
        <v>25821517</v>
      </c>
      <c r="K13" s="47">
        <v>20668150</v>
      </c>
      <c r="L13" s="47">
        <v>22434113</v>
      </c>
      <c r="M13" s="47">
        <v>35806294</v>
      </c>
      <c r="N13" s="43">
        <v>48142792</v>
      </c>
      <c r="O13" s="107">
        <v>53514164</v>
      </c>
      <c r="P13" s="3">
        <v>46786756</v>
      </c>
    </row>
    <row r="14" spans="1:16" x14ac:dyDescent="0.35">
      <c r="A14" s="25" t="s">
        <v>19</v>
      </c>
      <c r="B14" s="48">
        <f t="shared" ref="B14:K14" si="0">SUM(B2:B13)</f>
        <v>762020023</v>
      </c>
      <c r="C14" s="48">
        <f t="shared" si="0"/>
        <v>789892987</v>
      </c>
      <c r="D14" s="48">
        <f t="shared" si="0"/>
        <v>802247272</v>
      </c>
      <c r="E14" s="48">
        <f t="shared" si="0"/>
        <v>760105114</v>
      </c>
      <c r="F14" s="48">
        <f t="shared" si="0"/>
        <v>712898502</v>
      </c>
      <c r="G14" s="48">
        <f t="shared" si="0"/>
        <v>721293076</v>
      </c>
      <c r="H14" s="48">
        <f t="shared" si="0"/>
        <v>765543663</v>
      </c>
      <c r="I14" s="48">
        <f t="shared" si="0"/>
        <v>895641297</v>
      </c>
      <c r="J14" s="48">
        <f t="shared" si="0"/>
        <v>1023616727</v>
      </c>
      <c r="K14" s="48">
        <f t="shared" si="0"/>
        <v>1090686361</v>
      </c>
      <c r="L14" s="48">
        <f>SUM(L2:L13)</f>
        <v>1366132760</v>
      </c>
      <c r="M14" s="48">
        <f>SUM(M2:M13)</f>
        <v>1932809047</v>
      </c>
      <c r="N14" s="48">
        <f>SUM(N2:N13)</f>
        <v>2690284018</v>
      </c>
      <c r="O14" s="86">
        <f>SUM(O2:O13)</f>
        <v>3175240460</v>
      </c>
      <c r="P14" s="48">
        <f>SUM(P2:P13)</f>
        <v>3358925701</v>
      </c>
    </row>
    <row r="15" spans="1:16" x14ac:dyDescent="0.35">
      <c r="A15" s="25" t="s">
        <v>20</v>
      </c>
      <c r="B15" s="45">
        <f>B14/B16</f>
        <v>0.11009388528628043</v>
      </c>
      <c r="C15" s="45">
        <f t="shared" ref="C15:M15" si="1">C14/C16</f>
        <v>0.10189705502050524</v>
      </c>
      <c r="D15" s="45">
        <f t="shared" si="1"/>
        <v>0.10521010113570274</v>
      </c>
      <c r="E15" s="45">
        <f t="shared" si="1"/>
        <v>0.10108094762035111</v>
      </c>
      <c r="F15" s="45">
        <f t="shared" si="1"/>
        <v>9.0192219789646172E-2</v>
      </c>
      <c r="G15" s="45">
        <f t="shared" si="1"/>
        <v>8.8230924525527749E-2</v>
      </c>
      <c r="H15" s="45">
        <f t="shared" si="1"/>
        <v>9.1667424378550216E-2</v>
      </c>
      <c r="I15" s="45">
        <f t="shared" si="1"/>
        <v>0.10251590290291855</v>
      </c>
      <c r="J15" s="45">
        <f t="shared" si="1"/>
        <v>0.11548693757536167</v>
      </c>
      <c r="K15" s="45">
        <f t="shared" si="1"/>
        <v>0.13273941786530688</v>
      </c>
      <c r="L15" s="45">
        <f t="shared" si="1"/>
        <v>0.16826676865134876</v>
      </c>
      <c r="M15" s="45">
        <f t="shared" si="1"/>
        <v>0.21831286793623478</v>
      </c>
      <c r="N15" s="45">
        <f t="shared" ref="N15" si="2">N14/N16</f>
        <v>0.27546632274978838</v>
      </c>
      <c r="O15" s="109">
        <f>O14/O16</f>
        <v>0.30752328185594263</v>
      </c>
    </row>
    <row r="16" spans="1:16" x14ac:dyDescent="0.35">
      <c r="A16" s="25" t="s">
        <v>21</v>
      </c>
      <c r="B16" s="44">
        <v>6921547196</v>
      </c>
      <c r="C16" s="44">
        <v>7751872582</v>
      </c>
      <c r="D16" s="44">
        <v>7625192480</v>
      </c>
      <c r="E16" s="44">
        <v>7519766404</v>
      </c>
      <c r="F16" s="44">
        <v>7904212843</v>
      </c>
      <c r="G16" s="44">
        <v>8175059707</v>
      </c>
      <c r="H16" s="44">
        <v>8351316383</v>
      </c>
      <c r="I16" s="44">
        <v>8736608386</v>
      </c>
      <c r="J16" s="44">
        <v>8863484897</v>
      </c>
      <c r="K16" s="44">
        <v>8216748111</v>
      </c>
      <c r="L16" s="44">
        <v>8118850626</v>
      </c>
      <c r="M16" s="44">
        <v>8853390390</v>
      </c>
      <c r="N16" s="44">
        <v>9766290090</v>
      </c>
      <c r="O16" s="110">
        <v>10325203480</v>
      </c>
    </row>
  </sheetData>
  <pageMargins left="0.5" right="0.5" top="1" bottom="1" header="0.5" footer="0.5"/>
  <pageSetup scale="75" orientation="landscape" r:id="rId1"/>
  <headerFooter>
    <oddHeader>&amp;C
&amp;"-,Bold"Odessa District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6"/>
  <sheetViews>
    <sheetView topLeftCell="A5" zoomScaleNormal="100" workbookViewId="0">
      <selection activeCell="I17" sqref="I17:I33"/>
    </sheetView>
  </sheetViews>
  <sheetFormatPr defaultRowHeight="14.5" x14ac:dyDescent="0.35"/>
  <cols>
    <col min="1" max="1" width="10.54296875" bestFit="1" customWidth="1"/>
  </cols>
  <sheetData>
    <row r="1" spans="1:16" x14ac:dyDescent="0.35">
      <c r="A1" s="25" t="s">
        <v>67</v>
      </c>
      <c r="B1" s="39">
        <v>2007</v>
      </c>
      <c r="C1" s="39">
        <v>2008</v>
      </c>
      <c r="D1" s="39">
        <v>2009</v>
      </c>
      <c r="E1" s="39">
        <v>2010</v>
      </c>
      <c r="F1" s="39">
        <v>2011</v>
      </c>
      <c r="G1" s="39">
        <v>2012</v>
      </c>
      <c r="H1" s="39">
        <v>2013</v>
      </c>
      <c r="I1" s="39">
        <v>2014</v>
      </c>
      <c r="J1" s="39">
        <v>2015</v>
      </c>
      <c r="K1" s="39">
        <v>2016</v>
      </c>
      <c r="L1" s="40">
        <v>2017</v>
      </c>
      <c r="M1" s="40">
        <v>2018</v>
      </c>
      <c r="N1" s="94">
        <v>2019</v>
      </c>
      <c r="O1" s="94">
        <v>2020</v>
      </c>
      <c r="P1" s="94">
        <v>2021</v>
      </c>
    </row>
    <row r="2" spans="1:16" x14ac:dyDescent="0.35">
      <c r="A2" s="25" t="s">
        <v>5</v>
      </c>
      <c r="B2" s="41">
        <v>429</v>
      </c>
      <c r="C2" s="41">
        <v>672</v>
      </c>
      <c r="D2" s="41">
        <v>513</v>
      </c>
      <c r="E2" s="41">
        <v>1161</v>
      </c>
      <c r="F2" s="41">
        <v>1436</v>
      </c>
      <c r="G2" s="41">
        <v>1214</v>
      </c>
      <c r="H2" s="41">
        <v>986</v>
      </c>
      <c r="I2" s="41">
        <v>1378</v>
      </c>
      <c r="J2" s="41">
        <v>479</v>
      </c>
      <c r="K2" s="41">
        <v>198</v>
      </c>
      <c r="L2" s="41">
        <v>344</v>
      </c>
      <c r="M2" s="41">
        <v>373</v>
      </c>
      <c r="N2">
        <v>400</v>
      </c>
      <c r="O2" s="111">
        <v>152</v>
      </c>
    </row>
    <row r="3" spans="1:16" x14ac:dyDescent="0.35">
      <c r="A3" s="25" t="s">
        <v>6</v>
      </c>
      <c r="B3" s="41">
        <v>299</v>
      </c>
      <c r="C3" s="41">
        <v>192</v>
      </c>
      <c r="D3" s="41">
        <v>109</v>
      </c>
      <c r="E3" s="41">
        <v>116</v>
      </c>
      <c r="F3" s="41">
        <v>196</v>
      </c>
      <c r="G3" s="41">
        <v>204</v>
      </c>
      <c r="H3" s="41">
        <v>301</v>
      </c>
      <c r="I3" s="41">
        <v>301</v>
      </c>
      <c r="J3" s="41">
        <v>100</v>
      </c>
      <c r="K3" s="41">
        <v>28</v>
      </c>
      <c r="L3" s="41">
        <v>63</v>
      </c>
      <c r="M3" s="41">
        <v>73</v>
      </c>
      <c r="N3">
        <v>162</v>
      </c>
      <c r="O3" s="111">
        <v>146</v>
      </c>
    </row>
    <row r="4" spans="1:16" x14ac:dyDescent="0.35">
      <c r="A4" s="25" t="s">
        <v>8</v>
      </c>
      <c r="B4" s="41">
        <v>232</v>
      </c>
      <c r="C4" s="41">
        <v>399</v>
      </c>
      <c r="D4" s="41">
        <v>440</v>
      </c>
      <c r="E4" s="41">
        <v>614</v>
      </c>
      <c r="F4" s="41">
        <v>896</v>
      </c>
      <c r="G4" s="41">
        <v>834</v>
      </c>
      <c r="H4" s="41">
        <v>882</v>
      </c>
      <c r="I4" s="41">
        <v>643</v>
      </c>
      <c r="J4" s="41">
        <v>165</v>
      </c>
      <c r="K4" s="41">
        <v>151</v>
      </c>
      <c r="L4" s="41">
        <v>191</v>
      </c>
      <c r="M4" s="41">
        <v>236</v>
      </c>
      <c r="N4">
        <v>182</v>
      </c>
      <c r="O4" s="111">
        <v>63</v>
      </c>
    </row>
    <row r="5" spans="1:16" x14ac:dyDescent="0.35">
      <c r="A5" s="25" t="s">
        <v>10</v>
      </c>
      <c r="B5" s="41">
        <v>79</v>
      </c>
      <c r="C5" s="41">
        <v>84</v>
      </c>
      <c r="D5" s="41">
        <v>45</v>
      </c>
      <c r="E5" s="41">
        <v>67</v>
      </c>
      <c r="F5" s="41">
        <v>137</v>
      </c>
      <c r="G5" s="41">
        <v>238</v>
      </c>
      <c r="H5" s="41">
        <v>246</v>
      </c>
      <c r="I5" s="41">
        <v>493</v>
      </c>
      <c r="J5" s="41">
        <v>440</v>
      </c>
      <c r="K5" s="41">
        <v>412</v>
      </c>
      <c r="L5" s="41">
        <v>799</v>
      </c>
      <c r="M5" s="41">
        <v>718</v>
      </c>
      <c r="N5">
        <v>908</v>
      </c>
      <c r="O5" s="111">
        <v>555</v>
      </c>
    </row>
    <row r="6" spans="1:16" x14ac:dyDescent="0.35">
      <c r="A6" s="25" t="s">
        <v>11</v>
      </c>
      <c r="B6" s="41">
        <v>365</v>
      </c>
      <c r="C6" s="41">
        <v>397</v>
      </c>
      <c r="D6" s="41">
        <v>270</v>
      </c>
      <c r="E6" s="41">
        <v>810</v>
      </c>
      <c r="F6" s="41">
        <v>886</v>
      </c>
      <c r="G6" s="41">
        <v>920</v>
      </c>
      <c r="H6" s="41">
        <v>985</v>
      </c>
      <c r="I6" s="41">
        <v>1125</v>
      </c>
      <c r="J6" s="41">
        <v>456</v>
      </c>
      <c r="K6" s="41">
        <v>538</v>
      </c>
      <c r="L6" s="41">
        <v>854</v>
      </c>
      <c r="M6" s="41">
        <v>1124</v>
      </c>
      <c r="N6">
        <v>1157</v>
      </c>
      <c r="O6" s="111">
        <v>798</v>
      </c>
    </row>
    <row r="7" spans="1:16" x14ac:dyDescent="0.35">
      <c r="A7" s="25" t="s">
        <v>12</v>
      </c>
      <c r="B7" s="41">
        <v>220</v>
      </c>
      <c r="C7" s="41">
        <v>346</v>
      </c>
      <c r="D7" s="41">
        <v>281</v>
      </c>
      <c r="E7" s="41">
        <v>566</v>
      </c>
      <c r="F7" s="41">
        <v>835</v>
      </c>
      <c r="G7" s="41">
        <v>681</v>
      </c>
      <c r="H7" s="41">
        <v>714</v>
      </c>
      <c r="I7" s="41">
        <v>1072</v>
      </c>
      <c r="J7" s="41">
        <v>911</v>
      </c>
      <c r="K7" s="41">
        <v>832</v>
      </c>
      <c r="L7" s="41">
        <v>1070</v>
      </c>
      <c r="M7" s="41">
        <v>1351</v>
      </c>
      <c r="N7">
        <v>1318</v>
      </c>
      <c r="O7" s="111">
        <v>893</v>
      </c>
    </row>
    <row r="8" spans="1:16" x14ac:dyDescent="0.35">
      <c r="A8" s="25" t="s">
        <v>13</v>
      </c>
      <c r="B8" s="41">
        <v>541</v>
      </c>
      <c r="C8" s="41">
        <v>454</v>
      </c>
      <c r="D8" s="41">
        <v>213</v>
      </c>
      <c r="E8" s="41">
        <v>231</v>
      </c>
      <c r="F8" s="41">
        <v>192</v>
      </c>
      <c r="G8" s="41">
        <v>218</v>
      </c>
      <c r="H8" s="41">
        <v>187</v>
      </c>
      <c r="I8" s="41">
        <v>277</v>
      </c>
      <c r="J8" s="41">
        <v>163</v>
      </c>
      <c r="K8" s="41">
        <v>178</v>
      </c>
      <c r="L8" s="41">
        <v>342</v>
      </c>
      <c r="M8" s="41">
        <v>479</v>
      </c>
      <c r="N8">
        <v>507</v>
      </c>
      <c r="O8" s="111">
        <v>151</v>
      </c>
    </row>
    <row r="9" spans="1:16" x14ac:dyDescent="0.35">
      <c r="A9" s="25" t="s">
        <v>14</v>
      </c>
      <c r="B9" s="41">
        <v>89</v>
      </c>
      <c r="C9" s="41">
        <v>95</v>
      </c>
      <c r="D9" s="41">
        <v>42</v>
      </c>
      <c r="E9" s="41">
        <v>122</v>
      </c>
      <c r="F9" s="41">
        <v>418</v>
      </c>
      <c r="G9" s="41">
        <v>436</v>
      </c>
      <c r="H9" s="41">
        <v>600</v>
      </c>
      <c r="I9" s="41">
        <v>770</v>
      </c>
      <c r="J9" s="41">
        <v>528</v>
      </c>
      <c r="K9" s="41">
        <v>617</v>
      </c>
      <c r="L9" s="41">
        <v>1427</v>
      </c>
      <c r="M9" s="41">
        <v>1760</v>
      </c>
      <c r="N9">
        <v>1454</v>
      </c>
      <c r="O9" s="111">
        <v>713</v>
      </c>
    </row>
    <row r="10" spans="1:16" x14ac:dyDescent="0.35">
      <c r="A10" s="25" t="s">
        <v>15</v>
      </c>
      <c r="B10" s="41">
        <v>85</v>
      </c>
      <c r="C10" s="41">
        <v>67</v>
      </c>
      <c r="D10" s="41">
        <v>6</v>
      </c>
      <c r="E10" s="41">
        <v>12</v>
      </c>
      <c r="F10" s="41">
        <v>3</v>
      </c>
      <c r="G10" s="41">
        <v>4</v>
      </c>
      <c r="H10" s="41">
        <v>8</v>
      </c>
      <c r="I10" s="41">
        <v>16</v>
      </c>
      <c r="J10" s="41">
        <v>10</v>
      </c>
      <c r="K10" s="41">
        <v>5</v>
      </c>
      <c r="L10" s="41">
        <v>1</v>
      </c>
      <c r="M10" s="41">
        <v>4</v>
      </c>
      <c r="N10">
        <v>0</v>
      </c>
      <c r="O10" s="111">
        <v>1</v>
      </c>
    </row>
    <row r="11" spans="1:16" x14ac:dyDescent="0.35">
      <c r="A11" s="25" t="s">
        <v>16</v>
      </c>
      <c r="B11" s="41">
        <v>420</v>
      </c>
      <c r="C11" s="41">
        <v>625</v>
      </c>
      <c r="D11" s="41">
        <v>256</v>
      </c>
      <c r="E11" s="41">
        <v>662</v>
      </c>
      <c r="F11" s="41">
        <v>686</v>
      </c>
      <c r="G11" s="41">
        <v>726</v>
      </c>
      <c r="H11" s="41">
        <v>809</v>
      </c>
      <c r="I11" s="41">
        <v>969</v>
      </c>
      <c r="J11" s="41">
        <v>490</v>
      </c>
      <c r="K11" s="41">
        <v>359</v>
      </c>
      <c r="L11" s="41">
        <v>326</v>
      </c>
      <c r="M11" s="41">
        <v>425</v>
      </c>
      <c r="N11">
        <v>524</v>
      </c>
      <c r="O11" s="111">
        <v>356</v>
      </c>
    </row>
    <row r="12" spans="1:16" x14ac:dyDescent="0.35">
      <c r="A12" s="25" t="s">
        <v>17</v>
      </c>
      <c r="B12" s="41">
        <v>307</v>
      </c>
      <c r="C12" s="41">
        <v>391</v>
      </c>
      <c r="D12" s="41">
        <v>101</v>
      </c>
      <c r="E12" s="41">
        <v>270</v>
      </c>
      <c r="F12" s="41">
        <v>371</v>
      </c>
      <c r="G12" s="41">
        <v>435</v>
      </c>
      <c r="H12" s="41">
        <v>353</v>
      </c>
      <c r="I12" s="41">
        <v>473</v>
      </c>
      <c r="J12" s="41">
        <v>167</v>
      </c>
      <c r="K12" s="41">
        <v>169</v>
      </c>
      <c r="L12" s="41">
        <v>402</v>
      </c>
      <c r="M12" s="41">
        <v>531</v>
      </c>
      <c r="N12">
        <v>510</v>
      </c>
      <c r="O12" s="111">
        <v>162</v>
      </c>
    </row>
    <row r="13" spans="1:16" x14ac:dyDescent="0.35">
      <c r="A13" s="25" t="s">
        <v>18</v>
      </c>
      <c r="B13" s="41">
        <v>301</v>
      </c>
      <c r="C13" s="41">
        <v>61</v>
      </c>
      <c r="D13" s="41">
        <v>20</v>
      </c>
      <c r="E13" s="41">
        <v>42</v>
      </c>
      <c r="F13" s="41">
        <v>52</v>
      </c>
      <c r="G13" s="41">
        <v>104</v>
      </c>
      <c r="H13" s="41">
        <v>82</v>
      </c>
      <c r="I13" s="41">
        <v>159</v>
      </c>
      <c r="J13" s="41">
        <v>77</v>
      </c>
      <c r="K13" s="41">
        <v>126</v>
      </c>
      <c r="L13" s="41">
        <v>300</v>
      </c>
      <c r="M13" s="41">
        <v>331</v>
      </c>
      <c r="N13">
        <v>299</v>
      </c>
      <c r="O13" s="111">
        <v>173</v>
      </c>
    </row>
    <row r="14" spans="1:16" x14ac:dyDescent="0.35">
      <c r="A14" s="25" t="s">
        <v>19</v>
      </c>
      <c r="B14" s="41">
        <f>SUM(B2:B13)</f>
        <v>3367</v>
      </c>
      <c r="C14" s="41">
        <f t="shared" ref="C14:J14" si="0">SUM(C2:C13)</f>
        <v>3783</v>
      </c>
      <c r="D14" s="41">
        <f t="shared" si="0"/>
        <v>2296</v>
      </c>
      <c r="E14" s="41">
        <f t="shared" si="0"/>
        <v>4673</v>
      </c>
      <c r="F14" s="41">
        <f t="shared" si="0"/>
        <v>6108</v>
      </c>
      <c r="G14" s="41">
        <f t="shared" si="0"/>
        <v>6014</v>
      </c>
      <c r="H14" s="41">
        <f t="shared" si="0"/>
        <v>6153</v>
      </c>
      <c r="I14" s="41">
        <f t="shared" si="0"/>
        <v>7676</v>
      </c>
      <c r="J14" s="41">
        <f t="shared" si="0"/>
        <v>3986</v>
      </c>
      <c r="K14" s="41">
        <f>SUM(K2:K13)</f>
        <v>3613</v>
      </c>
      <c r="L14" s="41">
        <f>SUM(L2:L13)</f>
        <v>6119</v>
      </c>
      <c r="M14" s="41">
        <f>SUM(M2:M13)</f>
        <v>7405</v>
      </c>
      <c r="N14" s="95">
        <f>SUM(N2:N13)</f>
        <v>7421</v>
      </c>
      <c r="O14" s="95">
        <f>SUM(O2:O13)</f>
        <v>4163</v>
      </c>
    </row>
    <row r="15" spans="1:16" x14ac:dyDescent="0.35">
      <c r="A15" s="25" t="s">
        <v>20</v>
      </c>
      <c r="B15" s="42">
        <f>B14/B16</f>
        <v>0.14093173161441547</v>
      </c>
      <c r="C15" s="42">
        <f t="shared" ref="C15:M15" si="1">C14/C16</f>
        <v>0.13166504246136712</v>
      </c>
      <c r="D15" s="42">
        <f t="shared" si="1"/>
        <v>0.14490375512780057</v>
      </c>
      <c r="E15" s="42">
        <f t="shared" si="1"/>
        <v>0.20898926654740607</v>
      </c>
      <c r="F15" s="42">
        <f t="shared" si="1"/>
        <v>0.21934140122813947</v>
      </c>
      <c r="G15" s="42">
        <f t="shared" si="1"/>
        <v>0.22051921384570256</v>
      </c>
      <c r="H15" s="42">
        <f t="shared" si="1"/>
        <v>0.23807312826465468</v>
      </c>
      <c r="I15" s="42">
        <f t="shared" si="1"/>
        <v>0.25612278945612277</v>
      </c>
      <c r="J15" s="42">
        <f t="shared" si="1"/>
        <v>0.29506255089199795</v>
      </c>
      <c r="K15" s="42">
        <f t="shared" si="1"/>
        <v>0.36326161270862656</v>
      </c>
      <c r="L15" s="42">
        <f t="shared" si="1"/>
        <v>0.40472253455916396</v>
      </c>
      <c r="M15" s="42">
        <f t="shared" si="1"/>
        <v>0.43286373998947797</v>
      </c>
      <c r="N15" s="112">
        <f>N14/N16</f>
        <v>0.46643620364550598</v>
      </c>
      <c r="O15" s="112">
        <f>O14/O16</f>
        <v>0.47188846066651552</v>
      </c>
    </row>
    <row r="16" spans="1:16" x14ac:dyDescent="0.35">
      <c r="A16" s="25" t="s">
        <v>21</v>
      </c>
      <c r="B16" s="41">
        <v>23891</v>
      </c>
      <c r="C16" s="41">
        <v>28732</v>
      </c>
      <c r="D16" s="41">
        <v>15845</v>
      </c>
      <c r="E16" s="41">
        <v>22360</v>
      </c>
      <c r="F16" s="41">
        <v>27847</v>
      </c>
      <c r="G16" s="41">
        <v>27272</v>
      </c>
      <c r="H16" s="41">
        <v>25845</v>
      </c>
      <c r="I16" s="41">
        <v>29970</v>
      </c>
      <c r="J16" s="41">
        <v>13509</v>
      </c>
      <c r="K16" s="41">
        <v>9946</v>
      </c>
      <c r="L16" s="41">
        <v>15119</v>
      </c>
      <c r="M16" s="41">
        <v>17107</v>
      </c>
      <c r="N16" s="95">
        <v>15910</v>
      </c>
      <c r="O16" s="111">
        <v>8822</v>
      </c>
    </row>
  </sheetData>
  <pageMargins left="0.5" right="0.5" top="1" bottom="1" header="0.5" footer="0.5"/>
  <pageSetup orientation="landscape" r:id="rId1"/>
  <headerFooter>
    <oddHeader>&amp;C
&amp;"-,Bold"Odessa District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6"/>
  <sheetViews>
    <sheetView tabSelected="1" topLeftCell="G2" zoomScaleNormal="100" workbookViewId="0">
      <selection activeCell="K16" sqref="K16"/>
    </sheetView>
  </sheetViews>
  <sheetFormatPr defaultRowHeight="14.5" x14ac:dyDescent="0.35"/>
  <cols>
    <col min="1" max="1" width="10.08984375" bestFit="1" customWidth="1"/>
    <col min="2" max="10" width="13.453125" bestFit="1" customWidth="1"/>
    <col min="11" max="11" width="21.90625" customWidth="1"/>
    <col min="12" max="13" width="16.54296875" customWidth="1"/>
    <col min="14" max="14" width="14.90625" bestFit="1" customWidth="1"/>
    <col min="15" max="15" width="9.36328125" style="78" bestFit="1" customWidth="1"/>
  </cols>
  <sheetData>
    <row r="1" spans="1:15" x14ac:dyDescent="0.35">
      <c r="A1" s="25" t="s">
        <v>63</v>
      </c>
      <c r="B1" s="31">
        <v>2011</v>
      </c>
      <c r="C1" s="31">
        <v>2012</v>
      </c>
      <c r="D1" s="31">
        <v>2013</v>
      </c>
      <c r="E1" s="31">
        <v>2014</v>
      </c>
      <c r="F1" s="31">
        <v>2015</v>
      </c>
      <c r="G1" s="31">
        <v>2016</v>
      </c>
      <c r="H1" s="31">
        <v>2017</v>
      </c>
      <c r="I1" s="31">
        <v>2018</v>
      </c>
      <c r="J1" s="31">
        <v>2019</v>
      </c>
      <c r="K1" s="2">
        <v>2020</v>
      </c>
      <c r="L1" s="2">
        <v>2021</v>
      </c>
      <c r="M1" s="31">
        <v>2022</v>
      </c>
      <c r="N1" s="1" t="s">
        <v>1</v>
      </c>
      <c r="O1" s="2" t="s">
        <v>2</v>
      </c>
    </row>
    <row r="2" spans="1:15" x14ac:dyDescent="0.35">
      <c r="A2" s="25" t="s">
        <v>5</v>
      </c>
      <c r="B2" s="37">
        <v>115232199.94</v>
      </c>
      <c r="C2" s="37">
        <v>142947661.20000002</v>
      </c>
      <c r="D2" s="37">
        <v>141300464.2256225</v>
      </c>
      <c r="E2" s="37">
        <v>168645438.94565251</v>
      </c>
      <c r="F2" s="37">
        <v>110127931.80133</v>
      </c>
      <c r="G2" s="37">
        <v>67141750.541219994</v>
      </c>
      <c r="H2" s="37">
        <v>80585875.828119993</v>
      </c>
      <c r="I2" s="37">
        <v>110992843.04082996</v>
      </c>
      <c r="J2" s="37">
        <v>103767700.97818503</v>
      </c>
      <c r="K2" s="11">
        <v>79085812.206389993</v>
      </c>
      <c r="L2" s="113">
        <v>101494383.440635</v>
      </c>
      <c r="M2" s="113">
        <v>221794343.86998254</v>
      </c>
      <c r="N2" s="6">
        <f>J2-I2</f>
        <v>-7225142.0626449287</v>
      </c>
      <c r="O2" s="77">
        <f>N2/I2*100</f>
        <v>-6.5095567107755592</v>
      </c>
    </row>
    <row r="3" spans="1:15" x14ac:dyDescent="0.35">
      <c r="A3" s="25" t="s">
        <v>6</v>
      </c>
      <c r="B3" s="37">
        <v>46405557.730000004</v>
      </c>
      <c r="C3" s="37">
        <v>49890460.489999995</v>
      </c>
      <c r="D3" s="37">
        <v>51310791.2507625</v>
      </c>
      <c r="E3" s="37">
        <v>61799945.917379998</v>
      </c>
      <c r="F3" s="37">
        <v>38093149.676909998</v>
      </c>
      <c r="G3" s="37">
        <v>20755574.667070001</v>
      </c>
      <c r="H3" s="37">
        <v>21684303.43093</v>
      </c>
      <c r="I3" s="37">
        <v>23483035.178239979</v>
      </c>
      <c r="J3" s="37">
        <v>20593032.518280007</v>
      </c>
      <c r="K3" s="11">
        <v>15604688.661410002</v>
      </c>
      <c r="L3" s="113">
        <v>20676224.024319991</v>
      </c>
      <c r="M3" s="113">
        <v>53193689.260360062</v>
      </c>
      <c r="N3" s="6">
        <f t="shared" ref="N3:N13" si="0">J3-I3</f>
        <v>-2890002.6599599719</v>
      </c>
      <c r="O3" s="77">
        <f t="shared" ref="O3:O13" si="1">N3/I3*100</f>
        <v>-12.306768005176465</v>
      </c>
    </row>
    <row r="4" spans="1:15" x14ac:dyDescent="0.35">
      <c r="A4" s="25" t="s">
        <v>8</v>
      </c>
      <c r="B4" s="37">
        <v>117668619.40000004</v>
      </c>
      <c r="C4" s="37">
        <v>130267825.88999999</v>
      </c>
      <c r="D4" s="37">
        <v>137882967.636235</v>
      </c>
      <c r="E4" s="37">
        <v>161452714.28847</v>
      </c>
      <c r="F4" s="37">
        <v>97731828.655510008</v>
      </c>
      <c r="G4" s="37">
        <v>50997170.09866</v>
      </c>
      <c r="H4" s="37">
        <v>52899406.168029994</v>
      </c>
      <c r="I4" s="37">
        <v>61540334.230930038</v>
      </c>
      <c r="J4" s="37">
        <v>53594587.928409941</v>
      </c>
      <c r="K4" s="11">
        <v>40680934.708229996</v>
      </c>
      <c r="L4" s="113">
        <v>43736438.183155015</v>
      </c>
      <c r="M4" s="113">
        <v>87615681.497502461</v>
      </c>
      <c r="N4" s="6">
        <f t="shared" si="0"/>
        <v>-7945746.3025200963</v>
      </c>
      <c r="O4" s="77">
        <f t="shared" si="1"/>
        <v>-12.911444830155929</v>
      </c>
    </row>
    <row r="5" spans="1:15" x14ac:dyDescent="0.35">
      <c r="A5" s="25" t="s">
        <v>10</v>
      </c>
      <c r="B5" s="37">
        <v>15342603.659999998</v>
      </c>
      <c r="C5" s="37">
        <v>19676699.829999998</v>
      </c>
      <c r="D5" s="37">
        <v>34572763.241767496</v>
      </c>
      <c r="E5" s="37">
        <v>67471609.705662504</v>
      </c>
      <c r="F5" s="37">
        <v>63469039.934789993</v>
      </c>
      <c r="G5" s="37">
        <v>67352794.401729986</v>
      </c>
      <c r="H5" s="37">
        <v>120666701.83813</v>
      </c>
      <c r="I5" s="37">
        <v>259266469.04833975</v>
      </c>
      <c r="J5" s="37">
        <v>335680513.33955532</v>
      </c>
      <c r="K5" s="11">
        <v>289333783.94482982</v>
      </c>
      <c r="L5" s="113">
        <v>357803502.82994032</v>
      </c>
      <c r="M5" s="113">
        <v>764649548.80456519</v>
      </c>
      <c r="N5" s="6">
        <f t="shared" si="0"/>
        <v>76414044.291215569</v>
      </c>
      <c r="O5" s="77">
        <f t="shared" si="1"/>
        <v>29.473168887477041</v>
      </c>
    </row>
    <row r="6" spans="1:15" x14ac:dyDescent="0.35">
      <c r="A6" s="25" t="s">
        <v>11</v>
      </c>
      <c r="B6" s="37">
        <v>74706791.270000011</v>
      </c>
      <c r="C6" s="37">
        <v>96828368.110000014</v>
      </c>
      <c r="D6" s="37">
        <v>108343161.35119</v>
      </c>
      <c r="E6" s="37">
        <v>157017600.5059225</v>
      </c>
      <c r="F6" s="37">
        <v>121594402.15784</v>
      </c>
      <c r="G6" s="37">
        <v>95213594.139169991</v>
      </c>
      <c r="H6" s="37">
        <v>126213145.29383001</v>
      </c>
      <c r="I6" s="37">
        <v>246915126.26396003</v>
      </c>
      <c r="J6" s="37">
        <v>308899964.3818804</v>
      </c>
      <c r="K6" s="11">
        <v>328676914.40653986</v>
      </c>
      <c r="L6" s="113">
        <v>418131129.01848042</v>
      </c>
      <c r="M6" s="113">
        <v>947171538.75974953</v>
      </c>
      <c r="N6" s="6">
        <f t="shared" si="0"/>
        <v>61984838.117920369</v>
      </c>
      <c r="O6" s="77">
        <f t="shared" si="1"/>
        <v>25.103702254213712</v>
      </c>
    </row>
    <row r="7" spans="1:15" x14ac:dyDescent="0.35">
      <c r="A7" s="25" t="s">
        <v>12</v>
      </c>
      <c r="B7" s="37">
        <v>101596818.68999995</v>
      </c>
      <c r="C7" s="37">
        <v>127495579.02999999</v>
      </c>
      <c r="D7" s="37">
        <v>133847497.40634</v>
      </c>
      <c r="E7" s="37">
        <v>173066249.114115</v>
      </c>
      <c r="F7" s="37">
        <v>153539713.39563999</v>
      </c>
      <c r="G7" s="37">
        <v>137955247.66001001</v>
      </c>
      <c r="H7" s="37">
        <v>254603025.00757998</v>
      </c>
      <c r="I7" s="37">
        <v>441878151.41233945</v>
      </c>
      <c r="J7" s="37">
        <v>533154387.14027524</v>
      </c>
      <c r="K7" s="11">
        <v>462765217.18162936</v>
      </c>
      <c r="L7" s="113">
        <v>606436022.54483867</v>
      </c>
      <c r="M7" s="113">
        <v>1242246932.2608249</v>
      </c>
      <c r="N7" s="6">
        <f t="shared" si="0"/>
        <v>91276235.727935791</v>
      </c>
      <c r="O7" s="77">
        <f t="shared" si="1"/>
        <v>20.656426536636157</v>
      </c>
    </row>
    <row r="8" spans="1:15" x14ac:dyDescent="0.35">
      <c r="A8" s="25" t="s">
        <v>13</v>
      </c>
      <c r="B8" s="37">
        <v>30601284.11999999</v>
      </c>
      <c r="C8" s="37">
        <v>25661157.27</v>
      </c>
      <c r="D8" s="37">
        <v>23554871.819339998</v>
      </c>
      <c r="E8" s="37">
        <v>27663036.080345001</v>
      </c>
      <c r="F8" s="37">
        <v>22363498.49464</v>
      </c>
      <c r="G8" s="37">
        <v>18960569.203269999</v>
      </c>
      <c r="H8" s="37">
        <v>28458467.593169998</v>
      </c>
      <c r="I8" s="37">
        <v>54247930.838089965</v>
      </c>
      <c r="J8" s="37">
        <v>77548974.843319982</v>
      </c>
      <c r="K8" s="11">
        <v>81415667.580610037</v>
      </c>
      <c r="L8" s="113">
        <v>104154444.79550001</v>
      </c>
      <c r="M8" s="113">
        <v>151757236.33454478</v>
      </c>
      <c r="N8" s="6">
        <f t="shared" si="0"/>
        <v>23301044.005230017</v>
      </c>
      <c r="O8" s="77">
        <f t="shared" si="1"/>
        <v>42.952871464858312</v>
      </c>
    </row>
    <row r="9" spans="1:15" x14ac:dyDescent="0.35">
      <c r="A9" s="25" t="s">
        <v>14</v>
      </c>
      <c r="B9" s="37">
        <v>15582689.029999997</v>
      </c>
      <c r="C9" s="37">
        <v>31319893.360000003</v>
      </c>
      <c r="D9" s="37">
        <v>47257377.854880005</v>
      </c>
      <c r="E9" s="37">
        <v>106245076.0032275</v>
      </c>
      <c r="F9" s="37">
        <v>121704373.80964001</v>
      </c>
      <c r="G9" s="37">
        <v>98035172.839279994</v>
      </c>
      <c r="H9" s="37">
        <v>177145999.86228001</v>
      </c>
      <c r="I9" s="37">
        <v>396865927.9155699</v>
      </c>
      <c r="J9" s="37">
        <v>520217573.61217529</v>
      </c>
      <c r="K9" s="11">
        <v>459273589.38235062</v>
      </c>
      <c r="L9" s="113">
        <v>494110991.04327518</v>
      </c>
      <c r="M9" s="113">
        <v>977378319.16687298</v>
      </c>
      <c r="N9" s="6">
        <f t="shared" si="0"/>
        <v>123351645.69660538</v>
      </c>
      <c r="O9" s="77">
        <f t="shared" si="1"/>
        <v>31.081440108622143</v>
      </c>
    </row>
    <row r="10" spans="1:15" x14ac:dyDescent="0.35">
      <c r="A10" s="25" t="s">
        <v>15</v>
      </c>
      <c r="B10" s="37">
        <v>6969536.7099999972</v>
      </c>
      <c r="C10" s="37">
        <v>5192493.9299999988</v>
      </c>
      <c r="D10" s="37">
        <v>4222956.6387299998</v>
      </c>
      <c r="E10" s="37">
        <v>5086618.0817824993</v>
      </c>
      <c r="F10" s="37">
        <v>3553479.40747</v>
      </c>
      <c r="G10" s="37">
        <v>1701257.82586</v>
      </c>
      <c r="H10" s="37">
        <v>2718402.0621500001</v>
      </c>
      <c r="I10" s="37">
        <v>1884400.763400008</v>
      </c>
      <c r="J10" s="37">
        <v>1379790.8737049992</v>
      </c>
      <c r="K10" s="11">
        <v>633857.51017999952</v>
      </c>
      <c r="L10" s="113">
        <v>1243066.655520001</v>
      </c>
      <c r="M10" s="113">
        <v>3436548.1008675015</v>
      </c>
      <c r="N10" s="6">
        <f t="shared" si="0"/>
        <v>-504609.88969500875</v>
      </c>
      <c r="O10" s="77">
        <f t="shared" si="1"/>
        <v>-26.778268163325592</v>
      </c>
    </row>
    <row r="11" spans="1:15" x14ac:dyDescent="0.35">
      <c r="A11" s="25" t="s">
        <v>16</v>
      </c>
      <c r="B11" s="37">
        <v>107988378.13000003</v>
      </c>
      <c r="C11" s="37">
        <v>124592925.91999999</v>
      </c>
      <c r="D11" s="37">
        <v>133231796.12186</v>
      </c>
      <c r="E11" s="37">
        <v>172497930.12026</v>
      </c>
      <c r="F11" s="37">
        <v>136824996.75366002</v>
      </c>
      <c r="G11" s="37">
        <v>95316331.248809993</v>
      </c>
      <c r="H11" s="37">
        <v>138635240.88301998</v>
      </c>
      <c r="I11" s="37">
        <v>191616109.9658297</v>
      </c>
      <c r="J11" s="37">
        <v>204004939.57931486</v>
      </c>
      <c r="K11" s="11">
        <v>171948377.76886985</v>
      </c>
      <c r="L11" s="113">
        <v>236028426.38144466</v>
      </c>
      <c r="M11" s="113">
        <v>517260223.04705858</v>
      </c>
      <c r="N11" s="6">
        <f t="shared" si="0"/>
        <v>12388829.613485157</v>
      </c>
      <c r="O11" s="77">
        <f t="shared" si="1"/>
        <v>6.465442605892803</v>
      </c>
    </row>
    <row r="12" spans="1:15" x14ac:dyDescent="0.35">
      <c r="A12" s="25" t="s">
        <v>17</v>
      </c>
      <c r="B12" s="37">
        <v>56413427.100000009</v>
      </c>
      <c r="C12" s="37">
        <v>84866247.319999993</v>
      </c>
      <c r="D12" s="37">
        <v>101688512.5666825</v>
      </c>
      <c r="E12" s="37">
        <v>120843177.48593751</v>
      </c>
      <c r="F12" s="37">
        <v>75829195.863069996</v>
      </c>
      <c r="G12" s="37">
        <v>42503909.431160003</v>
      </c>
      <c r="H12" s="37">
        <v>54716734.292489998</v>
      </c>
      <c r="I12" s="37">
        <v>85467513.156669959</v>
      </c>
      <c r="J12" s="37">
        <v>113652428.01005992</v>
      </c>
      <c r="K12" s="11">
        <v>108550474.29133995</v>
      </c>
      <c r="L12" s="113">
        <v>132178642.9776599</v>
      </c>
      <c r="M12" s="113">
        <v>258619246.04572996</v>
      </c>
      <c r="N12" s="6">
        <f t="shared" si="0"/>
        <v>28184914.853389964</v>
      </c>
      <c r="O12" s="77">
        <f t="shared" si="1"/>
        <v>32.977342866785385</v>
      </c>
    </row>
    <row r="13" spans="1:15" x14ac:dyDescent="0.35">
      <c r="A13" s="25" t="s">
        <v>18</v>
      </c>
      <c r="B13" s="37">
        <v>18951118.009999998</v>
      </c>
      <c r="C13" s="37">
        <v>18951534.049999997</v>
      </c>
      <c r="D13" s="37">
        <v>21310799.296210002</v>
      </c>
      <c r="E13" s="37">
        <v>28404267.529395003</v>
      </c>
      <c r="F13" s="37">
        <v>19922754.591779999</v>
      </c>
      <c r="G13" s="37">
        <v>11329184.647669999</v>
      </c>
      <c r="H13" s="37">
        <v>17658603.569430001</v>
      </c>
      <c r="I13" s="37">
        <v>36598413.281990014</v>
      </c>
      <c r="J13" s="37">
        <v>56078906.652574994</v>
      </c>
      <c r="K13" s="11">
        <v>45430794.390819997</v>
      </c>
      <c r="L13" s="113">
        <v>54713680.65572501</v>
      </c>
      <c r="M13" s="113">
        <v>103358104.99280755</v>
      </c>
      <c r="N13" s="6">
        <f t="shared" si="0"/>
        <v>19480493.37058498</v>
      </c>
      <c r="O13" s="77">
        <f t="shared" si="1"/>
        <v>53.227699300754324</v>
      </c>
    </row>
    <row r="14" spans="1:15" x14ac:dyDescent="0.35">
      <c r="A14" s="25" t="s">
        <v>19</v>
      </c>
      <c r="B14" s="38">
        <f t="shared" ref="B14:F14" si="2">SUM(B2:B13)</f>
        <v>707459023.79000008</v>
      </c>
      <c r="C14" s="38">
        <f t="shared" si="2"/>
        <v>857690846.39999986</v>
      </c>
      <c r="D14" s="38">
        <f t="shared" si="2"/>
        <v>938523959.40962005</v>
      </c>
      <c r="E14" s="38">
        <f t="shared" si="2"/>
        <v>1250193663.7781501</v>
      </c>
      <c r="F14" s="38">
        <f t="shared" si="2"/>
        <v>964754364.54227996</v>
      </c>
      <c r="G14" s="38">
        <f t="shared" ref="G14:M14" si="3">SUM(G2:G13)</f>
        <v>707262556.70390987</v>
      </c>
      <c r="H14" s="38">
        <f t="shared" si="3"/>
        <v>1075985905.82916</v>
      </c>
      <c r="I14" s="38">
        <f t="shared" si="3"/>
        <v>1910756255.0961885</v>
      </c>
      <c r="J14" s="38">
        <f t="shared" si="3"/>
        <v>2328572799.8577356</v>
      </c>
      <c r="K14" s="6">
        <f t="shared" si="3"/>
        <v>2083400112.0331995</v>
      </c>
      <c r="L14" s="113">
        <f t="shared" si="3"/>
        <v>2570706952.5504937</v>
      </c>
      <c r="M14" s="6">
        <f t="shared" si="3"/>
        <v>5328481412.1408663</v>
      </c>
    </row>
    <row r="15" spans="1:15" ht="15" thickBot="1" x14ac:dyDescent="0.4">
      <c r="A15" s="25" t="s">
        <v>20</v>
      </c>
      <c r="B15" s="42">
        <f>B14/B16</f>
        <v>0.23754423011250464</v>
      </c>
      <c r="C15" s="42">
        <f t="shared" ref="C15:K15" si="4">C14/C16</f>
        <v>0.225262338999661</v>
      </c>
      <c r="D15" s="42">
        <f t="shared" si="4"/>
        <v>0.1979505817096002</v>
      </c>
      <c r="E15" s="42">
        <f t="shared" si="4"/>
        <v>0.20701898580861458</v>
      </c>
      <c r="F15" s="42">
        <f t="shared" si="4"/>
        <v>0.20984155775324531</v>
      </c>
      <c r="G15" s="42">
        <f t="shared" si="4"/>
        <v>0.27133461195377334</v>
      </c>
      <c r="H15" s="42">
        <f t="shared" si="4"/>
        <v>0.32271924703288801</v>
      </c>
      <c r="I15" s="42">
        <f t="shared" si="4"/>
        <v>0.38209401433426698</v>
      </c>
      <c r="J15" s="42">
        <f t="shared" ref="J15" si="5">J14/J16</f>
        <v>0.42421285243318274</v>
      </c>
      <c r="K15" s="42">
        <f t="shared" si="4"/>
        <v>0.38514426855776668</v>
      </c>
      <c r="L15" s="114">
        <f>L14/L16</f>
        <v>0.49235456671701588</v>
      </c>
      <c r="M15" s="114">
        <f>M14/M16</f>
        <v>0.49067499505778672</v>
      </c>
    </row>
    <row r="16" spans="1:15" ht="15" thickBot="1" x14ac:dyDescent="0.4">
      <c r="A16" s="25" t="s">
        <v>21</v>
      </c>
      <c r="B16" s="38">
        <v>2978220196.9500017</v>
      </c>
      <c r="C16" s="38">
        <v>3807519935.2399988</v>
      </c>
      <c r="D16" s="38">
        <v>4741203341.2787066</v>
      </c>
      <c r="E16" s="38">
        <v>6039029023.8110437</v>
      </c>
      <c r="F16" s="38">
        <v>4597537184.1108036</v>
      </c>
      <c r="G16" s="38">
        <v>2606606476.0820289</v>
      </c>
      <c r="H16" s="38">
        <v>3334123749.115922</v>
      </c>
      <c r="I16" s="38">
        <v>5000748986.9354591</v>
      </c>
      <c r="J16" s="38">
        <v>5489161364.3990345</v>
      </c>
      <c r="K16" s="9">
        <f>[2]Severance!$K$49</f>
        <v>5409401832.292141</v>
      </c>
      <c r="L16" s="113">
        <v>5221251363</v>
      </c>
      <c r="M16" s="135">
        <v>10859492466.114626</v>
      </c>
    </row>
  </sheetData>
  <pageMargins left="0.5" right="0.5" top="1" bottom="1" header="0.5" footer="0.5"/>
  <pageSetup orientation="landscape" r:id="rId1"/>
  <headerFooter>
    <oddHeader>&amp;C
&amp;"-,Bold"Odessa District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6"/>
  <sheetViews>
    <sheetView zoomScaleNormal="100" workbookViewId="0">
      <selection activeCell="A2" sqref="A2:A13"/>
    </sheetView>
  </sheetViews>
  <sheetFormatPr defaultRowHeight="14.5" x14ac:dyDescent="0.35"/>
  <cols>
    <col min="1" max="1" width="12.453125" bestFit="1" customWidth="1"/>
  </cols>
  <sheetData>
    <row r="1" spans="1:16" x14ac:dyDescent="0.35">
      <c r="A1" s="25" t="s">
        <v>66</v>
      </c>
      <c r="B1" s="39">
        <v>2007</v>
      </c>
      <c r="C1" s="39">
        <v>2008</v>
      </c>
      <c r="D1" s="39">
        <v>2009</v>
      </c>
      <c r="E1" s="39">
        <v>2010</v>
      </c>
      <c r="F1" s="39">
        <v>2011</v>
      </c>
      <c r="G1" s="39">
        <v>2012</v>
      </c>
      <c r="H1" s="39">
        <v>2013</v>
      </c>
      <c r="I1" s="39">
        <v>2014</v>
      </c>
      <c r="J1" s="39">
        <v>2015</v>
      </c>
      <c r="K1" s="39">
        <v>2016</v>
      </c>
      <c r="L1" s="40">
        <v>2017</v>
      </c>
      <c r="M1" s="40">
        <v>2018</v>
      </c>
      <c r="N1" s="94">
        <v>2019</v>
      </c>
      <c r="O1" s="94">
        <v>2020</v>
      </c>
      <c r="P1" s="134">
        <v>2021</v>
      </c>
    </row>
    <row r="2" spans="1:16" x14ac:dyDescent="0.35">
      <c r="A2" s="25" t="s">
        <v>5</v>
      </c>
      <c r="B2" s="41">
        <v>363</v>
      </c>
      <c r="C2" s="41">
        <v>576</v>
      </c>
      <c r="D2" s="41">
        <v>401</v>
      </c>
      <c r="E2" s="41">
        <v>1051</v>
      </c>
      <c r="F2" s="41">
        <v>1344</v>
      </c>
      <c r="G2" s="41">
        <v>1141</v>
      </c>
      <c r="H2" s="41">
        <v>917</v>
      </c>
      <c r="I2" s="41">
        <v>1274</v>
      </c>
      <c r="J2" s="41">
        <v>380</v>
      </c>
      <c r="K2" s="41">
        <v>157</v>
      </c>
      <c r="L2" s="41">
        <v>286</v>
      </c>
      <c r="M2" s="41">
        <v>326</v>
      </c>
      <c r="N2" s="73">
        <v>358</v>
      </c>
      <c r="O2" s="98">
        <v>129</v>
      </c>
      <c r="P2">
        <v>220</v>
      </c>
    </row>
    <row r="3" spans="1:16" x14ac:dyDescent="0.35">
      <c r="A3" s="25" t="s">
        <v>6</v>
      </c>
      <c r="B3" s="41">
        <v>218</v>
      </c>
      <c r="C3" s="41">
        <v>109</v>
      </c>
      <c r="D3" s="41">
        <v>72</v>
      </c>
      <c r="E3" s="41">
        <v>75</v>
      </c>
      <c r="F3" s="41">
        <v>152</v>
      </c>
      <c r="G3" s="41">
        <v>161</v>
      </c>
      <c r="H3" s="41">
        <v>208</v>
      </c>
      <c r="I3" s="41">
        <v>242</v>
      </c>
      <c r="J3" s="41">
        <v>64</v>
      </c>
      <c r="K3" s="41">
        <v>14</v>
      </c>
      <c r="L3" s="41">
        <v>43</v>
      </c>
      <c r="M3" s="41">
        <v>41</v>
      </c>
      <c r="N3" s="73">
        <v>95</v>
      </c>
      <c r="O3" s="98">
        <v>58</v>
      </c>
      <c r="P3">
        <v>349</v>
      </c>
    </row>
    <row r="4" spans="1:16" x14ac:dyDescent="0.35">
      <c r="A4" s="25" t="s">
        <v>8</v>
      </c>
      <c r="B4" s="41">
        <v>171</v>
      </c>
      <c r="C4" s="41">
        <v>318</v>
      </c>
      <c r="D4" s="41">
        <v>380</v>
      </c>
      <c r="E4" s="41">
        <v>545</v>
      </c>
      <c r="F4" s="41">
        <v>732</v>
      </c>
      <c r="G4" s="41">
        <v>736</v>
      </c>
      <c r="H4" s="41">
        <v>724</v>
      </c>
      <c r="I4" s="41">
        <v>515</v>
      </c>
      <c r="J4" s="41">
        <v>121</v>
      </c>
      <c r="K4" s="41">
        <v>87</v>
      </c>
      <c r="L4" s="41">
        <v>93</v>
      </c>
      <c r="M4" s="41">
        <v>126</v>
      </c>
      <c r="N4" s="73">
        <v>95</v>
      </c>
      <c r="O4" s="98">
        <v>43</v>
      </c>
      <c r="P4">
        <v>83</v>
      </c>
    </row>
    <row r="5" spans="1:16" x14ac:dyDescent="0.35">
      <c r="A5" s="25" t="s">
        <v>10</v>
      </c>
      <c r="B5" s="41">
        <v>76</v>
      </c>
      <c r="C5" s="41">
        <v>72</v>
      </c>
      <c r="D5" s="41">
        <v>31</v>
      </c>
      <c r="E5" s="41">
        <v>48</v>
      </c>
      <c r="F5" s="41">
        <v>109</v>
      </c>
      <c r="G5" s="41">
        <v>221</v>
      </c>
      <c r="H5" s="41">
        <v>241</v>
      </c>
      <c r="I5" s="41">
        <v>480</v>
      </c>
      <c r="J5" s="41">
        <v>427</v>
      </c>
      <c r="K5" s="41">
        <v>397</v>
      </c>
      <c r="L5" s="41">
        <v>778</v>
      </c>
      <c r="M5" s="41">
        <v>704</v>
      </c>
      <c r="N5" s="73">
        <v>894</v>
      </c>
      <c r="O5" s="98">
        <v>550</v>
      </c>
      <c r="P5">
        <v>324</v>
      </c>
    </row>
    <row r="6" spans="1:16" x14ac:dyDescent="0.35">
      <c r="A6" s="25" t="s">
        <v>11</v>
      </c>
      <c r="B6" s="41">
        <v>350</v>
      </c>
      <c r="C6" s="41">
        <v>362</v>
      </c>
      <c r="D6" s="41">
        <v>246</v>
      </c>
      <c r="E6" s="41">
        <v>726</v>
      </c>
      <c r="F6" s="41">
        <v>844</v>
      </c>
      <c r="G6" s="41">
        <v>878</v>
      </c>
      <c r="H6" s="41">
        <v>903</v>
      </c>
      <c r="I6" s="41">
        <v>1172</v>
      </c>
      <c r="J6" s="41">
        <v>401</v>
      </c>
      <c r="K6" s="41">
        <v>373</v>
      </c>
      <c r="L6" s="41">
        <v>646</v>
      </c>
      <c r="M6" s="41">
        <v>1005</v>
      </c>
      <c r="N6" s="73">
        <v>1126</v>
      </c>
      <c r="O6" s="98">
        <v>784</v>
      </c>
      <c r="P6">
        <v>563</v>
      </c>
    </row>
    <row r="7" spans="1:16" x14ac:dyDescent="0.35">
      <c r="A7" s="25" t="s">
        <v>12</v>
      </c>
      <c r="B7" s="41">
        <v>199</v>
      </c>
      <c r="C7" s="41">
        <v>331</v>
      </c>
      <c r="D7" s="41">
        <v>264</v>
      </c>
      <c r="E7" s="41">
        <v>491</v>
      </c>
      <c r="F7" s="41">
        <v>799</v>
      </c>
      <c r="G7" s="41">
        <v>632</v>
      </c>
      <c r="H7" s="41">
        <v>677</v>
      </c>
      <c r="I7" s="41">
        <v>1029</v>
      </c>
      <c r="J7" s="41">
        <v>871</v>
      </c>
      <c r="K7" s="41">
        <v>794</v>
      </c>
      <c r="L7" s="41">
        <v>979</v>
      </c>
      <c r="M7" s="41">
        <v>1177</v>
      </c>
      <c r="N7" s="73">
        <v>1281</v>
      </c>
      <c r="O7" s="98">
        <v>889</v>
      </c>
      <c r="P7">
        <v>638</v>
      </c>
    </row>
    <row r="8" spans="1:16" x14ac:dyDescent="0.35">
      <c r="A8" s="25" t="s">
        <v>13</v>
      </c>
      <c r="B8" s="41">
        <v>393</v>
      </c>
      <c r="C8" s="41">
        <v>337</v>
      </c>
      <c r="D8" s="41">
        <v>107</v>
      </c>
      <c r="E8" s="41">
        <v>160</v>
      </c>
      <c r="F8" s="41">
        <v>91</v>
      </c>
      <c r="G8" s="41">
        <v>140</v>
      </c>
      <c r="H8" s="41">
        <v>128</v>
      </c>
      <c r="I8" s="41">
        <v>183</v>
      </c>
      <c r="J8" s="41">
        <v>98</v>
      </c>
      <c r="K8" s="41">
        <v>119</v>
      </c>
      <c r="L8" s="41">
        <v>259</v>
      </c>
      <c r="M8" s="41">
        <v>391</v>
      </c>
      <c r="N8" s="73">
        <v>413</v>
      </c>
      <c r="O8" s="98">
        <v>121</v>
      </c>
      <c r="P8">
        <v>118</v>
      </c>
    </row>
    <row r="9" spans="1:16" x14ac:dyDescent="0.35">
      <c r="A9" s="25" t="s">
        <v>14</v>
      </c>
      <c r="B9" s="41">
        <v>74</v>
      </c>
      <c r="C9" s="41">
        <v>79</v>
      </c>
      <c r="D9" s="41">
        <v>28</v>
      </c>
      <c r="E9" s="41">
        <v>107</v>
      </c>
      <c r="F9" s="41">
        <v>407</v>
      </c>
      <c r="G9" s="41">
        <v>428</v>
      </c>
      <c r="H9" s="41">
        <v>570</v>
      </c>
      <c r="I9" s="41">
        <v>752</v>
      </c>
      <c r="J9" s="41">
        <v>506</v>
      </c>
      <c r="K9" s="41">
        <v>592</v>
      </c>
      <c r="L9" s="41">
        <v>1391</v>
      </c>
      <c r="M9" s="41">
        <v>1736</v>
      </c>
      <c r="N9" s="73">
        <v>1412</v>
      </c>
      <c r="O9" s="98">
        <v>670</v>
      </c>
      <c r="P9">
        <v>332</v>
      </c>
    </row>
    <row r="10" spans="1:16" x14ac:dyDescent="0.35">
      <c r="A10" s="25" t="s">
        <v>15</v>
      </c>
      <c r="B10" s="41">
        <v>51</v>
      </c>
      <c r="C10" s="41">
        <v>64</v>
      </c>
      <c r="D10" s="41">
        <v>4</v>
      </c>
      <c r="E10" s="41">
        <v>5</v>
      </c>
      <c r="F10" s="41">
        <v>1</v>
      </c>
      <c r="G10" s="41">
        <v>0</v>
      </c>
      <c r="H10" s="41">
        <v>6</v>
      </c>
      <c r="I10" s="41">
        <v>14</v>
      </c>
      <c r="J10" s="41">
        <v>7</v>
      </c>
      <c r="K10" s="41">
        <v>3</v>
      </c>
      <c r="L10" s="41">
        <v>0</v>
      </c>
      <c r="M10" s="41">
        <v>0</v>
      </c>
      <c r="N10" s="73">
        <v>0</v>
      </c>
      <c r="O10" s="98">
        <v>0</v>
      </c>
      <c r="P10">
        <v>1</v>
      </c>
    </row>
    <row r="11" spans="1:16" x14ac:dyDescent="0.35">
      <c r="A11" s="25" t="s">
        <v>16</v>
      </c>
      <c r="B11" s="41">
        <v>401</v>
      </c>
      <c r="C11" s="41">
        <v>604</v>
      </c>
      <c r="D11" s="41">
        <v>239</v>
      </c>
      <c r="E11" s="41">
        <v>643</v>
      </c>
      <c r="F11" s="41">
        <v>656</v>
      </c>
      <c r="G11" s="41">
        <v>696</v>
      </c>
      <c r="H11" s="41">
        <v>771</v>
      </c>
      <c r="I11" s="41">
        <v>892</v>
      </c>
      <c r="J11" s="41">
        <v>420</v>
      </c>
      <c r="K11" s="41">
        <v>325</v>
      </c>
      <c r="L11" s="41">
        <v>323</v>
      </c>
      <c r="M11" s="41">
        <v>400</v>
      </c>
      <c r="N11" s="73">
        <v>510</v>
      </c>
      <c r="O11" s="98">
        <v>344</v>
      </c>
      <c r="P11">
        <v>302</v>
      </c>
    </row>
    <row r="12" spans="1:16" x14ac:dyDescent="0.35">
      <c r="A12" s="25" t="s">
        <v>17</v>
      </c>
      <c r="B12" s="41">
        <v>156</v>
      </c>
      <c r="C12" s="41">
        <v>152</v>
      </c>
      <c r="D12" s="41">
        <v>38</v>
      </c>
      <c r="E12" s="41">
        <v>140</v>
      </c>
      <c r="F12" s="41">
        <v>293</v>
      </c>
      <c r="G12" s="41">
        <v>361</v>
      </c>
      <c r="H12" s="41">
        <v>308</v>
      </c>
      <c r="I12" s="41">
        <v>393</v>
      </c>
      <c r="J12" s="41">
        <v>135</v>
      </c>
      <c r="K12" s="41">
        <v>131</v>
      </c>
      <c r="L12" s="41">
        <v>291</v>
      </c>
      <c r="M12" s="41">
        <v>508</v>
      </c>
      <c r="N12" s="73">
        <v>482</v>
      </c>
      <c r="O12" s="98">
        <v>140</v>
      </c>
      <c r="P12">
        <v>126</v>
      </c>
    </row>
    <row r="13" spans="1:16" x14ac:dyDescent="0.35">
      <c r="A13" s="25" t="s">
        <v>18</v>
      </c>
      <c r="B13" s="41">
        <v>42</v>
      </c>
      <c r="C13" s="41">
        <v>41</v>
      </c>
      <c r="D13" s="41">
        <v>10</v>
      </c>
      <c r="E13" s="41">
        <v>37</v>
      </c>
      <c r="F13" s="41">
        <v>30</v>
      </c>
      <c r="G13" s="41">
        <v>78</v>
      </c>
      <c r="H13" s="41">
        <v>68</v>
      </c>
      <c r="I13" s="41">
        <v>134</v>
      </c>
      <c r="J13" s="41">
        <v>49</v>
      </c>
      <c r="K13" s="41">
        <v>107</v>
      </c>
      <c r="L13" s="41">
        <v>279</v>
      </c>
      <c r="M13" s="41">
        <v>319</v>
      </c>
      <c r="N13" s="73">
        <v>280</v>
      </c>
      <c r="O13" s="98">
        <v>167</v>
      </c>
      <c r="P13">
        <v>92</v>
      </c>
    </row>
    <row r="14" spans="1:16" x14ac:dyDescent="0.35">
      <c r="A14" s="25" t="s">
        <v>19</v>
      </c>
      <c r="B14" s="41">
        <f>SUM(B2:B13)</f>
        <v>2494</v>
      </c>
      <c r="C14" s="41">
        <f t="shared" ref="C14:J14" si="0">SUM(C2:C13)</f>
        <v>3045</v>
      </c>
      <c r="D14" s="41">
        <f t="shared" si="0"/>
        <v>1820</v>
      </c>
      <c r="E14" s="41">
        <f t="shared" si="0"/>
        <v>4028</v>
      </c>
      <c r="F14" s="41">
        <f t="shared" si="0"/>
        <v>5458</v>
      </c>
      <c r="G14" s="41">
        <f t="shared" si="0"/>
        <v>5472</v>
      </c>
      <c r="H14" s="41">
        <f t="shared" si="0"/>
        <v>5521</v>
      </c>
      <c r="I14" s="41">
        <f t="shared" si="0"/>
        <v>7080</v>
      </c>
      <c r="J14" s="41">
        <f t="shared" si="0"/>
        <v>3479</v>
      </c>
      <c r="K14" s="41">
        <f t="shared" ref="K14:P14" si="1">SUM(K2:K13)</f>
        <v>3099</v>
      </c>
      <c r="L14" s="41">
        <f t="shared" si="1"/>
        <v>5368</v>
      </c>
      <c r="M14" s="41">
        <f t="shared" si="1"/>
        <v>6733</v>
      </c>
      <c r="N14" s="95">
        <f t="shared" si="1"/>
        <v>6946</v>
      </c>
      <c r="O14" s="95">
        <f t="shared" si="1"/>
        <v>3895</v>
      </c>
      <c r="P14" s="41">
        <f t="shared" si="1"/>
        <v>3148</v>
      </c>
    </row>
    <row r="15" spans="1:16" x14ac:dyDescent="0.35">
      <c r="A15" s="25" t="s">
        <v>20</v>
      </c>
      <c r="B15" s="42">
        <f>B14/B16</f>
        <v>0.12109735372663268</v>
      </c>
      <c r="C15" s="42">
        <f t="shared" ref="C15:M15" si="2">C14/C16</f>
        <v>0.12080457034039514</v>
      </c>
      <c r="D15" s="42">
        <f t="shared" si="2"/>
        <v>0.13843462386856317</v>
      </c>
      <c r="E15" s="42">
        <f t="shared" si="2"/>
        <v>0.20658529079905633</v>
      </c>
      <c r="F15" s="42">
        <f t="shared" si="2"/>
        <v>0.2174155513065647</v>
      </c>
      <c r="G15" s="42">
        <f t="shared" si="2"/>
        <v>0.22101946845464093</v>
      </c>
      <c r="H15" s="42">
        <f t="shared" si="2"/>
        <v>0.23717673339633988</v>
      </c>
      <c r="I15" s="42">
        <f t="shared" si="2"/>
        <v>0.26181495451519859</v>
      </c>
      <c r="J15" s="42">
        <f t="shared" si="2"/>
        <v>0.29814037192561488</v>
      </c>
      <c r="K15" s="42">
        <f t="shared" si="2"/>
        <v>0.38001226241569591</v>
      </c>
      <c r="L15" s="42">
        <f t="shared" si="2"/>
        <v>0.41102603369065849</v>
      </c>
      <c r="M15" s="42">
        <f t="shared" si="2"/>
        <v>0.44188488547614357</v>
      </c>
      <c r="N15" s="112">
        <f>N14/N16</f>
        <v>0.48205982372128531</v>
      </c>
      <c r="O15" s="112">
        <f>O14/O16</f>
        <v>0.49036887825758529</v>
      </c>
      <c r="P15" s="112">
        <f>P14/P16</f>
        <v>0.43117381180660186</v>
      </c>
    </row>
    <row r="16" spans="1:16" x14ac:dyDescent="0.35">
      <c r="A16" s="25" t="s">
        <v>21</v>
      </c>
      <c r="B16" s="41">
        <v>20595</v>
      </c>
      <c r="C16" s="41">
        <v>25206</v>
      </c>
      <c r="D16" s="41">
        <v>13147</v>
      </c>
      <c r="E16" s="41">
        <v>19498</v>
      </c>
      <c r="F16" s="41">
        <v>25104</v>
      </c>
      <c r="G16" s="41">
        <v>24758</v>
      </c>
      <c r="H16" s="41">
        <v>23278</v>
      </c>
      <c r="I16" s="41">
        <v>27042</v>
      </c>
      <c r="J16" s="41">
        <v>11669</v>
      </c>
      <c r="K16" s="41">
        <v>8155</v>
      </c>
      <c r="L16" s="41">
        <v>13060</v>
      </c>
      <c r="M16" s="41">
        <v>15237</v>
      </c>
      <c r="N16" s="100">
        <v>14409</v>
      </c>
      <c r="O16" s="78">
        <v>7943</v>
      </c>
      <c r="P16" s="101">
        <v>7301</v>
      </c>
    </row>
  </sheetData>
  <pageMargins left="0.5" right="0.5" top="1" bottom="1" header="0.5" footer="0.5"/>
  <pageSetup orientation="landscape" r:id="rId1"/>
  <headerFooter>
    <oddHeader>&amp;C&amp;"-,Bold"
Odessa District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P16"/>
  <sheetViews>
    <sheetView zoomScaleNormal="100" workbookViewId="0">
      <selection activeCell="K14" sqref="K14:M14"/>
    </sheetView>
  </sheetViews>
  <sheetFormatPr defaultRowHeight="14.5" x14ac:dyDescent="0.35"/>
  <cols>
    <col min="1" max="1" width="12.54296875" bestFit="1" customWidth="1"/>
    <col min="2" max="10" width="10.08984375" bestFit="1" customWidth="1"/>
    <col min="11" max="11" width="10.36328125" bestFit="1" customWidth="1"/>
    <col min="12" max="12" width="13.90625" bestFit="1" customWidth="1"/>
    <col min="15" max="15" width="10.36328125" bestFit="1" customWidth="1"/>
  </cols>
  <sheetData>
    <row r="1" spans="1:16" x14ac:dyDescent="0.35">
      <c r="A1" s="50" t="s">
        <v>68</v>
      </c>
      <c r="B1" s="31">
        <v>2010</v>
      </c>
      <c r="C1" s="31">
        <v>2011</v>
      </c>
      <c r="D1" s="31">
        <v>2012</v>
      </c>
      <c r="E1" s="31">
        <v>2013</v>
      </c>
      <c r="F1" s="31">
        <v>2014</v>
      </c>
      <c r="G1" s="31">
        <v>2015</v>
      </c>
      <c r="H1" s="31">
        <v>2016</v>
      </c>
      <c r="I1" s="31">
        <v>2017</v>
      </c>
      <c r="J1" s="31">
        <v>2018</v>
      </c>
      <c r="K1" s="31">
        <v>2019</v>
      </c>
      <c r="L1" s="31">
        <v>2020</v>
      </c>
      <c r="M1" s="99">
        <v>2021</v>
      </c>
      <c r="O1" t="s">
        <v>81</v>
      </c>
      <c r="P1" t="s">
        <v>2</v>
      </c>
    </row>
    <row r="2" spans="1:16" x14ac:dyDescent="0.35">
      <c r="A2" s="50" t="s">
        <v>5</v>
      </c>
      <c r="B2" s="47">
        <v>17360</v>
      </c>
      <c r="C2" s="47">
        <v>18696</v>
      </c>
      <c r="D2" s="47">
        <v>20255</v>
      </c>
      <c r="E2" s="47">
        <v>20958</v>
      </c>
      <c r="F2" s="47">
        <v>22213</v>
      </c>
      <c r="G2" s="47">
        <v>21197</v>
      </c>
      <c r="H2" s="47">
        <v>20368</v>
      </c>
      <c r="I2" s="47">
        <v>20834</v>
      </c>
      <c r="J2" s="47">
        <v>21896</v>
      </c>
      <c r="K2" s="47">
        <v>22537</v>
      </c>
      <c r="L2" s="85">
        <v>21392</v>
      </c>
      <c r="M2" s="3">
        <v>21936</v>
      </c>
      <c r="O2" s="11">
        <f>L2-B2</f>
        <v>4032</v>
      </c>
      <c r="P2" s="91">
        <f>O2/B2</f>
        <v>0.23225806451612904</v>
      </c>
    </row>
    <row r="3" spans="1:16" x14ac:dyDescent="0.35">
      <c r="A3" s="50" t="s">
        <v>6</v>
      </c>
      <c r="B3" s="47">
        <v>4867</v>
      </c>
      <c r="C3" s="47">
        <v>5126</v>
      </c>
      <c r="D3" s="47">
        <v>5359</v>
      </c>
      <c r="E3" s="47">
        <v>5654</v>
      </c>
      <c r="F3" s="47">
        <v>5849</v>
      </c>
      <c r="G3" s="47">
        <v>5413</v>
      </c>
      <c r="H3" s="47">
        <v>5073</v>
      </c>
      <c r="I3" s="47">
        <v>4950</v>
      </c>
      <c r="J3" s="47">
        <v>5091</v>
      </c>
      <c r="K3" s="47">
        <v>5311</v>
      </c>
      <c r="L3" s="85">
        <v>4974</v>
      </c>
      <c r="M3" s="3">
        <v>5045</v>
      </c>
      <c r="O3" s="11">
        <f t="shared" ref="O3:O16" si="0">L3-B3</f>
        <v>107</v>
      </c>
      <c r="P3" s="90">
        <f t="shared" ref="P3:P16" si="1">O3/B3</f>
        <v>2.1984795561947813E-2</v>
      </c>
    </row>
    <row r="4" spans="1:16" x14ac:dyDescent="0.35">
      <c r="A4" s="50" t="s">
        <v>8</v>
      </c>
      <c r="B4" s="47">
        <v>138572</v>
      </c>
      <c r="C4" s="47">
        <v>148459</v>
      </c>
      <c r="D4" s="47">
        <v>162206</v>
      </c>
      <c r="E4" s="47">
        <v>171165</v>
      </c>
      <c r="F4" s="47">
        <v>182743</v>
      </c>
      <c r="G4" s="47">
        <v>176123</v>
      </c>
      <c r="H4" s="47">
        <v>170448</v>
      </c>
      <c r="I4" s="47">
        <v>173301</v>
      </c>
      <c r="J4" s="47">
        <v>181763</v>
      </c>
      <c r="K4" s="47">
        <v>183874</v>
      </c>
      <c r="L4" s="85">
        <v>174669</v>
      </c>
      <c r="M4" s="3">
        <v>173596</v>
      </c>
      <c r="O4" s="11">
        <f t="shared" si="0"/>
        <v>36097</v>
      </c>
      <c r="P4" s="91">
        <f t="shared" si="1"/>
        <v>0.26049274023612273</v>
      </c>
    </row>
    <row r="5" spans="1:16" x14ac:dyDescent="0.35">
      <c r="A5" s="50" t="s">
        <v>10</v>
      </c>
      <c r="B5" s="47">
        <v>263</v>
      </c>
      <c r="C5" s="47">
        <v>220</v>
      </c>
      <c r="D5" s="47">
        <v>217</v>
      </c>
      <c r="E5" s="47">
        <v>197</v>
      </c>
      <c r="F5" s="47">
        <v>215</v>
      </c>
      <c r="G5" s="47">
        <v>189</v>
      </c>
      <c r="H5" s="47">
        <v>205</v>
      </c>
      <c r="I5" s="47">
        <v>225</v>
      </c>
      <c r="J5" s="47">
        <v>226</v>
      </c>
      <c r="K5" s="47">
        <v>235</v>
      </c>
      <c r="L5" s="85">
        <v>239</v>
      </c>
      <c r="M5" s="116">
        <v>222</v>
      </c>
      <c r="O5" s="11">
        <f t="shared" si="0"/>
        <v>-24</v>
      </c>
      <c r="P5" s="89">
        <f t="shared" si="1"/>
        <v>-9.125475285171103E-2</v>
      </c>
    </row>
    <row r="6" spans="1:16" x14ac:dyDescent="0.35">
      <c r="A6" s="50" t="s">
        <v>11</v>
      </c>
      <c r="B6" s="47">
        <v>6416</v>
      </c>
      <c r="C6" s="47">
        <v>6714</v>
      </c>
      <c r="D6" s="47">
        <v>7052</v>
      </c>
      <c r="E6" s="47">
        <v>7388</v>
      </c>
      <c r="F6" s="47">
        <v>7777</v>
      </c>
      <c r="G6" s="47">
        <v>7269</v>
      </c>
      <c r="H6" s="47">
        <v>7087</v>
      </c>
      <c r="I6" s="47">
        <v>7203</v>
      </c>
      <c r="J6" s="47">
        <v>6993</v>
      </c>
      <c r="K6" s="47">
        <v>6974</v>
      </c>
      <c r="L6" s="85">
        <v>7036</v>
      </c>
      <c r="M6" s="3">
        <v>7414</v>
      </c>
      <c r="O6" s="11">
        <f t="shared" si="0"/>
        <v>620</v>
      </c>
      <c r="P6" s="93">
        <f t="shared" si="1"/>
        <v>9.6633416458852872E-2</v>
      </c>
    </row>
    <row r="7" spans="1:16" x14ac:dyDescent="0.35">
      <c r="A7" s="50" t="s">
        <v>12</v>
      </c>
      <c r="B7" s="47">
        <v>153631</v>
      </c>
      <c r="C7" s="47">
        <v>165197</v>
      </c>
      <c r="D7" s="47">
        <v>179463</v>
      </c>
      <c r="E7" s="47">
        <v>188000</v>
      </c>
      <c r="F7" s="47">
        <v>201448</v>
      </c>
      <c r="G7" s="47">
        <v>179391</v>
      </c>
      <c r="H7" s="47">
        <v>189302</v>
      </c>
      <c r="I7" s="47">
        <v>194938</v>
      </c>
      <c r="J7" s="47">
        <v>221257</v>
      </c>
      <c r="K7" s="47">
        <v>231448</v>
      </c>
      <c r="L7" s="85">
        <v>219558</v>
      </c>
      <c r="M7" s="3">
        <v>215659</v>
      </c>
      <c r="O7" s="11">
        <f t="shared" si="0"/>
        <v>65927</v>
      </c>
      <c r="P7" s="92">
        <f t="shared" si="1"/>
        <v>0.42912563219662697</v>
      </c>
    </row>
    <row r="8" spans="1:16" x14ac:dyDescent="0.35">
      <c r="A8" s="50" t="s">
        <v>13</v>
      </c>
      <c r="B8" s="47">
        <v>17660</v>
      </c>
      <c r="C8" s="47">
        <v>18070</v>
      </c>
      <c r="D8" s="47">
        <v>18591</v>
      </c>
      <c r="E8" s="47">
        <v>18481</v>
      </c>
      <c r="F8" s="47">
        <v>18006</v>
      </c>
      <c r="G8" s="47">
        <v>16414</v>
      </c>
      <c r="H8" s="47">
        <v>15844</v>
      </c>
      <c r="I8" s="47">
        <v>16200</v>
      </c>
      <c r="J8" s="47">
        <v>16186</v>
      </c>
      <c r="K8" s="47">
        <v>16412</v>
      </c>
      <c r="L8" s="85">
        <v>16206</v>
      </c>
      <c r="M8" s="3">
        <v>16189</v>
      </c>
      <c r="O8" s="11">
        <f t="shared" si="0"/>
        <v>-1454</v>
      </c>
      <c r="P8" s="89">
        <f t="shared" si="1"/>
        <v>-8.2332955832389587E-2</v>
      </c>
    </row>
    <row r="9" spans="1:16" x14ac:dyDescent="0.35">
      <c r="A9" s="50" t="s">
        <v>14</v>
      </c>
      <c r="B9" s="47">
        <v>10082</v>
      </c>
      <c r="C9" s="47">
        <v>10579</v>
      </c>
      <c r="D9" s="47">
        <v>11158</v>
      </c>
      <c r="E9" s="47">
        <v>11660</v>
      </c>
      <c r="F9" s="47">
        <v>12272</v>
      </c>
      <c r="G9" s="47">
        <v>11673</v>
      </c>
      <c r="H9" s="47">
        <v>11714</v>
      </c>
      <c r="I9" s="47">
        <v>12559</v>
      </c>
      <c r="J9" s="47">
        <v>13457</v>
      </c>
      <c r="K9" s="47">
        <v>15197</v>
      </c>
      <c r="L9" s="85">
        <v>14890</v>
      </c>
      <c r="M9" s="3">
        <v>14631</v>
      </c>
      <c r="O9" s="11">
        <f t="shared" si="0"/>
        <v>4808</v>
      </c>
      <c r="P9" s="92">
        <f t="shared" si="1"/>
        <v>0.47688950605038682</v>
      </c>
    </row>
    <row r="10" spans="1:16" x14ac:dyDescent="0.35">
      <c r="A10" s="50" t="s">
        <v>15</v>
      </c>
      <c r="B10" s="47">
        <v>1500</v>
      </c>
      <c r="C10" s="47">
        <v>1452</v>
      </c>
      <c r="D10" s="47">
        <v>1439</v>
      </c>
      <c r="E10" s="47">
        <v>1385</v>
      </c>
      <c r="F10" s="47">
        <v>1382</v>
      </c>
      <c r="G10" s="47">
        <v>1341</v>
      </c>
      <c r="H10" s="47">
        <v>1407</v>
      </c>
      <c r="I10" s="47">
        <v>1411</v>
      </c>
      <c r="J10" s="47">
        <v>1288</v>
      </c>
      <c r="K10" s="47">
        <v>1200</v>
      </c>
      <c r="L10" s="85">
        <v>1214</v>
      </c>
      <c r="M10" s="3">
        <v>1230</v>
      </c>
      <c r="O10" s="11">
        <f t="shared" si="0"/>
        <v>-286</v>
      </c>
      <c r="P10" s="89">
        <f t="shared" si="1"/>
        <v>-0.19066666666666668</v>
      </c>
    </row>
    <row r="11" spans="1:16" x14ac:dyDescent="0.35">
      <c r="A11" s="50" t="s">
        <v>16</v>
      </c>
      <c r="B11" s="47">
        <v>4232</v>
      </c>
      <c r="C11" s="47">
        <v>4527</v>
      </c>
      <c r="D11" s="47">
        <v>4804</v>
      </c>
      <c r="E11" s="47">
        <v>4975</v>
      </c>
      <c r="F11" s="47">
        <v>5218</v>
      </c>
      <c r="G11" s="47">
        <v>4797</v>
      </c>
      <c r="H11" s="47">
        <v>4503</v>
      </c>
      <c r="I11" s="47">
        <v>4558</v>
      </c>
      <c r="J11" s="47">
        <v>4316</v>
      </c>
      <c r="K11" s="47">
        <v>4771</v>
      </c>
      <c r="L11" s="85">
        <v>4712</v>
      </c>
      <c r="M11" s="3">
        <v>5066</v>
      </c>
      <c r="O11" s="11">
        <f t="shared" si="0"/>
        <v>480</v>
      </c>
      <c r="P11" s="93">
        <f t="shared" si="1"/>
        <v>0.11342155009451796</v>
      </c>
    </row>
    <row r="12" spans="1:16" x14ac:dyDescent="0.35">
      <c r="A12" s="50" t="s">
        <v>17</v>
      </c>
      <c r="B12" s="47">
        <v>13270</v>
      </c>
      <c r="C12" s="47">
        <v>13904</v>
      </c>
      <c r="D12" s="47">
        <v>14447</v>
      </c>
      <c r="E12" s="47">
        <v>14851</v>
      </c>
      <c r="F12" s="47">
        <v>15684</v>
      </c>
      <c r="G12" s="47">
        <v>14875</v>
      </c>
      <c r="H12" s="47">
        <v>14287</v>
      </c>
      <c r="I12" s="47">
        <v>14364</v>
      </c>
      <c r="J12" s="47">
        <v>15146</v>
      </c>
      <c r="K12" s="47">
        <v>15657</v>
      </c>
      <c r="L12" s="85">
        <v>15361</v>
      </c>
      <c r="M12" s="3">
        <v>15129</v>
      </c>
      <c r="O12" s="11">
        <f t="shared" si="0"/>
        <v>2091</v>
      </c>
      <c r="P12" s="93">
        <f t="shared" si="1"/>
        <v>0.15757347400150715</v>
      </c>
    </row>
    <row r="13" spans="1:16" x14ac:dyDescent="0.35">
      <c r="A13" s="50" t="s">
        <v>18</v>
      </c>
      <c r="B13" s="47">
        <v>7977</v>
      </c>
      <c r="C13" s="47">
        <v>8250</v>
      </c>
      <c r="D13" s="47">
        <v>8584</v>
      </c>
      <c r="E13" s="47">
        <v>8980</v>
      </c>
      <c r="F13" s="47">
        <v>9529</v>
      </c>
      <c r="G13" s="47">
        <v>9087</v>
      </c>
      <c r="H13" s="47">
        <v>8964</v>
      </c>
      <c r="I13" s="47">
        <v>9062</v>
      </c>
      <c r="J13" s="47">
        <v>10155</v>
      </c>
      <c r="K13" s="47">
        <v>11084</v>
      </c>
      <c r="L13" s="85">
        <v>10029</v>
      </c>
      <c r="M13" s="3">
        <v>9752</v>
      </c>
      <c r="O13" s="11">
        <f t="shared" si="0"/>
        <v>2052</v>
      </c>
      <c r="P13" s="91">
        <f t="shared" si="1"/>
        <v>0.25723956374576906</v>
      </c>
    </row>
    <row r="14" spans="1:16" x14ac:dyDescent="0.35">
      <c r="A14" s="50" t="s">
        <v>19</v>
      </c>
      <c r="B14" s="49">
        <f t="shared" ref="B14:I14" si="2">SUM(B2:B13)</f>
        <v>375830</v>
      </c>
      <c r="C14" s="49">
        <f t="shared" si="2"/>
        <v>401194</v>
      </c>
      <c r="D14" s="49">
        <f t="shared" si="2"/>
        <v>433575</v>
      </c>
      <c r="E14" s="49">
        <f t="shared" si="2"/>
        <v>453694</v>
      </c>
      <c r="F14" s="49">
        <f t="shared" si="2"/>
        <v>482336</v>
      </c>
      <c r="G14" s="49">
        <f t="shared" si="2"/>
        <v>447769</v>
      </c>
      <c r="H14" s="49">
        <f>SUM(H2:H13)</f>
        <v>449202</v>
      </c>
      <c r="I14" s="49">
        <f t="shared" si="2"/>
        <v>459605</v>
      </c>
      <c r="J14" s="49">
        <f t="shared" ref="J14:M14" si="3">SUM(J2:J13)</f>
        <v>497774</v>
      </c>
      <c r="K14" s="49">
        <f t="shared" si="3"/>
        <v>514700</v>
      </c>
      <c r="L14" s="86">
        <f>SUM(L2:L13)</f>
        <v>490280</v>
      </c>
      <c r="M14" s="49">
        <f t="shared" si="3"/>
        <v>485869</v>
      </c>
      <c r="O14" s="11">
        <f t="shared" si="0"/>
        <v>114450</v>
      </c>
      <c r="P14" s="91">
        <f t="shared" si="1"/>
        <v>0.30452598249208418</v>
      </c>
    </row>
    <row r="15" spans="1:16" x14ac:dyDescent="0.35">
      <c r="A15" s="50" t="s">
        <v>20</v>
      </c>
      <c r="B15" s="42">
        <f>B14/B16</f>
        <v>1.7341110340456618E-2</v>
      </c>
      <c r="C15" s="42">
        <f t="shared" ref="C15:J15" si="4">C14/C16</f>
        <v>1.818838937771294E-2</v>
      </c>
      <c r="D15" s="42">
        <f t="shared" si="4"/>
        <v>1.9042347466547593E-2</v>
      </c>
      <c r="E15" s="42">
        <f t="shared" si="4"/>
        <v>1.943692493070711E-2</v>
      </c>
      <c r="F15" s="42">
        <f t="shared" si="4"/>
        <v>2.0019060475130614E-2</v>
      </c>
      <c r="G15" s="42">
        <f t="shared" si="4"/>
        <v>1.8442996855906234E-2</v>
      </c>
      <c r="H15" s="42">
        <f t="shared" si="4"/>
        <v>1.8565344970429901E-2</v>
      </c>
      <c r="I15" s="42">
        <f t="shared" si="4"/>
        <v>1.8733820295949565E-2</v>
      </c>
      <c r="J15" s="42">
        <f t="shared" si="4"/>
        <v>2.021161340870626E-2</v>
      </c>
      <c r="K15" s="42">
        <f t="shared" ref="K15" si="5">K14/K16</f>
        <v>2.0651753615551497E-2</v>
      </c>
      <c r="L15" s="87">
        <f>L14/L16</f>
        <v>2.0402316978799202E-2</v>
      </c>
      <c r="O15" s="11"/>
      <c r="P15" s="88"/>
    </row>
    <row r="16" spans="1:16" x14ac:dyDescent="0.35">
      <c r="A16" s="50" t="s">
        <v>21</v>
      </c>
      <c r="B16" s="41">
        <v>21672776</v>
      </c>
      <c r="C16" s="41">
        <v>22057698</v>
      </c>
      <c r="D16" s="41">
        <v>22768989</v>
      </c>
      <c r="E16" s="41">
        <v>23341861</v>
      </c>
      <c r="F16" s="41">
        <v>24093838</v>
      </c>
      <c r="G16" s="41">
        <v>24278538</v>
      </c>
      <c r="H16" s="41">
        <v>24195726</v>
      </c>
      <c r="I16" s="41">
        <v>24533437</v>
      </c>
      <c r="J16" s="41">
        <v>24628118</v>
      </c>
      <c r="K16" s="41">
        <v>24922823</v>
      </c>
      <c r="L16" s="85">
        <v>24030604</v>
      </c>
      <c r="O16" s="11">
        <f t="shared" si="0"/>
        <v>2357828</v>
      </c>
      <c r="P16" s="93">
        <f t="shared" si="1"/>
        <v>0.10879215472904809</v>
      </c>
    </row>
  </sheetData>
  <pageMargins left="0.5" right="0.5" top="1" bottom="1" header="0.5" footer="0.5"/>
  <pageSetup scale="83" orientation="landscape" horizontalDpi="300" verticalDpi="300" r:id="rId1"/>
  <headerFooter>
    <oddHeader>&amp;C&amp;"-,Bold"
Odessa District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L16"/>
  <sheetViews>
    <sheetView zoomScaleNormal="100" workbookViewId="0">
      <selection activeCell="M22" sqref="M22"/>
    </sheetView>
  </sheetViews>
  <sheetFormatPr defaultRowHeight="14.5" x14ac:dyDescent="0.35"/>
  <cols>
    <col min="1" max="1" width="8.90625" bestFit="1" customWidth="1"/>
    <col min="2" max="10" width="13.90625" bestFit="1" customWidth="1"/>
    <col min="11" max="12" width="13.6328125" bestFit="1" customWidth="1"/>
  </cols>
  <sheetData>
    <row r="1" spans="1:12" x14ac:dyDescent="0.35">
      <c r="A1" s="25" t="s">
        <v>69</v>
      </c>
      <c r="B1" s="39">
        <v>2007</v>
      </c>
      <c r="C1" s="39">
        <v>2008</v>
      </c>
      <c r="D1" s="39">
        <v>2009</v>
      </c>
      <c r="E1" s="39">
        <v>2010</v>
      </c>
      <c r="F1" s="39">
        <v>2011</v>
      </c>
      <c r="G1" s="39">
        <v>2012</v>
      </c>
      <c r="H1" s="39">
        <v>2013</v>
      </c>
      <c r="I1" s="39">
        <v>2014</v>
      </c>
      <c r="J1" s="39">
        <v>2015</v>
      </c>
      <c r="K1" s="39">
        <v>2016</v>
      </c>
      <c r="L1" s="39">
        <v>2017</v>
      </c>
    </row>
    <row r="2" spans="1:12" x14ac:dyDescent="0.35">
      <c r="A2" s="25" t="s">
        <v>5</v>
      </c>
      <c r="B2" s="51">
        <v>125009.461</v>
      </c>
      <c r="C2" s="51">
        <v>149334.96400000001</v>
      </c>
      <c r="D2" s="51">
        <v>134208.83478199999</v>
      </c>
      <c r="E2" s="51">
        <v>170829.85617399999</v>
      </c>
      <c r="F2" s="51">
        <v>180068.56978399999</v>
      </c>
      <c r="G2" s="51">
        <v>198619.72034999999</v>
      </c>
      <c r="H2" s="51">
        <v>217870.55985960001</v>
      </c>
      <c r="I2" s="51">
        <v>283884.13417600101</v>
      </c>
      <c r="J2" s="51">
        <v>145622.90451900099</v>
      </c>
      <c r="K2" s="57">
        <v>142339.81622500101</v>
      </c>
      <c r="L2" s="57">
        <v>158066.79</v>
      </c>
    </row>
    <row r="3" spans="1:12" x14ac:dyDescent="0.35">
      <c r="A3" s="25" t="s">
        <v>6</v>
      </c>
      <c r="B3" s="51">
        <v>50084.137999999999</v>
      </c>
      <c r="C3" s="51">
        <v>59304.394</v>
      </c>
      <c r="D3" s="51">
        <v>44223.909108</v>
      </c>
      <c r="E3" s="51">
        <v>45314.431742000103</v>
      </c>
      <c r="F3" s="51">
        <v>46390.115014000003</v>
      </c>
      <c r="G3" s="51">
        <v>44756.212884</v>
      </c>
      <c r="H3" s="51">
        <v>74191.963470999894</v>
      </c>
      <c r="I3" s="51">
        <v>96621.780489999801</v>
      </c>
      <c r="J3" s="51">
        <v>79854.781850999803</v>
      </c>
      <c r="K3" s="57">
        <v>58538.363202</v>
      </c>
      <c r="L3" s="57">
        <v>57202.957000000002</v>
      </c>
    </row>
    <row r="4" spans="1:12" x14ac:dyDescent="0.35">
      <c r="A4" s="25" t="s">
        <v>8</v>
      </c>
      <c r="B4" s="51">
        <v>423967.745</v>
      </c>
      <c r="C4" s="51">
        <v>487355.77500000002</v>
      </c>
      <c r="D4" s="51">
        <v>389561.95596199902</v>
      </c>
      <c r="E4" s="51">
        <v>451715.90755200002</v>
      </c>
      <c r="F4" s="51">
        <v>453628.87480400002</v>
      </c>
      <c r="G4" s="51">
        <v>536078.21900399996</v>
      </c>
      <c r="H4" s="51">
        <v>676948.619534884</v>
      </c>
      <c r="I4" s="51">
        <v>660920.22652399703</v>
      </c>
      <c r="J4" s="51">
        <v>597219.19138199801</v>
      </c>
      <c r="K4" s="57">
        <v>569622.72033899999</v>
      </c>
      <c r="L4" s="57">
        <v>561741.34100000001</v>
      </c>
    </row>
    <row r="5" spans="1:12" x14ac:dyDescent="0.35">
      <c r="A5" s="25" t="s">
        <v>10</v>
      </c>
      <c r="B5" s="51">
        <v>8228.2530000000006</v>
      </c>
      <c r="C5" s="51">
        <v>6577.7809999999999</v>
      </c>
      <c r="D5" s="51">
        <v>4808.2425359999997</v>
      </c>
      <c r="E5" s="51">
        <v>4827.74881</v>
      </c>
      <c r="F5" s="51">
        <v>13079.337509999999</v>
      </c>
      <c r="G5" s="51">
        <v>24377.179189999999</v>
      </c>
      <c r="H5" s="51">
        <v>25580.479534999999</v>
      </c>
      <c r="I5" s="51">
        <v>38920.126060000002</v>
      </c>
      <c r="J5" s="51">
        <v>32663.292458</v>
      </c>
      <c r="K5" s="57">
        <v>28482.328992999999</v>
      </c>
      <c r="L5" s="57">
        <v>60030.514999999999</v>
      </c>
    </row>
    <row r="6" spans="1:12" x14ac:dyDescent="0.35">
      <c r="A6" s="25" t="s">
        <v>11</v>
      </c>
      <c r="B6" s="51">
        <v>132888.39000000001</v>
      </c>
      <c r="C6" s="51">
        <v>138030.40700000001</v>
      </c>
      <c r="D6" s="51">
        <v>122702.346856</v>
      </c>
      <c r="E6" s="51">
        <v>144036.91034</v>
      </c>
      <c r="F6" s="51">
        <v>147319.67232799999</v>
      </c>
      <c r="G6" s="51">
        <v>171128.52684199999</v>
      </c>
      <c r="H6" s="51">
        <v>170641.737613</v>
      </c>
      <c r="I6" s="51">
        <v>262758.72873099998</v>
      </c>
      <c r="J6" s="51">
        <v>227323.387395</v>
      </c>
      <c r="K6" s="57">
        <v>172703.529094</v>
      </c>
      <c r="L6" s="57">
        <v>236021.17499999999</v>
      </c>
    </row>
    <row r="7" spans="1:12" x14ac:dyDescent="0.35">
      <c r="A7" s="25" t="s">
        <v>12</v>
      </c>
      <c r="B7" s="51">
        <v>379806.96899999998</v>
      </c>
      <c r="C7" s="51">
        <v>402864.66399999999</v>
      </c>
      <c r="D7" s="51">
        <v>359260.88893600099</v>
      </c>
      <c r="E7" s="51">
        <v>503674.31423000002</v>
      </c>
      <c r="F7" s="51">
        <v>468410.30621399998</v>
      </c>
      <c r="G7" s="51">
        <v>630810.888906001</v>
      </c>
      <c r="H7" s="51">
        <v>647794.80543898698</v>
      </c>
      <c r="I7" s="51">
        <v>818022.91139999905</v>
      </c>
      <c r="J7" s="51">
        <v>713944.96243599802</v>
      </c>
      <c r="K7" s="57">
        <v>562410.44839899905</v>
      </c>
      <c r="L7" s="57">
        <v>629959.39199999999</v>
      </c>
    </row>
    <row r="8" spans="1:12" x14ac:dyDescent="0.35">
      <c r="A8" s="25" t="s">
        <v>13</v>
      </c>
      <c r="B8" s="51">
        <v>338020.67499999999</v>
      </c>
      <c r="C8" s="51">
        <v>332386.587</v>
      </c>
      <c r="D8" s="51">
        <v>329965.56662300002</v>
      </c>
      <c r="E8" s="51">
        <v>371185.93677799997</v>
      </c>
      <c r="F8" s="51">
        <v>332373.87251699902</v>
      </c>
      <c r="G8" s="51">
        <v>337075.53156599897</v>
      </c>
      <c r="H8" s="51">
        <v>313326.79624756798</v>
      </c>
      <c r="I8" s="51">
        <v>322562.92086300103</v>
      </c>
      <c r="J8" s="51">
        <v>389687.72559099999</v>
      </c>
      <c r="K8" s="57">
        <v>385243.243717</v>
      </c>
      <c r="L8" s="57">
        <v>443842.08299999998</v>
      </c>
    </row>
    <row r="9" spans="1:12" x14ac:dyDescent="0.35">
      <c r="A9" s="25" t="s">
        <v>14</v>
      </c>
      <c r="B9" s="51">
        <v>375999.08199999999</v>
      </c>
      <c r="C9" s="51">
        <v>359652.32799999998</v>
      </c>
      <c r="D9" s="51">
        <v>307193.66942200001</v>
      </c>
      <c r="E9" s="51">
        <v>325366.25245000102</v>
      </c>
      <c r="F9" s="51">
        <v>346487.392706001</v>
      </c>
      <c r="G9" s="51">
        <v>391389.487402</v>
      </c>
      <c r="H9" s="51">
        <v>391710.87556516402</v>
      </c>
      <c r="I9" s="51">
        <v>430546.73146299901</v>
      </c>
      <c r="J9" s="51">
        <v>460326.37574400002</v>
      </c>
      <c r="K9" s="57">
        <v>477722.44368199998</v>
      </c>
      <c r="L9" s="57">
        <v>526578.37800000003</v>
      </c>
    </row>
    <row r="10" spans="1:12" x14ac:dyDescent="0.35">
      <c r="A10" s="25" t="s">
        <v>15</v>
      </c>
      <c r="B10" s="51">
        <v>32428.071</v>
      </c>
      <c r="C10" s="51">
        <v>31306.874</v>
      </c>
      <c r="D10" s="51">
        <v>27012.810399999998</v>
      </c>
      <c r="E10" s="51">
        <v>29763.598770000001</v>
      </c>
      <c r="F10" s="51">
        <v>23339.82014</v>
      </c>
      <c r="G10" s="51">
        <v>26227.581180000001</v>
      </c>
      <c r="H10" s="51">
        <v>29256.555950999998</v>
      </c>
      <c r="I10" s="51">
        <v>33894.628414999999</v>
      </c>
      <c r="J10" s="51">
        <v>31120.501090999998</v>
      </c>
      <c r="K10" s="57">
        <v>36316.610348000002</v>
      </c>
      <c r="L10" s="57">
        <v>34089.118000000002</v>
      </c>
    </row>
    <row r="11" spans="1:12" x14ac:dyDescent="0.35">
      <c r="A11" s="25" t="s">
        <v>16</v>
      </c>
      <c r="B11" s="51">
        <v>55978.432000000001</v>
      </c>
      <c r="C11" s="51">
        <v>65615.104000000007</v>
      </c>
      <c r="D11" s="51">
        <v>50205.637269999897</v>
      </c>
      <c r="E11" s="51">
        <v>88337.073598000003</v>
      </c>
      <c r="F11" s="51">
        <v>64642.167913999998</v>
      </c>
      <c r="G11" s="51">
        <v>93244.024684000004</v>
      </c>
      <c r="H11" s="51">
        <v>112263.63239300001</v>
      </c>
      <c r="I11" s="51">
        <v>165414.437725</v>
      </c>
      <c r="J11" s="51">
        <v>93183.607340000002</v>
      </c>
      <c r="K11" s="57">
        <v>67319.231352999996</v>
      </c>
      <c r="L11" s="57">
        <v>87835.085000000006</v>
      </c>
    </row>
    <row r="12" spans="1:12" x14ac:dyDescent="0.35">
      <c r="A12" s="25" t="s">
        <v>17</v>
      </c>
      <c r="B12" s="51">
        <v>274697.826</v>
      </c>
      <c r="C12" s="51">
        <v>243176.75099999999</v>
      </c>
      <c r="D12" s="51">
        <v>197204.80843400001</v>
      </c>
      <c r="E12" s="51">
        <v>200512.78974199999</v>
      </c>
      <c r="F12" s="51">
        <v>225607.16356399999</v>
      </c>
      <c r="G12" s="51">
        <v>100612.21437</v>
      </c>
      <c r="H12" s="51">
        <v>242268.04023067301</v>
      </c>
      <c r="I12" s="51">
        <v>191841.53864700001</v>
      </c>
      <c r="J12" s="51">
        <v>125516.97968600001</v>
      </c>
      <c r="K12" s="57">
        <v>124922.78458000001</v>
      </c>
      <c r="L12" s="57">
        <v>279708.38</v>
      </c>
    </row>
    <row r="13" spans="1:12" x14ac:dyDescent="0.35">
      <c r="A13" s="25" t="s">
        <v>18</v>
      </c>
      <c r="B13" s="53">
        <v>56862.292000000001</v>
      </c>
      <c r="C13" s="53">
        <v>55723.839</v>
      </c>
      <c r="D13" s="53">
        <v>46477.228596000001</v>
      </c>
      <c r="E13" s="53">
        <v>47233.207413999997</v>
      </c>
      <c r="F13" s="53">
        <v>59218.668120000002</v>
      </c>
      <c r="G13" s="53">
        <v>87859.980360000001</v>
      </c>
      <c r="H13" s="53">
        <v>122474.731812</v>
      </c>
      <c r="I13" s="53">
        <v>113873.140671</v>
      </c>
      <c r="J13" s="53">
        <v>111273.583963</v>
      </c>
      <c r="K13" s="58">
        <v>98640.234332000007</v>
      </c>
      <c r="L13" s="58">
        <v>141977.23199999999</v>
      </c>
    </row>
    <row r="14" spans="1:12" x14ac:dyDescent="0.35">
      <c r="A14" s="25" t="s">
        <v>19</v>
      </c>
      <c r="B14" s="56">
        <f t="shared" ref="B14:J14" si="0">SUM(B2:B13)</f>
        <v>2253971.3339999998</v>
      </c>
      <c r="C14" s="56">
        <f t="shared" si="0"/>
        <v>2331329.4680000003</v>
      </c>
      <c r="D14" s="56">
        <f t="shared" si="0"/>
        <v>2012825.8989249999</v>
      </c>
      <c r="E14" s="56">
        <f t="shared" si="0"/>
        <v>2382798.0276000011</v>
      </c>
      <c r="F14" s="56">
        <f t="shared" si="0"/>
        <v>2360565.9606149998</v>
      </c>
      <c r="G14" s="56">
        <f t="shared" si="0"/>
        <v>2642179.5667380001</v>
      </c>
      <c r="H14" s="56">
        <f t="shared" si="0"/>
        <v>3024328.7976518758</v>
      </c>
      <c r="I14" s="56">
        <f t="shared" si="0"/>
        <v>3419261.3051649975</v>
      </c>
      <c r="J14" s="56">
        <f t="shared" si="0"/>
        <v>3007737.2934559975</v>
      </c>
      <c r="K14" s="56">
        <f>SUM(K2:K13)</f>
        <v>2724261.7542640003</v>
      </c>
      <c r="L14" s="56">
        <f>SUM(L2:L13)</f>
        <v>3217052.4459999995</v>
      </c>
    </row>
    <row r="15" spans="1:12" x14ac:dyDescent="0.35">
      <c r="A15" s="25" t="s">
        <v>20</v>
      </c>
      <c r="B15" s="45">
        <f>B14/B16</f>
        <v>3.1104265857760504E-2</v>
      </c>
      <c r="C15" s="45">
        <f t="shared" ref="C15:L15" si="1">C14/C16</f>
        <v>3.3975780693618042E-2</v>
      </c>
      <c r="D15" s="45">
        <f t="shared" si="1"/>
        <v>3.1579333457823523E-2</v>
      </c>
      <c r="E15" s="45">
        <f t="shared" si="1"/>
        <v>3.5771525216672449E-2</v>
      </c>
      <c r="F15" s="45">
        <f t="shared" si="1"/>
        <v>3.5409413812719809E-2</v>
      </c>
      <c r="G15" s="45">
        <f t="shared" si="1"/>
        <v>3.9332659530804316E-2</v>
      </c>
      <c r="H15" s="45">
        <f t="shared" si="1"/>
        <v>4.2639351073866759E-2</v>
      </c>
      <c r="I15" s="45">
        <f t="shared" si="1"/>
        <v>4.4269207843591063E-2</v>
      </c>
      <c r="J15" s="45">
        <f t="shared" si="1"/>
        <v>3.9999122722137341E-2</v>
      </c>
      <c r="K15" s="45">
        <f t="shared" si="1"/>
        <v>3.5597397881683479E-2</v>
      </c>
      <c r="L15" s="45">
        <f t="shared" si="1"/>
        <v>4.1638892767774771E-2</v>
      </c>
    </row>
    <row r="16" spans="1:12" x14ac:dyDescent="0.35">
      <c r="A16" s="25" t="s">
        <v>21</v>
      </c>
      <c r="B16" s="56">
        <v>72465022.782000005</v>
      </c>
      <c r="C16" s="56">
        <v>68617392.165999994</v>
      </c>
      <c r="D16" s="56">
        <v>63738707.519374147</v>
      </c>
      <c r="E16" s="56">
        <v>66611585.97982908</v>
      </c>
      <c r="F16" s="56">
        <v>66664926.256616957</v>
      </c>
      <c r="G16" s="56">
        <v>67175207.531255648</v>
      </c>
      <c r="H16" s="56">
        <v>70928115.027188048</v>
      </c>
      <c r="I16" s="56">
        <v>77237914.833391592</v>
      </c>
      <c r="J16" s="56">
        <v>75195081.510909691</v>
      </c>
      <c r="K16" s="56">
        <v>76529800.389307663</v>
      </c>
      <c r="L16" s="56">
        <v>77260758.684</v>
      </c>
    </row>
  </sheetData>
  <pageMargins left="0.5" right="0.5" top="1" bottom="1" header="0.5" footer="0.5"/>
  <pageSetup scale="79" fitToHeight="0" orientation="landscape" r:id="rId1"/>
  <headerFooter>
    <oddHeader>&amp;C&amp;"-,Bold"
Odessa District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P52"/>
  <sheetViews>
    <sheetView topLeftCell="I1" zoomScale="80" zoomScaleNormal="80" workbookViewId="0">
      <selection activeCell="R14" sqref="R14"/>
    </sheetView>
  </sheetViews>
  <sheetFormatPr defaultRowHeight="14.5" x14ac:dyDescent="0.35"/>
  <cols>
    <col min="1" max="1" width="19.90625" bestFit="1" customWidth="1"/>
    <col min="2" max="10" width="15.54296875" bestFit="1" customWidth="1"/>
    <col min="11" max="11" width="15.453125" bestFit="1" customWidth="1"/>
    <col min="12" max="13" width="16.36328125" customWidth="1"/>
    <col min="14" max="14" width="19.90625" bestFit="1" customWidth="1"/>
    <col min="15" max="15" width="17.453125" bestFit="1" customWidth="1"/>
    <col min="16" max="16" width="19.453125" customWidth="1"/>
    <col min="17" max="17" width="16" bestFit="1" customWidth="1"/>
  </cols>
  <sheetData>
    <row r="1" spans="1:16" x14ac:dyDescent="0.35">
      <c r="A1" s="25" t="s">
        <v>70</v>
      </c>
      <c r="B1" s="39">
        <v>2007</v>
      </c>
      <c r="C1" s="39">
        <v>2008</v>
      </c>
      <c r="D1" s="39">
        <v>2009</v>
      </c>
      <c r="E1" s="39">
        <v>2010</v>
      </c>
      <c r="F1" s="39">
        <v>2011</v>
      </c>
      <c r="G1" s="39">
        <v>2012</v>
      </c>
      <c r="H1" s="39">
        <v>2013</v>
      </c>
      <c r="I1" s="39">
        <v>2014</v>
      </c>
      <c r="J1" s="39">
        <v>2015</v>
      </c>
      <c r="K1" s="39">
        <v>2016</v>
      </c>
      <c r="L1" s="39">
        <v>2017</v>
      </c>
      <c r="M1" s="39">
        <v>2018</v>
      </c>
      <c r="N1" s="39">
        <v>2019</v>
      </c>
      <c r="O1" s="102">
        <v>2020</v>
      </c>
      <c r="P1" s="102">
        <v>2021</v>
      </c>
    </row>
    <row r="2" spans="1:16" x14ac:dyDescent="0.35">
      <c r="A2" s="25" t="s">
        <v>5</v>
      </c>
      <c r="B2" s="51">
        <v>622426.64500000002</v>
      </c>
      <c r="C2" s="51">
        <v>648493.35600000003</v>
      </c>
      <c r="D2" s="51">
        <v>620924.826</v>
      </c>
      <c r="E2" s="51">
        <v>665120.97699999996</v>
      </c>
      <c r="F2" s="51">
        <v>760322.29200000002</v>
      </c>
      <c r="G2" s="51">
        <v>847226.09</v>
      </c>
      <c r="H2" s="51">
        <v>995582.06799999997</v>
      </c>
      <c r="I2" s="51">
        <v>1083483.25</v>
      </c>
      <c r="J2" s="51">
        <v>972111.81099999999</v>
      </c>
      <c r="K2" s="52">
        <v>802672.88600000006</v>
      </c>
      <c r="L2" s="51">
        <v>644744.45400000003</v>
      </c>
      <c r="M2" s="51">
        <v>748298.22699999996</v>
      </c>
      <c r="N2" s="51">
        <v>973405.06</v>
      </c>
      <c r="O2" s="103">
        <v>1034777.394</v>
      </c>
      <c r="P2" s="117">
        <v>841342.64599999995</v>
      </c>
    </row>
    <row r="3" spans="1:16" x14ac:dyDescent="0.35">
      <c r="A3" s="25" t="s">
        <v>6</v>
      </c>
      <c r="B3" s="51">
        <v>229475.57800000001</v>
      </c>
      <c r="C3" s="51">
        <v>243044.40400000001</v>
      </c>
      <c r="D3" s="51">
        <v>207357.50399999999</v>
      </c>
      <c r="E3" s="51">
        <v>204423.976</v>
      </c>
      <c r="F3" s="51">
        <v>224854.872</v>
      </c>
      <c r="G3" s="51">
        <v>282780.06699999998</v>
      </c>
      <c r="H3" s="51">
        <v>328838.53499999997</v>
      </c>
      <c r="I3" s="51">
        <v>342133.033</v>
      </c>
      <c r="J3" s="51">
        <v>322135.19099999999</v>
      </c>
      <c r="K3" s="52">
        <v>267673.53499999997</v>
      </c>
      <c r="L3" s="51">
        <v>256979.234</v>
      </c>
      <c r="M3" s="51">
        <v>289809.87300000002</v>
      </c>
      <c r="N3" s="51">
        <v>397519.87099999998</v>
      </c>
      <c r="O3" s="103">
        <v>406326.38900000002</v>
      </c>
      <c r="P3" s="117">
        <v>307144.65700000001</v>
      </c>
    </row>
    <row r="4" spans="1:16" x14ac:dyDescent="0.35">
      <c r="A4" s="25" t="s">
        <v>8</v>
      </c>
      <c r="B4" s="51">
        <v>3181737.9070000001</v>
      </c>
      <c r="C4" s="51">
        <v>3099158.3820000002</v>
      </c>
      <c r="D4" s="51">
        <v>2884975.071</v>
      </c>
      <c r="E4" s="51">
        <v>2849625.8360000001</v>
      </c>
      <c r="F4" s="51">
        <v>3046680.4619999998</v>
      </c>
      <c r="G4" s="51">
        <v>3467859.7919999999</v>
      </c>
      <c r="H4" s="51">
        <v>3809766.4789999998</v>
      </c>
      <c r="I4" s="51">
        <v>3857944.6379999998</v>
      </c>
      <c r="J4" s="51">
        <v>3963437.7310000001</v>
      </c>
      <c r="K4" s="52">
        <v>3756583.4410000001</v>
      </c>
      <c r="L4" s="51">
        <v>2572496.9530000002</v>
      </c>
      <c r="M4" s="51">
        <v>2998994.9909999999</v>
      </c>
      <c r="N4" s="51">
        <v>3301755.9219999998</v>
      </c>
      <c r="O4" s="103">
        <v>3428544.6719999998</v>
      </c>
      <c r="P4" s="117">
        <v>2892922.0350000001</v>
      </c>
    </row>
    <row r="5" spans="1:16" x14ac:dyDescent="0.35">
      <c r="A5" s="25" t="s">
        <v>10</v>
      </c>
      <c r="B5" s="51">
        <v>22580.01</v>
      </c>
      <c r="C5" s="51">
        <v>23922.808000000001</v>
      </c>
      <c r="D5" s="51">
        <v>21067.547999999999</v>
      </c>
      <c r="E5" s="51">
        <v>20670.365000000002</v>
      </c>
      <c r="F5" s="51">
        <v>38671.055</v>
      </c>
      <c r="G5" s="51">
        <v>80687.335000000006</v>
      </c>
      <c r="H5" s="51">
        <v>124311.58</v>
      </c>
      <c r="I5" s="51">
        <v>140101.79500000001</v>
      </c>
      <c r="J5" s="51">
        <v>118738.387</v>
      </c>
      <c r="K5" s="52">
        <v>111474.231</v>
      </c>
      <c r="L5" s="51">
        <v>90253.020999999993</v>
      </c>
      <c r="M5" s="51">
        <v>193701.18400000001</v>
      </c>
      <c r="N5" s="51">
        <v>234180.12299999999</v>
      </c>
      <c r="O5" s="103">
        <v>230635.80799999999</v>
      </c>
      <c r="P5" s="117">
        <v>182392.215</v>
      </c>
    </row>
    <row r="6" spans="1:16" x14ac:dyDescent="0.35">
      <c r="A6" s="25" t="s">
        <v>11</v>
      </c>
      <c r="B6" s="51">
        <v>436994.99099999998</v>
      </c>
      <c r="C6" s="51">
        <v>446524.179</v>
      </c>
      <c r="D6" s="51">
        <v>452995.30300000001</v>
      </c>
      <c r="E6" s="51">
        <v>510516.10499999998</v>
      </c>
      <c r="F6" s="51">
        <v>558352.68400000001</v>
      </c>
      <c r="G6" s="51">
        <v>597790.17099999997</v>
      </c>
      <c r="H6" s="51">
        <v>696896.06700000004</v>
      </c>
      <c r="I6" s="51">
        <v>879147.78099999996</v>
      </c>
      <c r="J6" s="51">
        <v>798207.83499999996</v>
      </c>
      <c r="K6" s="52">
        <v>749666.61100000003</v>
      </c>
      <c r="L6" s="51">
        <v>718800.71</v>
      </c>
      <c r="M6" s="51">
        <v>850492.21499999997</v>
      </c>
      <c r="N6" s="51">
        <v>1003255.71</v>
      </c>
      <c r="O6" s="104">
        <v>1122146.5290000001</v>
      </c>
      <c r="P6" s="117">
        <v>929994.63699999999</v>
      </c>
    </row>
    <row r="7" spans="1:16" x14ac:dyDescent="0.35">
      <c r="A7" s="25" t="s">
        <v>12</v>
      </c>
      <c r="B7" s="51">
        <v>3421450.27</v>
      </c>
      <c r="C7" s="51">
        <v>3402073.7960000001</v>
      </c>
      <c r="D7" s="51">
        <v>3275794.8480000002</v>
      </c>
      <c r="E7" s="51">
        <v>3376805.44</v>
      </c>
      <c r="F7" s="51">
        <v>3797094.8870000001</v>
      </c>
      <c r="G7" s="51">
        <v>4082324.4380000001</v>
      </c>
      <c r="H7" s="51">
        <v>4823789.7029999997</v>
      </c>
      <c r="I7" s="51">
        <v>4696162.5269999998</v>
      </c>
      <c r="J7" s="51">
        <v>4690378.9620000003</v>
      </c>
      <c r="K7" s="52">
        <v>4603901.2489999998</v>
      </c>
      <c r="L7" s="51">
        <v>3485365.3829999999</v>
      </c>
      <c r="M7" s="51">
        <v>4159489.6009999998</v>
      </c>
      <c r="N7" s="51">
        <v>4566802.5970000001</v>
      </c>
      <c r="O7" s="103">
        <v>4548594.8020000001</v>
      </c>
      <c r="P7" s="117">
        <v>3835129.8489999999</v>
      </c>
    </row>
    <row r="8" spans="1:16" x14ac:dyDescent="0.35">
      <c r="A8" s="25" t="s">
        <v>13</v>
      </c>
      <c r="B8" s="51">
        <v>1027261.428</v>
      </c>
      <c r="C8" s="51">
        <v>1013340.453</v>
      </c>
      <c r="D8" s="51">
        <v>1036822.789</v>
      </c>
      <c r="E8" s="51">
        <v>1060830.3740000001</v>
      </c>
      <c r="F8" s="51">
        <v>1036476.769</v>
      </c>
      <c r="G8" s="51">
        <v>1029695.228</v>
      </c>
      <c r="H8" s="51">
        <v>1038606.299</v>
      </c>
      <c r="I8" s="51">
        <v>1098138.379</v>
      </c>
      <c r="J8" s="51">
        <v>1231036.243</v>
      </c>
      <c r="K8" s="52">
        <v>1228080.453</v>
      </c>
      <c r="L8" s="51">
        <v>1148016.67</v>
      </c>
      <c r="M8" s="51">
        <v>1349906.2439999999</v>
      </c>
      <c r="N8" s="51">
        <v>1412866.013</v>
      </c>
      <c r="O8" s="103">
        <v>1345185.7180000001</v>
      </c>
      <c r="P8" s="117">
        <v>1222901.1299999999</v>
      </c>
    </row>
    <row r="9" spans="1:16" x14ac:dyDescent="0.35">
      <c r="A9" s="25" t="s">
        <v>14</v>
      </c>
      <c r="B9" s="51">
        <v>821410.38</v>
      </c>
      <c r="C9" s="51">
        <v>732512.81799999997</v>
      </c>
      <c r="D9" s="51">
        <v>734439.54599999997</v>
      </c>
      <c r="E9" s="51">
        <v>743459.01</v>
      </c>
      <c r="F9" s="51">
        <v>851418.98800000001</v>
      </c>
      <c r="G9" s="51">
        <v>906934.451</v>
      </c>
      <c r="H9" s="51">
        <v>1090035.3840000001</v>
      </c>
      <c r="I9" s="51">
        <v>1263737.7050000001</v>
      </c>
      <c r="J9" s="51">
        <v>1301577.4620000001</v>
      </c>
      <c r="K9" s="52">
        <v>1328845.727</v>
      </c>
      <c r="L9" s="51">
        <v>1271638.4350000001</v>
      </c>
      <c r="M9" s="51">
        <v>1743468.057</v>
      </c>
      <c r="N9" s="51">
        <v>1966956.095</v>
      </c>
      <c r="O9" s="103">
        <v>1884670.827</v>
      </c>
      <c r="P9" s="117">
        <v>1623934.6259999999</v>
      </c>
    </row>
    <row r="10" spans="1:16" x14ac:dyDescent="0.35">
      <c r="A10" s="25" t="s">
        <v>15</v>
      </c>
      <c r="B10" s="51">
        <v>99870.68</v>
      </c>
      <c r="C10" s="51">
        <v>96862.264999999999</v>
      </c>
      <c r="D10" s="51">
        <v>88915.434999999998</v>
      </c>
      <c r="E10" s="51">
        <v>81874.78</v>
      </c>
      <c r="F10" s="51">
        <v>78300.509999999995</v>
      </c>
      <c r="G10" s="51">
        <v>65974.8</v>
      </c>
      <c r="H10" s="51">
        <v>74242.831999999995</v>
      </c>
      <c r="I10" s="51">
        <v>84652.748999999996</v>
      </c>
      <c r="J10" s="51">
        <v>79508.153000000006</v>
      </c>
      <c r="K10" s="52">
        <v>79456.489000000001</v>
      </c>
      <c r="L10" s="51">
        <v>77315.084000000003</v>
      </c>
      <c r="M10" s="51">
        <v>78253.653999999995</v>
      </c>
      <c r="N10" s="51">
        <v>90167.827999999994</v>
      </c>
      <c r="O10" s="103">
        <v>81838.743000000002</v>
      </c>
      <c r="P10" s="117">
        <v>64608.614999999998</v>
      </c>
    </row>
    <row r="11" spans="1:16" x14ac:dyDescent="0.35">
      <c r="A11" s="25" t="s">
        <v>16</v>
      </c>
      <c r="B11" s="51">
        <v>192846.25399999999</v>
      </c>
      <c r="C11" s="51">
        <v>229887.44</v>
      </c>
      <c r="D11" s="51">
        <v>182190.42</v>
      </c>
      <c r="E11" s="51">
        <v>205758.94399999999</v>
      </c>
      <c r="F11" s="51">
        <v>244920.67199999999</v>
      </c>
      <c r="G11" s="51">
        <v>291192.42700000003</v>
      </c>
      <c r="H11" s="51">
        <v>399612.37900000002</v>
      </c>
      <c r="I11" s="51">
        <v>498196.05800000002</v>
      </c>
      <c r="J11" s="51">
        <v>306101.34000000003</v>
      </c>
      <c r="K11" s="52">
        <v>252090.56400000001</v>
      </c>
      <c r="L11" s="51">
        <v>229447.31700000001</v>
      </c>
      <c r="M11" s="51">
        <v>297911.53100000002</v>
      </c>
      <c r="N11" s="51">
        <v>396739.35100000002</v>
      </c>
      <c r="O11" s="103">
        <v>383115.47499999998</v>
      </c>
      <c r="P11" s="117">
        <v>298336.17599999998</v>
      </c>
    </row>
    <row r="12" spans="1:16" x14ac:dyDescent="0.35">
      <c r="A12" s="25" t="s">
        <v>17</v>
      </c>
      <c r="B12" s="51">
        <v>659700.35800000001</v>
      </c>
      <c r="C12" s="51">
        <v>528316.58700000006</v>
      </c>
      <c r="D12" s="51">
        <v>497145.41200000001</v>
      </c>
      <c r="E12" s="51">
        <v>515290.78600000002</v>
      </c>
      <c r="F12" s="51">
        <v>601190.92200000002</v>
      </c>
      <c r="G12" s="51">
        <v>716507.87</v>
      </c>
      <c r="H12" s="51">
        <v>788775.89199999999</v>
      </c>
      <c r="I12" s="51">
        <v>837765.74</v>
      </c>
      <c r="J12" s="51">
        <v>834457.45499999996</v>
      </c>
      <c r="K12" s="52">
        <v>929141.24</v>
      </c>
      <c r="L12" s="51">
        <v>869569.53500000003</v>
      </c>
      <c r="M12" s="51">
        <v>1205307.0730000001</v>
      </c>
      <c r="N12" s="51">
        <v>1296929.2479999999</v>
      </c>
      <c r="O12" s="103">
        <v>1389667.9269999999</v>
      </c>
      <c r="P12" s="117">
        <v>1225435.6850000001</v>
      </c>
    </row>
    <row r="13" spans="1:16" x14ac:dyDescent="0.35">
      <c r="A13" s="25" t="s">
        <v>18</v>
      </c>
      <c r="B13" s="53">
        <v>218187.57800000001</v>
      </c>
      <c r="C13" s="53">
        <v>207982.64600000001</v>
      </c>
      <c r="D13" s="53">
        <v>186840.82800000001</v>
      </c>
      <c r="E13" s="53">
        <v>184676.25700000001</v>
      </c>
      <c r="F13" s="53">
        <v>221865.80499999999</v>
      </c>
      <c r="G13" s="53">
        <v>281702.46500000003</v>
      </c>
      <c r="H13" s="53">
        <v>394525.18599999999</v>
      </c>
      <c r="I13" s="53">
        <v>449852.587</v>
      </c>
      <c r="J13" s="53">
        <v>362328.408</v>
      </c>
      <c r="K13" s="54">
        <v>359900.64199999999</v>
      </c>
      <c r="L13" s="51">
        <v>324845.217</v>
      </c>
      <c r="M13" s="51">
        <v>588572.44400000002</v>
      </c>
      <c r="N13" s="51">
        <v>823902.36100000003</v>
      </c>
      <c r="O13" s="103">
        <v>823465.29700000002</v>
      </c>
      <c r="P13" s="117">
        <v>643350.18599999999</v>
      </c>
    </row>
    <row r="14" spans="1:16" s="1" customFormat="1" x14ac:dyDescent="0.35">
      <c r="A14" s="25" t="s">
        <v>19</v>
      </c>
      <c r="B14" s="55">
        <f t="shared" ref="B14:J14" si="0">SUM(B2:B13)</f>
        <v>10933942.079000002</v>
      </c>
      <c r="C14" s="55">
        <f t="shared" si="0"/>
        <v>10672119.134</v>
      </c>
      <c r="D14" s="55">
        <f t="shared" si="0"/>
        <v>10189469.530000001</v>
      </c>
      <c r="E14" s="55">
        <f t="shared" si="0"/>
        <v>10419052.849999998</v>
      </c>
      <c r="F14" s="55">
        <f t="shared" si="0"/>
        <v>11460149.918</v>
      </c>
      <c r="G14" s="55">
        <f t="shared" si="0"/>
        <v>12650675.133999998</v>
      </c>
      <c r="H14" s="55">
        <f t="shared" si="0"/>
        <v>14564982.404000003</v>
      </c>
      <c r="I14" s="55">
        <f t="shared" si="0"/>
        <v>15231316.242000001</v>
      </c>
      <c r="J14" s="55">
        <f t="shared" si="0"/>
        <v>14980018.978</v>
      </c>
      <c r="K14" s="55">
        <f t="shared" ref="K14:P14" si="1">SUM(K2:K13)</f>
        <v>14469487.068</v>
      </c>
      <c r="L14" s="55">
        <f t="shared" si="1"/>
        <v>11689472.013000002</v>
      </c>
      <c r="M14" s="55">
        <f t="shared" si="1"/>
        <v>14504205.094000001</v>
      </c>
      <c r="N14" s="55">
        <f t="shared" si="1"/>
        <v>16464480.179</v>
      </c>
      <c r="O14" s="105">
        <f t="shared" si="1"/>
        <v>16678969.581</v>
      </c>
      <c r="P14" s="55">
        <f t="shared" si="1"/>
        <v>14067492.457</v>
      </c>
    </row>
    <row r="15" spans="1:16" x14ac:dyDescent="0.35">
      <c r="A15" s="25" t="s">
        <v>20</v>
      </c>
      <c r="B15" s="45">
        <f>B14/B16</f>
        <v>1.6508599265654015E-2</v>
      </c>
      <c r="C15" s="45">
        <f t="shared" ref="C15:M15" si="2">C14/C16</f>
        <v>1.6650073031740185E-2</v>
      </c>
      <c r="D15" s="45">
        <f t="shared" si="2"/>
        <v>1.6032496928165278E-2</v>
      </c>
      <c r="E15" s="45">
        <f t="shared" si="2"/>
        <v>1.6233860299194602E-2</v>
      </c>
      <c r="F15" s="45">
        <f t="shared" si="2"/>
        <v>1.7616680351878487E-2</v>
      </c>
      <c r="G15" s="45">
        <f t="shared" si="2"/>
        <v>1.9469005984784821E-2</v>
      </c>
      <c r="H15" s="45">
        <f t="shared" si="2"/>
        <v>2.174001766833563E-2</v>
      </c>
      <c r="I15" s="45">
        <f t="shared" si="2"/>
        <v>2.2879386203080377E-2</v>
      </c>
      <c r="J15" s="45">
        <f t="shared" si="2"/>
        <v>2.1182627971737318E-2</v>
      </c>
      <c r="K15" s="45">
        <f t="shared" si="2"/>
        <v>1.9522879285899356E-2</v>
      </c>
      <c r="L15" s="45">
        <f t="shared" si="2"/>
        <v>2.1762010719387034E-2</v>
      </c>
      <c r="M15" s="45">
        <f t="shared" si="2"/>
        <v>2.6841373298821872E-2</v>
      </c>
      <c r="N15" s="45">
        <f t="shared" ref="N15" si="3">N14/N16</f>
        <v>2.9564430646891477E-2</v>
      </c>
      <c r="O15" s="97">
        <f>O14/O16</f>
        <v>2.8995691917970627E-2</v>
      </c>
    </row>
    <row r="16" spans="1:16" x14ac:dyDescent="0.35">
      <c r="A16" s="25" t="s">
        <v>21</v>
      </c>
      <c r="B16" s="56">
        <v>662317977.62199998</v>
      </c>
      <c r="C16" s="56">
        <v>640965304.69599998</v>
      </c>
      <c r="D16" s="56">
        <v>635551004.66600001</v>
      </c>
      <c r="E16" s="56">
        <v>641809936.63699996</v>
      </c>
      <c r="F16" s="56">
        <v>650528345.24399996</v>
      </c>
      <c r="G16" s="56">
        <v>649785363.66400003</v>
      </c>
      <c r="H16" s="56">
        <v>669961847.60300004</v>
      </c>
      <c r="I16" s="56">
        <v>665722240.39600003</v>
      </c>
      <c r="J16" s="56">
        <v>707184160.43499994</v>
      </c>
      <c r="K16" s="56">
        <v>741155382.67200005</v>
      </c>
      <c r="L16" s="56">
        <v>537150365.54900002</v>
      </c>
      <c r="M16" s="56">
        <v>540367474.21700001</v>
      </c>
      <c r="N16" s="56">
        <v>556901649</v>
      </c>
      <c r="O16" s="106">
        <v>575222334</v>
      </c>
    </row>
    <row r="39" spans="10:13" x14ac:dyDescent="0.35">
      <c r="J39" s="1" t="s">
        <v>71</v>
      </c>
      <c r="K39" s="1" t="s">
        <v>72</v>
      </c>
      <c r="L39" s="1" t="s">
        <v>73</v>
      </c>
      <c r="M39" s="1" t="s">
        <v>74</v>
      </c>
    </row>
    <row r="40" spans="10:13" x14ac:dyDescent="0.35">
      <c r="J40" s="13">
        <f t="shared" ref="J40:J52" si="4">L2-K2</f>
        <v>-157928.43200000003</v>
      </c>
      <c r="K40" s="12">
        <f t="shared" ref="K40:K52" si="5">L2-B2</f>
        <v>22317.809000000008</v>
      </c>
      <c r="L40">
        <f t="shared" ref="L40:L52" si="6">(J40/L2)*100</f>
        <v>-24.494732916306717</v>
      </c>
      <c r="M40">
        <f t="shared" ref="M40:M52" si="7">(K40/L2)*100</f>
        <v>3.4614968553106791</v>
      </c>
    </row>
    <row r="41" spans="10:13" x14ac:dyDescent="0.35">
      <c r="J41" s="13">
        <f t="shared" si="4"/>
        <v>-10694.300999999978</v>
      </c>
      <c r="K41" s="12">
        <f t="shared" si="5"/>
        <v>27503.655999999988</v>
      </c>
      <c r="L41">
        <f t="shared" si="6"/>
        <v>-4.1615428739273064</v>
      </c>
      <c r="M41">
        <f t="shared" si="7"/>
        <v>10.702676466068068</v>
      </c>
    </row>
    <row r="42" spans="10:13" x14ac:dyDescent="0.35">
      <c r="J42" s="13">
        <f t="shared" si="4"/>
        <v>-1184086.4879999999</v>
      </c>
      <c r="K42" s="12">
        <f t="shared" si="5"/>
        <v>-609240.95399999991</v>
      </c>
      <c r="L42">
        <f t="shared" si="6"/>
        <v>-46.028683789854028</v>
      </c>
      <c r="M42">
        <f t="shared" si="7"/>
        <v>-23.682863969557435</v>
      </c>
    </row>
    <row r="43" spans="10:13" x14ac:dyDescent="0.35">
      <c r="J43" s="13">
        <f t="shared" si="4"/>
        <v>-21221.210000000006</v>
      </c>
      <c r="K43" s="12">
        <f t="shared" si="5"/>
        <v>67673.010999999999</v>
      </c>
      <c r="L43">
        <f t="shared" si="6"/>
        <v>-23.513019026809097</v>
      </c>
      <c r="M43">
        <f t="shared" si="7"/>
        <v>74.981435801467526</v>
      </c>
    </row>
    <row r="44" spans="10:13" x14ac:dyDescent="0.35">
      <c r="J44" s="13">
        <f t="shared" si="4"/>
        <v>-30865.901000000071</v>
      </c>
      <c r="K44" s="12">
        <f t="shared" si="5"/>
        <v>281805.71899999998</v>
      </c>
      <c r="L44">
        <f t="shared" si="6"/>
        <v>-4.2940832654436409</v>
      </c>
      <c r="M44">
        <f t="shared" si="7"/>
        <v>39.204986177601299</v>
      </c>
    </row>
    <row r="45" spans="10:13" x14ac:dyDescent="0.35">
      <c r="J45" s="13">
        <f t="shared" si="4"/>
        <v>-1118535.8659999999</v>
      </c>
      <c r="K45" s="12">
        <f t="shared" si="5"/>
        <v>63915.112999999896</v>
      </c>
      <c r="L45">
        <f t="shared" si="6"/>
        <v>-32.092355982408634</v>
      </c>
      <c r="M45">
        <f t="shared" si="7"/>
        <v>1.8338138466557408</v>
      </c>
    </row>
    <row r="46" spans="10:13" x14ac:dyDescent="0.35">
      <c r="J46" s="13">
        <f t="shared" si="4"/>
        <v>-80063.783000000054</v>
      </c>
      <c r="K46" s="12">
        <f t="shared" si="5"/>
        <v>120755.24199999997</v>
      </c>
      <c r="L46">
        <f t="shared" si="6"/>
        <v>-6.9740958552457304</v>
      </c>
      <c r="M46">
        <f t="shared" si="7"/>
        <v>10.51859656358474</v>
      </c>
    </row>
    <row r="47" spans="10:13" x14ac:dyDescent="0.35">
      <c r="J47" s="13">
        <f t="shared" si="4"/>
        <v>-57207.291999999899</v>
      </c>
      <c r="K47" s="12">
        <f t="shared" si="5"/>
        <v>450228.05500000005</v>
      </c>
      <c r="L47">
        <f t="shared" si="6"/>
        <v>-4.4987073703855049</v>
      </c>
      <c r="M47">
        <f t="shared" si="7"/>
        <v>35.405351286035959</v>
      </c>
    </row>
    <row r="48" spans="10:13" x14ac:dyDescent="0.35">
      <c r="J48" s="13">
        <f t="shared" si="4"/>
        <v>-2141.4049999999988</v>
      </c>
      <c r="K48" s="12">
        <f t="shared" si="5"/>
        <v>-22555.59599999999</v>
      </c>
      <c r="L48">
        <f t="shared" si="6"/>
        <v>-2.7697117938848761</v>
      </c>
      <c r="M48">
        <f t="shared" si="7"/>
        <v>-29.173603432934236</v>
      </c>
    </row>
    <row r="49" spans="10:13" x14ac:dyDescent="0.35">
      <c r="J49" s="13">
        <f t="shared" si="4"/>
        <v>-22643.247000000003</v>
      </c>
      <c r="K49" s="12">
        <f t="shared" si="5"/>
        <v>36601.063000000024</v>
      </c>
      <c r="L49">
        <f t="shared" si="6"/>
        <v>-9.8686039549549402</v>
      </c>
      <c r="M49">
        <f t="shared" si="7"/>
        <v>15.951837432032393</v>
      </c>
    </row>
    <row r="50" spans="10:13" x14ac:dyDescent="0.35">
      <c r="J50" s="13">
        <f t="shared" si="4"/>
        <v>-59571.704999999958</v>
      </c>
      <c r="K50" s="12">
        <f t="shared" si="5"/>
        <v>209869.17700000003</v>
      </c>
      <c r="L50">
        <f t="shared" si="6"/>
        <v>-6.8507120595019417</v>
      </c>
      <c r="M50">
        <f t="shared" si="7"/>
        <v>24.134835519507938</v>
      </c>
    </row>
    <row r="51" spans="10:13" x14ac:dyDescent="0.35">
      <c r="J51" s="13">
        <f t="shared" si="4"/>
        <v>-35055.424999999988</v>
      </c>
      <c r="K51" s="12">
        <f t="shared" si="5"/>
        <v>106657.639</v>
      </c>
      <c r="L51">
        <f t="shared" si="6"/>
        <v>-10.791424089214768</v>
      </c>
      <c r="M51">
        <f t="shared" si="7"/>
        <v>32.833372147203264</v>
      </c>
    </row>
    <row r="52" spans="10:13" x14ac:dyDescent="0.35">
      <c r="J52" s="15">
        <f t="shared" si="4"/>
        <v>-2780015.0549999978</v>
      </c>
      <c r="K52" s="16">
        <f t="shared" si="5"/>
        <v>755529.93400000036</v>
      </c>
      <c r="L52" s="1">
        <f t="shared" si="6"/>
        <v>-23.782212335239006</v>
      </c>
      <c r="M52" s="1">
        <f t="shared" si="7"/>
        <v>6.463336694418417</v>
      </c>
    </row>
  </sheetData>
  <pageMargins left="0.5" right="0.5" top="1" bottom="1" header="0.5" footer="0.5"/>
  <pageSetup scale="61" fitToHeight="0" orientation="landscape" r:id="rId1"/>
  <headerFooter>
    <oddHeader>&amp;C&amp;"-,Bold"
Odessa District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4"/>
  <sheetViews>
    <sheetView workbookViewId="0">
      <selection activeCell="F4" sqref="F4"/>
    </sheetView>
  </sheetViews>
  <sheetFormatPr defaultRowHeight="14.5" x14ac:dyDescent="0.35"/>
  <sheetData>
    <row r="1" spans="1:5" x14ac:dyDescent="0.35">
      <c r="A1" s="1" t="s">
        <v>75</v>
      </c>
      <c r="E1" s="1" t="s">
        <v>76</v>
      </c>
    </row>
    <row r="2" spans="1:5" x14ac:dyDescent="0.35">
      <c r="A2" s="1" t="s">
        <v>5</v>
      </c>
      <c r="B2">
        <v>20</v>
      </c>
      <c r="D2" s="1" t="s">
        <v>5</v>
      </c>
      <c r="E2">
        <v>0</v>
      </c>
    </row>
    <row r="3" spans="1:5" x14ac:dyDescent="0.35">
      <c r="A3" s="1" t="s">
        <v>6</v>
      </c>
      <c r="B3">
        <v>0</v>
      </c>
      <c r="D3" s="1" t="s">
        <v>6</v>
      </c>
      <c r="E3">
        <v>0</v>
      </c>
    </row>
    <row r="4" spans="1:5" x14ac:dyDescent="0.35">
      <c r="A4" s="1" t="s">
        <v>8</v>
      </c>
      <c r="B4">
        <v>0</v>
      </c>
      <c r="D4" s="1" t="s">
        <v>8</v>
      </c>
      <c r="E4">
        <v>189</v>
      </c>
    </row>
    <row r="5" spans="1:5" x14ac:dyDescent="0.35">
      <c r="A5" s="1" t="s">
        <v>10</v>
      </c>
      <c r="B5">
        <v>0</v>
      </c>
      <c r="D5" s="1" t="s">
        <v>10</v>
      </c>
      <c r="E5">
        <v>0</v>
      </c>
    </row>
    <row r="6" spans="1:5" x14ac:dyDescent="0.35">
      <c r="A6" s="1" t="s">
        <v>11</v>
      </c>
      <c r="B6">
        <v>0</v>
      </c>
      <c r="D6" s="1" t="s">
        <v>11</v>
      </c>
      <c r="E6">
        <v>120</v>
      </c>
    </row>
    <row r="7" spans="1:5" x14ac:dyDescent="0.35">
      <c r="A7" s="1" t="s">
        <v>12</v>
      </c>
      <c r="B7">
        <v>0</v>
      </c>
      <c r="D7" s="1" t="s">
        <v>12</v>
      </c>
      <c r="E7">
        <v>0</v>
      </c>
    </row>
    <row r="8" spans="1:5" x14ac:dyDescent="0.35">
      <c r="A8" s="1" t="s">
        <v>13</v>
      </c>
      <c r="B8">
        <v>184</v>
      </c>
      <c r="D8" s="1" t="s">
        <v>13</v>
      </c>
      <c r="E8">
        <v>538</v>
      </c>
    </row>
    <row r="9" spans="1:5" x14ac:dyDescent="0.35">
      <c r="A9" s="1" t="s">
        <v>14</v>
      </c>
      <c r="B9">
        <v>0</v>
      </c>
      <c r="D9" s="1" t="s">
        <v>14</v>
      </c>
      <c r="E9">
        <v>0</v>
      </c>
    </row>
    <row r="10" spans="1:5" x14ac:dyDescent="0.35">
      <c r="A10" s="1" t="s">
        <v>15</v>
      </c>
      <c r="B10">
        <v>0</v>
      </c>
      <c r="D10" s="1" t="s">
        <v>15</v>
      </c>
      <c r="E10">
        <v>0</v>
      </c>
    </row>
    <row r="11" spans="1:5" x14ac:dyDescent="0.35">
      <c r="A11" s="1" t="s">
        <v>16</v>
      </c>
      <c r="B11">
        <v>157.5</v>
      </c>
      <c r="D11" s="1" t="s">
        <v>16</v>
      </c>
      <c r="E11">
        <v>215</v>
      </c>
    </row>
    <row r="12" spans="1:5" x14ac:dyDescent="0.35">
      <c r="A12" s="1" t="s">
        <v>17</v>
      </c>
      <c r="B12">
        <v>0</v>
      </c>
      <c r="D12" s="1" t="s">
        <v>17</v>
      </c>
      <c r="E12">
        <v>0</v>
      </c>
    </row>
    <row r="13" spans="1:5" x14ac:dyDescent="0.35">
      <c r="A13" s="1" t="s">
        <v>18</v>
      </c>
      <c r="B13">
        <v>0</v>
      </c>
      <c r="D13" s="1" t="s">
        <v>18</v>
      </c>
      <c r="E13">
        <v>0</v>
      </c>
    </row>
    <row r="14" spans="1:5" x14ac:dyDescent="0.35">
      <c r="A14" s="1" t="s">
        <v>19</v>
      </c>
      <c r="B14">
        <f>SUM(B2:B13)</f>
        <v>361.5</v>
      </c>
      <c r="D14" s="1" t="s">
        <v>19</v>
      </c>
      <c r="E14">
        <f>SUM(E2:E13)</f>
        <v>1062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16"/>
  <sheetViews>
    <sheetView zoomScaleNormal="100" workbookViewId="0">
      <selection activeCell="N15" sqref="N15:P15"/>
    </sheetView>
  </sheetViews>
  <sheetFormatPr defaultRowHeight="14.5" x14ac:dyDescent="0.35"/>
  <cols>
    <col min="1" max="1" width="10.453125" bestFit="1" customWidth="1"/>
  </cols>
  <sheetData>
    <row r="1" spans="1:16" x14ac:dyDescent="0.35">
      <c r="A1" s="25" t="s">
        <v>77</v>
      </c>
      <c r="B1" s="39">
        <v>2007</v>
      </c>
      <c r="C1" s="39">
        <v>2008</v>
      </c>
      <c r="D1" s="39">
        <v>2009</v>
      </c>
      <c r="E1" s="39">
        <v>2010</v>
      </c>
      <c r="F1" s="39">
        <v>2011</v>
      </c>
      <c r="G1" s="39">
        <v>2012</v>
      </c>
      <c r="H1" s="39">
        <v>2013</v>
      </c>
      <c r="I1" s="39">
        <v>2014</v>
      </c>
      <c r="J1" s="39">
        <v>2015</v>
      </c>
      <c r="K1" s="39">
        <v>2016</v>
      </c>
      <c r="L1" s="40">
        <v>2017</v>
      </c>
      <c r="M1" s="40">
        <v>2018</v>
      </c>
      <c r="N1" s="40">
        <v>2019</v>
      </c>
      <c r="O1" s="94">
        <v>2020</v>
      </c>
      <c r="P1" s="94">
        <v>2021</v>
      </c>
    </row>
    <row r="2" spans="1:16" x14ac:dyDescent="0.35">
      <c r="A2" s="25" t="s">
        <v>5</v>
      </c>
      <c r="B2" s="41">
        <v>233</v>
      </c>
      <c r="C2" s="41">
        <v>256</v>
      </c>
      <c r="D2" s="41">
        <v>173</v>
      </c>
      <c r="E2" s="41">
        <v>197</v>
      </c>
      <c r="F2" s="41">
        <v>225</v>
      </c>
      <c r="G2" s="41">
        <v>306</v>
      </c>
      <c r="H2" s="41">
        <v>294</v>
      </c>
      <c r="I2" s="41">
        <v>366</v>
      </c>
      <c r="J2" s="41">
        <v>225</v>
      </c>
      <c r="K2" s="41">
        <v>218</v>
      </c>
      <c r="L2" s="41">
        <v>218</v>
      </c>
      <c r="M2" s="41">
        <v>378</v>
      </c>
      <c r="N2" s="41">
        <v>387</v>
      </c>
      <c r="O2" s="95">
        <v>345</v>
      </c>
      <c r="P2">
        <v>322</v>
      </c>
    </row>
    <row r="3" spans="1:16" x14ac:dyDescent="0.35">
      <c r="A3" s="25" t="s">
        <v>6</v>
      </c>
      <c r="B3" s="41">
        <v>64</v>
      </c>
      <c r="C3" s="41">
        <v>59</v>
      </c>
      <c r="D3" s="41">
        <v>60</v>
      </c>
      <c r="E3" s="41">
        <v>50</v>
      </c>
      <c r="F3" s="41">
        <v>52</v>
      </c>
      <c r="G3" s="41">
        <v>57</v>
      </c>
      <c r="H3" s="41">
        <v>71</v>
      </c>
      <c r="I3" s="41">
        <v>75</v>
      </c>
      <c r="J3" s="41">
        <v>61</v>
      </c>
      <c r="K3" s="41">
        <v>58</v>
      </c>
      <c r="L3" s="41">
        <v>78</v>
      </c>
      <c r="M3" s="41">
        <v>86</v>
      </c>
      <c r="N3" s="41">
        <v>90</v>
      </c>
      <c r="O3" s="95">
        <v>69</v>
      </c>
      <c r="P3">
        <v>55</v>
      </c>
    </row>
    <row r="4" spans="1:16" x14ac:dyDescent="0.35">
      <c r="A4" s="25" t="s">
        <v>8</v>
      </c>
      <c r="B4" s="41">
        <v>3446</v>
      </c>
      <c r="C4" s="41">
        <v>2693</v>
      </c>
      <c r="D4" s="41">
        <v>2365</v>
      </c>
      <c r="E4" s="41">
        <v>2046</v>
      </c>
      <c r="F4" s="41">
        <v>2336</v>
      </c>
      <c r="G4" s="41">
        <v>2771</v>
      </c>
      <c r="H4" s="41">
        <v>3077</v>
      </c>
      <c r="I4" s="41">
        <v>3306</v>
      </c>
      <c r="J4" s="41">
        <v>2985</v>
      </c>
      <c r="K4" s="41">
        <v>2313</v>
      </c>
      <c r="L4" s="41">
        <v>2996</v>
      </c>
      <c r="M4" s="41">
        <v>4576</v>
      </c>
      <c r="N4" s="41">
        <v>5024</v>
      </c>
      <c r="O4" s="95">
        <v>4254</v>
      </c>
      <c r="P4">
        <v>3812</v>
      </c>
    </row>
    <row r="5" spans="1:16" x14ac:dyDescent="0.35">
      <c r="A5" s="25" t="s">
        <v>10</v>
      </c>
      <c r="B5" s="41">
        <v>4</v>
      </c>
      <c r="C5" s="41">
        <v>5</v>
      </c>
      <c r="D5" s="41">
        <v>1</v>
      </c>
      <c r="E5" s="41">
        <v>5</v>
      </c>
      <c r="F5" s="41">
        <v>8</v>
      </c>
      <c r="G5" s="41">
        <v>20</v>
      </c>
      <c r="H5" s="41">
        <v>18</v>
      </c>
      <c r="I5" s="41">
        <v>25</v>
      </c>
      <c r="J5" s="41">
        <v>13</v>
      </c>
      <c r="K5" s="41">
        <v>16</v>
      </c>
      <c r="L5" s="41">
        <v>62</v>
      </c>
      <c r="M5" s="41">
        <v>105</v>
      </c>
      <c r="N5" s="41">
        <v>85</v>
      </c>
      <c r="O5" s="95">
        <v>47</v>
      </c>
      <c r="P5">
        <v>43</v>
      </c>
    </row>
    <row r="6" spans="1:16" x14ac:dyDescent="0.35">
      <c r="A6" s="25" t="s">
        <v>11</v>
      </c>
      <c r="B6" s="41">
        <v>105</v>
      </c>
      <c r="C6" s="41">
        <v>89</v>
      </c>
      <c r="D6" s="41">
        <v>90</v>
      </c>
      <c r="E6" s="41">
        <v>94</v>
      </c>
      <c r="F6" s="41">
        <v>140</v>
      </c>
      <c r="G6" s="41">
        <v>173</v>
      </c>
      <c r="H6" s="41">
        <v>153</v>
      </c>
      <c r="I6" s="41">
        <v>239</v>
      </c>
      <c r="J6" s="41">
        <v>211</v>
      </c>
      <c r="K6" s="41">
        <v>156</v>
      </c>
      <c r="L6" s="41">
        <v>242</v>
      </c>
      <c r="M6" s="41">
        <v>262</v>
      </c>
      <c r="N6" s="41">
        <v>110</v>
      </c>
      <c r="O6" s="95">
        <v>47</v>
      </c>
      <c r="P6">
        <v>236</v>
      </c>
    </row>
    <row r="7" spans="1:16" x14ac:dyDescent="0.35">
      <c r="A7" s="25" t="s">
        <v>12</v>
      </c>
      <c r="B7" s="41">
        <v>3402</v>
      </c>
      <c r="C7" s="41">
        <v>3593</v>
      </c>
      <c r="D7" s="41">
        <v>3191</v>
      </c>
      <c r="E7" s="41">
        <v>3097</v>
      </c>
      <c r="F7" s="41">
        <v>3663</v>
      </c>
      <c r="G7" s="41">
        <v>4386</v>
      </c>
      <c r="H7" s="41">
        <v>4212</v>
      </c>
      <c r="I7" s="41">
        <v>4919</v>
      </c>
      <c r="J7" s="41">
        <v>4283</v>
      </c>
      <c r="K7" s="41">
        <v>3817</v>
      </c>
      <c r="L7" s="41">
        <v>4441</v>
      </c>
      <c r="M7" s="41">
        <v>5360</v>
      </c>
      <c r="N7" s="41">
        <v>5478</v>
      </c>
      <c r="O7" s="95">
        <v>3503</v>
      </c>
      <c r="P7">
        <v>3651</v>
      </c>
    </row>
    <row r="8" spans="1:16" x14ac:dyDescent="0.35">
      <c r="A8" s="25" t="s">
        <v>13</v>
      </c>
      <c r="B8" s="41">
        <v>369</v>
      </c>
      <c r="C8" s="41">
        <v>386</v>
      </c>
      <c r="D8" s="41">
        <v>309</v>
      </c>
      <c r="E8" s="41">
        <v>265</v>
      </c>
      <c r="F8" s="41">
        <v>323</v>
      </c>
      <c r="G8" s="41">
        <v>286</v>
      </c>
      <c r="H8" s="41">
        <v>334</v>
      </c>
      <c r="I8" s="41">
        <v>427</v>
      </c>
      <c r="J8" s="41">
        <v>381</v>
      </c>
      <c r="K8" s="41">
        <v>398</v>
      </c>
      <c r="L8" s="41">
        <v>395</v>
      </c>
      <c r="M8" s="41">
        <v>364</v>
      </c>
      <c r="N8" s="41">
        <v>356</v>
      </c>
      <c r="O8" s="95">
        <v>241</v>
      </c>
      <c r="P8">
        <v>324</v>
      </c>
    </row>
    <row r="9" spans="1:16" x14ac:dyDescent="0.35">
      <c r="A9" s="25" t="s">
        <v>14</v>
      </c>
      <c r="B9" s="41">
        <v>286</v>
      </c>
      <c r="C9" s="41">
        <v>171</v>
      </c>
      <c r="D9" s="41">
        <v>257</v>
      </c>
      <c r="E9" s="41">
        <v>185</v>
      </c>
      <c r="F9" s="41">
        <v>262</v>
      </c>
      <c r="G9" s="41">
        <v>313</v>
      </c>
      <c r="H9" s="41">
        <v>406</v>
      </c>
      <c r="I9" s="41">
        <v>479</v>
      </c>
      <c r="J9" s="41">
        <v>421</v>
      </c>
      <c r="K9" s="41">
        <v>357</v>
      </c>
      <c r="L9" s="41">
        <v>686</v>
      </c>
      <c r="M9" s="41">
        <v>908</v>
      </c>
      <c r="N9" s="41">
        <v>737</v>
      </c>
      <c r="O9" s="95">
        <v>447</v>
      </c>
      <c r="P9">
        <v>429</v>
      </c>
    </row>
    <row r="10" spans="1:16" x14ac:dyDescent="0.35">
      <c r="A10" s="25" t="s">
        <v>15</v>
      </c>
      <c r="B10" s="41">
        <v>27</v>
      </c>
      <c r="C10" s="41">
        <v>17</v>
      </c>
      <c r="D10" s="41">
        <v>4</v>
      </c>
      <c r="E10" s="41">
        <v>10</v>
      </c>
      <c r="F10" s="41">
        <v>23</v>
      </c>
      <c r="G10" s="41">
        <v>16</v>
      </c>
      <c r="H10" s="41">
        <v>17</v>
      </c>
      <c r="I10" s="41">
        <v>24</v>
      </c>
      <c r="J10" s="41">
        <v>14</v>
      </c>
      <c r="K10" s="41">
        <v>4</v>
      </c>
      <c r="L10" s="41">
        <v>17</v>
      </c>
      <c r="M10" s="41">
        <v>33</v>
      </c>
      <c r="N10" s="41">
        <v>40</v>
      </c>
      <c r="O10" s="95">
        <v>16</v>
      </c>
      <c r="P10">
        <v>13</v>
      </c>
    </row>
    <row r="11" spans="1:16" x14ac:dyDescent="0.35">
      <c r="A11" s="25" t="s">
        <v>16</v>
      </c>
      <c r="B11" s="41">
        <v>43</v>
      </c>
      <c r="C11" s="41">
        <v>40</v>
      </c>
      <c r="D11" s="41">
        <v>12</v>
      </c>
      <c r="E11" s="41">
        <v>32</v>
      </c>
      <c r="F11" s="41">
        <v>45</v>
      </c>
      <c r="G11" s="41">
        <v>64</v>
      </c>
      <c r="H11" s="41">
        <v>66</v>
      </c>
      <c r="I11" s="41">
        <v>92</v>
      </c>
      <c r="J11" s="41">
        <v>63</v>
      </c>
      <c r="K11" s="41">
        <v>49</v>
      </c>
      <c r="L11" s="41">
        <v>48</v>
      </c>
      <c r="M11" s="41">
        <v>55</v>
      </c>
      <c r="N11" s="41">
        <v>62</v>
      </c>
      <c r="O11" s="95">
        <v>43</v>
      </c>
      <c r="P11">
        <v>62</v>
      </c>
    </row>
    <row r="12" spans="1:16" x14ac:dyDescent="0.35">
      <c r="A12" s="25" t="s">
        <v>17</v>
      </c>
      <c r="B12" s="41">
        <v>206</v>
      </c>
      <c r="C12" s="41">
        <v>199</v>
      </c>
      <c r="D12" s="41">
        <v>164</v>
      </c>
      <c r="E12" s="41">
        <v>152</v>
      </c>
      <c r="F12" s="41">
        <v>227</v>
      </c>
      <c r="G12" s="41">
        <v>244</v>
      </c>
      <c r="H12" s="41">
        <v>283</v>
      </c>
      <c r="I12" s="41">
        <v>299</v>
      </c>
      <c r="J12" s="41">
        <v>237</v>
      </c>
      <c r="K12" s="41">
        <v>205</v>
      </c>
      <c r="L12" s="41">
        <v>394</v>
      </c>
      <c r="M12" s="41">
        <v>583</v>
      </c>
      <c r="N12" s="41">
        <v>476</v>
      </c>
      <c r="O12" s="95">
        <v>204</v>
      </c>
      <c r="P12">
        <v>215</v>
      </c>
    </row>
    <row r="13" spans="1:16" x14ac:dyDescent="0.35">
      <c r="A13" s="25" t="s">
        <v>18</v>
      </c>
      <c r="B13" s="41">
        <v>93</v>
      </c>
      <c r="C13" s="41">
        <v>97</v>
      </c>
      <c r="D13" s="41">
        <v>86</v>
      </c>
      <c r="E13" s="41">
        <v>69</v>
      </c>
      <c r="F13" s="41">
        <v>83</v>
      </c>
      <c r="G13" s="41">
        <v>111</v>
      </c>
      <c r="H13" s="41">
        <v>130</v>
      </c>
      <c r="I13" s="41">
        <v>161</v>
      </c>
      <c r="J13" s="41">
        <v>136</v>
      </c>
      <c r="K13" s="41">
        <v>90</v>
      </c>
      <c r="L13" s="41">
        <v>181</v>
      </c>
      <c r="M13" s="41">
        <v>302</v>
      </c>
      <c r="N13" s="41">
        <v>271</v>
      </c>
      <c r="O13" s="95">
        <v>198</v>
      </c>
      <c r="P13">
        <v>180</v>
      </c>
    </row>
    <row r="14" spans="1:16" x14ac:dyDescent="0.35">
      <c r="A14" s="25" t="s">
        <v>19</v>
      </c>
      <c r="B14" s="44">
        <f>SUM(B2:B13)</f>
        <v>8278</v>
      </c>
      <c r="C14" s="44">
        <f t="shared" ref="C14:L14" si="0">SUM(C2:C13)</f>
        <v>7605</v>
      </c>
      <c r="D14" s="44">
        <f t="shared" si="0"/>
        <v>6712</v>
      </c>
      <c r="E14" s="44">
        <f t="shared" si="0"/>
        <v>6202</v>
      </c>
      <c r="F14" s="44">
        <f t="shared" si="0"/>
        <v>7387</v>
      </c>
      <c r="G14" s="44">
        <f t="shared" si="0"/>
        <v>8747</v>
      </c>
      <c r="H14" s="44">
        <f t="shared" si="0"/>
        <v>9061</v>
      </c>
      <c r="I14" s="44">
        <f t="shared" si="0"/>
        <v>10412</v>
      </c>
      <c r="J14" s="44">
        <f t="shared" si="0"/>
        <v>9030</v>
      </c>
      <c r="K14" s="44">
        <f t="shared" si="0"/>
        <v>7681</v>
      </c>
      <c r="L14" s="44">
        <f t="shared" si="0"/>
        <v>9758</v>
      </c>
      <c r="M14" s="44">
        <f t="shared" ref="M14:P14" si="1">SUM(M2:M13)</f>
        <v>13012</v>
      </c>
      <c r="N14" s="44">
        <f t="shared" si="1"/>
        <v>13116</v>
      </c>
      <c r="O14" s="3">
        <f>SUM(O2:O13)</f>
        <v>9414</v>
      </c>
      <c r="P14" s="44">
        <f t="shared" si="1"/>
        <v>9342</v>
      </c>
    </row>
    <row r="15" spans="1:16" x14ac:dyDescent="0.35">
      <c r="A15" s="50" t="s">
        <v>20</v>
      </c>
      <c r="B15" s="45">
        <f t="shared" ref="B15:L15" si="2">B14/B16</f>
        <v>1.8059527939036549E-2</v>
      </c>
      <c r="C15" s="45">
        <f t="shared" si="2"/>
        <v>1.7324527932241846E-2</v>
      </c>
      <c r="D15" s="45">
        <f t="shared" si="2"/>
        <v>1.5670892577805795E-2</v>
      </c>
      <c r="E15" s="45">
        <f t="shared" si="2"/>
        <v>1.5820984615227632E-2</v>
      </c>
      <c r="F15" s="45">
        <f t="shared" si="2"/>
        <v>1.9214962022682344E-2</v>
      </c>
      <c r="G15" s="45">
        <f t="shared" si="2"/>
        <v>2.093926249365622E-2</v>
      </c>
      <c r="H15" s="45">
        <f t="shared" si="2"/>
        <v>2.0320745280881992E-2</v>
      </c>
      <c r="I15" s="45">
        <f t="shared" si="2"/>
        <v>2.1802952570411475E-2</v>
      </c>
      <c r="J15" s="45">
        <f t="shared" si="2"/>
        <v>1.7413036058290282E-2</v>
      </c>
      <c r="K15" s="45">
        <f t="shared" si="2"/>
        <v>1.391558614492428E-2</v>
      </c>
      <c r="L15" s="45">
        <f t="shared" si="2"/>
        <v>1.8138557912151236E-2</v>
      </c>
      <c r="M15" s="45">
        <f>M14/M16</f>
        <v>2.3939492619637671E-2</v>
      </c>
      <c r="N15" s="45">
        <f>N14/N16</f>
        <v>2.3381679715911523E-2</v>
      </c>
      <c r="O15" s="97">
        <f>O14/O16</f>
        <v>1.7290780454475324E-2</v>
      </c>
      <c r="P15" s="45">
        <f>P14/P16</f>
        <v>1.7158537391725993E-2</v>
      </c>
    </row>
    <row r="16" spans="1:16" x14ac:dyDescent="0.35">
      <c r="A16" s="50" t="s">
        <v>21</v>
      </c>
      <c r="B16" s="44">
        <v>458373</v>
      </c>
      <c r="C16" s="44">
        <v>438973</v>
      </c>
      <c r="D16" s="44">
        <v>428310</v>
      </c>
      <c r="E16" s="44">
        <v>392011</v>
      </c>
      <c r="F16" s="44">
        <v>384440</v>
      </c>
      <c r="G16" s="44">
        <v>417732</v>
      </c>
      <c r="H16" s="44">
        <v>445899</v>
      </c>
      <c r="I16" s="44">
        <v>477550</v>
      </c>
      <c r="J16" s="44">
        <v>518577</v>
      </c>
      <c r="K16" s="44">
        <v>551971</v>
      </c>
      <c r="L16" s="44">
        <v>537970</v>
      </c>
      <c r="M16" s="44">
        <v>543537</v>
      </c>
      <c r="N16" s="44">
        <v>560952</v>
      </c>
      <c r="O16" s="96">
        <v>544452</v>
      </c>
      <c r="P16" s="131">
        <v>544452</v>
      </c>
    </row>
  </sheetData>
  <pageMargins left="0.5" right="0.5" top="1" bottom="1" header="0.5" footer="0.5"/>
  <pageSetup orientation="landscape" r:id="rId1"/>
  <headerFooter>
    <oddHeader>&amp;C&amp;"-,Bold"
Odessa District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2"/>
  <sheetViews>
    <sheetView zoomScaleNormal="100" workbookViewId="0">
      <selection activeCell="P22" sqref="P22"/>
    </sheetView>
  </sheetViews>
  <sheetFormatPr defaultColWidth="9.453125" defaultRowHeight="14.5" x14ac:dyDescent="0.35"/>
  <cols>
    <col min="1" max="1" width="11.08984375" bestFit="1" customWidth="1"/>
    <col min="2" max="13" width="10.08984375" bestFit="1" customWidth="1"/>
    <col min="14" max="14" width="9.90625" bestFit="1" customWidth="1"/>
    <col min="15" max="15" width="9.90625" customWidth="1"/>
    <col min="16" max="16" width="15.1796875" customWidth="1"/>
    <col min="21" max="21" width="16.54296875" bestFit="1" customWidth="1"/>
  </cols>
  <sheetData>
    <row r="1" spans="1:27" x14ac:dyDescent="0.35">
      <c r="A1" s="25" t="s">
        <v>22</v>
      </c>
      <c r="B1" s="31">
        <v>2007</v>
      </c>
      <c r="C1" s="31">
        <v>2008</v>
      </c>
      <c r="D1" s="31">
        <v>2009</v>
      </c>
      <c r="E1" s="31">
        <v>2010</v>
      </c>
      <c r="F1" s="31">
        <v>2011</v>
      </c>
      <c r="G1" s="31">
        <v>2012</v>
      </c>
      <c r="H1" s="31">
        <v>2013</v>
      </c>
      <c r="I1" s="31">
        <v>2014</v>
      </c>
      <c r="J1" s="31">
        <v>2015</v>
      </c>
      <c r="K1" s="31">
        <v>2016</v>
      </c>
      <c r="L1" s="31">
        <v>2017</v>
      </c>
      <c r="M1" s="31">
        <v>2018</v>
      </c>
      <c r="N1" s="31">
        <v>2019</v>
      </c>
      <c r="O1" s="2">
        <v>2020</v>
      </c>
      <c r="P1" s="2">
        <v>2021</v>
      </c>
      <c r="Q1" s="2"/>
      <c r="R1" s="1" t="s">
        <v>1</v>
      </c>
      <c r="S1" s="1" t="s">
        <v>2</v>
      </c>
      <c r="T1" s="2"/>
      <c r="U1" s="2" t="s">
        <v>82</v>
      </c>
      <c r="V1" s="2" t="s">
        <v>2</v>
      </c>
      <c r="W1" s="2"/>
      <c r="X1" s="2"/>
      <c r="Y1" s="2"/>
    </row>
    <row r="2" spans="1:27" x14ac:dyDescent="0.35">
      <c r="A2" s="25" t="s">
        <v>5</v>
      </c>
      <c r="B2" s="32">
        <v>6678</v>
      </c>
      <c r="C2" s="32">
        <v>6571</v>
      </c>
      <c r="D2" s="32">
        <v>6985</v>
      </c>
      <c r="E2" s="32">
        <v>7120</v>
      </c>
      <c r="F2" s="32">
        <v>7794</v>
      </c>
      <c r="G2" s="32">
        <v>8499</v>
      </c>
      <c r="H2" s="32">
        <v>9198</v>
      </c>
      <c r="I2" s="32">
        <v>9755</v>
      </c>
      <c r="J2" s="32">
        <v>9303</v>
      </c>
      <c r="K2" s="32">
        <v>8639</v>
      </c>
      <c r="L2" s="32">
        <v>9011</v>
      </c>
      <c r="M2" s="32">
        <v>9383</v>
      </c>
      <c r="N2" s="32">
        <v>9906</v>
      </c>
      <c r="O2" s="3">
        <v>9220</v>
      </c>
      <c r="P2" s="132">
        <v>8992</v>
      </c>
      <c r="Q2" s="132"/>
      <c r="R2" s="3">
        <f>N2-M2</f>
        <v>523</v>
      </c>
      <c r="S2" s="79">
        <f>R2/M2*100</f>
        <v>5.5739102632420341</v>
      </c>
      <c r="T2" s="3"/>
      <c r="U2" s="3">
        <f>O2-N2</f>
        <v>-686</v>
      </c>
      <c r="V2" s="88">
        <f>U2/N2</f>
        <v>-6.9250959014738545E-2</v>
      </c>
      <c r="W2" s="3"/>
      <c r="X2" s="3"/>
      <c r="Y2" s="3"/>
      <c r="Z2" s="3"/>
      <c r="AA2" s="17"/>
    </row>
    <row r="3" spans="1:27" x14ac:dyDescent="0.35">
      <c r="A3" s="25" t="s">
        <v>6</v>
      </c>
      <c r="B3" s="32">
        <v>1645</v>
      </c>
      <c r="C3" s="32">
        <v>1639</v>
      </c>
      <c r="D3" s="32">
        <v>1771</v>
      </c>
      <c r="E3" s="32">
        <v>1819</v>
      </c>
      <c r="F3" s="32">
        <v>1919</v>
      </c>
      <c r="G3" s="32">
        <v>1890</v>
      </c>
      <c r="H3" s="32">
        <v>2093</v>
      </c>
      <c r="I3" s="32">
        <v>1982</v>
      </c>
      <c r="J3" s="32">
        <v>1829</v>
      </c>
      <c r="K3" s="32">
        <v>1772</v>
      </c>
      <c r="L3" s="32">
        <v>1588</v>
      </c>
      <c r="M3" s="32">
        <v>1796</v>
      </c>
      <c r="N3" s="32">
        <v>1569</v>
      </c>
      <c r="O3" s="3">
        <v>1624</v>
      </c>
      <c r="P3" s="132">
        <v>1626</v>
      </c>
      <c r="Q3" s="132"/>
      <c r="R3" s="3">
        <f t="shared" ref="R3:R13" si="0">N3-M3</f>
        <v>-227</v>
      </c>
      <c r="S3" s="79">
        <f t="shared" ref="S3:S13" si="1">R3/M3*100</f>
        <v>-12.639198218262807</v>
      </c>
      <c r="T3" s="3"/>
      <c r="U3" s="3">
        <f t="shared" ref="U3:U16" si="2">O3-N3</f>
        <v>55</v>
      </c>
      <c r="V3" s="88">
        <f t="shared" ref="V3:V16" si="3">U3/N3</f>
        <v>3.5054174633524539E-2</v>
      </c>
      <c r="W3" s="3"/>
      <c r="X3" s="3"/>
      <c r="Y3" s="3"/>
      <c r="Z3" s="3"/>
      <c r="AA3" s="17"/>
    </row>
    <row r="4" spans="1:27" x14ac:dyDescent="0.35">
      <c r="A4" s="25" t="s">
        <v>8</v>
      </c>
      <c r="B4" s="32">
        <v>66597</v>
      </c>
      <c r="C4" s="32">
        <v>68384</v>
      </c>
      <c r="D4" s="32">
        <v>71470</v>
      </c>
      <c r="E4" s="32">
        <v>68186</v>
      </c>
      <c r="F4" s="32">
        <v>72809</v>
      </c>
      <c r="G4" s="32">
        <v>81124</v>
      </c>
      <c r="H4" s="32">
        <v>78968</v>
      </c>
      <c r="I4" s="32">
        <v>85515</v>
      </c>
      <c r="J4" s="32">
        <v>79869</v>
      </c>
      <c r="K4" s="32">
        <v>75790</v>
      </c>
      <c r="L4" s="32">
        <v>78116</v>
      </c>
      <c r="M4" s="32">
        <v>85113</v>
      </c>
      <c r="N4" s="32">
        <v>88186</v>
      </c>
      <c r="O4" s="3">
        <v>82852</v>
      </c>
      <c r="P4" s="132">
        <v>80507</v>
      </c>
      <c r="Q4" s="132"/>
      <c r="R4" s="3">
        <f t="shared" si="0"/>
        <v>3073</v>
      </c>
      <c r="S4" s="79">
        <f t="shared" si="1"/>
        <v>3.6104942840694134</v>
      </c>
      <c r="T4" s="3"/>
      <c r="U4" s="3">
        <f t="shared" si="2"/>
        <v>-5334</v>
      </c>
      <c r="V4" s="88">
        <f t="shared" si="3"/>
        <v>-6.04857913954596E-2</v>
      </c>
      <c r="W4" s="3"/>
      <c r="X4" s="3"/>
      <c r="Y4" s="3"/>
      <c r="Z4" s="3"/>
      <c r="AA4" s="17"/>
    </row>
    <row r="5" spans="1:27" x14ac:dyDescent="0.35">
      <c r="A5" s="25" t="s">
        <v>10</v>
      </c>
      <c r="B5" s="33">
        <v>41</v>
      </c>
      <c r="C5" s="33">
        <v>43</v>
      </c>
      <c r="D5" s="33">
        <v>43</v>
      </c>
      <c r="E5" s="33">
        <v>71</v>
      </c>
      <c r="F5" s="33">
        <v>66</v>
      </c>
      <c r="G5" s="33">
        <v>67</v>
      </c>
      <c r="H5" s="33">
        <v>76</v>
      </c>
      <c r="I5" s="33">
        <v>78</v>
      </c>
      <c r="J5" s="33">
        <v>77</v>
      </c>
      <c r="K5" s="33">
        <v>92</v>
      </c>
      <c r="L5" s="33">
        <v>100</v>
      </c>
      <c r="M5" s="33">
        <v>102</v>
      </c>
      <c r="N5" s="33">
        <v>542</v>
      </c>
      <c r="O5" s="3">
        <v>289</v>
      </c>
      <c r="P5" s="132">
        <v>438</v>
      </c>
      <c r="Q5" s="132"/>
      <c r="R5" s="3">
        <f t="shared" si="0"/>
        <v>440</v>
      </c>
      <c r="S5" s="79">
        <f t="shared" si="1"/>
        <v>431.37254901960785</v>
      </c>
      <c r="U5" s="3">
        <f t="shared" si="2"/>
        <v>-253</v>
      </c>
      <c r="V5" s="88">
        <f t="shared" si="3"/>
        <v>-0.46678966789667897</v>
      </c>
      <c r="W5" s="3"/>
      <c r="X5" s="3"/>
      <c r="Y5" s="3"/>
      <c r="Z5" s="3"/>
      <c r="AA5" s="17"/>
    </row>
    <row r="6" spans="1:27" x14ac:dyDescent="0.35">
      <c r="A6" s="25" t="s">
        <v>11</v>
      </c>
      <c r="B6" s="32">
        <v>2130</v>
      </c>
      <c r="C6" s="32">
        <v>2181</v>
      </c>
      <c r="D6" s="32">
        <v>2246</v>
      </c>
      <c r="E6" s="32">
        <v>2196</v>
      </c>
      <c r="F6" s="32">
        <v>2351</v>
      </c>
      <c r="G6" s="32">
        <v>2512</v>
      </c>
      <c r="H6" s="32">
        <v>2559</v>
      </c>
      <c r="I6" s="32">
        <v>2712</v>
      </c>
      <c r="J6" s="32">
        <v>2582</v>
      </c>
      <c r="K6" s="32">
        <v>2457</v>
      </c>
      <c r="L6" s="32">
        <v>2568</v>
      </c>
      <c r="M6" s="32">
        <v>2808</v>
      </c>
      <c r="N6" s="32">
        <v>2889</v>
      </c>
      <c r="O6" s="3">
        <v>2546</v>
      </c>
      <c r="P6" s="132">
        <v>2605</v>
      </c>
      <c r="Q6" s="132"/>
      <c r="R6" s="3">
        <f t="shared" si="0"/>
        <v>81</v>
      </c>
      <c r="S6" s="79">
        <f t="shared" si="1"/>
        <v>2.8846153846153846</v>
      </c>
      <c r="T6" s="3"/>
      <c r="U6" s="3">
        <f t="shared" si="2"/>
        <v>-343</v>
      </c>
      <c r="V6" s="88">
        <f t="shared" si="3"/>
        <v>-0.11872620283835238</v>
      </c>
      <c r="W6" s="3"/>
      <c r="X6" s="3"/>
      <c r="Y6" s="3"/>
      <c r="Z6" s="3"/>
      <c r="AA6" s="17"/>
    </row>
    <row r="7" spans="1:27" x14ac:dyDescent="0.35">
      <c r="A7" s="25" t="s">
        <v>12</v>
      </c>
      <c r="B7" s="32">
        <v>71276</v>
      </c>
      <c r="C7" s="32">
        <v>73134</v>
      </c>
      <c r="D7" s="32">
        <v>74935</v>
      </c>
      <c r="E7" s="32">
        <v>71331</v>
      </c>
      <c r="F7" s="32">
        <v>76676</v>
      </c>
      <c r="G7" s="32">
        <v>86669</v>
      </c>
      <c r="H7" s="32">
        <v>86308</v>
      </c>
      <c r="I7" s="32">
        <v>95593</v>
      </c>
      <c r="J7" s="32">
        <v>88456</v>
      </c>
      <c r="K7" s="32">
        <v>84612</v>
      </c>
      <c r="L7" s="32">
        <v>89359</v>
      </c>
      <c r="M7" s="32">
        <v>102278</v>
      </c>
      <c r="N7" s="32">
        <v>107495</v>
      </c>
      <c r="O7" s="3">
        <v>98237</v>
      </c>
      <c r="P7" s="132">
        <v>99301</v>
      </c>
      <c r="Q7" s="132"/>
      <c r="R7" s="3">
        <f t="shared" si="0"/>
        <v>5217</v>
      </c>
      <c r="S7" s="79">
        <f t="shared" si="1"/>
        <v>5.1008036918985509</v>
      </c>
      <c r="T7" s="3"/>
      <c r="U7" s="3">
        <f t="shared" si="2"/>
        <v>-9258</v>
      </c>
      <c r="V7" s="88">
        <f t="shared" si="3"/>
        <v>-8.6124936043536909E-2</v>
      </c>
      <c r="W7" s="3"/>
      <c r="X7" s="3"/>
      <c r="Y7" s="3"/>
      <c r="Z7" s="3"/>
      <c r="AA7" s="17"/>
    </row>
    <row r="8" spans="1:27" x14ac:dyDescent="0.35">
      <c r="A8" s="25" t="s">
        <v>13</v>
      </c>
      <c r="B8" s="32">
        <v>6555</v>
      </c>
      <c r="C8" s="32">
        <v>6626</v>
      </c>
      <c r="D8" s="32">
        <v>8410</v>
      </c>
      <c r="E8" s="32">
        <v>7180</v>
      </c>
      <c r="F8" s="32">
        <v>7199</v>
      </c>
      <c r="G8" s="32">
        <v>8939</v>
      </c>
      <c r="H8" s="32">
        <v>6723</v>
      </c>
      <c r="I8" s="32">
        <v>8153</v>
      </c>
      <c r="J8" s="32">
        <v>6890</v>
      </c>
      <c r="K8" s="32">
        <v>6456</v>
      </c>
      <c r="L8" s="32">
        <v>6515</v>
      </c>
      <c r="M8" s="32">
        <v>6486</v>
      </c>
      <c r="N8" s="32">
        <v>6397</v>
      </c>
      <c r="O8" s="3">
        <v>6517</v>
      </c>
      <c r="P8" s="132">
        <v>6164</v>
      </c>
      <c r="Q8" s="132"/>
      <c r="R8" s="3">
        <f t="shared" si="0"/>
        <v>-89</v>
      </c>
      <c r="S8" s="79">
        <f t="shared" si="1"/>
        <v>-1.3721862473018809</v>
      </c>
      <c r="T8" s="3"/>
      <c r="U8" s="3">
        <f t="shared" si="2"/>
        <v>120</v>
      </c>
      <c r="V8" s="88">
        <f t="shared" si="3"/>
        <v>1.8758793184305143E-2</v>
      </c>
      <c r="W8" s="3"/>
      <c r="X8" s="3"/>
      <c r="Y8" s="3"/>
      <c r="Z8" s="3"/>
      <c r="AA8" s="17"/>
    </row>
    <row r="9" spans="1:27" x14ac:dyDescent="0.35">
      <c r="A9" s="25" t="s">
        <v>14</v>
      </c>
      <c r="B9" s="32">
        <v>4089</v>
      </c>
      <c r="C9" s="32">
        <v>4177</v>
      </c>
      <c r="D9" s="32">
        <v>4687</v>
      </c>
      <c r="E9" s="32">
        <v>5748</v>
      </c>
      <c r="F9" s="32">
        <v>5543</v>
      </c>
      <c r="G9" s="32">
        <v>5345</v>
      </c>
      <c r="H9" s="32">
        <v>5638</v>
      </c>
      <c r="I9" s="32">
        <v>5750</v>
      </c>
      <c r="J9" s="32">
        <v>5660</v>
      </c>
      <c r="K9" s="32">
        <v>5892</v>
      </c>
      <c r="L9" s="32">
        <v>6917</v>
      </c>
      <c r="M9" s="32">
        <v>9126</v>
      </c>
      <c r="N9" s="32">
        <v>11403</v>
      </c>
      <c r="O9" s="3">
        <v>8858</v>
      </c>
      <c r="P9" s="132">
        <v>8608</v>
      </c>
      <c r="Q9" s="132"/>
      <c r="R9" s="3">
        <f t="shared" si="0"/>
        <v>2277</v>
      </c>
      <c r="S9" s="79">
        <f t="shared" si="1"/>
        <v>24.950690335305719</v>
      </c>
      <c r="T9" s="3"/>
      <c r="U9" s="3">
        <f t="shared" si="2"/>
        <v>-2545</v>
      </c>
      <c r="V9" s="88">
        <f t="shared" si="3"/>
        <v>-0.22318688064544417</v>
      </c>
      <c r="W9" s="3"/>
      <c r="X9" s="3"/>
      <c r="Y9" s="3"/>
      <c r="Z9" s="3"/>
      <c r="AA9" s="17"/>
    </row>
    <row r="10" spans="1:27" x14ac:dyDescent="0.35">
      <c r="A10" s="25" t="s">
        <v>15</v>
      </c>
      <c r="B10" s="32">
        <v>357</v>
      </c>
      <c r="C10" s="32">
        <v>306</v>
      </c>
      <c r="D10" s="32">
        <v>382</v>
      </c>
      <c r="E10" s="32">
        <v>501</v>
      </c>
      <c r="F10" s="32">
        <v>518</v>
      </c>
      <c r="G10" s="32">
        <v>393</v>
      </c>
      <c r="H10" s="32">
        <v>525</v>
      </c>
      <c r="I10" s="32">
        <v>389</v>
      </c>
      <c r="J10" s="32">
        <v>446</v>
      </c>
      <c r="K10" s="33">
        <v>418</v>
      </c>
      <c r="L10" s="33">
        <v>391</v>
      </c>
      <c r="M10" s="33">
        <v>382</v>
      </c>
      <c r="N10" s="33">
        <v>377</v>
      </c>
      <c r="O10" s="3">
        <v>393</v>
      </c>
      <c r="P10" s="132">
        <v>411</v>
      </c>
      <c r="Q10" s="132"/>
      <c r="R10" s="3">
        <f t="shared" si="0"/>
        <v>-5</v>
      </c>
      <c r="S10" s="79">
        <f t="shared" si="1"/>
        <v>-1.3089005235602094</v>
      </c>
      <c r="U10" s="3">
        <f t="shared" si="2"/>
        <v>16</v>
      </c>
      <c r="V10" s="88">
        <f t="shared" si="3"/>
        <v>4.2440318302387266E-2</v>
      </c>
      <c r="W10" s="3"/>
      <c r="X10" s="3"/>
      <c r="Y10" s="3"/>
      <c r="Z10" s="3"/>
      <c r="AA10" s="17"/>
    </row>
    <row r="11" spans="1:27" x14ac:dyDescent="0.35">
      <c r="A11" s="25" t="s">
        <v>16</v>
      </c>
      <c r="B11" s="32">
        <v>1661</v>
      </c>
      <c r="C11" s="32">
        <v>1698</v>
      </c>
      <c r="D11" s="32">
        <v>1817</v>
      </c>
      <c r="E11" s="32">
        <v>1552</v>
      </c>
      <c r="F11" s="32">
        <v>1571</v>
      </c>
      <c r="G11" s="32">
        <v>1913</v>
      </c>
      <c r="H11" s="32">
        <v>1715</v>
      </c>
      <c r="I11" s="32">
        <v>2205</v>
      </c>
      <c r="J11" s="32">
        <v>1785</v>
      </c>
      <c r="K11" s="32">
        <v>1583</v>
      </c>
      <c r="L11" s="32">
        <v>1543</v>
      </c>
      <c r="M11" s="32">
        <v>1581</v>
      </c>
      <c r="N11" s="32">
        <v>1675</v>
      </c>
      <c r="O11" s="3">
        <v>1835</v>
      </c>
      <c r="P11" s="132">
        <v>1762</v>
      </c>
      <c r="Q11" s="132"/>
      <c r="R11" s="3">
        <f t="shared" si="0"/>
        <v>94</v>
      </c>
      <c r="S11" s="79">
        <f t="shared" si="1"/>
        <v>5.945604048070841</v>
      </c>
      <c r="T11" s="3"/>
      <c r="U11" s="3">
        <f t="shared" si="2"/>
        <v>160</v>
      </c>
      <c r="V11" s="88">
        <f t="shared" si="3"/>
        <v>9.5522388059701493E-2</v>
      </c>
      <c r="W11" s="3"/>
      <c r="X11" s="3"/>
      <c r="Y11" s="3"/>
      <c r="Z11" s="3"/>
      <c r="AA11" s="17"/>
    </row>
    <row r="12" spans="1:27" x14ac:dyDescent="0.35">
      <c r="A12" s="25" t="s">
        <v>17</v>
      </c>
      <c r="B12" s="32">
        <v>4860</v>
      </c>
      <c r="C12" s="32">
        <v>5071</v>
      </c>
      <c r="D12" s="32">
        <v>5033</v>
      </c>
      <c r="E12" s="32">
        <v>4631</v>
      </c>
      <c r="F12" s="32">
        <v>4940</v>
      </c>
      <c r="G12" s="32">
        <v>5361</v>
      </c>
      <c r="H12" s="32">
        <v>5535</v>
      </c>
      <c r="I12" s="32">
        <v>5921</v>
      </c>
      <c r="J12" s="32">
        <v>5959</v>
      </c>
      <c r="K12" s="32">
        <v>5340</v>
      </c>
      <c r="L12" s="32">
        <v>5546</v>
      </c>
      <c r="M12" s="32">
        <v>6678</v>
      </c>
      <c r="N12" s="32">
        <v>7488</v>
      </c>
      <c r="O12" s="3">
        <v>6171</v>
      </c>
      <c r="P12" s="132">
        <v>5884</v>
      </c>
      <c r="Q12" s="132"/>
      <c r="R12" s="3">
        <f t="shared" si="0"/>
        <v>810</v>
      </c>
      <c r="S12" s="79">
        <f t="shared" si="1"/>
        <v>12.129380053908356</v>
      </c>
      <c r="T12" s="3"/>
      <c r="U12" s="3">
        <f t="shared" si="2"/>
        <v>-1317</v>
      </c>
      <c r="V12" s="88">
        <f t="shared" si="3"/>
        <v>-0.17588141025641027</v>
      </c>
      <c r="W12" s="3"/>
      <c r="X12" s="3"/>
      <c r="Y12" s="3"/>
      <c r="Z12" s="3"/>
      <c r="AA12" s="17"/>
    </row>
    <row r="13" spans="1:27" x14ac:dyDescent="0.35">
      <c r="A13" s="25" t="s">
        <v>18</v>
      </c>
      <c r="B13" s="32">
        <v>3341</v>
      </c>
      <c r="C13" s="32">
        <v>3454</v>
      </c>
      <c r="D13" s="32">
        <v>3411</v>
      </c>
      <c r="E13" s="32">
        <v>2898</v>
      </c>
      <c r="F13" s="32">
        <v>3051</v>
      </c>
      <c r="G13" s="32">
        <v>3186</v>
      </c>
      <c r="H13" s="32">
        <v>3326</v>
      </c>
      <c r="I13" s="32">
        <v>3281</v>
      </c>
      <c r="J13" s="32">
        <v>3093</v>
      </c>
      <c r="K13" s="32">
        <v>3027</v>
      </c>
      <c r="L13" s="32">
        <v>3235</v>
      </c>
      <c r="M13" s="32">
        <v>4030</v>
      </c>
      <c r="N13" s="32">
        <v>4026</v>
      </c>
      <c r="O13" s="3">
        <v>4039</v>
      </c>
      <c r="P13" s="132">
        <v>3726</v>
      </c>
      <c r="Q13" s="132"/>
      <c r="R13" s="3">
        <f t="shared" si="0"/>
        <v>-4</v>
      </c>
      <c r="S13" s="79">
        <f t="shared" si="1"/>
        <v>-9.9255583126550861E-2</v>
      </c>
      <c r="T13" s="3"/>
      <c r="U13" s="3">
        <f t="shared" si="2"/>
        <v>13</v>
      </c>
      <c r="V13" s="88">
        <f t="shared" si="3"/>
        <v>3.2290114257327372E-3</v>
      </c>
      <c r="W13" s="3"/>
      <c r="X13" s="3"/>
      <c r="Y13" s="3"/>
      <c r="Z13" s="3"/>
      <c r="AA13" s="17"/>
    </row>
    <row r="14" spans="1:27" x14ac:dyDescent="0.35">
      <c r="A14" s="25" t="s">
        <v>19</v>
      </c>
      <c r="B14" s="34">
        <f t="shared" ref="B14:L14" si="4">SUM(B2:B13)</f>
        <v>169230</v>
      </c>
      <c r="C14" s="35">
        <f t="shared" si="4"/>
        <v>173284</v>
      </c>
      <c r="D14" s="35">
        <f t="shared" si="4"/>
        <v>181190</v>
      </c>
      <c r="E14" s="35">
        <f t="shared" si="4"/>
        <v>173233</v>
      </c>
      <c r="F14" s="35">
        <f t="shared" si="4"/>
        <v>184437</v>
      </c>
      <c r="G14" s="35">
        <f t="shared" si="4"/>
        <v>205898</v>
      </c>
      <c r="H14" s="35">
        <f t="shared" si="4"/>
        <v>202664</v>
      </c>
      <c r="I14" s="35">
        <f t="shared" si="4"/>
        <v>221334</v>
      </c>
      <c r="J14" s="35">
        <f t="shared" si="4"/>
        <v>205949</v>
      </c>
      <c r="K14" s="35">
        <f>SUM(K2:K13)</f>
        <v>196078</v>
      </c>
      <c r="L14" s="35">
        <f t="shared" si="4"/>
        <v>204889</v>
      </c>
      <c r="M14" s="35">
        <f t="shared" ref="M14:P14" si="5">SUM(M2:M13)</f>
        <v>229763</v>
      </c>
      <c r="N14" s="35">
        <f t="shared" si="5"/>
        <v>241953</v>
      </c>
      <c r="O14" s="35">
        <f t="shared" ref="O14" si="6">SUM(O2:O13)</f>
        <v>222581</v>
      </c>
      <c r="P14" s="35">
        <f t="shared" si="5"/>
        <v>220024</v>
      </c>
      <c r="Q14" s="3"/>
      <c r="R14" s="3"/>
      <c r="S14" s="3"/>
      <c r="T14" s="3"/>
      <c r="U14" s="3">
        <f t="shared" si="2"/>
        <v>-19372</v>
      </c>
      <c r="V14" s="88">
        <f t="shared" si="3"/>
        <v>-8.0065136617442231E-2</v>
      </c>
      <c r="W14" s="3"/>
      <c r="X14" s="3"/>
      <c r="Y14" s="3"/>
      <c r="Z14" s="3"/>
      <c r="AA14" s="17"/>
    </row>
    <row r="15" spans="1:27" x14ac:dyDescent="0.35">
      <c r="A15" s="25" t="s">
        <v>20</v>
      </c>
      <c r="B15" s="36">
        <f t="shared" ref="B15:L15" si="7">B14/B16</f>
        <v>1.4803661874670377E-2</v>
      </c>
      <c r="C15" s="36">
        <f t="shared" si="7"/>
        <v>1.4855813291565182E-2</v>
      </c>
      <c r="D15" s="36">
        <f t="shared" si="7"/>
        <v>1.5212245626846695E-2</v>
      </c>
      <c r="E15" s="36">
        <f t="shared" si="7"/>
        <v>1.4150745345724585E-2</v>
      </c>
      <c r="F15" s="36">
        <f t="shared" si="7"/>
        <v>1.474965248504978E-2</v>
      </c>
      <c r="G15" s="36">
        <f t="shared" si="7"/>
        <v>1.6250245156941876E-2</v>
      </c>
      <c r="H15" s="36">
        <f t="shared" si="7"/>
        <v>1.5762201251478213E-2</v>
      </c>
      <c r="I15" s="36">
        <f t="shared" si="7"/>
        <v>1.6974179589755767E-2</v>
      </c>
      <c r="J15" s="36">
        <f t="shared" si="7"/>
        <v>1.5726295310486835E-2</v>
      </c>
      <c r="K15" s="36">
        <f t="shared" si="7"/>
        <v>1.4690449634387032E-2</v>
      </c>
      <c r="L15" s="36">
        <f t="shared" si="7"/>
        <v>1.5077331953414798E-2</v>
      </c>
      <c r="M15" s="36">
        <f>M14/M16</f>
        <v>1.6591686356520183E-2</v>
      </c>
      <c r="N15" s="36">
        <f t="shared" ref="N15:P15" si="8">N14/N16</f>
        <v>1.7226602014964138E-2</v>
      </c>
      <c r="O15" s="36">
        <f t="shared" si="8"/>
        <v>1.5917608687894484E-2</v>
      </c>
      <c r="P15" s="36">
        <f t="shared" si="8"/>
        <v>1.5472354621439813E-2</v>
      </c>
      <c r="U15" s="3"/>
      <c r="V15" s="88"/>
      <c r="X15" s="3"/>
      <c r="Y15" s="3"/>
      <c r="Z15" s="3"/>
    </row>
    <row r="16" spans="1:27" x14ac:dyDescent="0.35">
      <c r="A16" s="25" t="s">
        <v>21</v>
      </c>
      <c r="B16" s="32">
        <v>11431631</v>
      </c>
      <c r="C16" s="32">
        <v>11664390</v>
      </c>
      <c r="D16" s="32">
        <v>11910799</v>
      </c>
      <c r="E16" s="32">
        <v>12241970</v>
      </c>
      <c r="F16" s="32">
        <v>12504498</v>
      </c>
      <c r="G16" s="32">
        <v>12670455</v>
      </c>
      <c r="H16" s="32">
        <v>12857595</v>
      </c>
      <c r="I16" s="32">
        <v>13039452</v>
      </c>
      <c r="J16" s="32">
        <v>13095837</v>
      </c>
      <c r="K16" s="32">
        <v>13347311</v>
      </c>
      <c r="L16" s="32">
        <v>13589208</v>
      </c>
      <c r="M16" s="32">
        <v>13848080</v>
      </c>
      <c r="N16" s="32">
        <v>14045312</v>
      </c>
      <c r="O16" s="3">
        <v>13983319</v>
      </c>
      <c r="P16" s="133">
        <f>[1]Sheet1!$A$256</f>
        <v>14220460</v>
      </c>
      <c r="U16" s="3">
        <f t="shared" si="2"/>
        <v>-61993</v>
      </c>
      <c r="V16" s="88">
        <f t="shared" si="3"/>
        <v>-4.4137858952510278E-3</v>
      </c>
      <c r="X16" s="3"/>
      <c r="Y16" s="3"/>
      <c r="Z16" s="3"/>
    </row>
    <row r="17" spans="24:26" x14ac:dyDescent="0.35">
      <c r="X17" s="3"/>
      <c r="Y17" s="3"/>
      <c r="Z17" s="3"/>
    </row>
    <row r="18" spans="24:26" x14ac:dyDescent="0.35">
      <c r="X18" s="3"/>
      <c r="Y18" s="3"/>
      <c r="Z18" s="3"/>
    </row>
    <row r="19" spans="24:26" x14ac:dyDescent="0.35">
      <c r="X19" s="3"/>
      <c r="Y19" s="3"/>
      <c r="Z19" s="3"/>
    </row>
    <row r="20" spans="24:26" x14ac:dyDescent="0.35">
      <c r="X20" s="3"/>
      <c r="Y20" s="3"/>
      <c r="Z20" s="3"/>
    </row>
    <row r="21" spans="24:26" x14ac:dyDescent="0.35">
      <c r="X21" s="3"/>
      <c r="Y21" s="3"/>
      <c r="Z21" s="3"/>
    </row>
    <row r="22" spans="24:26" x14ac:dyDescent="0.35">
      <c r="X22" s="3"/>
      <c r="Y22" s="3"/>
    </row>
  </sheetData>
  <pageMargins left="0.5" right="0.5" top="1" bottom="1" header="0.5" footer="0.5"/>
  <pageSetup orientation="landscape" r:id="rId1"/>
  <headerFooter>
    <oddHeader xml:space="preserve">&amp;C&amp;"-,Bold"Odessa District 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6"/>
  <sheetViews>
    <sheetView zoomScaleNormal="100" workbookViewId="0">
      <selection activeCell="N15" sqref="N15:P15"/>
    </sheetView>
  </sheetViews>
  <sheetFormatPr defaultRowHeight="14.5" x14ac:dyDescent="0.35"/>
  <cols>
    <col min="1" max="1" width="10.453125" bestFit="1" customWidth="1"/>
  </cols>
  <sheetData>
    <row r="1" spans="1:16" x14ac:dyDescent="0.35">
      <c r="A1" s="25" t="s">
        <v>78</v>
      </c>
      <c r="B1" s="39">
        <v>2007</v>
      </c>
      <c r="C1" s="39">
        <v>2008</v>
      </c>
      <c r="D1" s="39">
        <v>2009</v>
      </c>
      <c r="E1" s="39">
        <v>2010</v>
      </c>
      <c r="F1" s="39">
        <v>2011</v>
      </c>
      <c r="G1" s="39">
        <v>2012</v>
      </c>
      <c r="H1" s="39">
        <v>2013</v>
      </c>
      <c r="I1" s="39">
        <v>2014</v>
      </c>
      <c r="J1" s="39">
        <v>2015</v>
      </c>
      <c r="K1" s="39">
        <v>2016</v>
      </c>
      <c r="L1" s="40">
        <v>2017</v>
      </c>
      <c r="M1" s="40">
        <v>2018</v>
      </c>
      <c r="N1" s="40">
        <v>2019</v>
      </c>
      <c r="O1" s="94">
        <v>2020</v>
      </c>
      <c r="P1" s="94">
        <v>2021</v>
      </c>
    </row>
    <row r="2" spans="1:16" x14ac:dyDescent="0.35">
      <c r="A2" s="25" t="s">
        <v>5</v>
      </c>
      <c r="B2" s="73">
        <v>7</v>
      </c>
      <c r="C2" s="73">
        <v>6</v>
      </c>
      <c r="D2" s="73">
        <v>20</v>
      </c>
      <c r="E2" s="73">
        <v>5</v>
      </c>
      <c r="F2" s="73">
        <v>17</v>
      </c>
      <c r="G2" s="73">
        <v>15</v>
      </c>
      <c r="H2" s="73">
        <v>12</v>
      </c>
      <c r="I2" s="73">
        <v>11</v>
      </c>
      <c r="J2" s="73">
        <v>14</v>
      </c>
      <c r="K2" s="73">
        <v>1</v>
      </c>
      <c r="L2" s="73">
        <v>16</v>
      </c>
      <c r="M2" s="73">
        <v>9</v>
      </c>
      <c r="N2" s="73">
        <v>15</v>
      </c>
      <c r="O2" s="98">
        <v>3</v>
      </c>
      <c r="P2">
        <v>9</v>
      </c>
    </row>
    <row r="3" spans="1:16" x14ac:dyDescent="0.35">
      <c r="A3" s="25" t="s">
        <v>6</v>
      </c>
      <c r="B3" s="73">
        <v>0</v>
      </c>
      <c r="C3" s="73">
        <v>2</v>
      </c>
      <c r="D3" s="73">
        <v>0</v>
      </c>
      <c r="E3" s="73">
        <v>1</v>
      </c>
      <c r="F3" s="73">
        <v>0</v>
      </c>
      <c r="G3" s="73">
        <v>0</v>
      </c>
      <c r="H3" s="73">
        <v>2</v>
      </c>
      <c r="I3" s="73">
        <v>3</v>
      </c>
      <c r="J3" s="73">
        <v>2</v>
      </c>
      <c r="K3" s="73">
        <v>0</v>
      </c>
      <c r="L3" s="73">
        <v>1</v>
      </c>
      <c r="M3" s="73">
        <v>5</v>
      </c>
      <c r="N3" s="73">
        <v>1</v>
      </c>
      <c r="O3" s="98">
        <v>2</v>
      </c>
      <c r="P3">
        <v>2</v>
      </c>
    </row>
    <row r="4" spans="1:16" x14ac:dyDescent="0.35">
      <c r="A4" s="25" t="s">
        <v>8</v>
      </c>
      <c r="B4" s="73">
        <v>25</v>
      </c>
      <c r="C4" s="73">
        <v>29</v>
      </c>
      <c r="D4" s="73">
        <v>23</v>
      </c>
      <c r="E4" s="73">
        <v>36</v>
      </c>
      <c r="F4" s="73">
        <v>28</v>
      </c>
      <c r="G4" s="73">
        <v>42</v>
      </c>
      <c r="H4" s="73">
        <v>60</v>
      </c>
      <c r="I4" s="73">
        <v>49</v>
      </c>
      <c r="J4" s="73">
        <v>54</v>
      </c>
      <c r="K4" s="73">
        <v>34</v>
      </c>
      <c r="L4" s="73">
        <v>48</v>
      </c>
      <c r="M4" s="73">
        <v>54</v>
      </c>
      <c r="N4" s="73">
        <v>53</v>
      </c>
      <c r="O4" s="98">
        <v>50</v>
      </c>
      <c r="P4">
        <v>43</v>
      </c>
    </row>
    <row r="5" spans="1:16" x14ac:dyDescent="0.35">
      <c r="A5" s="25" t="s">
        <v>10</v>
      </c>
      <c r="B5" s="73">
        <v>0</v>
      </c>
      <c r="C5" s="73">
        <v>1</v>
      </c>
      <c r="D5" s="73">
        <v>0</v>
      </c>
      <c r="E5" s="73">
        <v>0</v>
      </c>
      <c r="F5" s="73">
        <v>0</v>
      </c>
      <c r="G5" s="73">
        <v>0</v>
      </c>
      <c r="H5" s="73">
        <v>0</v>
      </c>
      <c r="I5" s="73">
        <v>2</v>
      </c>
      <c r="J5" s="73">
        <v>2</v>
      </c>
      <c r="K5" s="73">
        <v>3</v>
      </c>
      <c r="L5" s="73">
        <v>1</v>
      </c>
      <c r="M5" s="73">
        <v>5</v>
      </c>
      <c r="N5" s="73">
        <v>3</v>
      </c>
      <c r="O5" s="98">
        <v>1</v>
      </c>
      <c r="P5">
        <v>2</v>
      </c>
    </row>
    <row r="6" spans="1:16" x14ac:dyDescent="0.35">
      <c r="A6" s="25" t="s">
        <v>11</v>
      </c>
      <c r="B6" s="73">
        <v>0</v>
      </c>
      <c r="C6" s="73">
        <v>3</v>
      </c>
      <c r="D6" s="73">
        <v>4</v>
      </c>
      <c r="E6" s="73">
        <v>1</v>
      </c>
      <c r="F6" s="73">
        <v>5</v>
      </c>
      <c r="G6" s="73">
        <v>7</v>
      </c>
      <c r="H6" s="73">
        <v>3</v>
      </c>
      <c r="I6" s="73">
        <v>9</v>
      </c>
      <c r="J6" s="73">
        <v>11</v>
      </c>
      <c r="K6" s="73">
        <v>6</v>
      </c>
      <c r="L6" s="73">
        <v>5</v>
      </c>
      <c r="M6" s="73">
        <v>8</v>
      </c>
      <c r="N6" s="73">
        <v>11</v>
      </c>
      <c r="O6" s="98">
        <v>6</v>
      </c>
      <c r="P6">
        <v>12</v>
      </c>
    </row>
    <row r="7" spans="1:16" x14ac:dyDescent="0.35">
      <c r="A7" s="25" t="s">
        <v>12</v>
      </c>
      <c r="B7" s="73">
        <v>25</v>
      </c>
      <c r="C7" s="73">
        <v>27</v>
      </c>
      <c r="D7" s="73">
        <v>30</v>
      </c>
      <c r="E7" s="73">
        <v>29</v>
      </c>
      <c r="F7" s="73">
        <v>23</v>
      </c>
      <c r="G7" s="73">
        <v>34</v>
      </c>
      <c r="H7" s="73">
        <v>44</v>
      </c>
      <c r="I7" s="73">
        <v>46</v>
      </c>
      <c r="J7" s="73">
        <v>33</v>
      </c>
      <c r="K7" s="73">
        <v>25</v>
      </c>
      <c r="L7" s="73">
        <v>50</v>
      </c>
      <c r="M7" s="73">
        <v>52</v>
      </c>
      <c r="N7" s="73">
        <v>41</v>
      </c>
      <c r="O7" s="98">
        <v>26</v>
      </c>
      <c r="P7">
        <v>35</v>
      </c>
    </row>
    <row r="8" spans="1:16" x14ac:dyDescent="0.35">
      <c r="A8" s="25" t="s">
        <v>13</v>
      </c>
      <c r="B8" s="73">
        <v>6</v>
      </c>
      <c r="C8" s="73">
        <v>5</v>
      </c>
      <c r="D8" s="73">
        <v>1</v>
      </c>
      <c r="E8" s="73">
        <v>4</v>
      </c>
      <c r="F8" s="73">
        <v>15</v>
      </c>
      <c r="G8" s="73">
        <v>5</v>
      </c>
      <c r="H8" s="73">
        <v>7</v>
      </c>
      <c r="I8" s="73">
        <v>17</v>
      </c>
      <c r="J8" s="73">
        <v>12</v>
      </c>
      <c r="K8" s="73">
        <v>9</v>
      </c>
      <c r="L8" s="73">
        <v>19</v>
      </c>
      <c r="M8" s="73">
        <v>10</v>
      </c>
      <c r="N8" s="73">
        <v>7</v>
      </c>
      <c r="O8" s="98">
        <v>4</v>
      </c>
      <c r="P8">
        <v>9</v>
      </c>
    </row>
    <row r="9" spans="1:16" x14ac:dyDescent="0.35">
      <c r="A9" s="25" t="s">
        <v>14</v>
      </c>
      <c r="B9" s="73">
        <v>17</v>
      </c>
      <c r="C9" s="73">
        <v>10</v>
      </c>
      <c r="D9" s="73">
        <v>5</v>
      </c>
      <c r="E9" s="73">
        <v>7</v>
      </c>
      <c r="F9" s="73">
        <v>7</v>
      </c>
      <c r="G9" s="73">
        <v>17</v>
      </c>
      <c r="H9" s="73">
        <v>17</v>
      </c>
      <c r="I9" s="73">
        <v>12</v>
      </c>
      <c r="J9" s="73">
        <v>21</v>
      </c>
      <c r="K9" s="73">
        <v>14</v>
      </c>
      <c r="L9" s="73">
        <v>15</v>
      </c>
      <c r="M9" s="73">
        <v>30</v>
      </c>
      <c r="N9" s="73">
        <v>14</v>
      </c>
      <c r="O9" s="98">
        <v>10</v>
      </c>
      <c r="P9">
        <v>13</v>
      </c>
    </row>
    <row r="10" spans="1:16" x14ac:dyDescent="0.35">
      <c r="A10" s="25" t="s">
        <v>15</v>
      </c>
      <c r="B10" s="73">
        <v>2</v>
      </c>
      <c r="C10" s="73">
        <v>1</v>
      </c>
      <c r="D10" s="73">
        <v>0</v>
      </c>
      <c r="E10" s="73">
        <v>1</v>
      </c>
      <c r="F10" s="73">
        <v>0</v>
      </c>
      <c r="G10" s="73">
        <v>2</v>
      </c>
      <c r="H10" s="73">
        <v>1</v>
      </c>
      <c r="I10" s="73">
        <v>1</v>
      </c>
      <c r="J10" s="73">
        <v>0</v>
      </c>
      <c r="K10" s="73">
        <v>1</v>
      </c>
      <c r="L10" s="73">
        <v>0</v>
      </c>
      <c r="M10" s="73">
        <v>0</v>
      </c>
      <c r="N10" s="73">
        <v>5</v>
      </c>
      <c r="O10" s="98">
        <v>1</v>
      </c>
      <c r="P10">
        <v>1</v>
      </c>
    </row>
    <row r="11" spans="1:16" x14ac:dyDescent="0.35">
      <c r="A11" s="25" t="s">
        <v>16</v>
      </c>
      <c r="B11" s="73">
        <v>2</v>
      </c>
      <c r="C11" s="73">
        <v>0</v>
      </c>
      <c r="D11" s="73">
        <v>0</v>
      </c>
      <c r="E11" s="73">
        <v>0</v>
      </c>
      <c r="F11" s="73">
        <v>0</v>
      </c>
      <c r="G11" s="73">
        <v>4</v>
      </c>
      <c r="H11" s="73">
        <v>1</v>
      </c>
      <c r="I11" s="73">
        <v>8</v>
      </c>
      <c r="J11" s="73">
        <v>3</v>
      </c>
      <c r="K11" s="73">
        <v>2</v>
      </c>
      <c r="L11" s="73">
        <v>0</v>
      </c>
      <c r="M11" s="73">
        <v>2</v>
      </c>
      <c r="N11" s="73">
        <v>7</v>
      </c>
      <c r="O11" s="98">
        <v>1</v>
      </c>
      <c r="P11">
        <v>3</v>
      </c>
    </row>
    <row r="12" spans="1:16" x14ac:dyDescent="0.35">
      <c r="A12" s="25" t="s">
        <v>17</v>
      </c>
      <c r="B12" s="73">
        <v>2</v>
      </c>
      <c r="C12" s="73">
        <v>4</v>
      </c>
      <c r="D12" s="73">
        <v>3</v>
      </c>
      <c r="E12" s="73">
        <v>4</v>
      </c>
      <c r="F12" s="73">
        <v>5</v>
      </c>
      <c r="G12" s="73">
        <v>15</v>
      </c>
      <c r="H12" s="73">
        <v>6</v>
      </c>
      <c r="I12" s="73">
        <v>19</v>
      </c>
      <c r="J12" s="73">
        <v>10</v>
      </c>
      <c r="K12" s="73">
        <v>9</v>
      </c>
      <c r="L12" s="73">
        <v>12</v>
      </c>
      <c r="M12" s="73">
        <v>18</v>
      </c>
      <c r="N12" s="73">
        <v>11</v>
      </c>
      <c r="O12" s="98">
        <v>7</v>
      </c>
      <c r="P12">
        <v>10</v>
      </c>
    </row>
    <row r="13" spans="1:16" x14ac:dyDescent="0.35">
      <c r="A13" s="25" t="s">
        <v>18</v>
      </c>
      <c r="B13" s="73">
        <v>2</v>
      </c>
      <c r="C13" s="73">
        <v>0</v>
      </c>
      <c r="D13" s="73">
        <v>1</v>
      </c>
      <c r="E13" s="73">
        <v>5</v>
      </c>
      <c r="F13" s="73">
        <v>0</v>
      </c>
      <c r="G13" s="73">
        <v>5</v>
      </c>
      <c r="H13" s="73">
        <v>5</v>
      </c>
      <c r="I13" s="73">
        <v>4</v>
      </c>
      <c r="J13" s="73">
        <v>8</v>
      </c>
      <c r="K13" s="73">
        <v>2</v>
      </c>
      <c r="L13" s="73">
        <v>6</v>
      </c>
      <c r="M13" s="73">
        <v>19</v>
      </c>
      <c r="N13" s="73">
        <v>4</v>
      </c>
      <c r="O13" s="98">
        <v>7</v>
      </c>
      <c r="P13">
        <v>3</v>
      </c>
    </row>
    <row r="14" spans="1:16" x14ac:dyDescent="0.35">
      <c r="A14" s="25" t="s">
        <v>19</v>
      </c>
      <c r="B14" s="31">
        <f>SUM(B2:B13)</f>
        <v>88</v>
      </c>
      <c r="C14" s="31">
        <f t="shared" ref="C14:L14" si="0">SUM(C2:C13)</f>
        <v>88</v>
      </c>
      <c r="D14" s="31">
        <f t="shared" si="0"/>
        <v>87</v>
      </c>
      <c r="E14" s="31">
        <f t="shared" si="0"/>
        <v>93</v>
      </c>
      <c r="F14" s="31">
        <f t="shared" si="0"/>
        <v>100</v>
      </c>
      <c r="G14" s="31">
        <f t="shared" si="0"/>
        <v>146</v>
      </c>
      <c r="H14" s="31">
        <f t="shared" si="0"/>
        <v>158</v>
      </c>
      <c r="I14" s="31">
        <f t="shared" si="0"/>
        <v>181</v>
      </c>
      <c r="J14" s="31">
        <f t="shared" si="0"/>
        <v>170</v>
      </c>
      <c r="K14" s="31">
        <f t="shared" si="0"/>
        <v>106</v>
      </c>
      <c r="L14" s="31">
        <f t="shared" si="0"/>
        <v>173</v>
      </c>
      <c r="M14" s="31">
        <f t="shared" ref="M14:P14" si="1">SUM(M2:M13)</f>
        <v>212</v>
      </c>
      <c r="N14" s="31">
        <f t="shared" si="1"/>
        <v>172</v>
      </c>
      <c r="O14" s="99">
        <f>SUM(O2:O13)</f>
        <v>118</v>
      </c>
      <c r="P14" s="31">
        <f t="shared" si="1"/>
        <v>142</v>
      </c>
    </row>
    <row r="15" spans="1:16" x14ac:dyDescent="0.35">
      <c r="A15" s="50" t="s">
        <v>20</v>
      </c>
      <c r="B15" s="45">
        <f t="shared" ref="B15:L15" si="2">B14/B16</f>
        <v>2.5418833044482957E-2</v>
      </c>
      <c r="C15" s="45">
        <f t="shared" si="2"/>
        <v>2.5294624892210404E-2</v>
      </c>
      <c r="D15" s="45">
        <f t="shared" si="2"/>
        <v>2.7866752081998718E-2</v>
      </c>
      <c r="E15" s="45">
        <f t="shared" si="2"/>
        <v>3.0392156862745098E-2</v>
      </c>
      <c r="F15" s="45">
        <f t="shared" si="2"/>
        <v>3.2605151613955004E-2</v>
      </c>
      <c r="G15" s="45">
        <f t="shared" si="2"/>
        <v>4.272753877670471E-2</v>
      </c>
      <c r="H15" s="45">
        <f t="shared" si="2"/>
        <v>4.6375110067508073E-2</v>
      </c>
      <c r="I15" s="45">
        <f t="shared" si="2"/>
        <v>5.1187782805429863E-2</v>
      </c>
      <c r="J15" s="45">
        <f t="shared" si="2"/>
        <v>4.8145001416029454E-2</v>
      </c>
      <c r="K15" s="45">
        <f t="shared" si="2"/>
        <v>2.8094354624966868E-2</v>
      </c>
      <c r="L15" s="45">
        <f t="shared" si="2"/>
        <v>4.6492878258532655E-2</v>
      </c>
      <c r="M15" s="45">
        <f>M14/M16</f>
        <v>5.8257763121736743E-2</v>
      </c>
      <c r="N15" s="45">
        <f>N14/N16</f>
        <v>4.7645429362880888E-2</v>
      </c>
      <c r="O15" s="97">
        <f>O14/O16</f>
        <v>3.3006993006993009E-2</v>
      </c>
      <c r="P15" s="45">
        <f>P14/P16</f>
        <v>3.1632880374248162E-2</v>
      </c>
    </row>
    <row r="16" spans="1:16" x14ac:dyDescent="0.35">
      <c r="A16" s="50" t="s">
        <v>21</v>
      </c>
      <c r="B16" s="44">
        <v>3462</v>
      </c>
      <c r="C16" s="44">
        <v>3479</v>
      </c>
      <c r="D16" s="44">
        <v>3122</v>
      </c>
      <c r="E16" s="44">
        <v>3060</v>
      </c>
      <c r="F16" s="44">
        <v>3067</v>
      </c>
      <c r="G16" s="44">
        <v>3417</v>
      </c>
      <c r="H16" s="44">
        <v>3407</v>
      </c>
      <c r="I16" s="44">
        <v>3536</v>
      </c>
      <c r="J16" s="44">
        <v>3531</v>
      </c>
      <c r="K16" s="44">
        <v>3773</v>
      </c>
      <c r="L16" s="44">
        <v>3721</v>
      </c>
      <c r="M16" s="44">
        <v>3639</v>
      </c>
      <c r="N16" s="44">
        <v>3610</v>
      </c>
      <c r="O16" s="100">
        <v>3575</v>
      </c>
      <c r="P16" s="131">
        <v>4489</v>
      </c>
    </row>
  </sheetData>
  <pageMargins left="0.5" right="0.5" top="1" bottom="1" header="0.5" footer="0.5"/>
  <pageSetup orientation="landscape" r:id="rId1"/>
  <headerFooter>
    <oddHeader>&amp;C
&amp;"-,Bold"Odessa District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16"/>
  <sheetViews>
    <sheetView zoomScaleNormal="100" workbookViewId="0">
      <selection activeCell="M15" sqref="M15:P15"/>
    </sheetView>
  </sheetViews>
  <sheetFormatPr defaultRowHeight="14.5" x14ac:dyDescent="0.35"/>
  <cols>
    <col min="1" max="1" width="12.54296875" bestFit="1" customWidth="1"/>
  </cols>
  <sheetData>
    <row r="1" spans="1:16" x14ac:dyDescent="0.35">
      <c r="A1" s="25" t="s">
        <v>79</v>
      </c>
      <c r="B1" s="39">
        <v>2007</v>
      </c>
      <c r="C1" s="39">
        <v>2008</v>
      </c>
      <c r="D1" s="39">
        <v>2009</v>
      </c>
      <c r="E1" s="39">
        <v>2010</v>
      </c>
      <c r="F1" s="39">
        <v>2011</v>
      </c>
      <c r="G1" s="39">
        <v>2012</v>
      </c>
      <c r="H1" s="39">
        <v>2013</v>
      </c>
      <c r="I1" s="39">
        <v>2014</v>
      </c>
      <c r="J1" s="39">
        <v>2015</v>
      </c>
      <c r="K1" s="39">
        <v>2016</v>
      </c>
      <c r="L1" s="40">
        <v>2017</v>
      </c>
      <c r="M1" s="40">
        <v>2018</v>
      </c>
      <c r="N1" s="40">
        <v>2019</v>
      </c>
      <c r="O1" s="94">
        <v>2020</v>
      </c>
      <c r="P1" s="94">
        <v>2021</v>
      </c>
    </row>
    <row r="2" spans="1:16" x14ac:dyDescent="0.35">
      <c r="A2" s="25" t="s">
        <v>5</v>
      </c>
      <c r="B2" s="73">
        <v>13</v>
      </c>
      <c r="C2" s="73">
        <v>26</v>
      </c>
      <c r="D2" s="73">
        <v>16</v>
      </c>
      <c r="E2" s="73">
        <v>31</v>
      </c>
      <c r="F2" s="73">
        <v>49</v>
      </c>
      <c r="G2" s="73">
        <v>63</v>
      </c>
      <c r="H2" s="73">
        <v>54</v>
      </c>
      <c r="I2" s="73">
        <v>85</v>
      </c>
      <c r="J2" s="73">
        <v>61</v>
      </c>
      <c r="K2" s="73">
        <v>39</v>
      </c>
      <c r="L2" s="73">
        <v>50</v>
      </c>
      <c r="M2" s="73">
        <v>76</v>
      </c>
      <c r="N2" s="73">
        <v>78</v>
      </c>
      <c r="O2" s="98">
        <v>77</v>
      </c>
      <c r="P2">
        <v>64</v>
      </c>
    </row>
    <row r="3" spans="1:16" x14ac:dyDescent="0.35">
      <c r="A3" s="25" t="s">
        <v>6</v>
      </c>
      <c r="B3" s="73">
        <v>2</v>
      </c>
      <c r="C3" s="73">
        <v>8</v>
      </c>
      <c r="D3" s="73">
        <v>5</v>
      </c>
      <c r="E3" s="73">
        <v>9</v>
      </c>
      <c r="F3" s="73">
        <v>10</v>
      </c>
      <c r="G3" s="73">
        <v>9</v>
      </c>
      <c r="H3" s="73">
        <v>18</v>
      </c>
      <c r="I3" s="73">
        <v>12</v>
      </c>
      <c r="J3" s="73">
        <v>7</v>
      </c>
      <c r="K3" s="73">
        <v>6</v>
      </c>
      <c r="L3" s="73">
        <v>13</v>
      </c>
      <c r="M3" s="73">
        <v>22</v>
      </c>
      <c r="N3" s="73">
        <v>32</v>
      </c>
      <c r="O3" s="98">
        <v>15</v>
      </c>
      <c r="P3">
        <v>15</v>
      </c>
    </row>
    <row r="4" spans="1:16" x14ac:dyDescent="0.35">
      <c r="A4" s="25" t="s">
        <v>8</v>
      </c>
      <c r="B4" s="73">
        <v>86</v>
      </c>
      <c r="C4" s="73">
        <v>121</v>
      </c>
      <c r="D4" s="73">
        <v>107</v>
      </c>
      <c r="E4" s="73">
        <v>122</v>
      </c>
      <c r="F4" s="73">
        <v>141</v>
      </c>
      <c r="G4" s="73">
        <v>199</v>
      </c>
      <c r="H4" s="73">
        <v>240</v>
      </c>
      <c r="I4" s="73">
        <v>261</v>
      </c>
      <c r="J4" s="73">
        <v>223</v>
      </c>
      <c r="K4" s="73">
        <v>149</v>
      </c>
      <c r="L4" s="73">
        <v>301</v>
      </c>
      <c r="M4" s="73">
        <v>509</v>
      </c>
      <c r="N4" s="73">
        <v>554</v>
      </c>
      <c r="O4" s="98">
        <v>313</v>
      </c>
      <c r="P4">
        <v>370</v>
      </c>
    </row>
    <row r="5" spans="1:16" x14ac:dyDescent="0.35">
      <c r="A5" s="25" t="s">
        <v>10</v>
      </c>
      <c r="B5" s="73">
        <v>1</v>
      </c>
      <c r="C5" s="73">
        <v>3</v>
      </c>
      <c r="D5" s="73">
        <v>0</v>
      </c>
      <c r="E5" s="73">
        <v>1</v>
      </c>
      <c r="F5" s="73">
        <v>5</v>
      </c>
      <c r="G5" s="73">
        <v>14</v>
      </c>
      <c r="H5" s="73">
        <v>10</v>
      </c>
      <c r="I5" s="73">
        <v>13</v>
      </c>
      <c r="J5" s="73">
        <v>8</v>
      </c>
      <c r="K5" s="73">
        <v>7</v>
      </c>
      <c r="L5" s="73">
        <v>35</v>
      </c>
      <c r="M5" s="73">
        <v>51</v>
      </c>
      <c r="N5" s="73">
        <v>51</v>
      </c>
      <c r="O5" s="98">
        <v>38</v>
      </c>
      <c r="P5">
        <v>28</v>
      </c>
    </row>
    <row r="6" spans="1:16" x14ac:dyDescent="0.35">
      <c r="A6" s="25" t="s">
        <v>11</v>
      </c>
      <c r="B6" s="73">
        <v>17</v>
      </c>
      <c r="C6" s="73">
        <v>27</v>
      </c>
      <c r="D6" s="73">
        <v>15</v>
      </c>
      <c r="E6" s="73">
        <v>30</v>
      </c>
      <c r="F6" s="73">
        <v>45</v>
      </c>
      <c r="G6" s="73">
        <v>57</v>
      </c>
      <c r="H6" s="73">
        <v>67</v>
      </c>
      <c r="I6" s="73">
        <v>87</v>
      </c>
      <c r="J6" s="73">
        <v>76</v>
      </c>
      <c r="K6" s="73">
        <v>56</v>
      </c>
      <c r="L6" s="73">
        <v>102</v>
      </c>
      <c r="M6" s="73">
        <v>137</v>
      </c>
      <c r="N6" s="73">
        <v>155</v>
      </c>
      <c r="O6" s="98">
        <v>90</v>
      </c>
      <c r="P6">
        <v>107</v>
      </c>
    </row>
    <row r="7" spans="1:16" x14ac:dyDescent="0.35">
      <c r="A7" s="25" t="s">
        <v>12</v>
      </c>
      <c r="B7" s="73">
        <v>85</v>
      </c>
      <c r="C7" s="73">
        <v>182</v>
      </c>
      <c r="D7" s="73">
        <v>138</v>
      </c>
      <c r="E7" s="73">
        <v>190</v>
      </c>
      <c r="F7" s="73">
        <v>243</v>
      </c>
      <c r="G7" s="73">
        <v>342</v>
      </c>
      <c r="H7" s="73">
        <v>375</v>
      </c>
      <c r="I7" s="73">
        <v>501</v>
      </c>
      <c r="J7" s="73">
        <v>340</v>
      </c>
      <c r="K7" s="73">
        <v>294</v>
      </c>
      <c r="L7" s="73">
        <v>413</v>
      </c>
      <c r="M7" s="73">
        <v>565</v>
      </c>
      <c r="N7" s="73">
        <v>576</v>
      </c>
      <c r="O7" s="98">
        <v>373</v>
      </c>
      <c r="P7">
        <v>354</v>
      </c>
    </row>
    <row r="8" spans="1:16" x14ac:dyDescent="0.35">
      <c r="A8" s="25" t="s">
        <v>13</v>
      </c>
      <c r="B8" s="73">
        <v>24</v>
      </c>
      <c r="C8" s="73">
        <v>57</v>
      </c>
      <c r="D8" s="73">
        <v>40</v>
      </c>
      <c r="E8" s="73">
        <v>35</v>
      </c>
      <c r="F8" s="73">
        <v>50</v>
      </c>
      <c r="G8" s="73">
        <v>49</v>
      </c>
      <c r="H8" s="73">
        <v>69</v>
      </c>
      <c r="I8" s="73">
        <v>94</v>
      </c>
      <c r="J8" s="73">
        <v>77</v>
      </c>
      <c r="K8" s="73">
        <v>81</v>
      </c>
      <c r="L8" s="73">
        <v>96</v>
      </c>
      <c r="M8" s="73">
        <v>94</v>
      </c>
      <c r="N8" s="73">
        <v>96</v>
      </c>
      <c r="O8" s="98">
        <v>75</v>
      </c>
      <c r="P8">
        <v>81</v>
      </c>
    </row>
    <row r="9" spans="1:16" x14ac:dyDescent="0.35">
      <c r="A9" s="25" t="s">
        <v>14</v>
      </c>
      <c r="B9" s="73">
        <v>32</v>
      </c>
      <c r="C9" s="73">
        <v>36</v>
      </c>
      <c r="D9" s="73">
        <v>39</v>
      </c>
      <c r="E9" s="73">
        <v>29</v>
      </c>
      <c r="F9" s="73">
        <v>51</v>
      </c>
      <c r="G9" s="73">
        <v>72</v>
      </c>
      <c r="H9" s="73">
        <v>115</v>
      </c>
      <c r="I9" s="73">
        <v>155</v>
      </c>
      <c r="J9" s="73">
        <v>139</v>
      </c>
      <c r="K9" s="73">
        <v>108</v>
      </c>
      <c r="L9" s="73">
        <v>244</v>
      </c>
      <c r="M9" s="73">
        <v>386</v>
      </c>
      <c r="N9" s="73">
        <v>299</v>
      </c>
      <c r="O9" s="98">
        <v>138</v>
      </c>
      <c r="P9">
        <v>138</v>
      </c>
    </row>
    <row r="10" spans="1:16" x14ac:dyDescent="0.35">
      <c r="A10" s="25" t="s">
        <v>15</v>
      </c>
      <c r="B10" s="73">
        <v>6</v>
      </c>
      <c r="C10" s="73">
        <v>8</v>
      </c>
      <c r="D10" s="73">
        <v>1</v>
      </c>
      <c r="E10" s="73">
        <v>2</v>
      </c>
      <c r="F10" s="73">
        <v>11</v>
      </c>
      <c r="G10" s="73">
        <v>9</v>
      </c>
      <c r="H10" s="73">
        <v>3</v>
      </c>
      <c r="I10" s="73">
        <v>4</v>
      </c>
      <c r="J10" s="73">
        <v>6</v>
      </c>
      <c r="K10" s="73">
        <v>2</v>
      </c>
      <c r="L10" s="73">
        <v>9</v>
      </c>
      <c r="M10" s="73">
        <v>14</v>
      </c>
      <c r="N10" s="73">
        <v>23</v>
      </c>
      <c r="O10" s="98">
        <v>4</v>
      </c>
      <c r="P10">
        <v>5</v>
      </c>
    </row>
    <row r="11" spans="1:16" x14ac:dyDescent="0.35">
      <c r="A11" s="25" t="s">
        <v>16</v>
      </c>
      <c r="B11" s="73">
        <v>9</v>
      </c>
      <c r="C11" s="73">
        <v>9</v>
      </c>
      <c r="D11" s="73">
        <v>4</v>
      </c>
      <c r="E11" s="73">
        <v>9</v>
      </c>
      <c r="F11" s="73">
        <v>15</v>
      </c>
      <c r="G11" s="73">
        <v>28</v>
      </c>
      <c r="H11" s="73">
        <v>25</v>
      </c>
      <c r="I11" s="73">
        <v>42</v>
      </c>
      <c r="J11" s="73">
        <v>25</v>
      </c>
      <c r="K11" s="73">
        <v>25</v>
      </c>
      <c r="L11" s="73">
        <v>13</v>
      </c>
      <c r="M11" s="73">
        <v>30</v>
      </c>
      <c r="N11" s="73">
        <v>26</v>
      </c>
      <c r="O11" s="98">
        <v>13</v>
      </c>
      <c r="P11">
        <v>32</v>
      </c>
    </row>
    <row r="12" spans="1:16" x14ac:dyDescent="0.35">
      <c r="A12" s="25" t="s">
        <v>17</v>
      </c>
      <c r="B12" s="73">
        <v>10</v>
      </c>
      <c r="C12" s="73">
        <v>37</v>
      </c>
      <c r="D12" s="73">
        <v>20</v>
      </c>
      <c r="E12" s="73">
        <v>11</v>
      </c>
      <c r="F12" s="73">
        <v>47</v>
      </c>
      <c r="G12" s="73">
        <v>65</v>
      </c>
      <c r="H12" s="73">
        <v>65</v>
      </c>
      <c r="I12" s="73">
        <v>84</v>
      </c>
      <c r="J12" s="73">
        <v>50</v>
      </c>
      <c r="K12" s="73">
        <v>53</v>
      </c>
      <c r="L12" s="73">
        <v>133</v>
      </c>
      <c r="M12" s="73">
        <v>187</v>
      </c>
      <c r="N12" s="73">
        <v>180</v>
      </c>
      <c r="O12" s="98">
        <v>86</v>
      </c>
      <c r="P12">
        <v>108</v>
      </c>
    </row>
    <row r="13" spans="1:16" x14ac:dyDescent="0.35">
      <c r="A13" s="25" t="s">
        <v>18</v>
      </c>
      <c r="B13" s="73">
        <v>6</v>
      </c>
      <c r="C13" s="73">
        <v>15</v>
      </c>
      <c r="D13" s="73">
        <v>7</v>
      </c>
      <c r="E13" s="73">
        <v>7</v>
      </c>
      <c r="F13" s="73">
        <v>13</v>
      </c>
      <c r="G13" s="73">
        <v>15</v>
      </c>
      <c r="H13" s="73">
        <v>16</v>
      </c>
      <c r="I13" s="73">
        <v>45</v>
      </c>
      <c r="J13" s="73">
        <v>28</v>
      </c>
      <c r="K13" s="73">
        <v>16</v>
      </c>
      <c r="L13" s="73">
        <v>59</v>
      </c>
      <c r="M13" s="73">
        <v>109</v>
      </c>
      <c r="N13" s="73">
        <v>110</v>
      </c>
      <c r="O13" s="98">
        <v>68</v>
      </c>
      <c r="P13">
        <v>77</v>
      </c>
    </row>
    <row r="14" spans="1:16" x14ac:dyDescent="0.35">
      <c r="A14" s="25" t="s">
        <v>19</v>
      </c>
      <c r="B14" s="31">
        <f>SUM(B2:B13)</f>
        <v>291</v>
      </c>
      <c r="C14" s="31">
        <f t="shared" ref="C14:L14" si="0">SUM(C2:C13)</f>
        <v>529</v>
      </c>
      <c r="D14" s="31">
        <f t="shared" si="0"/>
        <v>392</v>
      </c>
      <c r="E14" s="31">
        <f t="shared" si="0"/>
        <v>476</v>
      </c>
      <c r="F14" s="31">
        <f t="shared" si="0"/>
        <v>680</v>
      </c>
      <c r="G14" s="31">
        <f t="shared" si="0"/>
        <v>922</v>
      </c>
      <c r="H14" s="44">
        <f t="shared" si="0"/>
        <v>1057</v>
      </c>
      <c r="I14" s="44">
        <f t="shared" si="0"/>
        <v>1383</v>
      </c>
      <c r="J14" s="44">
        <f t="shared" si="0"/>
        <v>1040</v>
      </c>
      <c r="K14" s="44">
        <f t="shared" si="0"/>
        <v>836</v>
      </c>
      <c r="L14" s="44">
        <f t="shared" si="0"/>
        <v>1468</v>
      </c>
      <c r="M14" s="44">
        <f t="shared" ref="M14:P14" si="1">SUM(M2:M13)</f>
        <v>2180</v>
      </c>
      <c r="N14" s="44">
        <f t="shared" si="1"/>
        <v>2180</v>
      </c>
      <c r="O14" s="101">
        <f>SUM(O2:O13)</f>
        <v>1290</v>
      </c>
      <c r="P14" s="44">
        <f t="shared" si="1"/>
        <v>1379</v>
      </c>
    </row>
    <row r="15" spans="1:16" x14ac:dyDescent="0.35">
      <c r="A15" s="50" t="s">
        <v>20</v>
      </c>
      <c r="B15" s="45">
        <f t="shared" ref="B15:L15" si="2">B14/B16</f>
        <v>1.858000255395224E-2</v>
      </c>
      <c r="C15" s="45">
        <f t="shared" si="2"/>
        <v>1.7768372967889291E-2</v>
      </c>
      <c r="D15" s="45">
        <f t="shared" si="2"/>
        <v>1.5679999999999999E-2</v>
      </c>
      <c r="E15" s="45">
        <f t="shared" si="2"/>
        <v>1.9104956853301224E-2</v>
      </c>
      <c r="F15" s="45">
        <f t="shared" si="2"/>
        <v>2.7998517725532177E-2</v>
      </c>
      <c r="G15" s="45">
        <f t="shared" si="2"/>
        <v>3.4692956050571946E-2</v>
      </c>
      <c r="H15" s="45">
        <f t="shared" si="2"/>
        <v>3.5828079452240529E-2</v>
      </c>
      <c r="I15" s="45">
        <f t="shared" si="2"/>
        <v>4.1761029078720896E-2</v>
      </c>
      <c r="J15" s="45">
        <f t="shared" si="2"/>
        <v>3.0214991284137131E-2</v>
      </c>
      <c r="K15" s="45">
        <f t="shared" si="2"/>
        <v>2.4510378796763224E-2</v>
      </c>
      <c r="L15" s="45">
        <f t="shared" si="2"/>
        <v>4.1195453907675039E-2</v>
      </c>
      <c r="M15" s="45">
        <f>M14/M16</f>
        <v>5.8110089297614291E-2</v>
      </c>
      <c r="N15" s="45">
        <f>N14/N16</f>
        <v>5.5622177429643045E-2</v>
      </c>
      <c r="O15" s="97">
        <f>O14/O16</f>
        <v>3.5350213745478462E-2</v>
      </c>
      <c r="P15" s="45">
        <f>P14/P16</f>
        <v>3.6147736506854704E-2</v>
      </c>
    </row>
    <row r="16" spans="1:16" x14ac:dyDescent="0.35">
      <c r="A16" s="50" t="s">
        <v>21</v>
      </c>
      <c r="B16" s="44">
        <v>15662</v>
      </c>
      <c r="C16" s="44">
        <v>29772</v>
      </c>
      <c r="D16" s="44">
        <v>25000</v>
      </c>
      <c r="E16" s="44">
        <v>24915</v>
      </c>
      <c r="F16" s="44">
        <v>24287</v>
      </c>
      <c r="G16" s="44">
        <v>26576</v>
      </c>
      <c r="H16" s="44">
        <v>29502</v>
      </c>
      <c r="I16" s="44">
        <v>33117</v>
      </c>
      <c r="J16" s="44">
        <v>34420</v>
      </c>
      <c r="K16" s="44">
        <v>34108</v>
      </c>
      <c r="L16" s="44">
        <v>35635</v>
      </c>
      <c r="M16" s="44">
        <v>37515</v>
      </c>
      <c r="N16" s="44">
        <v>39193</v>
      </c>
      <c r="O16" s="100">
        <v>36492</v>
      </c>
      <c r="P16" s="131">
        <v>38149</v>
      </c>
    </row>
  </sheetData>
  <pageMargins left="0.5" right="0.5" top="1" bottom="1" header="0.5" footer="0.5"/>
  <pageSetup orientation="landscape" r:id="rId1"/>
  <headerFooter>
    <oddHeader>&amp;C
&amp;"-,Bold"Odessa District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16"/>
  <sheetViews>
    <sheetView zoomScaleNormal="100" workbookViewId="0">
      <selection activeCell="O2" sqref="O2"/>
    </sheetView>
  </sheetViews>
  <sheetFormatPr defaultRowHeight="14.5" x14ac:dyDescent="0.35"/>
  <cols>
    <col min="1" max="1" width="14" bestFit="1" customWidth="1"/>
  </cols>
  <sheetData>
    <row r="1" spans="1:16" x14ac:dyDescent="0.35">
      <c r="A1" s="50" t="s">
        <v>80</v>
      </c>
      <c r="B1" s="39">
        <v>2007</v>
      </c>
      <c r="C1" s="39">
        <v>2008</v>
      </c>
      <c r="D1" s="39">
        <v>2009</v>
      </c>
      <c r="E1" s="39">
        <v>2010</v>
      </c>
      <c r="F1" s="39">
        <v>2011</v>
      </c>
      <c r="G1" s="39">
        <v>2012</v>
      </c>
      <c r="H1" s="39">
        <v>2013</v>
      </c>
      <c r="I1" s="39">
        <v>2014</v>
      </c>
      <c r="J1" s="39">
        <v>2015</v>
      </c>
      <c r="K1" s="39">
        <v>2016</v>
      </c>
      <c r="L1" s="40">
        <v>2017</v>
      </c>
      <c r="M1" s="40">
        <v>2018</v>
      </c>
      <c r="N1" s="40">
        <v>2019</v>
      </c>
      <c r="O1" s="94">
        <v>2020</v>
      </c>
      <c r="P1" s="94">
        <v>2021</v>
      </c>
    </row>
    <row r="2" spans="1:16" x14ac:dyDescent="0.35">
      <c r="A2" s="50" t="s">
        <v>5</v>
      </c>
      <c r="B2" s="73">
        <v>2</v>
      </c>
      <c r="C2" s="73">
        <v>1</v>
      </c>
      <c r="D2" s="73">
        <v>1</v>
      </c>
      <c r="E2" s="73">
        <v>1</v>
      </c>
      <c r="F2" s="73">
        <v>7</v>
      </c>
      <c r="G2" s="73">
        <v>8</v>
      </c>
      <c r="H2" s="73">
        <v>4</v>
      </c>
      <c r="I2" s="73">
        <v>5</v>
      </c>
      <c r="J2" s="73">
        <v>5</v>
      </c>
      <c r="K2" s="73">
        <v>0</v>
      </c>
      <c r="L2" s="73">
        <v>8</v>
      </c>
      <c r="M2" s="73">
        <v>3</v>
      </c>
      <c r="N2" s="73">
        <v>8</v>
      </c>
      <c r="O2" s="98">
        <v>1</v>
      </c>
      <c r="P2">
        <v>3</v>
      </c>
    </row>
    <row r="3" spans="1:16" x14ac:dyDescent="0.35">
      <c r="A3" s="50" t="s">
        <v>6</v>
      </c>
      <c r="B3" s="73">
        <v>0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v>1</v>
      </c>
      <c r="I3" s="73">
        <v>2</v>
      </c>
      <c r="J3" s="73">
        <v>1</v>
      </c>
      <c r="K3" s="73">
        <v>0</v>
      </c>
      <c r="L3" s="73">
        <v>1</v>
      </c>
      <c r="M3" s="73">
        <v>2</v>
      </c>
      <c r="N3" s="73">
        <v>0</v>
      </c>
      <c r="O3" s="98">
        <v>1</v>
      </c>
      <c r="P3">
        <v>1</v>
      </c>
    </row>
    <row r="4" spans="1:16" x14ac:dyDescent="0.35">
      <c r="A4" s="50" t="s">
        <v>8</v>
      </c>
      <c r="B4" s="73">
        <v>1</v>
      </c>
      <c r="C4" s="73">
        <v>3</v>
      </c>
      <c r="D4" s="73">
        <v>1</v>
      </c>
      <c r="E4" s="73">
        <v>3</v>
      </c>
      <c r="F4" s="73">
        <v>6</v>
      </c>
      <c r="G4" s="73">
        <v>9</v>
      </c>
      <c r="H4" s="73">
        <v>11</v>
      </c>
      <c r="I4" s="73">
        <v>7</v>
      </c>
      <c r="J4" s="73">
        <v>18</v>
      </c>
      <c r="K4" s="73">
        <v>8</v>
      </c>
      <c r="L4" s="73">
        <v>6</v>
      </c>
      <c r="M4" s="73">
        <v>22</v>
      </c>
      <c r="N4" s="73">
        <v>12</v>
      </c>
      <c r="O4" s="98">
        <v>10</v>
      </c>
      <c r="P4">
        <v>13</v>
      </c>
    </row>
    <row r="5" spans="1:16" x14ac:dyDescent="0.35">
      <c r="A5" s="50" t="s">
        <v>10</v>
      </c>
      <c r="B5" s="73">
        <v>0</v>
      </c>
      <c r="C5" s="73">
        <v>0</v>
      </c>
      <c r="D5" s="73">
        <v>0</v>
      </c>
      <c r="E5" s="73">
        <v>0</v>
      </c>
      <c r="F5" s="73">
        <v>0</v>
      </c>
      <c r="G5" s="73">
        <v>0</v>
      </c>
      <c r="H5" s="73">
        <v>0</v>
      </c>
      <c r="I5" s="73">
        <v>2</v>
      </c>
      <c r="J5" s="73">
        <v>2</v>
      </c>
      <c r="K5" s="73">
        <v>2</v>
      </c>
      <c r="L5" s="73">
        <v>0</v>
      </c>
      <c r="M5" s="73">
        <v>2</v>
      </c>
      <c r="N5" s="73">
        <v>3</v>
      </c>
      <c r="O5" s="98">
        <v>1</v>
      </c>
      <c r="P5">
        <v>2</v>
      </c>
    </row>
    <row r="6" spans="1:16" x14ac:dyDescent="0.35">
      <c r="A6" s="50" t="s">
        <v>11</v>
      </c>
      <c r="B6" s="73">
        <v>0</v>
      </c>
      <c r="C6" s="73">
        <v>1</v>
      </c>
      <c r="D6" s="73">
        <v>0</v>
      </c>
      <c r="E6" s="73">
        <v>0</v>
      </c>
      <c r="F6" s="73">
        <v>2</v>
      </c>
      <c r="G6" s="73">
        <v>2</v>
      </c>
      <c r="H6" s="73">
        <v>2</v>
      </c>
      <c r="I6" s="73">
        <v>6</v>
      </c>
      <c r="J6" s="73">
        <v>1</v>
      </c>
      <c r="K6" s="73">
        <v>3</v>
      </c>
      <c r="L6" s="73">
        <v>3</v>
      </c>
      <c r="M6" s="73">
        <v>5</v>
      </c>
      <c r="N6" s="73">
        <v>8</v>
      </c>
      <c r="O6" s="98">
        <v>4</v>
      </c>
      <c r="P6">
        <v>9</v>
      </c>
    </row>
    <row r="7" spans="1:16" x14ac:dyDescent="0.35">
      <c r="A7" s="50" t="s">
        <v>12</v>
      </c>
      <c r="B7" s="73">
        <v>4</v>
      </c>
      <c r="C7" s="73">
        <v>4</v>
      </c>
      <c r="D7" s="73">
        <v>4</v>
      </c>
      <c r="E7" s="73">
        <v>7</v>
      </c>
      <c r="F7" s="73">
        <v>11</v>
      </c>
      <c r="G7" s="73">
        <v>14</v>
      </c>
      <c r="H7" s="73">
        <v>13</v>
      </c>
      <c r="I7" s="73">
        <v>14</v>
      </c>
      <c r="J7" s="73">
        <v>7</v>
      </c>
      <c r="K7" s="73">
        <v>9</v>
      </c>
      <c r="L7" s="73">
        <v>18</v>
      </c>
      <c r="M7" s="73">
        <v>17</v>
      </c>
      <c r="N7" s="73">
        <v>15</v>
      </c>
      <c r="O7" s="98">
        <v>6</v>
      </c>
      <c r="P7">
        <v>8</v>
      </c>
    </row>
    <row r="8" spans="1:16" x14ac:dyDescent="0.35">
      <c r="A8" s="50" t="s">
        <v>13</v>
      </c>
      <c r="B8" s="73">
        <v>2</v>
      </c>
      <c r="C8" s="73">
        <v>2</v>
      </c>
      <c r="D8" s="73">
        <v>0</v>
      </c>
      <c r="E8" s="73">
        <v>0</v>
      </c>
      <c r="F8" s="73">
        <v>1</v>
      </c>
      <c r="G8" s="73">
        <v>1</v>
      </c>
      <c r="H8" s="73">
        <v>1</v>
      </c>
      <c r="I8" s="73">
        <v>5</v>
      </c>
      <c r="J8" s="73">
        <v>2</v>
      </c>
      <c r="K8" s="73">
        <v>3</v>
      </c>
      <c r="L8" s="73">
        <v>11</v>
      </c>
      <c r="M8" s="73">
        <v>2</v>
      </c>
      <c r="N8" s="73">
        <v>5</v>
      </c>
      <c r="O8" s="98">
        <v>3</v>
      </c>
      <c r="P8">
        <v>2</v>
      </c>
    </row>
    <row r="9" spans="1:16" x14ac:dyDescent="0.35">
      <c r="A9" s="50" t="s">
        <v>14</v>
      </c>
      <c r="B9" s="73">
        <v>6</v>
      </c>
      <c r="C9" s="73">
        <v>1</v>
      </c>
      <c r="D9" s="73">
        <v>1</v>
      </c>
      <c r="E9" s="73">
        <v>4</v>
      </c>
      <c r="F9" s="73">
        <v>0</v>
      </c>
      <c r="G9" s="73">
        <v>3</v>
      </c>
      <c r="H9" s="73">
        <v>7</v>
      </c>
      <c r="I9" s="73">
        <v>6</v>
      </c>
      <c r="J9" s="73">
        <v>10</v>
      </c>
      <c r="K9" s="73">
        <v>10</v>
      </c>
      <c r="L9" s="73">
        <v>6</v>
      </c>
      <c r="M9" s="73">
        <v>17</v>
      </c>
      <c r="N9" s="73">
        <v>8</v>
      </c>
      <c r="O9" s="98">
        <v>7</v>
      </c>
      <c r="P9">
        <v>5</v>
      </c>
    </row>
    <row r="10" spans="1:16" x14ac:dyDescent="0.35">
      <c r="A10" s="50" t="s">
        <v>15</v>
      </c>
      <c r="B10" s="73">
        <v>1</v>
      </c>
      <c r="C10" s="73">
        <v>0</v>
      </c>
      <c r="D10" s="73">
        <v>0</v>
      </c>
      <c r="E10" s="73">
        <v>1</v>
      </c>
      <c r="F10" s="73">
        <v>0</v>
      </c>
      <c r="G10" s="73">
        <v>0</v>
      </c>
      <c r="H10" s="73">
        <v>0</v>
      </c>
      <c r="I10" s="73">
        <v>0</v>
      </c>
      <c r="J10" s="73">
        <v>0</v>
      </c>
      <c r="K10" s="73">
        <v>1</v>
      </c>
      <c r="L10" s="73">
        <v>0</v>
      </c>
      <c r="M10" s="73">
        <v>0</v>
      </c>
      <c r="N10" s="73">
        <v>5</v>
      </c>
      <c r="O10" s="98">
        <v>1</v>
      </c>
      <c r="P10">
        <v>1</v>
      </c>
    </row>
    <row r="11" spans="1:16" x14ac:dyDescent="0.35">
      <c r="A11" s="50" t="s">
        <v>16</v>
      </c>
      <c r="B11" s="73">
        <v>0</v>
      </c>
      <c r="C11" s="73">
        <v>0</v>
      </c>
      <c r="D11" s="73">
        <v>0</v>
      </c>
      <c r="E11" s="73">
        <v>0</v>
      </c>
      <c r="F11" s="73">
        <v>0</v>
      </c>
      <c r="G11" s="73">
        <v>3</v>
      </c>
      <c r="H11" s="73">
        <v>1</v>
      </c>
      <c r="I11" s="73">
        <v>5</v>
      </c>
      <c r="J11" s="73">
        <v>2</v>
      </c>
      <c r="K11" s="73">
        <v>1</v>
      </c>
      <c r="L11" s="73">
        <v>0</v>
      </c>
      <c r="M11" s="73">
        <v>0</v>
      </c>
      <c r="N11" s="73">
        <v>4</v>
      </c>
      <c r="O11" s="98">
        <v>0</v>
      </c>
      <c r="P11">
        <v>2</v>
      </c>
    </row>
    <row r="12" spans="1:16" x14ac:dyDescent="0.35">
      <c r="A12" s="50" t="s">
        <v>17</v>
      </c>
      <c r="B12" s="73">
        <v>0</v>
      </c>
      <c r="C12" s="73">
        <v>2</v>
      </c>
      <c r="D12" s="73">
        <v>0</v>
      </c>
      <c r="E12" s="73">
        <v>0</v>
      </c>
      <c r="F12" s="73">
        <v>0</v>
      </c>
      <c r="G12" s="73">
        <v>4</v>
      </c>
      <c r="H12" s="73">
        <v>2</v>
      </c>
      <c r="I12" s="73">
        <v>5</v>
      </c>
      <c r="J12" s="73">
        <v>1</v>
      </c>
      <c r="K12" s="73">
        <v>3</v>
      </c>
      <c r="L12" s="73">
        <v>6</v>
      </c>
      <c r="M12" s="73">
        <v>8</v>
      </c>
      <c r="N12" s="73">
        <v>4</v>
      </c>
      <c r="O12" s="98">
        <v>3</v>
      </c>
      <c r="P12">
        <v>4</v>
      </c>
    </row>
    <row r="13" spans="1:16" x14ac:dyDescent="0.35">
      <c r="A13" s="50" t="s">
        <v>18</v>
      </c>
      <c r="B13" s="73">
        <v>2</v>
      </c>
      <c r="C13" s="73">
        <v>0</v>
      </c>
      <c r="D13" s="73">
        <v>0</v>
      </c>
      <c r="E13" s="73">
        <v>1</v>
      </c>
      <c r="F13" s="73">
        <v>0</v>
      </c>
      <c r="G13" s="73">
        <v>0</v>
      </c>
      <c r="H13" s="73">
        <v>2</v>
      </c>
      <c r="I13" s="73">
        <v>0</v>
      </c>
      <c r="J13" s="73">
        <v>2</v>
      </c>
      <c r="K13" s="73">
        <v>1</v>
      </c>
      <c r="L13" s="73">
        <v>4</v>
      </c>
      <c r="M13" s="73">
        <v>13</v>
      </c>
      <c r="N13" s="73">
        <v>1</v>
      </c>
      <c r="O13" s="98">
        <v>5</v>
      </c>
      <c r="P13">
        <v>2</v>
      </c>
    </row>
    <row r="14" spans="1:16" x14ac:dyDescent="0.35">
      <c r="A14" s="50" t="s">
        <v>19</v>
      </c>
      <c r="B14" s="31">
        <f>SUM(B2:B13)</f>
        <v>18</v>
      </c>
      <c r="C14" s="31">
        <f t="shared" ref="C14:L14" si="0">SUM(C2:C13)</f>
        <v>14</v>
      </c>
      <c r="D14" s="31">
        <f t="shared" si="0"/>
        <v>7</v>
      </c>
      <c r="E14" s="31">
        <f t="shared" si="0"/>
        <v>17</v>
      </c>
      <c r="F14" s="31">
        <f t="shared" si="0"/>
        <v>27</v>
      </c>
      <c r="G14" s="31">
        <f t="shared" si="0"/>
        <v>44</v>
      </c>
      <c r="H14" s="31">
        <f t="shared" si="0"/>
        <v>44</v>
      </c>
      <c r="I14" s="31">
        <f t="shared" si="0"/>
        <v>57</v>
      </c>
      <c r="J14" s="31">
        <f t="shared" si="0"/>
        <v>51</v>
      </c>
      <c r="K14" s="31">
        <f t="shared" si="0"/>
        <v>41</v>
      </c>
      <c r="L14" s="31">
        <f t="shared" si="0"/>
        <v>63</v>
      </c>
      <c r="M14" s="31">
        <f t="shared" ref="M14:P14" si="1">SUM(M2:M13)</f>
        <v>91</v>
      </c>
      <c r="N14" s="31">
        <f t="shared" si="1"/>
        <v>73</v>
      </c>
      <c r="O14" s="99">
        <f>SUM(O2:O13)</f>
        <v>42</v>
      </c>
      <c r="P14" s="31">
        <f t="shared" si="1"/>
        <v>52</v>
      </c>
    </row>
    <row r="15" spans="1:16" x14ac:dyDescent="0.35">
      <c r="A15" s="50" t="s">
        <v>20</v>
      </c>
      <c r="B15" s="45">
        <f t="shared" ref="B15:L15" si="2">B14/B16</f>
        <v>3.3088235294117647E-2</v>
      </c>
      <c r="C15" s="45">
        <f t="shared" si="2"/>
        <v>2.681992337164751E-2</v>
      </c>
      <c r="D15" s="45">
        <f t="shared" si="2"/>
        <v>1.9886363636363636E-2</v>
      </c>
      <c r="E15" s="45">
        <f t="shared" si="2"/>
        <v>3.7527593818984545E-2</v>
      </c>
      <c r="F15" s="45">
        <f t="shared" si="2"/>
        <v>6.398104265402843E-2</v>
      </c>
      <c r="G15" s="45">
        <f t="shared" si="2"/>
        <v>8.3333333333333329E-2</v>
      </c>
      <c r="H15" s="45">
        <f t="shared" si="2"/>
        <v>8.2242990654205608E-2</v>
      </c>
      <c r="I15" s="45">
        <f t="shared" si="2"/>
        <v>9.6446700507614211E-2</v>
      </c>
      <c r="J15" s="45">
        <f t="shared" si="2"/>
        <v>8.3881578947368418E-2</v>
      </c>
      <c r="K15" s="45">
        <f t="shared" si="2"/>
        <v>7.0205479452054798E-2</v>
      </c>
      <c r="L15" s="45">
        <f t="shared" si="2"/>
        <v>0.1048252911813644</v>
      </c>
      <c r="M15" s="45">
        <f>M14/M16</f>
        <v>0.14893617021276595</v>
      </c>
      <c r="N15" s="45">
        <f>N14/N16</f>
        <v>0.11908646003262642</v>
      </c>
      <c r="O15" s="97">
        <f>O14/O16</f>
        <v>8.155339805825243E-2</v>
      </c>
      <c r="P15" s="45">
        <f>P14/P16</f>
        <v>7.3758865248226946E-2</v>
      </c>
    </row>
    <row r="16" spans="1:16" x14ac:dyDescent="0.35">
      <c r="A16" s="50" t="s">
        <v>21</v>
      </c>
      <c r="B16" s="44">
        <v>544</v>
      </c>
      <c r="C16" s="44">
        <v>522</v>
      </c>
      <c r="D16" s="44">
        <v>352</v>
      </c>
      <c r="E16" s="44">
        <v>453</v>
      </c>
      <c r="F16" s="44">
        <v>422</v>
      </c>
      <c r="G16" s="44">
        <v>528</v>
      </c>
      <c r="H16" s="44">
        <v>535</v>
      </c>
      <c r="I16" s="44">
        <v>591</v>
      </c>
      <c r="J16" s="44">
        <v>608</v>
      </c>
      <c r="K16" s="44">
        <v>584</v>
      </c>
      <c r="L16" s="44">
        <v>601</v>
      </c>
      <c r="M16" s="44">
        <v>611</v>
      </c>
      <c r="N16" s="44">
        <v>613</v>
      </c>
      <c r="O16" s="100">
        <v>515</v>
      </c>
      <c r="P16" s="131">
        <v>705</v>
      </c>
    </row>
  </sheetData>
  <pageMargins left="0.5" right="0.5" top="1" bottom="1" header="0.5" footer="0.5"/>
  <pageSetup orientation="landscape" r:id="rId1"/>
  <headerFooter>
    <oddHeader>&amp;C
&amp;"-,Bold"Odessa District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workbookViewId="0">
      <selection activeCell="A2" sqref="A2:A13"/>
    </sheetView>
  </sheetViews>
  <sheetFormatPr defaultRowHeight="14.5" x14ac:dyDescent="0.35"/>
  <cols>
    <col min="1" max="1" width="11.6328125" bestFit="1" customWidth="1"/>
    <col min="12" max="12" width="9.36328125" bestFit="1" customWidth="1"/>
  </cols>
  <sheetData>
    <row r="1" spans="1:14" x14ac:dyDescent="0.35">
      <c r="A1" s="1" t="s">
        <v>23</v>
      </c>
      <c r="B1" s="4">
        <v>2009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  <c r="I1" s="4">
        <v>2016</v>
      </c>
      <c r="J1" s="4">
        <v>2017</v>
      </c>
      <c r="K1" s="2">
        <v>2018</v>
      </c>
      <c r="L1" s="4">
        <v>2019</v>
      </c>
      <c r="M1" s="2">
        <v>2020</v>
      </c>
      <c r="N1" s="2">
        <v>2021</v>
      </c>
    </row>
    <row r="2" spans="1:14" x14ac:dyDescent="0.35">
      <c r="A2" s="1" t="s">
        <v>5</v>
      </c>
      <c r="B2" s="18">
        <v>34.1</v>
      </c>
      <c r="C2" s="18">
        <v>34.6</v>
      </c>
      <c r="D2" s="18">
        <v>34.5</v>
      </c>
      <c r="E2" s="18">
        <v>33.799999999999997</v>
      </c>
      <c r="F2" s="18">
        <v>34.200000000000003</v>
      </c>
      <c r="G2" s="18">
        <v>33.1</v>
      </c>
      <c r="H2" s="18">
        <v>31.3</v>
      </c>
      <c r="I2" s="18">
        <v>31.2</v>
      </c>
      <c r="J2" s="18">
        <v>33.4</v>
      </c>
      <c r="K2" s="18">
        <v>32</v>
      </c>
      <c r="L2" s="18">
        <v>31.5</v>
      </c>
      <c r="M2">
        <v>32.299999999999997</v>
      </c>
      <c r="N2">
        <v>32</v>
      </c>
    </row>
    <row r="3" spans="1:14" x14ac:dyDescent="0.35">
      <c r="A3" s="1" t="s">
        <v>6</v>
      </c>
      <c r="B3" s="18">
        <v>37.200000000000003</v>
      </c>
      <c r="C3" s="18">
        <v>38.200000000000003</v>
      </c>
      <c r="D3" s="18">
        <v>36.299999999999997</v>
      </c>
      <c r="E3" s="18">
        <v>38</v>
      </c>
      <c r="F3" s="18">
        <v>34.6</v>
      </c>
      <c r="G3" s="18">
        <v>34.1</v>
      </c>
      <c r="H3" s="18">
        <v>33.5</v>
      </c>
      <c r="I3" s="18">
        <v>33.1</v>
      </c>
      <c r="J3" s="18">
        <v>35.200000000000003</v>
      </c>
      <c r="K3" s="18">
        <v>33.6</v>
      </c>
      <c r="L3" s="18">
        <v>34.1</v>
      </c>
      <c r="M3">
        <v>33.6</v>
      </c>
      <c r="N3">
        <v>33.700000000000003</v>
      </c>
    </row>
    <row r="4" spans="1:14" x14ac:dyDescent="0.35">
      <c r="A4" s="1" t="s">
        <v>8</v>
      </c>
      <c r="B4" s="18">
        <v>30.7</v>
      </c>
      <c r="C4" s="18">
        <v>31.3</v>
      </c>
      <c r="D4" s="18">
        <v>31.2</v>
      </c>
      <c r="E4" s="18">
        <v>31.2</v>
      </c>
      <c r="F4" s="18">
        <v>30.9</v>
      </c>
      <c r="G4" s="18">
        <v>30.9</v>
      </c>
      <c r="H4" s="18">
        <v>30.7</v>
      </c>
      <c r="I4" s="18">
        <v>30.4</v>
      </c>
      <c r="J4" s="18">
        <v>30.3</v>
      </c>
      <c r="K4" s="18">
        <v>30.6</v>
      </c>
      <c r="L4" s="18">
        <v>30.4</v>
      </c>
      <c r="M4">
        <v>30.6</v>
      </c>
      <c r="N4">
        <v>31.1</v>
      </c>
    </row>
    <row r="5" spans="1:14" x14ac:dyDescent="0.35">
      <c r="A5" s="1" t="s">
        <v>10</v>
      </c>
      <c r="B5" s="18">
        <v>47.7</v>
      </c>
      <c r="C5" s="18">
        <v>36.9</v>
      </c>
      <c r="D5" s="18">
        <v>33.799999999999997</v>
      </c>
      <c r="E5" s="18">
        <v>47</v>
      </c>
      <c r="F5" s="18">
        <v>44.4</v>
      </c>
      <c r="G5" s="18">
        <v>43</v>
      </c>
      <c r="H5" s="18">
        <v>55.3</v>
      </c>
      <c r="I5" s="18">
        <v>58.2</v>
      </c>
      <c r="J5" s="18">
        <v>52.7</v>
      </c>
      <c r="K5" s="18">
        <v>28</v>
      </c>
      <c r="L5" s="18">
        <v>31.3</v>
      </c>
      <c r="M5">
        <v>62.2</v>
      </c>
      <c r="N5" s="18">
        <v>29.5</v>
      </c>
    </row>
    <row r="6" spans="1:14" x14ac:dyDescent="0.35">
      <c r="A6" s="1" t="s">
        <v>11</v>
      </c>
      <c r="B6" s="18">
        <v>43.3</v>
      </c>
      <c r="C6" s="18">
        <v>35.299999999999997</v>
      </c>
      <c r="D6" s="18">
        <v>34.4</v>
      </c>
      <c r="E6" s="18">
        <v>35.1</v>
      </c>
      <c r="F6" s="18">
        <v>34.200000000000003</v>
      </c>
      <c r="G6" s="18">
        <v>32.6</v>
      </c>
      <c r="H6" s="18">
        <v>31.9</v>
      </c>
      <c r="I6" s="18">
        <v>32</v>
      </c>
      <c r="J6" s="18">
        <v>34.700000000000003</v>
      </c>
      <c r="K6" s="18">
        <v>32.6</v>
      </c>
      <c r="L6" s="18">
        <v>32.6</v>
      </c>
      <c r="M6">
        <v>45.6</v>
      </c>
      <c r="N6">
        <v>44.4</v>
      </c>
    </row>
    <row r="7" spans="1:14" x14ac:dyDescent="0.35">
      <c r="A7" s="1" t="s">
        <v>12</v>
      </c>
      <c r="B7" s="18">
        <v>33.4</v>
      </c>
      <c r="C7" s="18">
        <v>33.6</v>
      </c>
      <c r="D7" s="18">
        <v>33.6</v>
      </c>
      <c r="E7" s="18">
        <v>33.299999999999997</v>
      </c>
      <c r="F7" s="18">
        <v>32.9</v>
      </c>
      <c r="G7" s="18">
        <v>32.5</v>
      </c>
      <c r="H7" s="18">
        <v>32.1</v>
      </c>
      <c r="I7" s="18">
        <v>31.9</v>
      </c>
      <c r="J7" s="18">
        <v>31.8</v>
      </c>
      <c r="K7" s="18">
        <v>31.7</v>
      </c>
      <c r="L7" s="18">
        <v>31.7</v>
      </c>
      <c r="M7">
        <v>31.8</v>
      </c>
      <c r="N7">
        <v>32.299999999999997</v>
      </c>
    </row>
    <row r="8" spans="1:14" x14ac:dyDescent="0.35">
      <c r="A8" s="1" t="s">
        <v>13</v>
      </c>
      <c r="B8" s="18">
        <v>34</v>
      </c>
      <c r="C8" s="18">
        <v>36</v>
      </c>
      <c r="D8" s="18">
        <v>36</v>
      </c>
      <c r="E8" s="18">
        <v>36.1</v>
      </c>
      <c r="F8" s="18">
        <v>36.1</v>
      </c>
      <c r="G8" s="18">
        <v>36.299999999999997</v>
      </c>
      <c r="H8" s="18">
        <v>35.799999999999997</v>
      </c>
      <c r="I8" s="18">
        <v>35.4</v>
      </c>
      <c r="J8" s="18">
        <v>36.6</v>
      </c>
      <c r="K8" s="18">
        <v>36</v>
      </c>
      <c r="L8" s="18">
        <v>35.799999999999997</v>
      </c>
      <c r="M8">
        <v>35.799999999999997</v>
      </c>
      <c r="N8">
        <v>36.1</v>
      </c>
    </row>
    <row r="9" spans="1:14" x14ac:dyDescent="0.35">
      <c r="A9" s="1" t="s">
        <v>14</v>
      </c>
      <c r="B9" s="18">
        <v>38.200000000000003</v>
      </c>
      <c r="C9" s="18">
        <v>32.4</v>
      </c>
      <c r="D9" s="18">
        <v>35.299999999999997</v>
      </c>
      <c r="E9" s="18">
        <v>36.4</v>
      </c>
      <c r="F9" s="18">
        <v>35.299999999999997</v>
      </c>
      <c r="G9" s="18">
        <v>35</v>
      </c>
      <c r="H9" s="18">
        <v>35.6</v>
      </c>
      <c r="I9" s="18">
        <v>35.200000000000003</v>
      </c>
      <c r="J9" s="18">
        <v>35.4</v>
      </c>
      <c r="K9" s="18">
        <v>33.799999999999997</v>
      </c>
      <c r="L9" s="18">
        <v>33.6</v>
      </c>
      <c r="M9">
        <v>35.200000000000003</v>
      </c>
      <c r="N9">
        <v>33.799999999999997</v>
      </c>
    </row>
    <row r="10" spans="1:14" x14ac:dyDescent="0.35">
      <c r="A10" s="1" t="s">
        <v>15</v>
      </c>
      <c r="B10" s="18">
        <v>38.799999999999997</v>
      </c>
      <c r="C10" s="18">
        <v>45.4</v>
      </c>
      <c r="D10" s="18">
        <v>45.7</v>
      </c>
      <c r="E10" s="18">
        <v>47.1</v>
      </c>
      <c r="F10" s="18">
        <v>47</v>
      </c>
      <c r="G10" s="18">
        <v>49.2</v>
      </c>
      <c r="H10" s="18">
        <v>46.1</v>
      </c>
      <c r="I10" s="18">
        <v>47.7</v>
      </c>
      <c r="J10" s="18">
        <v>44.5</v>
      </c>
      <c r="K10" s="18">
        <v>48</v>
      </c>
      <c r="L10" s="18">
        <v>51</v>
      </c>
      <c r="M10">
        <v>59.1</v>
      </c>
      <c r="N10">
        <v>52.3</v>
      </c>
    </row>
    <row r="11" spans="1:14" x14ac:dyDescent="0.35">
      <c r="A11" s="1" t="s">
        <v>16</v>
      </c>
      <c r="B11" s="18">
        <v>36.799999999999997</v>
      </c>
      <c r="C11" s="18">
        <v>38.799999999999997</v>
      </c>
      <c r="D11" s="18">
        <v>38.4</v>
      </c>
      <c r="E11" s="18">
        <v>37.1</v>
      </c>
      <c r="F11" s="18">
        <v>35.9</v>
      </c>
      <c r="G11" s="18">
        <v>31.9</v>
      </c>
      <c r="H11" s="18">
        <v>31.9</v>
      </c>
      <c r="I11" s="18">
        <v>32.9</v>
      </c>
      <c r="J11" s="18">
        <v>36.5</v>
      </c>
      <c r="K11" s="18">
        <v>34.700000000000003</v>
      </c>
      <c r="L11" s="18">
        <v>35.1</v>
      </c>
      <c r="M11">
        <v>38.9</v>
      </c>
      <c r="N11">
        <v>35.799999999999997</v>
      </c>
    </row>
    <row r="12" spans="1:14" x14ac:dyDescent="0.35">
      <c r="A12" s="1" t="s">
        <v>17</v>
      </c>
      <c r="B12" s="18">
        <v>36.200000000000003</v>
      </c>
      <c r="C12" s="18">
        <v>36.5</v>
      </c>
      <c r="D12" s="18">
        <v>36.200000000000003</v>
      </c>
      <c r="E12" s="18">
        <v>36.5</v>
      </c>
      <c r="F12" s="18">
        <v>36.200000000000003</v>
      </c>
      <c r="G12" s="18">
        <v>35.4</v>
      </c>
      <c r="H12" s="18">
        <v>34.799999999999997</v>
      </c>
      <c r="I12" s="18">
        <v>34.299999999999997</v>
      </c>
      <c r="J12" s="18">
        <v>37</v>
      </c>
      <c r="K12" s="18">
        <v>34.200000000000003</v>
      </c>
      <c r="L12" s="18">
        <v>33.9</v>
      </c>
      <c r="M12">
        <v>34.299999999999997</v>
      </c>
      <c r="N12">
        <v>34</v>
      </c>
    </row>
    <row r="13" spans="1:14" x14ac:dyDescent="0.35">
      <c r="A13" s="1" t="s">
        <v>18</v>
      </c>
      <c r="B13" s="18">
        <v>36</v>
      </c>
      <c r="C13" s="18">
        <v>34.700000000000003</v>
      </c>
      <c r="D13" s="18">
        <v>34.799999999999997</v>
      </c>
      <c r="E13" s="18">
        <v>34.4</v>
      </c>
      <c r="F13" s="18">
        <v>34.299999999999997</v>
      </c>
      <c r="G13" s="18">
        <v>33.700000000000003</v>
      </c>
      <c r="H13" s="18">
        <v>33</v>
      </c>
      <c r="I13" s="18">
        <v>32.6</v>
      </c>
      <c r="J13" s="18">
        <v>34.700000000000003</v>
      </c>
      <c r="K13" s="18">
        <v>33.1</v>
      </c>
      <c r="L13" s="18">
        <v>33.299999999999997</v>
      </c>
      <c r="M13">
        <v>34.1</v>
      </c>
      <c r="N13">
        <v>34.4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"/>
  <sheetViews>
    <sheetView workbookViewId="0">
      <selection activeCell="N15" sqref="N15"/>
    </sheetView>
  </sheetViews>
  <sheetFormatPr defaultRowHeight="14.5" x14ac:dyDescent="0.35"/>
  <cols>
    <col min="1" max="1" width="10.453125" bestFit="1" customWidth="1"/>
    <col min="2" max="2" width="9.08984375" bestFit="1" customWidth="1"/>
    <col min="3" max="10" width="10.08984375" bestFit="1" customWidth="1"/>
    <col min="11" max="11" width="10.36328125" bestFit="1" customWidth="1"/>
    <col min="12" max="12" width="8.90625"/>
  </cols>
  <sheetData>
    <row r="1" spans="1:13" x14ac:dyDescent="0.35">
      <c r="A1" s="33"/>
      <c r="B1" s="31">
        <v>2010</v>
      </c>
      <c r="C1" s="31">
        <v>2011</v>
      </c>
      <c r="D1" s="31">
        <v>2012</v>
      </c>
      <c r="E1" s="31">
        <v>2013</v>
      </c>
      <c r="F1" s="31">
        <v>2014</v>
      </c>
      <c r="G1" s="31">
        <v>2015</v>
      </c>
      <c r="H1" s="31">
        <v>2016</v>
      </c>
      <c r="I1" s="31">
        <v>2017</v>
      </c>
      <c r="J1" s="31">
        <v>2018</v>
      </c>
      <c r="K1" s="31">
        <v>2019</v>
      </c>
      <c r="L1" s="31">
        <v>2020</v>
      </c>
      <c r="M1" s="31">
        <v>2021</v>
      </c>
    </row>
    <row r="2" spans="1:13" x14ac:dyDescent="0.35">
      <c r="A2" s="25" t="s">
        <v>5</v>
      </c>
      <c r="B2" s="41">
        <v>5823</v>
      </c>
      <c r="C2" s="41">
        <v>5884</v>
      </c>
      <c r="D2" s="41">
        <v>5937</v>
      </c>
      <c r="E2" s="41">
        <v>5985</v>
      </c>
      <c r="F2" s="41">
        <v>6040</v>
      </c>
      <c r="G2" s="41">
        <v>6193</v>
      </c>
      <c r="H2" s="41">
        <v>6213</v>
      </c>
      <c r="I2" s="41">
        <v>6250</v>
      </c>
      <c r="J2" s="41">
        <v>6274</v>
      </c>
      <c r="K2" s="41">
        <v>6354</v>
      </c>
      <c r="L2">
        <v>6526</v>
      </c>
    </row>
    <row r="3" spans="1:13" x14ac:dyDescent="0.35">
      <c r="A3" s="25" t="s">
        <v>6</v>
      </c>
      <c r="B3" s="41">
        <v>1631</v>
      </c>
      <c r="C3" s="41">
        <v>1654</v>
      </c>
      <c r="D3" s="41">
        <v>1652</v>
      </c>
      <c r="E3" s="41">
        <v>1654</v>
      </c>
      <c r="F3" s="41">
        <v>1662</v>
      </c>
      <c r="G3" s="41">
        <v>1662</v>
      </c>
      <c r="H3" s="41">
        <v>1663</v>
      </c>
      <c r="I3" s="41">
        <v>1676</v>
      </c>
      <c r="J3" s="41">
        <v>1677</v>
      </c>
      <c r="K3" s="41">
        <v>1695</v>
      </c>
      <c r="L3">
        <v>1689</v>
      </c>
    </row>
    <row r="4" spans="1:13" x14ac:dyDescent="0.35">
      <c r="A4" s="25" t="s">
        <v>8</v>
      </c>
      <c r="B4" s="41">
        <v>53073</v>
      </c>
      <c r="C4" s="41">
        <v>53676</v>
      </c>
      <c r="D4" s="41">
        <v>54335</v>
      </c>
      <c r="E4" s="41">
        <v>55265</v>
      </c>
      <c r="F4" s="41">
        <v>56491</v>
      </c>
      <c r="G4" s="41">
        <v>57021</v>
      </c>
      <c r="H4" s="41">
        <v>57602</v>
      </c>
      <c r="I4" s="41">
        <v>58175</v>
      </c>
      <c r="J4" s="41">
        <v>58680</v>
      </c>
      <c r="K4" s="41">
        <v>59594</v>
      </c>
      <c r="L4">
        <v>61298</v>
      </c>
    </row>
    <row r="5" spans="1:13" x14ac:dyDescent="0.35">
      <c r="A5" s="25" t="s">
        <v>10</v>
      </c>
      <c r="B5" s="41">
        <v>50</v>
      </c>
      <c r="C5" s="41">
        <v>50</v>
      </c>
      <c r="D5" s="41">
        <v>50</v>
      </c>
      <c r="E5" s="41">
        <v>50</v>
      </c>
      <c r="F5" s="41">
        <v>50</v>
      </c>
      <c r="G5" s="41">
        <v>50</v>
      </c>
      <c r="H5" s="41">
        <v>50</v>
      </c>
      <c r="I5" s="41">
        <v>51</v>
      </c>
      <c r="J5" s="41">
        <v>51</v>
      </c>
      <c r="K5" s="41">
        <v>55</v>
      </c>
      <c r="L5" s="95">
        <v>56</v>
      </c>
    </row>
    <row r="6" spans="1:13" x14ac:dyDescent="0.35">
      <c r="A6" s="25" t="s">
        <v>11</v>
      </c>
      <c r="B6" s="41">
        <v>1852</v>
      </c>
      <c r="C6" s="41">
        <v>1859</v>
      </c>
      <c r="D6" s="41">
        <v>1859</v>
      </c>
      <c r="E6" s="41">
        <v>1862</v>
      </c>
      <c r="F6" s="41">
        <v>1863</v>
      </c>
      <c r="G6" s="41">
        <v>1866</v>
      </c>
      <c r="H6" s="41">
        <v>1871</v>
      </c>
      <c r="I6" s="41">
        <v>1888</v>
      </c>
      <c r="J6" s="41">
        <v>1897</v>
      </c>
      <c r="K6" s="41">
        <v>1900</v>
      </c>
      <c r="L6">
        <v>1917</v>
      </c>
    </row>
    <row r="7" spans="1:13" x14ac:dyDescent="0.35">
      <c r="A7" s="25" t="s">
        <v>12</v>
      </c>
      <c r="B7" s="41">
        <v>54418</v>
      </c>
      <c r="C7" s="41">
        <v>54773</v>
      </c>
      <c r="D7" s="41">
        <v>55279</v>
      </c>
      <c r="E7" s="41">
        <v>56249</v>
      </c>
      <c r="F7" s="41">
        <v>58028</v>
      </c>
      <c r="G7" s="41">
        <v>59521</v>
      </c>
      <c r="H7" s="41">
        <v>60491</v>
      </c>
      <c r="I7" s="41">
        <v>61117</v>
      </c>
      <c r="J7" s="41">
        <v>61859</v>
      </c>
      <c r="K7" s="41">
        <v>63185</v>
      </c>
      <c r="L7">
        <v>64519</v>
      </c>
    </row>
    <row r="8" spans="1:13" x14ac:dyDescent="0.35">
      <c r="A8" s="25" t="s">
        <v>13</v>
      </c>
      <c r="B8" s="41">
        <v>5585</v>
      </c>
      <c r="C8" s="41">
        <v>5585</v>
      </c>
      <c r="D8" s="41">
        <v>5586</v>
      </c>
      <c r="E8" s="41">
        <v>5589</v>
      </c>
      <c r="F8" s="41">
        <v>5596</v>
      </c>
      <c r="G8" s="41">
        <v>5604</v>
      </c>
      <c r="H8" s="41">
        <v>5612</v>
      </c>
      <c r="I8" s="41">
        <v>5741</v>
      </c>
      <c r="J8" s="41">
        <v>5749</v>
      </c>
      <c r="K8" s="41">
        <v>5826</v>
      </c>
      <c r="L8">
        <v>5860</v>
      </c>
    </row>
    <row r="9" spans="1:13" x14ac:dyDescent="0.35">
      <c r="A9" s="25" t="s">
        <v>14</v>
      </c>
      <c r="B9" s="41">
        <v>4639</v>
      </c>
      <c r="C9" s="41">
        <v>4633</v>
      </c>
      <c r="D9" s="41">
        <v>4628</v>
      </c>
      <c r="E9" s="41">
        <v>4625</v>
      </c>
      <c r="F9" s="41">
        <v>4624</v>
      </c>
      <c r="G9" s="41">
        <v>4624</v>
      </c>
      <c r="H9" s="41">
        <v>4624</v>
      </c>
      <c r="I9" s="41">
        <v>4623</v>
      </c>
      <c r="J9" s="41">
        <v>4625</v>
      </c>
      <c r="K9" s="41">
        <v>4671</v>
      </c>
      <c r="L9">
        <v>4727</v>
      </c>
    </row>
    <row r="10" spans="1:13" x14ac:dyDescent="0.35">
      <c r="A10" s="25" t="s">
        <v>15</v>
      </c>
      <c r="B10" s="41">
        <v>700</v>
      </c>
      <c r="C10" s="41">
        <v>700</v>
      </c>
      <c r="D10" s="41">
        <v>700</v>
      </c>
      <c r="E10" s="41">
        <v>700</v>
      </c>
      <c r="F10" s="41">
        <v>700</v>
      </c>
      <c r="G10" s="41">
        <v>700</v>
      </c>
      <c r="H10" s="41">
        <v>700</v>
      </c>
      <c r="I10" s="41">
        <v>703</v>
      </c>
      <c r="J10" s="41">
        <v>704</v>
      </c>
      <c r="K10" s="41">
        <v>701</v>
      </c>
      <c r="L10">
        <v>696</v>
      </c>
    </row>
    <row r="11" spans="1:13" x14ac:dyDescent="0.35">
      <c r="A11" s="25" t="s">
        <v>16</v>
      </c>
      <c r="B11" s="41">
        <v>1546</v>
      </c>
      <c r="C11" s="41">
        <v>1545</v>
      </c>
      <c r="D11" s="41">
        <v>1544</v>
      </c>
      <c r="E11" s="41">
        <v>1549</v>
      </c>
      <c r="F11" s="41">
        <v>1549</v>
      </c>
      <c r="G11" s="41">
        <v>1550</v>
      </c>
      <c r="H11" s="41">
        <v>1551</v>
      </c>
      <c r="I11" s="41">
        <v>1555</v>
      </c>
      <c r="J11" s="41">
        <v>1559</v>
      </c>
      <c r="K11" s="41">
        <v>1561</v>
      </c>
      <c r="L11">
        <v>1570</v>
      </c>
    </row>
    <row r="12" spans="1:13" x14ac:dyDescent="0.35">
      <c r="A12" s="25" t="s">
        <v>17</v>
      </c>
      <c r="B12" s="41">
        <v>4694</v>
      </c>
      <c r="C12" s="41">
        <v>4694</v>
      </c>
      <c r="D12" s="41">
        <v>4700</v>
      </c>
      <c r="E12" s="41">
        <v>4706</v>
      </c>
      <c r="F12" s="41">
        <v>4734</v>
      </c>
      <c r="G12" s="41">
        <v>4751</v>
      </c>
      <c r="H12" s="41">
        <v>4788</v>
      </c>
      <c r="I12" s="41">
        <v>4802</v>
      </c>
      <c r="J12" s="41">
        <v>4808</v>
      </c>
      <c r="K12" s="41">
        <v>4842</v>
      </c>
      <c r="L12">
        <v>4848</v>
      </c>
    </row>
    <row r="13" spans="1:13" x14ac:dyDescent="0.35">
      <c r="A13" s="25" t="s">
        <v>18</v>
      </c>
      <c r="B13" s="41">
        <v>3026</v>
      </c>
      <c r="C13" s="41">
        <v>3021</v>
      </c>
      <c r="D13" s="41">
        <v>3017</v>
      </c>
      <c r="E13" s="41">
        <v>3014</v>
      </c>
      <c r="F13" s="41">
        <v>3010</v>
      </c>
      <c r="G13" s="41">
        <v>3006</v>
      </c>
      <c r="H13" s="41">
        <v>3002</v>
      </c>
      <c r="I13" s="41">
        <v>2987</v>
      </c>
      <c r="J13" s="41">
        <v>3100</v>
      </c>
      <c r="K13" s="41">
        <v>3100</v>
      </c>
      <c r="L13">
        <v>3102</v>
      </c>
    </row>
    <row r="14" spans="1:13" x14ac:dyDescent="0.35">
      <c r="A14" s="25" t="s">
        <v>19</v>
      </c>
      <c r="B14" s="44">
        <f>SUM(B2:B13)</f>
        <v>137037</v>
      </c>
      <c r="C14" s="44">
        <f t="shared" ref="C14:H14" si="0">SUM(C2:C13)</f>
        <v>138074</v>
      </c>
      <c r="D14" s="44">
        <f t="shared" si="0"/>
        <v>139287</v>
      </c>
      <c r="E14" s="44">
        <f t="shared" si="0"/>
        <v>141248</v>
      </c>
      <c r="F14" s="44">
        <f t="shared" si="0"/>
        <v>144347</v>
      </c>
      <c r="G14" s="44">
        <f t="shared" si="0"/>
        <v>146548</v>
      </c>
      <c r="H14" s="44">
        <f t="shared" si="0"/>
        <v>148167</v>
      </c>
      <c r="I14" s="44">
        <f t="shared" ref="I14:L14" si="1">SUM(I2:I13)</f>
        <v>149568</v>
      </c>
      <c r="J14" s="44">
        <f t="shared" si="1"/>
        <v>150983</v>
      </c>
      <c r="K14" s="44">
        <f t="shared" ref="K14" si="2">SUM(K2:K13)</f>
        <v>153484</v>
      </c>
      <c r="L14" s="44">
        <f t="shared" si="1"/>
        <v>156808</v>
      </c>
    </row>
    <row r="15" spans="1:13" x14ac:dyDescent="0.35">
      <c r="A15" s="25" t="s">
        <v>20</v>
      </c>
      <c r="B15" s="45">
        <f>B14/B16</f>
        <v>1.3708369070505414E-2</v>
      </c>
      <c r="C15" s="45">
        <f t="shared" ref="C15:L15" si="3">C14/C16</f>
        <v>1.3701879088761628E-2</v>
      </c>
      <c r="D15" s="45">
        <f t="shared" si="3"/>
        <v>1.3698588372796097E-2</v>
      </c>
      <c r="E15" s="45">
        <f t="shared" si="3"/>
        <v>1.3715711086423022E-2</v>
      </c>
      <c r="F15" s="45">
        <f t="shared" si="3"/>
        <v>1.3823805307742881E-2</v>
      </c>
      <c r="G15" s="45">
        <f t="shared" si="3"/>
        <v>1.3819498385439982E-2</v>
      </c>
      <c r="H15" s="45">
        <f t="shared" si="3"/>
        <v>1.3756367450719046E-2</v>
      </c>
      <c r="I15" s="45">
        <f t="shared" si="3"/>
        <v>1.3685238776160777E-2</v>
      </c>
      <c r="J15" s="45">
        <f t="shared" si="3"/>
        <v>1.3601117543192239E-2</v>
      </c>
      <c r="K15" s="45">
        <f t="shared" ref="K15" si="4">K14/K16</f>
        <v>1.3602694163694072E-2</v>
      </c>
      <c r="L15" s="109">
        <f t="shared" si="3"/>
        <v>1.3649934134593497E-2</v>
      </c>
    </row>
    <row r="16" spans="1:13" x14ac:dyDescent="0.35">
      <c r="A16" s="25" t="s">
        <v>21</v>
      </c>
      <c r="B16" s="44">
        <v>9996594</v>
      </c>
      <c r="C16" s="44">
        <v>10077012</v>
      </c>
      <c r="D16" s="44">
        <v>10167982</v>
      </c>
      <c r="E16" s="44">
        <v>10298263</v>
      </c>
      <c r="F16" s="44">
        <v>10441915</v>
      </c>
      <c r="G16" s="44">
        <v>10604437</v>
      </c>
      <c r="H16" s="44">
        <v>10770794</v>
      </c>
      <c r="I16" s="44">
        <v>10929148</v>
      </c>
      <c r="J16" s="44">
        <v>11100779</v>
      </c>
      <c r="K16" s="44">
        <v>11283353</v>
      </c>
      <c r="L16">
        <v>11487821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90"/>
  <sheetViews>
    <sheetView topLeftCell="G4" zoomScaleNormal="100" workbookViewId="0">
      <selection activeCell="M31" sqref="M31:O31"/>
    </sheetView>
  </sheetViews>
  <sheetFormatPr defaultRowHeight="14.5" x14ac:dyDescent="0.35"/>
  <cols>
    <col min="1" max="1" width="13.54296875" bestFit="1" customWidth="1"/>
    <col min="2" max="2" width="18.36328125" bestFit="1" customWidth="1"/>
    <col min="3" max="3" width="17.54296875" bestFit="1" customWidth="1"/>
    <col min="4" max="4" width="23.54296875" bestFit="1" customWidth="1"/>
    <col min="5" max="7" width="17.6328125" bestFit="1" customWidth="1"/>
    <col min="8" max="8" width="23.54296875" bestFit="1" customWidth="1"/>
    <col min="9" max="9" width="17.6328125" bestFit="1" customWidth="1"/>
    <col min="10" max="11" width="17.54296875" bestFit="1" customWidth="1"/>
    <col min="12" max="12" width="15.90625" customWidth="1"/>
    <col min="13" max="13" width="15" bestFit="1" customWidth="1"/>
    <col min="14" max="14" width="15.54296875" customWidth="1"/>
    <col min="15" max="15" width="17.81640625" customWidth="1"/>
    <col min="16" max="18" width="14.36328125" bestFit="1" customWidth="1"/>
    <col min="19" max="22" width="15.36328125" bestFit="1" customWidth="1"/>
    <col min="23" max="23" width="14.36328125" bestFit="1" customWidth="1"/>
    <col min="24" max="24" width="16.453125" bestFit="1" customWidth="1"/>
  </cols>
  <sheetData>
    <row r="1" spans="1:16" x14ac:dyDescent="0.35">
      <c r="A1" s="1"/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35</v>
      </c>
      <c r="N1" s="2" t="s">
        <v>36</v>
      </c>
      <c r="O1" s="2" t="s">
        <v>84</v>
      </c>
      <c r="P1" s="2" t="s">
        <v>85</v>
      </c>
    </row>
    <row r="2" spans="1:16" x14ac:dyDescent="0.35">
      <c r="A2" s="1" t="s">
        <v>5</v>
      </c>
      <c r="B2" s="5">
        <v>442072160</v>
      </c>
      <c r="C2" s="5">
        <v>557487903</v>
      </c>
      <c r="D2" s="5">
        <v>477642118</v>
      </c>
      <c r="E2" s="5">
        <v>525014443</v>
      </c>
      <c r="F2" s="5">
        <v>712788380</v>
      </c>
      <c r="G2" s="5">
        <v>795415162</v>
      </c>
      <c r="H2" s="5">
        <v>862169699</v>
      </c>
      <c r="I2" s="5">
        <v>1015947344</v>
      </c>
      <c r="J2" s="5">
        <v>787233217</v>
      </c>
      <c r="K2" s="5">
        <v>633278296</v>
      </c>
      <c r="L2" s="5">
        <v>792131550</v>
      </c>
      <c r="M2" s="5">
        <v>1059676685</v>
      </c>
      <c r="N2" s="5">
        <v>1072081809</v>
      </c>
      <c r="O2" s="6">
        <v>230466417</v>
      </c>
    </row>
    <row r="3" spans="1:16" x14ac:dyDescent="0.35">
      <c r="A3" s="1" t="s">
        <v>6</v>
      </c>
      <c r="B3" s="5">
        <v>155396548</v>
      </c>
      <c r="C3" s="5">
        <v>171737800</v>
      </c>
      <c r="D3" s="5">
        <v>98151830</v>
      </c>
      <c r="E3" s="5">
        <v>112302616</v>
      </c>
      <c r="F3" s="5">
        <v>153194525</v>
      </c>
      <c r="G3" s="5">
        <v>185889422</v>
      </c>
      <c r="H3" s="5">
        <v>190460223</v>
      </c>
      <c r="I3" s="5">
        <v>199984474</v>
      </c>
      <c r="J3" s="7">
        <v>126742850</v>
      </c>
      <c r="K3" s="7">
        <v>96896411</v>
      </c>
      <c r="L3" s="5">
        <v>91757468</v>
      </c>
      <c r="M3" s="5">
        <v>158764619</v>
      </c>
      <c r="N3" s="5">
        <v>175667279</v>
      </c>
      <c r="O3" s="6">
        <v>116257475</v>
      </c>
    </row>
    <row r="4" spans="1:16" x14ac:dyDescent="0.35">
      <c r="A4" s="1" t="s">
        <v>8</v>
      </c>
      <c r="B4" s="5">
        <v>7358729881</v>
      </c>
      <c r="C4" s="5">
        <v>8330406755</v>
      </c>
      <c r="D4" s="5">
        <v>5826462844</v>
      </c>
      <c r="E4" s="5">
        <v>6971734861</v>
      </c>
      <c r="F4" s="5">
        <v>10001520859</v>
      </c>
      <c r="G4" s="5">
        <v>12442961730</v>
      </c>
      <c r="H4" s="5">
        <v>12519197059</v>
      </c>
      <c r="I4" s="5">
        <v>14149736797</v>
      </c>
      <c r="J4" s="7">
        <v>11018534089</v>
      </c>
      <c r="K4" s="7">
        <v>8858624270</v>
      </c>
      <c r="L4" s="5">
        <v>11669078451</v>
      </c>
      <c r="M4" s="5">
        <v>15296373761</v>
      </c>
      <c r="N4" s="5">
        <v>14913141871</v>
      </c>
      <c r="O4" s="7">
        <v>9976215890</v>
      </c>
    </row>
    <row r="5" spans="1:16" x14ac:dyDescent="0.35">
      <c r="A5" s="1" t="s">
        <v>10</v>
      </c>
      <c r="B5" s="5">
        <v>68601</v>
      </c>
      <c r="C5" s="5">
        <v>165020</v>
      </c>
      <c r="D5" s="5">
        <v>132388</v>
      </c>
      <c r="E5" s="5">
        <v>500079</v>
      </c>
      <c r="F5" s="5">
        <v>136716</v>
      </c>
      <c r="G5" s="5">
        <v>286560</v>
      </c>
      <c r="H5" s="5">
        <v>554368</v>
      </c>
      <c r="I5" s="5">
        <v>3694316</v>
      </c>
      <c r="J5" s="7">
        <v>10994044</v>
      </c>
      <c r="K5" s="7">
        <v>7613322</v>
      </c>
      <c r="L5" s="5">
        <v>97954928</v>
      </c>
      <c r="M5" s="5">
        <v>242425151</v>
      </c>
      <c r="N5" s="5">
        <v>36945129</v>
      </c>
      <c r="O5" s="6">
        <v>28112068</v>
      </c>
    </row>
    <row r="6" spans="1:16" x14ac:dyDescent="0.35">
      <c r="A6" s="1" t="s">
        <v>11</v>
      </c>
      <c r="B6" s="5">
        <v>148778289</v>
      </c>
      <c r="C6" s="5">
        <v>182250828</v>
      </c>
      <c r="D6" s="5">
        <v>134616109</v>
      </c>
      <c r="E6" s="5">
        <v>167172127</v>
      </c>
      <c r="F6" s="5">
        <v>197351345</v>
      </c>
      <c r="G6" s="5">
        <v>269823494</v>
      </c>
      <c r="H6" s="5">
        <v>204057602</v>
      </c>
      <c r="I6" s="5">
        <v>244589614</v>
      </c>
      <c r="J6" s="7">
        <v>236217651</v>
      </c>
      <c r="K6" s="7">
        <v>184741456</v>
      </c>
      <c r="L6" s="5">
        <v>270832759</v>
      </c>
      <c r="M6" s="5">
        <v>331209401</v>
      </c>
      <c r="N6" s="5">
        <v>298384057</v>
      </c>
      <c r="O6" s="6">
        <v>224562316</v>
      </c>
    </row>
    <row r="7" spans="1:16" x14ac:dyDescent="0.35">
      <c r="A7" s="1" t="s">
        <v>12</v>
      </c>
      <c r="B7" s="5">
        <v>6956956501</v>
      </c>
      <c r="C7" s="5">
        <v>9112010382</v>
      </c>
      <c r="D7" s="5">
        <v>6608727062</v>
      </c>
      <c r="E7" s="5">
        <v>8026808524</v>
      </c>
      <c r="F7" s="5">
        <v>11415420188</v>
      </c>
      <c r="G7" s="5">
        <v>15093287706</v>
      </c>
      <c r="H7" s="5">
        <v>15412969570</v>
      </c>
      <c r="I7" s="5">
        <v>18647854327</v>
      </c>
      <c r="J7" s="7">
        <v>13692978710</v>
      </c>
      <c r="K7" s="7">
        <v>10801641838</v>
      </c>
      <c r="L7" s="5">
        <v>15840652844</v>
      </c>
      <c r="M7" s="5">
        <v>21751827366</v>
      </c>
      <c r="N7" s="5">
        <v>21243843355</v>
      </c>
      <c r="O7" s="7">
        <v>14354538275</v>
      </c>
    </row>
    <row r="8" spans="1:16" x14ac:dyDescent="0.35">
      <c r="A8" s="1" t="s">
        <v>13</v>
      </c>
      <c r="B8" s="5">
        <v>540516091</v>
      </c>
      <c r="C8" s="5">
        <v>904279870</v>
      </c>
      <c r="D8" s="5">
        <v>641778796</v>
      </c>
      <c r="E8" s="5">
        <v>736596508</v>
      </c>
      <c r="F8" s="5">
        <v>988112311</v>
      </c>
      <c r="G8" s="5">
        <v>1036822439</v>
      </c>
      <c r="H8" s="5">
        <v>680637319</v>
      </c>
      <c r="I8" s="5">
        <v>553458910</v>
      </c>
      <c r="J8" s="7">
        <v>473662084</v>
      </c>
      <c r="K8" s="7">
        <v>458342682</v>
      </c>
      <c r="L8" s="5">
        <v>774430261</v>
      </c>
      <c r="M8" s="5">
        <v>1013321313</v>
      </c>
      <c r="N8" s="5">
        <v>1258814669</v>
      </c>
      <c r="O8" s="6">
        <v>764705634</v>
      </c>
    </row>
    <row r="9" spans="1:16" x14ac:dyDescent="0.35">
      <c r="A9" s="1" t="s">
        <v>14</v>
      </c>
      <c r="B9" s="5">
        <v>230099773</v>
      </c>
      <c r="C9" s="5">
        <v>245034637</v>
      </c>
      <c r="D9" s="5">
        <v>171927983</v>
      </c>
      <c r="E9" s="5">
        <v>198200436</v>
      </c>
      <c r="F9" s="5">
        <v>327248317</v>
      </c>
      <c r="G9" s="5">
        <v>422709260</v>
      </c>
      <c r="H9" s="5">
        <v>485114975</v>
      </c>
      <c r="I9" s="5">
        <v>678749170</v>
      </c>
      <c r="J9" s="7">
        <v>605726059</v>
      </c>
      <c r="K9" s="7">
        <v>530126568</v>
      </c>
      <c r="L9" s="5">
        <v>899744707</v>
      </c>
      <c r="M9" s="5">
        <v>1364001982</v>
      </c>
      <c r="N9" s="5">
        <v>1369327017</v>
      </c>
      <c r="O9" s="6">
        <v>784140763</v>
      </c>
    </row>
    <row r="10" spans="1:16" x14ac:dyDescent="0.35">
      <c r="A10" s="1" t="s">
        <v>15</v>
      </c>
      <c r="B10" s="5">
        <v>4309653</v>
      </c>
      <c r="C10" s="5">
        <v>4874377</v>
      </c>
      <c r="D10" s="5">
        <v>4515780</v>
      </c>
      <c r="E10" s="5">
        <v>4258147</v>
      </c>
      <c r="F10" s="5">
        <v>4311919</v>
      </c>
      <c r="G10" s="5">
        <v>4123596</v>
      </c>
      <c r="H10" s="5">
        <v>4167467</v>
      </c>
      <c r="I10" s="5">
        <v>4315760</v>
      </c>
      <c r="J10" s="7">
        <v>3899989</v>
      </c>
      <c r="K10" s="7">
        <v>3815677</v>
      </c>
      <c r="L10" s="5">
        <v>3788360</v>
      </c>
      <c r="M10" s="5">
        <v>4077099</v>
      </c>
      <c r="N10" s="5">
        <v>3800807</v>
      </c>
      <c r="O10" s="6">
        <v>4432948</v>
      </c>
    </row>
    <row r="11" spans="1:16" x14ac:dyDescent="0.35">
      <c r="A11" s="1" t="s">
        <v>16</v>
      </c>
      <c r="B11" s="5">
        <v>79239345</v>
      </c>
      <c r="C11" s="5">
        <v>80871513</v>
      </c>
      <c r="D11" s="5">
        <v>51242529</v>
      </c>
      <c r="E11" s="5">
        <v>77405763</v>
      </c>
      <c r="F11" s="5">
        <v>88539272</v>
      </c>
      <c r="G11" s="5">
        <v>125102927</v>
      </c>
      <c r="H11" s="5">
        <v>107684876</v>
      </c>
      <c r="I11" s="5">
        <v>137333170</v>
      </c>
      <c r="J11" s="7">
        <v>135549204</v>
      </c>
      <c r="K11" s="7">
        <v>1084957180</v>
      </c>
      <c r="L11" s="5">
        <v>1058454568</v>
      </c>
      <c r="M11" s="5">
        <v>1438621291</v>
      </c>
      <c r="N11" s="5">
        <v>291276165</v>
      </c>
      <c r="O11" s="7">
        <v>177966039</v>
      </c>
    </row>
    <row r="12" spans="1:16" x14ac:dyDescent="0.35">
      <c r="A12" s="1" t="s">
        <v>17</v>
      </c>
      <c r="B12" s="5">
        <v>253231049</v>
      </c>
      <c r="C12" s="5">
        <v>313404992</v>
      </c>
      <c r="D12" s="5">
        <v>209319961</v>
      </c>
      <c r="E12" s="5">
        <v>269612604</v>
      </c>
      <c r="F12" s="5">
        <v>429161133</v>
      </c>
      <c r="G12" s="5">
        <v>626478624</v>
      </c>
      <c r="H12" s="5">
        <v>727732961</v>
      </c>
      <c r="I12" s="5">
        <v>1063815671</v>
      </c>
      <c r="J12" s="7">
        <v>766234655</v>
      </c>
      <c r="K12" s="7">
        <v>583534219</v>
      </c>
      <c r="L12" s="5">
        <v>856472583</v>
      </c>
      <c r="M12" s="5">
        <v>1071330982</v>
      </c>
      <c r="N12" s="5">
        <v>1093512192</v>
      </c>
      <c r="O12" s="7">
        <v>708616130</v>
      </c>
    </row>
    <row r="13" spans="1:16" x14ac:dyDescent="0.35">
      <c r="A13" s="1" t="s">
        <v>18</v>
      </c>
      <c r="B13" s="5">
        <v>554731141</v>
      </c>
      <c r="C13" s="5">
        <v>177888413</v>
      </c>
      <c r="D13" s="5">
        <v>124307289</v>
      </c>
      <c r="E13" s="5">
        <v>148369523</v>
      </c>
      <c r="F13" s="5">
        <v>225589437</v>
      </c>
      <c r="G13" s="5">
        <v>248910732</v>
      </c>
      <c r="H13" s="5">
        <v>275536095</v>
      </c>
      <c r="I13" s="5">
        <v>329011132</v>
      </c>
      <c r="J13" s="7">
        <v>248648688</v>
      </c>
      <c r="K13" s="7">
        <v>167002438</v>
      </c>
      <c r="L13" s="5">
        <v>292697591</v>
      </c>
      <c r="M13" s="5">
        <v>709349133</v>
      </c>
      <c r="N13" s="5">
        <v>795213327</v>
      </c>
      <c r="O13" s="7">
        <v>546450972</v>
      </c>
    </row>
    <row r="14" spans="1:16" x14ac:dyDescent="0.35">
      <c r="A14" s="1" t="s">
        <v>19</v>
      </c>
      <c r="B14" s="24">
        <f t="shared" ref="B14:J14" si="0">SUM(B2:B13)</f>
        <v>16724129032</v>
      </c>
      <c r="C14" s="24">
        <f t="shared" si="0"/>
        <v>20080412490</v>
      </c>
      <c r="D14" s="24">
        <f t="shared" si="0"/>
        <v>14348824689</v>
      </c>
      <c r="E14" s="24">
        <f t="shared" si="0"/>
        <v>17237975631</v>
      </c>
      <c r="F14" s="24">
        <f t="shared" si="0"/>
        <v>24543374402</v>
      </c>
      <c r="G14" s="24">
        <f t="shared" si="0"/>
        <v>31251811652</v>
      </c>
      <c r="H14" s="24">
        <f t="shared" si="0"/>
        <v>31470282214</v>
      </c>
      <c r="I14" s="24">
        <f t="shared" si="0"/>
        <v>37028490685</v>
      </c>
      <c r="J14" s="24">
        <f t="shared" si="0"/>
        <v>28106421240</v>
      </c>
      <c r="K14" s="24">
        <f>SUM(K2:K13)</f>
        <v>23410574357</v>
      </c>
      <c r="L14" s="24">
        <f>SUM(L2:L13)</f>
        <v>32647996070</v>
      </c>
      <c r="M14" s="24">
        <f>SUM(M2:M13)</f>
        <v>44440978783</v>
      </c>
      <c r="N14" s="24">
        <f>SUM(N2:N13)</f>
        <v>42552007677</v>
      </c>
      <c r="O14" s="24">
        <f>SUM(O2:O13)</f>
        <v>27916464927</v>
      </c>
    </row>
    <row r="15" spans="1:16" x14ac:dyDescent="0.35">
      <c r="A15" s="1"/>
    </row>
    <row r="16" spans="1:16" x14ac:dyDescent="0.35">
      <c r="A16" s="1"/>
    </row>
    <row r="18" spans="1:16" x14ac:dyDescent="0.35">
      <c r="B18" s="2" t="s">
        <v>37</v>
      </c>
      <c r="C18" s="2" t="s">
        <v>38</v>
      </c>
      <c r="D18" s="2" t="s">
        <v>39</v>
      </c>
      <c r="E18" s="2" t="s">
        <v>40</v>
      </c>
      <c r="F18" s="2" t="s">
        <v>41</v>
      </c>
      <c r="G18" s="2" t="s">
        <v>42</v>
      </c>
      <c r="H18" s="2" t="s">
        <v>43</v>
      </c>
      <c r="I18" s="2" t="s">
        <v>44</v>
      </c>
      <c r="J18" s="2" t="s">
        <v>45</v>
      </c>
      <c r="K18" s="2" t="s">
        <v>46</v>
      </c>
      <c r="L18" s="2" t="s">
        <v>47</v>
      </c>
      <c r="M18" s="2" t="s">
        <v>48</v>
      </c>
      <c r="N18" s="2" t="s">
        <v>49</v>
      </c>
      <c r="O18" s="2" t="s">
        <v>86</v>
      </c>
      <c r="P18" s="2" t="s">
        <v>87</v>
      </c>
    </row>
    <row r="19" spans="1:16" x14ac:dyDescent="0.35">
      <c r="A19" s="1" t="s">
        <v>5</v>
      </c>
      <c r="B19" s="5">
        <v>186270990</v>
      </c>
      <c r="C19" s="5">
        <v>254298227</v>
      </c>
      <c r="D19" s="5">
        <v>177899182</v>
      </c>
      <c r="E19" s="5">
        <v>226465536</v>
      </c>
      <c r="F19" s="5">
        <v>320581323</v>
      </c>
      <c r="G19" s="5">
        <v>392039261</v>
      </c>
      <c r="H19" s="5">
        <v>437256713</v>
      </c>
      <c r="I19" s="5">
        <v>499967288</v>
      </c>
      <c r="J19" s="5">
        <v>384635634</v>
      </c>
      <c r="K19" s="6">
        <v>289254449</v>
      </c>
      <c r="L19" s="5">
        <v>361518296</v>
      </c>
      <c r="M19" s="5">
        <v>437004380</v>
      </c>
      <c r="N19" s="5">
        <v>444675202</v>
      </c>
      <c r="O19" s="6">
        <v>78168960</v>
      </c>
    </row>
    <row r="20" spans="1:16" x14ac:dyDescent="0.35">
      <c r="A20" s="1" t="s">
        <v>6</v>
      </c>
      <c r="B20" s="5">
        <v>41887889</v>
      </c>
      <c r="C20" s="5">
        <v>49222557</v>
      </c>
      <c r="D20" s="5">
        <v>31764561</v>
      </c>
      <c r="E20" s="5">
        <v>37705995</v>
      </c>
      <c r="F20" s="5">
        <v>48965440</v>
      </c>
      <c r="G20" s="5">
        <v>64426714</v>
      </c>
      <c r="H20" s="5">
        <v>69049378</v>
      </c>
      <c r="I20" s="5">
        <v>71673185</v>
      </c>
      <c r="J20" s="7">
        <v>50971436</v>
      </c>
      <c r="K20" s="6">
        <v>38422741</v>
      </c>
      <c r="L20" s="5">
        <v>47878402</v>
      </c>
      <c r="M20" s="5">
        <v>81162341</v>
      </c>
      <c r="N20" s="5">
        <v>77078424</v>
      </c>
      <c r="O20" s="6">
        <v>60114420</v>
      </c>
    </row>
    <row r="21" spans="1:16" x14ac:dyDescent="0.35">
      <c r="A21" s="1" t="s">
        <v>8</v>
      </c>
      <c r="B21" s="5">
        <v>2532872980</v>
      </c>
      <c r="C21" s="5">
        <v>2717280134</v>
      </c>
      <c r="D21" s="5">
        <v>1963502085</v>
      </c>
      <c r="E21" s="5">
        <v>2361720342</v>
      </c>
      <c r="F21" s="5">
        <v>3323173807</v>
      </c>
      <c r="G21" s="5">
        <v>4056106204</v>
      </c>
      <c r="H21" s="5">
        <v>4269651894</v>
      </c>
      <c r="I21" s="5">
        <v>4968148812</v>
      </c>
      <c r="J21" s="7">
        <v>3928098808</v>
      </c>
      <c r="K21" s="6">
        <v>3208605328</v>
      </c>
      <c r="L21" s="5">
        <v>4333119543</v>
      </c>
      <c r="M21" s="5">
        <v>5680376666</v>
      </c>
      <c r="N21" s="5">
        <v>5587617910</v>
      </c>
      <c r="O21" s="6">
        <v>3912182531</v>
      </c>
    </row>
    <row r="22" spans="1:16" x14ac:dyDescent="0.35">
      <c r="A22" s="1" t="s">
        <v>10</v>
      </c>
      <c r="B22" s="5">
        <v>33686</v>
      </c>
      <c r="C22" s="5">
        <v>87122</v>
      </c>
      <c r="D22" s="5">
        <v>50562</v>
      </c>
      <c r="E22" s="5">
        <v>132935</v>
      </c>
      <c r="F22" s="5">
        <v>55506</v>
      </c>
      <c r="G22" s="5">
        <v>126473</v>
      </c>
      <c r="H22" s="5">
        <v>305345</v>
      </c>
      <c r="I22" s="5">
        <v>3333037</v>
      </c>
      <c r="J22" s="7">
        <v>11438225</v>
      </c>
      <c r="K22" s="6">
        <v>7558567</v>
      </c>
      <c r="L22" s="5">
        <v>28836241</v>
      </c>
      <c r="M22" s="5">
        <v>41512697</v>
      </c>
      <c r="N22" s="5">
        <v>28203936</v>
      </c>
      <c r="O22" s="6">
        <v>15522275</v>
      </c>
    </row>
    <row r="23" spans="1:16" x14ac:dyDescent="0.35">
      <c r="A23" s="1" t="s">
        <v>11</v>
      </c>
      <c r="B23" s="5">
        <v>26002822</v>
      </c>
      <c r="C23" s="5">
        <v>32385952</v>
      </c>
      <c r="D23" s="5">
        <v>26229787</v>
      </c>
      <c r="E23" s="5">
        <v>30802459</v>
      </c>
      <c r="F23" s="5">
        <v>33369789</v>
      </c>
      <c r="G23" s="5">
        <v>39402402</v>
      </c>
      <c r="H23" s="5">
        <v>60874475</v>
      </c>
      <c r="I23" s="5">
        <v>86042765</v>
      </c>
      <c r="J23" s="7">
        <v>102566593</v>
      </c>
      <c r="K23" s="6">
        <v>73040173</v>
      </c>
      <c r="L23" s="5">
        <v>80630596</v>
      </c>
      <c r="M23" s="5">
        <v>67493584</v>
      </c>
      <c r="N23" s="5">
        <v>81474124</v>
      </c>
      <c r="O23" s="6">
        <v>68733551</v>
      </c>
    </row>
    <row r="24" spans="1:16" x14ac:dyDescent="0.35">
      <c r="A24" s="1" t="s">
        <v>12</v>
      </c>
      <c r="B24" s="5">
        <v>2823442194</v>
      </c>
      <c r="C24" s="5">
        <v>3601719525</v>
      </c>
      <c r="D24" s="5">
        <v>2623507864</v>
      </c>
      <c r="E24" s="5">
        <v>3303080723</v>
      </c>
      <c r="F24" s="5">
        <v>4535357183</v>
      </c>
      <c r="G24" s="5">
        <v>5655677020</v>
      </c>
      <c r="H24" s="5">
        <v>6040749160</v>
      </c>
      <c r="I24" s="5">
        <v>7843661558</v>
      </c>
      <c r="J24" s="7">
        <v>6449082485</v>
      </c>
      <c r="K24" s="6">
        <v>4204751233</v>
      </c>
      <c r="L24" s="5">
        <v>6286693615</v>
      </c>
      <c r="M24" s="5">
        <v>8776076587</v>
      </c>
      <c r="N24" s="5">
        <v>8908433589</v>
      </c>
      <c r="O24" s="6">
        <v>6026205811</v>
      </c>
    </row>
    <row r="25" spans="1:16" x14ac:dyDescent="0.35">
      <c r="A25" s="1" t="s">
        <v>13</v>
      </c>
      <c r="B25" s="5">
        <v>190688110</v>
      </c>
      <c r="C25" s="5">
        <v>295173804</v>
      </c>
      <c r="D25" s="5">
        <v>254299709</v>
      </c>
      <c r="E25" s="5">
        <v>213357642</v>
      </c>
      <c r="F25" s="5">
        <v>238416072</v>
      </c>
      <c r="G25" s="5">
        <v>215159793</v>
      </c>
      <c r="H25" s="5">
        <v>152747546</v>
      </c>
      <c r="I25" s="5">
        <v>170821138</v>
      </c>
      <c r="J25" s="7">
        <v>161467724</v>
      </c>
      <c r="K25" s="6">
        <v>195654836</v>
      </c>
      <c r="L25" s="5">
        <v>435979691</v>
      </c>
      <c r="M25" s="5">
        <v>626702071</v>
      </c>
      <c r="N25" s="5">
        <v>864001387</v>
      </c>
      <c r="O25" s="6">
        <v>397710748</v>
      </c>
    </row>
    <row r="26" spans="1:16" x14ac:dyDescent="0.35">
      <c r="A26" s="1" t="s">
        <v>14</v>
      </c>
      <c r="B26" s="5">
        <v>100577229</v>
      </c>
      <c r="C26" s="5">
        <v>116388347</v>
      </c>
      <c r="D26" s="5">
        <v>66248175</v>
      </c>
      <c r="E26" s="5">
        <v>74611982</v>
      </c>
      <c r="F26" s="5">
        <v>102013592</v>
      </c>
      <c r="G26" s="5">
        <v>146868615</v>
      </c>
      <c r="H26" s="5">
        <v>180371883</v>
      </c>
      <c r="I26" s="5">
        <v>254969757</v>
      </c>
      <c r="J26" s="7">
        <v>246666602</v>
      </c>
      <c r="K26" s="6">
        <v>214452471</v>
      </c>
      <c r="L26" s="5">
        <v>383867375</v>
      </c>
      <c r="M26" s="5">
        <v>639015277</v>
      </c>
      <c r="N26" s="5">
        <v>645475669</v>
      </c>
      <c r="O26" s="6">
        <v>347712773</v>
      </c>
    </row>
    <row r="27" spans="1:16" x14ac:dyDescent="0.35">
      <c r="A27" s="1" t="s">
        <v>15</v>
      </c>
      <c r="B27" s="5">
        <v>2341261</v>
      </c>
      <c r="C27" s="5">
        <v>2741458</v>
      </c>
      <c r="D27" s="5">
        <v>2603106</v>
      </c>
      <c r="E27" s="5">
        <v>2395342</v>
      </c>
      <c r="F27" s="5">
        <v>2286931</v>
      </c>
      <c r="G27" s="5">
        <v>2371970</v>
      </c>
      <c r="H27" s="5">
        <v>2684220</v>
      </c>
      <c r="I27" s="5">
        <v>2631688</v>
      </c>
      <c r="J27" s="7">
        <v>2356346</v>
      </c>
      <c r="K27" s="6">
        <v>2287206</v>
      </c>
      <c r="L27" s="5">
        <v>2434210</v>
      </c>
      <c r="M27" s="5">
        <v>2404526</v>
      </c>
      <c r="N27" s="5">
        <v>2238082</v>
      </c>
      <c r="O27" s="6">
        <v>2120150</v>
      </c>
    </row>
    <row r="28" spans="1:16" x14ac:dyDescent="0.35">
      <c r="A28" s="1" t="s">
        <v>16</v>
      </c>
      <c r="B28" s="5">
        <v>18352523</v>
      </c>
      <c r="C28" s="5">
        <v>18380069</v>
      </c>
      <c r="D28" s="5">
        <v>13800718</v>
      </c>
      <c r="E28" s="5">
        <v>20547094</v>
      </c>
      <c r="F28" s="5">
        <v>28188621</v>
      </c>
      <c r="G28" s="5">
        <v>37713699</v>
      </c>
      <c r="H28" s="5">
        <v>40164636</v>
      </c>
      <c r="I28" s="5">
        <v>50945932</v>
      </c>
      <c r="J28" s="7">
        <v>41534077</v>
      </c>
      <c r="K28" s="6">
        <v>38733292</v>
      </c>
      <c r="L28" s="5">
        <v>51751367</v>
      </c>
      <c r="M28" s="5">
        <v>73198602</v>
      </c>
      <c r="N28" s="5">
        <v>73775226</v>
      </c>
      <c r="O28" s="6">
        <v>48893241</v>
      </c>
    </row>
    <row r="29" spans="1:16" x14ac:dyDescent="0.35">
      <c r="A29" s="1" t="s">
        <v>17</v>
      </c>
      <c r="B29" s="5">
        <v>124703269</v>
      </c>
      <c r="C29" s="5">
        <v>151537374</v>
      </c>
      <c r="D29" s="5">
        <v>112082892</v>
      </c>
      <c r="E29" s="5">
        <v>134422451</v>
      </c>
      <c r="F29" s="5">
        <v>184007649</v>
      </c>
      <c r="G29" s="5">
        <v>252433521</v>
      </c>
      <c r="H29" s="5">
        <v>291038499</v>
      </c>
      <c r="I29" s="5">
        <v>406580061</v>
      </c>
      <c r="J29" s="7">
        <v>281286724</v>
      </c>
      <c r="K29" s="6">
        <v>212679226</v>
      </c>
      <c r="L29" s="5">
        <v>332130862</v>
      </c>
      <c r="M29" s="5">
        <v>452501364</v>
      </c>
      <c r="N29" s="5">
        <v>481644475</v>
      </c>
      <c r="O29" s="6">
        <v>361257596</v>
      </c>
    </row>
    <row r="30" spans="1:16" x14ac:dyDescent="0.35">
      <c r="A30" s="1" t="s">
        <v>18</v>
      </c>
      <c r="B30" s="5">
        <v>82273754</v>
      </c>
      <c r="C30" s="5">
        <v>90559768</v>
      </c>
      <c r="D30" s="5">
        <v>67928027</v>
      </c>
      <c r="E30" s="5">
        <v>73979568</v>
      </c>
      <c r="F30" s="5">
        <v>95366605</v>
      </c>
      <c r="G30" s="5">
        <v>115940882</v>
      </c>
      <c r="H30" s="5">
        <v>131995120</v>
      </c>
      <c r="I30" s="5">
        <v>150304570</v>
      </c>
      <c r="J30" s="7">
        <v>128280302</v>
      </c>
      <c r="K30" s="6">
        <v>95014759</v>
      </c>
      <c r="L30" s="5">
        <v>142592714</v>
      </c>
      <c r="M30" s="5">
        <v>294969330</v>
      </c>
      <c r="N30" s="5">
        <v>238272590</v>
      </c>
      <c r="O30" s="6">
        <v>146889921</v>
      </c>
    </row>
    <row r="31" spans="1:16" x14ac:dyDescent="0.35">
      <c r="A31" s="1" t="s">
        <v>19</v>
      </c>
      <c r="B31" s="24">
        <f t="shared" ref="B31:L31" si="1">SUM(B19:B30)</f>
        <v>6129446707</v>
      </c>
      <c r="C31" s="24">
        <f t="shared" si="1"/>
        <v>7329774337</v>
      </c>
      <c r="D31" s="24">
        <f t="shared" si="1"/>
        <v>5339916668</v>
      </c>
      <c r="E31" s="24">
        <f t="shared" si="1"/>
        <v>6479222069</v>
      </c>
      <c r="F31" s="24">
        <f t="shared" si="1"/>
        <v>8911782518</v>
      </c>
      <c r="G31" s="24">
        <f t="shared" si="1"/>
        <v>10978266554</v>
      </c>
      <c r="H31" s="24">
        <f t="shared" si="1"/>
        <v>11676888869</v>
      </c>
      <c r="I31" s="24">
        <f t="shared" si="1"/>
        <v>14509079791</v>
      </c>
      <c r="J31" s="24">
        <f t="shared" si="1"/>
        <v>11788384956</v>
      </c>
      <c r="K31" s="24">
        <f t="shared" si="1"/>
        <v>8580454281</v>
      </c>
      <c r="L31" s="24">
        <f t="shared" si="1"/>
        <v>12487432912</v>
      </c>
      <c r="M31" s="24">
        <f t="shared" ref="M31:O31" si="2">SUM(M19:M30)</f>
        <v>17172417425</v>
      </c>
      <c r="N31" s="24">
        <f t="shared" si="2"/>
        <v>17432890614</v>
      </c>
      <c r="O31" s="24">
        <f t="shared" si="2"/>
        <v>11465511977</v>
      </c>
    </row>
    <row r="34" spans="1:10" x14ac:dyDescent="0.35">
      <c r="A34" s="25" t="s">
        <v>50</v>
      </c>
      <c r="B34" s="31" t="s">
        <v>27</v>
      </c>
      <c r="C34" s="31" t="s">
        <v>28</v>
      </c>
      <c r="D34" s="31" t="s">
        <v>29</v>
      </c>
      <c r="E34" s="31" t="s">
        <v>30</v>
      </c>
      <c r="F34" s="31" t="s">
        <v>31</v>
      </c>
      <c r="G34" s="31" t="s">
        <v>32</v>
      </c>
      <c r="H34" s="31" t="s">
        <v>33</v>
      </c>
      <c r="I34" s="31" t="s">
        <v>34</v>
      </c>
      <c r="J34" s="31" t="s">
        <v>35</v>
      </c>
    </row>
    <row r="35" spans="1:10" x14ac:dyDescent="0.35">
      <c r="A35" s="25" t="s">
        <v>5</v>
      </c>
      <c r="B35" s="59">
        <v>525014443</v>
      </c>
      <c r="C35" s="59">
        <v>712788380</v>
      </c>
      <c r="D35" s="59">
        <v>795415162</v>
      </c>
      <c r="E35" s="59">
        <v>862169699</v>
      </c>
      <c r="F35" s="59">
        <v>1015947344</v>
      </c>
      <c r="G35" s="59">
        <v>787233217</v>
      </c>
      <c r="H35" s="59">
        <v>633278296</v>
      </c>
      <c r="I35" s="59">
        <v>792131550</v>
      </c>
      <c r="J35" s="59">
        <v>1059676685</v>
      </c>
    </row>
    <row r="36" spans="1:10" x14ac:dyDescent="0.35">
      <c r="A36" s="25" t="s">
        <v>6</v>
      </c>
      <c r="B36" s="59">
        <v>112302616</v>
      </c>
      <c r="C36" s="59">
        <v>153194525</v>
      </c>
      <c r="D36" s="59">
        <v>185889422</v>
      </c>
      <c r="E36" s="59">
        <v>190460223</v>
      </c>
      <c r="F36" s="59">
        <v>199984474</v>
      </c>
      <c r="G36" s="59">
        <v>126742850</v>
      </c>
      <c r="H36" s="59">
        <v>96896411</v>
      </c>
      <c r="I36" s="59">
        <v>91757468</v>
      </c>
      <c r="J36" s="59">
        <v>158764619</v>
      </c>
    </row>
    <row r="37" spans="1:10" x14ac:dyDescent="0.35">
      <c r="A37" s="25" t="s">
        <v>8</v>
      </c>
      <c r="B37" s="59">
        <v>6971734861</v>
      </c>
      <c r="C37" s="59">
        <v>10001520859</v>
      </c>
      <c r="D37" s="59">
        <v>12442961730</v>
      </c>
      <c r="E37" s="59">
        <v>12519197059</v>
      </c>
      <c r="F37" s="59">
        <v>14149736797</v>
      </c>
      <c r="G37" s="59">
        <v>11018534089</v>
      </c>
      <c r="H37" s="59">
        <v>8858624270</v>
      </c>
      <c r="I37" s="59">
        <v>11669078451</v>
      </c>
      <c r="J37" s="59">
        <v>15296373761</v>
      </c>
    </row>
    <row r="38" spans="1:10" x14ac:dyDescent="0.35">
      <c r="A38" s="25" t="s">
        <v>10</v>
      </c>
      <c r="B38" s="59">
        <v>500079</v>
      </c>
      <c r="C38" s="59">
        <v>136716</v>
      </c>
      <c r="D38" s="59">
        <v>286560</v>
      </c>
      <c r="E38" s="59">
        <v>554368</v>
      </c>
      <c r="F38" s="59">
        <v>3694316</v>
      </c>
      <c r="G38" s="59">
        <v>10994044</v>
      </c>
      <c r="H38" s="59">
        <v>7613322</v>
      </c>
      <c r="I38" s="59">
        <v>97954928</v>
      </c>
      <c r="J38" s="59">
        <v>242425151</v>
      </c>
    </row>
    <row r="39" spans="1:10" x14ac:dyDescent="0.35">
      <c r="A39" s="25" t="s">
        <v>11</v>
      </c>
      <c r="B39" s="59">
        <v>167172127</v>
      </c>
      <c r="C39" s="59">
        <v>197351345</v>
      </c>
      <c r="D39" s="59">
        <v>269823494</v>
      </c>
      <c r="E39" s="59">
        <v>204057602</v>
      </c>
      <c r="F39" s="59">
        <v>244589614</v>
      </c>
      <c r="G39" s="59">
        <v>236217651</v>
      </c>
      <c r="H39" s="59">
        <v>184741456</v>
      </c>
      <c r="I39" s="59">
        <v>270832759</v>
      </c>
      <c r="J39" s="59">
        <v>331209401</v>
      </c>
    </row>
    <row r="40" spans="1:10" x14ac:dyDescent="0.35">
      <c r="A40" s="25" t="s">
        <v>12</v>
      </c>
      <c r="B40" s="59">
        <v>8026808524</v>
      </c>
      <c r="C40" s="59">
        <v>11415420188</v>
      </c>
      <c r="D40" s="59">
        <v>15093287706</v>
      </c>
      <c r="E40" s="59">
        <v>15412969570</v>
      </c>
      <c r="F40" s="59">
        <v>18647854327</v>
      </c>
      <c r="G40" s="59">
        <v>13692978710</v>
      </c>
      <c r="H40" s="59">
        <v>10801641838</v>
      </c>
      <c r="I40" s="59">
        <v>15840652844</v>
      </c>
      <c r="J40" s="59">
        <v>21751827366</v>
      </c>
    </row>
    <row r="41" spans="1:10" x14ac:dyDescent="0.35">
      <c r="A41" s="25" t="s">
        <v>13</v>
      </c>
      <c r="B41" s="59">
        <v>736596508</v>
      </c>
      <c r="C41" s="59">
        <v>988112311</v>
      </c>
      <c r="D41" s="59">
        <v>1036822439</v>
      </c>
      <c r="E41" s="59">
        <v>680637319</v>
      </c>
      <c r="F41" s="59">
        <v>553458910</v>
      </c>
      <c r="G41" s="59">
        <v>473662084</v>
      </c>
      <c r="H41" s="59">
        <v>458342682</v>
      </c>
      <c r="I41" s="59">
        <v>774430261</v>
      </c>
      <c r="J41" s="59">
        <v>1013321313</v>
      </c>
    </row>
    <row r="42" spans="1:10" x14ac:dyDescent="0.35">
      <c r="A42" s="25" t="s">
        <v>14</v>
      </c>
      <c r="B42" s="59">
        <v>198200436</v>
      </c>
      <c r="C42" s="59">
        <v>327248317</v>
      </c>
      <c r="D42" s="59">
        <v>422709260</v>
      </c>
      <c r="E42" s="59">
        <v>485114975</v>
      </c>
      <c r="F42" s="59">
        <v>678749170</v>
      </c>
      <c r="G42" s="59">
        <v>605726059</v>
      </c>
      <c r="H42" s="59">
        <v>530126568</v>
      </c>
      <c r="I42" s="59">
        <v>899744707</v>
      </c>
      <c r="J42" s="59">
        <v>1364001982</v>
      </c>
    </row>
    <row r="43" spans="1:10" x14ac:dyDescent="0.35">
      <c r="A43" s="25" t="s">
        <v>15</v>
      </c>
      <c r="B43" s="59">
        <v>4258147</v>
      </c>
      <c r="C43" s="59">
        <v>4311919</v>
      </c>
      <c r="D43" s="59">
        <v>4123596</v>
      </c>
      <c r="E43" s="59">
        <v>4167467</v>
      </c>
      <c r="F43" s="59">
        <v>4315760</v>
      </c>
      <c r="G43" s="59">
        <v>3899989</v>
      </c>
      <c r="H43" s="59">
        <v>3815677</v>
      </c>
      <c r="I43" s="59">
        <v>3788360</v>
      </c>
      <c r="J43" s="59">
        <v>4077099</v>
      </c>
    </row>
    <row r="44" spans="1:10" x14ac:dyDescent="0.35">
      <c r="A44" s="25" t="s">
        <v>16</v>
      </c>
      <c r="B44" s="59">
        <v>77405763</v>
      </c>
      <c r="C44" s="59">
        <v>88539272</v>
      </c>
      <c r="D44" s="59">
        <v>125102927</v>
      </c>
      <c r="E44" s="59">
        <v>107684876</v>
      </c>
      <c r="F44" s="59">
        <v>137333170</v>
      </c>
      <c r="G44" s="59">
        <v>135549204</v>
      </c>
      <c r="H44" s="59">
        <v>1084957180</v>
      </c>
      <c r="I44" s="59">
        <v>1058454568</v>
      </c>
      <c r="J44" s="59">
        <v>1438621291</v>
      </c>
    </row>
    <row r="45" spans="1:10" x14ac:dyDescent="0.35">
      <c r="A45" s="25" t="s">
        <v>17</v>
      </c>
      <c r="B45" s="59">
        <v>269612604</v>
      </c>
      <c r="C45" s="59">
        <v>429161133</v>
      </c>
      <c r="D45" s="59">
        <v>626478624</v>
      </c>
      <c r="E45" s="59">
        <v>727732961</v>
      </c>
      <c r="F45" s="59">
        <v>1063815671</v>
      </c>
      <c r="G45" s="59">
        <v>766234655</v>
      </c>
      <c r="H45" s="59">
        <v>583534219</v>
      </c>
      <c r="I45" s="59">
        <v>856472583</v>
      </c>
      <c r="J45" s="59">
        <v>1071330982</v>
      </c>
    </row>
    <row r="46" spans="1:10" x14ac:dyDescent="0.35">
      <c r="A46" s="25" t="s">
        <v>18</v>
      </c>
      <c r="B46" s="59">
        <v>148369523</v>
      </c>
      <c r="C46" s="59">
        <v>225589437</v>
      </c>
      <c r="D46" s="59">
        <v>248910732</v>
      </c>
      <c r="E46" s="59">
        <v>275536095</v>
      </c>
      <c r="F46" s="59">
        <v>329011132</v>
      </c>
      <c r="G46" s="59">
        <v>248648688</v>
      </c>
      <c r="H46" s="59">
        <v>167002438</v>
      </c>
      <c r="I46" s="59">
        <v>292697591</v>
      </c>
      <c r="J46" s="59">
        <v>709349133</v>
      </c>
    </row>
    <row r="47" spans="1:10" x14ac:dyDescent="0.35">
      <c r="A47" s="25" t="s">
        <v>19</v>
      </c>
      <c r="B47" s="60">
        <f>SUM(B35:B46)</f>
        <v>17237975631</v>
      </c>
      <c r="C47" s="60">
        <f t="shared" ref="C47:J47" si="3">SUM(C35:C46)</f>
        <v>24543374402</v>
      </c>
      <c r="D47" s="60">
        <f t="shared" si="3"/>
        <v>31251811652</v>
      </c>
      <c r="E47" s="60">
        <f t="shared" si="3"/>
        <v>31470282214</v>
      </c>
      <c r="F47" s="60">
        <f t="shared" si="3"/>
        <v>37028490685</v>
      </c>
      <c r="G47" s="60">
        <f t="shared" si="3"/>
        <v>28106421240</v>
      </c>
      <c r="H47" s="60">
        <f t="shared" si="3"/>
        <v>23410574357</v>
      </c>
      <c r="I47" s="60">
        <f t="shared" si="3"/>
        <v>32647996070</v>
      </c>
      <c r="J47" s="60">
        <f t="shared" si="3"/>
        <v>44440978783</v>
      </c>
    </row>
    <row r="48" spans="1:10" x14ac:dyDescent="0.35">
      <c r="A48" s="25" t="s">
        <v>20</v>
      </c>
      <c r="B48" s="45">
        <f>B47/B49</f>
        <v>1.3041255804644505E-2</v>
      </c>
      <c r="C48" s="45">
        <f t="shared" ref="C48:J48" si="4">C47/C49</f>
        <v>1.6013885841641155E-2</v>
      </c>
      <c r="D48" s="45">
        <f t="shared" si="4"/>
        <v>1.8995517094423368E-2</v>
      </c>
      <c r="E48" s="45">
        <f t="shared" si="4"/>
        <v>1.811024169540594E-2</v>
      </c>
      <c r="F48" s="45">
        <f t="shared" si="4"/>
        <v>2.0044076546771976E-2</v>
      </c>
      <c r="G48" s="45">
        <f t="shared" si="4"/>
        <v>1.6726861257033793E-2</v>
      </c>
      <c r="H48" s="45">
        <f t="shared" si="4"/>
        <v>1.4532307968147827E-2</v>
      </c>
      <c r="I48" s="45">
        <f t="shared" si="4"/>
        <v>1.8935170001577045E-2</v>
      </c>
      <c r="J48" s="45">
        <f t="shared" si="4"/>
        <v>2.3204071206825452E-2</v>
      </c>
    </row>
    <row r="49" spans="1:10" x14ac:dyDescent="0.35">
      <c r="A49" s="25" t="s">
        <v>21</v>
      </c>
      <c r="B49" s="60">
        <v>1321803351550</v>
      </c>
      <c r="C49" s="60">
        <v>1532630783353</v>
      </c>
      <c r="D49" s="60">
        <v>1645220369451</v>
      </c>
      <c r="E49" s="60">
        <v>1737706362140</v>
      </c>
      <c r="F49" s="60">
        <v>1847353286573</v>
      </c>
      <c r="G49" s="60">
        <v>1680316516536</v>
      </c>
      <c r="H49" s="60">
        <v>1610932992083</v>
      </c>
      <c r="I49" s="60">
        <v>1724198730050</v>
      </c>
      <c r="J49" s="60">
        <v>1915223341063</v>
      </c>
    </row>
    <row r="52" spans="1:10" x14ac:dyDescent="0.35">
      <c r="A52" s="25" t="s">
        <v>51</v>
      </c>
      <c r="B52" s="31" t="s">
        <v>40</v>
      </c>
      <c r="C52" s="31" t="s">
        <v>41</v>
      </c>
      <c r="D52" s="31" t="s">
        <v>42</v>
      </c>
      <c r="E52" s="31" t="s">
        <v>43</v>
      </c>
      <c r="F52" s="31" t="s">
        <v>44</v>
      </c>
      <c r="G52" s="31" t="s">
        <v>45</v>
      </c>
      <c r="H52" s="31" t="s">
        <v>46</v>
      </c>
      <c r="I52" s="31" t="s">
        <v>47</v>
      </c>
      <c r="J52" s="31" t="s">
        <v>48</v>
      </c>
    </row>
    <row r="53" spans="1:10" x14ac:dyDescent="0.35">
      <c r="A53" s="25" t="s">
        <v>5</v>
      </c>
      <c r="B53" s="59">
        <v>226465536</v>
      </c>
      <c r="C53" s="59">
        <v>320581323</v>
      </c>
      <c r="D53" s="59">
        <v>392039261</v>
      </c>
      <c r="E53" s="59">
        <v>437256713</v>
      </c>
      <c r="F53" s="59">
        <v>499967288</v>
      </c>
      <c r="G53" s="59">
        <v>384635634</v>
      </c>
      <c r="H53" s="59">
        <v>289254449</v>
      </c>
      <c r="I53" s="59">
        <v>361518296</v>
      </c>
      <c r="J53" s="72">
        <v>437004380</v>
      </c>
    </row>
    <row r="54" spans="1:10" x14ac:dyDescent="0.35">
      <c r="A54" s="25" t="s">
        <v>6</v>
      </c>
      <c r="B54" s="59">
        <v>37705995</v>
      </c>
      <c r="C54" s="59">
        <v>48965440</v>
      </c>
      <c r="D54" s="59">
        <v>64426714</v>
      </c>
      <c r="E54" s="59">
        <v>69049378</v>
      </c>
      <c r="F54" s="59">
        <v>71673185</v>
      </c>
      <c r="G54" s="59">
        <v>50971436</v>
      </c>
      <c r="H54" s="59">
        <v>38422741</v>
      </c>
      <c r="I54" s="59">
        <v>47878402</v>
      </c>
      <c r="J54" s="72">
        <v>81162341</v>
      </c>
    </row>
    <row r="55" spans="1:10" x14ac:dyDescent="0.35">
      <c r="A55" s="25" t="s">
        <v>8</v>
      </c>
      <c r="B55" s="59">
        <v>2361720342</v>
      </c>
      <c r="C55" s="59">
        <v>3323173807</v>
      </c>
      <c r="D55" s="59">
        <v>4056106204</v>
      </c>
      <c r="E55" s="59">
        <v>4269651894</v>
      </c>
      <c r="F55" s="59">
        <v>4968148812</v>
      </c>
      <c r="G55" s="59">
        <v>3928098808</v>
      </c>
      <c r="H55" s="59">
        <v>3208605328</v>
      </c>
      <c r="I55" s="59">
        <v>4333119543</v>
      </c>
      <c r="J55" s="72">
        <v>5680376666</v>
      </c>
    </row>
    <row r="56" spans="1:10" x14ac:dyDescent="0.35">
      <c r="A56" s="25" t="s">
        <v>10</v>
      </c>
      <c r="B56" s="59">
        <v>132935</v>
      </c>
      <c r="C56" s="59">
        <v>55506</v>
      </c>
      <c r="D56" s="59">
        <v>126473</v>
      </c>
      <c r="E56" s="59">
        <v>305345</v>
      </c>
      <c r="F56" s="59">
        <v>3333037</v>
      </c>
      <c r="G56" s="59">
        <v>11438225</v>
      </c>
      <c r="H56" s="59">
        <v>7558567</v>
      </c>
      <c r="I56" s="59">
        <v>28836241</v>
      </c>
      <c r="J56" s="72">
        <v>41512697</v>
      </c>
    </row>
    <row r="57" spans="1:10" x14ac:dyDescent="0.35">
      <c r="A57" s="25" t="s">
        <v>11</v>
      </c>
      <c r="B57" s="59">
        <v>30802459</v>
      </c>
      <c r="C57" s="59">
        <v>33369789</v>
      </c>
      <c r="D57" s="59">
        <v>39402402</v>
      </c>
      <c r="E57" s="59">
        <v>60874475</v>
      </c>
      <c r="F57" s="59">
        <v>86042765</v>
      </c>
      <c r="G57" s="59">
        <v>102566593</v>
      </c>
      <c r="H57" s="59">
        <v>73040173</v>
      </c>
      <c r="I57" s="59">
        <v>80630596</v>
      </c>
      <c r="J57" s="72">
        <v>67493584</v>
      </c>
    </row>
    <row r="58" spans="1:10" x14ac:dyDescent="0.35">
      <c r="A58" s="25" t="s">
        <v>12</v>
      </c>
      <c r="B58" s="59">
        <v>3303080723</v>
      </c>
      <c r="C58" s="59">
        <v>4535357183</v>
      </c>
      <c r="D58" s="59">
        <v>5655677020</v>
      </c>
      <c r="E58" s="59">
        <v>6040749160</v>
      </c>
      <c r="F58" s="59">
        <v>7843661558</v>
      </c>
      <c r="G58" s="59">
        <v>6449082485</v>
      </c>
      <c r="H58" s="59">
        <v>4204751233</v>
      </c>
      <c r="I58" s="59">
        <v>6286693615</v>
      </c>
      <c r="J58" s="72">
        <v>8776076587</v>
      </c>
    </row>
    <row r="59" spans="1:10" x14ac:dyDescent="0.35">
      <c r="A59" s="25" t="s">
        <v>13</v>
      </c>
      <c r="B59" s="59">
        <v>213357642</v>
      </c>
      <c r="C59" s="59">
        <v>238416072</v>
      </c>
      <c r="D59" s="59">
        <v>215159793</v>
      </c>
      <c r="E59" s="59">
        <v>152747546</v>
      </c>
      <c r="F59" s="59">
        <v>170821138</v>
      </c>
      <c r="G59" s="59">
        <v>161467724</v>
      </c>
      <c r="H59" s="59">
        <v>195654836</v>
      </c>
      <c r="I59" s="59">
        <v>435979691</v>
      </c>
      <c r="J59" s="72">
        <v>626702071</v>
      </c>
    </row>
    <row r="60" spans="1:10" x14ac:dyDescent="0.35">
      <c r="A60" s="25" t="s">
        <v>14</v>
      </c>
      <c r="B60" s="59">
        <v>74611982</v>
      </c>
      <c r="C60" s="59">
        <v>102013592</v>
      </c>
      <c r="D60" s="59">
        <v>146868615</v>
      </c>
      <c r="E60" s="59">
        <v>180371883</v>
      </c>
      <c r="F60" s="59">
        <v>254969757</v>
      </c>
      <c r="G60" s="59">
        <v>246666602</v>
      </c>
      <c r="H60" s="59">
        <v>214452471</v>
      </c>
      <c r="I60" s="59">
        <v>383867375</v>
      </c>
      <c r="J60" s="72">
        <v>639015277</v>
      </c>
    </row>
    <row r="61" spans="1:10" x14ac:dyDescent="0.35">
      <c r="A61" s="25" t="s">
        <v>15</v>
      </c>
      <c r="B61" s="59">
        <v>2395342</v>
      </c>
      <c r="C61" s="59">
        <v>2286931</v>
      </c>
      <c r="D61" s="59">
        <v>2371970</v>
      </c>
      <c r="E61" s="59">
        <v>2684220</v>
      </c>
      <c r="F61" s="59">
        <v>2631688</v>
      </c>
      <c r="G61" s="59">
        <v>2356346</v>
      </c>
      <c r="H61" s="59">
        <v>2287206</v>
      </c>
      <c r="I61" s="59">
        <v>2434210</v>
      </c>
      <c r="J61" s="72">
        <v>2404526</v>
      </c>
    </row>
    <row r="62" spans="1:10" x14ac:dyDescent="0.35">
      <c r="A62" s="25" t="s">
        <v>16</v>
      </c>
      <c r="B62" s="59">
        <v>20547094</v>
      </c>
      <c r="C62" s="59">
        <v>28188621</v>
      </c>
      <c r="D62" s="59">
        <v>37713699</v>
      </c>
      <c r="E62" s="59">
        <v>40164636</v>
      </c>
      <c r="F62" s="59">
        <v>50945932</v>
      </c>
      <c r="G62" s="59">
        <v>41534077</v>
      </c>
      <c r="H62" s="59">
        <v>38733292</v>
      </c>
      <c r="I62" s="59">
        <v>51751367</v>
      </c>
      <c r="J62" s="72">
        <v>73198602</v>
      </c>
    </row>
    <row r="63" spans="1:10" x14ac:dyDescent="0.35">
      <c r="A63" s="25" t="s">
        <v>17</v>
      </c>
      <c r="B63" s="59">
        <v>134422451</v>
      </c>
      <c r="C63" s="59">
        <v>184007649</v>
      </c>
      <c r="D63" s="59">
        <v>252433521</v>
      </c>
      <c r="E63" s="59">
        <v>291038499</v>
      </c>
      <c r="F63" s="59">
        <v>406580061</v>
      </c>
      <c r="G63" s="59">
        <v>281286724</v>
      </c>
      <c r="H63" s="59">
        <v>212679226</v>
      </c>
      <c r="I63" s="59">
        <v>332130862</v>
      </c>
      <c r="J63" s="72">
        <v>452501364</v>
      </c>
    </row>
    <row r="64" spans="1:10" x14ac:dyDescent="0.35">
      <c r="A64" s="25" t="s">
        <v>18</v>
      </c>
      <c r="B64" s="59">
        <v>73979568</v>
      </c>
      <c r="C64" s="59">
        <v>95366605</v>
      </c>
      <c r="D64" s="59">
        <v>115940882</v>
      </c>
      <c r="E64" s="59">
        <v>131995120</v>
      </c>
      <c r="F64" s="59">
        <v>150304570</v>
      </c>
      <c r="G64" s="59">
        <v>128280302</v>
      </c>
      <c r="H64" s="59">
        <v>95014759</v>
      </c>
      <c r="I64" s="59">
        <v>142592714</v>
      </c>
      <c r="J64" s="72">
        <v>294969330</v>
      </c>
    </row>
    <row r="65" spans="1:10" x14ac:dyDescent="0.35">
      <c r="A65" s="25" t="s">
        <v>19</v>
      </c>
      <c r="B65" s="60">
        <f>SUM(B53:B64)</f>
        <v>6479222069</v>
      </c>
      <c r="C65" s="60">
        <f t="shared" ref="C65:J65" si="5">SUM(C53:C64)</f>
        <v>8911782518</v>
      </c>
      <c r="D65" s="60">
        <f t="shared" si="5"/>
        <v>10978266554</v>
      </c>
      <c r="E65" s="60">
        <f t="shared" si="5"/>
        <v>11676888869</v>
      </c>
      <c r="F65" s="60">
        <f t="shared" si="5"/>
        <v>14509079791</v>
      </c>
      <c r="G65" s="60">
        <f t="shared" si="5"/>
        <v>11788384956</v>
      </c>
      <c r="H65" s="60">
        <f t="shared" si="5"/>
        <v>8580454281</v>
      </c>
      <c r="I65" s="60">
        <f t="shared" si="5"/>
        <v>12487432912</v>
      </c>
      <c r="J65" s="60">
        <f t="shared" si="5"/>
        <v>17172417425</v>
      </c>
    </row>
    <row r="66" spans="1:10" x14ac:dyDescent="0.35">
      <c r="A66" s="25" t="s">
        <v>20</v>
      </c>
      <c r="B66" s="45">
        <f>B65/B67</f>
        <v>2.363924333365712E-2</v>
      </c>
      <c r="C66" s="45">
        <f t="shared" ref="C66:J66" si="6">C65/C67</f>
        <v>2.9385891042453972E-2</v>
      </c>
      <c r="D66" s="45">
        <f t="shared" si="6"/>
        <v>3.3128510987217141E-2</v>
      </c>
      <c r="E66" s="45">
        <f t="shared" si="6"/>
        <v>3.3625397073104461E-2</v>
      </c>
      <c r="F66" s="45">
        <f t="shared" si="6"/>
        <v>3.8640565298701926E-2</v>
      </c>
      <c r="G66" s="45">
        <f t="shared" si="6"/>
        <v>3.1668911397135846E-2</v>
      </c>
      <c r="H66" s="45">
        <f t="shared" si="6"/>
        <v>2.3429304983015382E-2</v>
      </c>
      <c r="I66" s="45">
        <f t="shared" si="6"/>
        <v>3.2169178039060158E-2</v>
      </c>
      <c r="J66" s="45">
        <f t="shared" si="6"/>
        <v>4.0796423000148158E-2</v>
      </c>
    </row>
    <row r="67" spans="1:10" x14ac:dyDescent="0.35">
      <c r="A67" s="25" t="s">
        <v>21</v>
      </c>
      <c r="B67" s="60">
        <v>274087540686</v>
      </c>
      <c r="C67" s="60">
        <v>303267391318</v>
      </c>
      <c r="D67" s="60">
        <v>331384243567</v>
      </c>
      <c r="E67" s="60">
        <v>347263969660</v>
      </c>
      <c r="F67" s="60">
        <v>375488290061</v>
      </c>
      <c r="G67" s="60">
        <v>372238401509</v>
      </c>
      <c r="H67" s="60">
        <v>366227435565</v>
      </c>
      <c r="I67" s="60">
        <v>388180042923</v>
      </c>
      <c r="J67" s="60">
        <v>420929487493</v>
      </c>
    </row>
    <row r="72" spans="1:10" x14ac:dyDescent="0.35">
      <c r="A72" s="71"/>
      <c r="B72" s="71"/>
      <c r="E72" s="31" t="s">
        <v>52</v>
      </c>
      <c r="F72" s="31" t="s">
        <v>53</v>
      </c>
      <c r="G72" s="31" t="s">
        <v>54</v>
      </c>
      <c r="H72" s="31" t="s">
        <v>55</v>
      </c>
    </row>
    <row r="73" spans="1:10" x14ac:dyDescent="0.35">
      <c r="B73" s="61"/>
      <c r="C73" s="61"/>
      <c r="D73" s="61"/>
      <c r="E73" s="31" t="s">
        <v>5</v>
      </c>
      <c r="F73" s="66">
        <v>1059676685</v>
      </c>
      <c r="G73" s="72">
        <v>437004380</v>
      </c>
      <c r="H73" s="67">
        <f>G73*0.0625</f>
        <v>27312773.75</v>
      </c>
    </row>
    <row r="74" spans="1:10" x14ac:dyDescent="0.35">
      <c r="B74" s="61"/>
      <c r="C74" s="61"/>
      <c r="D74" s="61"/>
      <c r="E74" s="31" t="s">
        <v>6</v>
      </c>
      <c r="F74" s="64">
        <v>158764619</v>
      </c>
      <c r="G74" s="72">
        <v>81162341</v>
      </c>
      <c r="H74" s="67">
        <f t="shared" ref="H74:H84" si="7">G74*0.0625</f>
        <v>5072646.3125</v>
      </c>
    </row>
    <row r="75" spans="1:10" x14ac:dyDescent="0.35">
      <c r="B75" s="61"/>
      <c r="C75" s="61"/>
      <c r="D75" s="61"/>
      <c r="E75" s="31" t="s">
        <v>8</v>
      </c>
      <c r="F75" s="64">
        <v>15296373761</v>
      </c>
      <c r="G75" s="72">
        <v>5680376666</v>
      </c>
      <c r="H75" s="67">
        <f t="shared" si="7"/>
        <v>355023541.625</v>
      </c>
    </row>
    <row r="76" spans="1:10" x14ac:dyDescent="0.35">
      <c r="B76" s="61"/>
      <c r="C76" s="61"/>
      <c r="D76" s="61"/>
      <c r="E76" s="31" t="s">
        <v>56</v>
      </c>
      <c r="F76" s="64">
        <v>242425151</v>
      </c>
      <c r="G76" s="72">
        <v>41512697</v>
      </c>
      <c r="H76" s="67">
        <f t="shared" si="7"/>
        <v>2594543.5625</v>
      </c>
    </row>
    <row r="77" spans="1:10" x14ac:dyDescent="0.35">
      <c r="B77" s="61"/>
      <c r="C77" s="61"/>
      <c r="D77" s="61"/>
      <c r="E77" s="31" t="s">
        <v>11</v>
      </c>
      <c r="F77" s="64">
        <v>331209401</v>
      </c>
      <c r="G77" s="72">
        <v>67493584</v>
      </c>
      <c r="H77" s="67">
        <f t="shared" si="7"/>
        <v>4218349</v>
      </c>
    </row>
    <row r="78" spans="1:10" x14ac:dyDescent="0.35">
      <c r="B78" s="61"/>
      <c r="C78" s="61"/>
      <c r="D78" s="61"/>
      <c r="E78" s="31" t="s">
        <v>12</v>
      </c>
      <c r="F78" s="64">
        <v>21751827366</v>
      </c>
      <c r="G78" s="72">
        <v>8776076587</v>
      </c>
      <c r="H78" s="67">
        <f t="shared" si="7"/>
        <v>548504786.6875</v>
      </c>
    </row>
    <row r="79" spans="1:10" x14ac:dyDescent="0.35">
      <c r="B79" s="61"/>
      <c r="C79" s="61"/>
      <c r="D79" s="61"/>
      <c r="E79" s="31" t="s">
        <v>13</v>
      </c>
      <c r="F79" s="64">
        <v>1013321313</v>
      </c>
      <c r="G79" s="72">
        <v>626702071</v>
      </c>
      <c r="H79" s="67">
        <f t="shared" si="7"/>
        <v>39168879.4375</v>
      </c>
    </row>
    <row r="80" spans="1:10" x14ac:dyDescent="0.35">
      <c r="B80" s="61"/>
      <c r="C80" s="61"/>
      <c r="D80" s="61"/>
      <c r="E80" s="31" t="s">
        <v>14</v>
      </c>
      <c r="F80" s="64">
        <v>1364001982</v>
      </c>
      <c r="G80" s="72">
        <v>639015277</v>
      </c>
      <c r="H80" s="67">
        <f t="shared" si="7"/>
        <v>39938454.8125</v>
      </c>
    </row>
    <row r="81" spans="2:8" x14ac:dyDescent="0.35">
      <c r="B81" s="61"/>
      <c r="C81" s="61"/>
      <c r="D81" s="61"/>
      <c r="E81" s="31" t="s">
        <v>15</v>
      </c>
      <c r="F81" s="64">
        <v>4077099</v>
      </c>
      <c r="G81" s="72">
        <v>2404526</v>
      </c>
      <c r="H81" s="67">
        <f t="shared" si="7"/>
        <v>150282.875</v>
      </c>
    </row>
    <row r="82" spans="2:8" x14ac:dyDescent="0.35">
      <c r="B82" s="61"/>
      <c r="C82" s="61"/>
      <c r="D82" s="61"/>
      <c r="E82" s="31" t="s">
        <v>16</v>
      </c>
      <c r="F82" s="64">
        <v>1438621291</v>
      </c>
      <c r="G82" s="72">
        <v>73198602</v>
      </c>
      <c r="H82" s="67">
        <f t="shared" si="7"/>
        <v>4574912.625</v>
      </c>
    </row>
    <row r="83" spans="2:8" x14ac:dyDescent="0.35">
      <c r="B83" s="61"/>
      <c r="C83" s="61"/>
      <c r="D83" s="61"/>
      <c r="E83" s="31" t="s">
        <v>17</v>
      </c>
      <c r="F83" s="64">
        <v>1071330982</v>
      </c>
      <c r="G83" s="72">
        <v>452501364</v>
      </c>
      <c r="H83" s="67">
        <f t="shared" si="7"/>
        <v>28281335.25</v>
      </c>
    </row>
    <row r="84" spans="2:8" x14ac:dyDescent="0.35">
      <c r="B84" s="61"/>
      <c r="C84" s="61"/>
      <c r="D84" s="61"/>
      <c r="E84" s="68" t="s">
        <v>18</v>
      </c>
      <c r="F84" s="65">
        <v>709349133</v>
      </c>
      <c r="G84" s="72">
        <v>294969330</v>
      </c>
      <c r="H84" s="67">
        <f t="shared" si="7"/>
        <v>18435583.125</v>
      </c>
    </row>
    <row r="85" spans="2:8" x14ac:dyDescent="0.35">
      <c r="B85" s="61"/>
      <c r="C85" s="61"/>
      <c r="D85" s="61"/>
      <c r="E85" s="31" t="s">
        <v>57</v>
      </c>
      <c r="F85" s="69">
        <f>SUM(F73:F84)</f>
        <v>44440978783</v>
      </c>
      <c r="G85" s="69">
        <f t="shared" ref="G85:H85" si="8">SUM(G73:G84)</f>
        <v>17172417425</v>
      </c>
      <c r="H85" s="69">
        <f t="shared" si="8"/>
        <v>1073276089.0625</v>
      </c>
    </row>
    <row r="86" spans="2:8" x14ac:dyDescent="0.35">
      <c r="B86" s="62"/>
      <c r="C86" s="62"/>
      <c r="D86" s="62"/>
      <c r="E86" s="31" t="s">
        <v>58</v>
      </c>
      <c r="F86" s="70">
        <f>F85/F87</f>
        <v>2.3204071206825452E-2</v>
      </c>
      <c r="G86" s="70">
        <f t="shared" ref="G86:H86" si="9">G85/G87</f>
        <v>4.0796423000148158E-2</v>
      </c>
      <c r="H86" s="70">
        <f t="shared" si="9"/>
        <v>4.0796423000148158E-2</v>
      </c>
    </row>
    <row r="87" spans="2:8" x14ac:dyDescent="0.35">
      <c r="B87" s="61"/>
      <c r="C87" s="61"/>
      <c r="D87" s="61"/>
      <c r="E87" s="31" t="s">
        <v>59</v>
      </c>
      <c r="F87" s="69">
        <v>1915223341063</v>
      </c>
      <c r="G87" s="69">
        <v>420929487493</v>
      </c>
      <c r="H87" s="69">
        <f>G87*0.0625</f>
        <v>26308092968.3125</v>
      </c>
    </row>
    <row r="90" spans="2:8" x14ac:dyDescent="0.35">
      <c r="B90" s="61"/>
      <c r="C90" s="61"/>
      <c r="D90" s="63"/>
    </row>
  </sheetData>
  <phoneticPr fontId="6" type="noConversion"/>
  <pageMargins left="1" right="1" top="1" bottom="1" header="0.5" footer="0.5"/>
  <pageSetup scale="66" fitToHeight="0" orientation="landscape" r:id="rId1"/>
  <headerFooter>
    <oddHeader xml:space="preserve">&amp;C&amp;"-,Bold"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4"/>
  <sheetViews>
    <sheetView topLeftCell="M1" workbookViewId="0">
      <selection activeCell="S10" sqref="S10"/>
    </sheetView>
  </sheetViews>
  <sheetFormatPr defaultRowHeight="14.5" x14ac:dyDescent="0.35"/>
  <cols>
    <col min="1" max="1" width="13.08984375" bestFit="1" customWidth="1"/>
    <col min="2" max="6" width="15.36328125" bestFit="1" customWidth="1"/>
    <col min="7" max="7" width="15.453125" bestFit="1" customWidth="1"/>
    <col min="8" max="12" width="15.36328125" bestFit="1" customWidth="1"/>
    <col min="13" max="13" width="15.36328125" customWidth="1"/>
    <col min="14" max="14" width="15.90625" bestFit="1" customWidth="1"/>
    <col min="15" max="15" width="23.81640625" customWidth="1"/>
    <col min="16" max="16" width="18.1796875" customWidth="1"/>
  </cols>
  <sheetData>
    <row r="1" spans="1:16" x14ac:dyDescent="0.35">
      <c r="A1" s="1" t="s">
        <v>60</v>
      </c>
      <c r="B1" s="4">
        <v>2007</v>
      </c>
      <c r="C1" s="4">
        <v>2008</v>
      </c>
      <c r="D1" s="4">
        <v>2009</v>
      </c>
      <c r="E1" s="4">
        <v>2010</v>
      </c>
      <c r="F1" s="4">
        <v>2011</v>
      </c>
      <c r="G1" s="4">
        <v>2012</v>
      </c>
      <c r="H1" s="4">
        <v>2013</v>
      </c>
      <c r="I1" s="4">
        <v>2014</v>
      </c>
      <c r="J1" s="4">
        <v>2015</v>
      </c>
      <c r="K1" s="4">
        <v>2016</v>
      </c>
      <c r="L1" s="4">
        <v>2017</v>
      </c>
      <c r="M1" s="4">
        <v>2018</v>
      </c>
      <c r="N1" s="4">
        <v>2019</v>
      </c>
      <c r="O1" s="4">
        <v>2020</v>
      </c>
      <c r="P1" s="4">
        <v>2021</v>
      </c>
    </row>
    <row r="2" spans="1:16" ht="15.5" x14ac:dyDescent="0.35">
      <c r="A2" s="1" t="s">
        <v>5</v>
      </c>
      <c r="B2" s="3">
        <v>3717785047</v>
      </c>
      <c r="C2" s="3">
        <v>4456539682</v>
      </c>
      <c r="D2" s="3">
        <v>3599181992</v>
      </c>
      <c r="E2" s="3">
        <v>4200328284</v>
      </c>
      <c r="F2" s="3">
        <v>4757144258</v>
      </c>
      <c r="G2" s="8">
        <v>5467000321</v>
      </c>
      <c r="H2" s="3">
        <v>6422635992</v>
      </c>
      <c r="I2" s="3">
        <v>7639884885</v>
      </c>
      <c r="J2" s="3">
        <v>5385066059</v>
      </c>
      <c r="K2" s="3">
        <v>3984206685</v>
      </c>
      <c r="L2" s="3">
        <v>4724857970</v>
      </c>
      <c r="M2" s="3">
        <v>5154109977</v>
      </c>
      <c r="N2" s="3">
        <v>5624829423</v>
      </c>
      <c r="O2" s="122">
        <v>5717766952</v>
      </c>
      <c r="P2" s="127">
        <v>6266766919</v>
      </c>
    </row>
    <row r="3" spans="1:16" ht="15.5" x14ac:dyDescent="0.35">
      <c r="A3" s="1" t="s">
        <v>6</v>
      </c>
      <c r="B3" s="3">
        <v>1973338520</v>
      </c>
      <c r="C3" s="3">
        <v>2356323580</v>
      </c>
      <c r="D3" s="3">
        <v>2164635510</v>
      </c>
      <c r="E3" s="3">
        <v>2366195070</v>
      </c>
      <c r="F3" s="3">
        <v>2282525450</v>
      </c>
      <c r="G3" s="8">
        <v>2711453460</v>
      </c>
      <c r="H3" s="3">
        <v>2618190090</v>
      </c>
      <c r="I3" s="3">
        <v>2404296810</v>
      </c>
      <c r="J3" s="3">
        <v>1662725720</v>
      </c>
      <c r="K3" s="3">
        <v>1004303710</v>
      </c>
      <c r="L3" s="3">
        <v>1002256620</v>
      </c>
      <c r="M3" s="3">
        <v>1091808850</v>
      </c>
      <c r="N3" s="3">
        <v>1433077013</v>
      </c>
      <c r="O3" s="122">
        <v>1609435199</v>
      </c>
      <c r="P3" s="127">
        <v>1647715801</v>
      </c>
    </row>
    <row r="4" spans="1:16" ht="15.5" x14ac:dyDescent="0.35">
      <c r="A4" s="1" t="s">
        <v>8</v>
      </c>
      <c r="B4" s="3">
        <v>9045220709</v>
      </c>
      <c r="C4" s="3">
        <v>11204335102</v>
      </c>
      <c r="D4" s="3">
        <v>10985085322</v>
      </c>
      <c r="E4" s="3">
        <v>11328158412</v>
      </c>
      <c r="F4" s="3">
        <v>11943735770</v>
      </c>
      <c r="G4" s="8">
        <v>13347894766</v>
      </c>
      <c r="H4" s="3">
        <v>15293231394</v>
      </c>
      <c r="I4" s="3">
        <v>16360016587</v>
      </c>
      <c r="J4" s="3">
        <v>15520634743</v>
      </c>
      <c r="K4" s="3">
        <v>14181945101</v>
      </c>
      <c r="L4" s="3">
        <v>14620998996</v>
      </c>
      <c r="M4" s="3">
        <v>13657911921</v>
      </c>
      <c r="N4" s="3">
        <v>17910205121</v>
      </c>
      <c r="O4" s="122">
        <v>18836680220</v>
      </c>
      <c r="P4" s="127">
        <v>18799370447</v>
      </c>
    </row>
    <row r="5" spans="1:16" ht="15.5" x14ac:dyDescent="0.35">
      <c r="A5" s="1" t="s">
        <v>10</v>
      </c>
      <c r="B5" s="3">
        <v>781436740</v>
      </c>
      <c r="C5" s="3">
        <v>956993560</v>
      </c>
      <c r="D5" s="3">
        <v>788759820</v>
      </c>
      <c r="E5" s="3">
        <v>827739320</v>
      </c>
      <c r="F5" s="3">
        <v>713525120</v>
      </c>
      <c r="G5" s="8">
        <v>677123020</v>
      </c>
      <c r="H5" s="3">
        <v>623236390</v>
      </c>
      <c r="I5" s="3">
        <v>970064800</v>
      </c>
      <c r="J5" s="3">
        <v>1126468590</v>
      </c>
      <c r="K5" s="3">
        <v>1329391140</v>
      </c>
      <c r="L5" s="3">
        <v>2009064890</v>
      </c>
      <c r="M5" s="3">
        <v>3761383250</v>
      </c>
      <c r="N5" s="3">
        <v>8121891863</v>
      </c>
      <c r="O5" s="122">
        <v>8971199795</v>
      </c>
      <c r="P5" s="127">
        <v>7954275990</v>
      </c>
    </row>
    <row r="6" spans="1:16" ht="15.5" x14ac:dyDescent="0.35">
      <c r="A6" s="1" t="s">
        <v>11</v>
      </c>
      <c r="B6" s="3">
        <v>1150792296</v>
      </c>
      <c r="C6" s="3">
        <v>1593230876</v>
      </c>
      <c r="D6" s="3">
        <v>1927452396</v>
      </c>
      <c r="E6" s="3">
        <v>2609987950</v>
      </c>
      <c r="F6" s="3">
        <v>3180120520</v>
      </c>
      <c r="G6" s="8">
        <v>4900374390</v>
      </c>
      <c r="H6" s="3">
        <v>5668450260</v>
      </c>
      <c r="I6" s="3">
        <v>6344464870</v>
      </c>
      <c r="J6" s="3">
        <v>5494583040</v>
      </c>
      <c r="K6" s="3">
        <v>4367630050</v>
      </c>
      <c r="L6" s="3">
        <v>4705459400</v>
      </c>
      <c r="M6" s="3">
        <v>5017872260</v>
      </c>
      <c r="N6" s="3">
        <v>8089934120</v>
      </c>
      <c r="O6" s="122">
        <v>10745360740</v>
      </c>
      <c r="P6" s="127">
        <v>9482161752</v>
      </c>
    </row>
    <row r="7" spans="1:16" ht="15.5" x14ac:dyDescent="0.35">
      <c r="A7" s="1" t="s">
        <v>12</v>
      </c>
      <c r="B7" s="3">
        <v>9931182193</v>
      </c>
      <c r="C7" s="3">
        <v>12382796012</v>
      </c>
      <c r="D7" s="3">
        <v>12502940680</v>
      </c>
      <c r="E7" s="3">
        <v>13096758323</v>
      </c>
      <c r="F7" s="3">
        <v>13824190640</v>
      </c>
      <c r="G7" s="8">
        <v>17226850504</v>
      </c>
      <c r="H7" s="3">
        <v>19838123509</v>
      </c>
      <c r="I7" s="3">
        <v>22810788055</v>
      </c>
      <c r="J7" s="3">
        <v>23990543631</v>
      </c>
      <c r="K7" s="3">
        <v>22658970706</v>
      </c>
      <c r="L7" s="3">
        <v>25484388774</v>
      </c>
      <c r="M7" s="3">
        <v>29099178571</v>
      </c>
      <c r="N7" s="3">
        <v>40604113118</v>
      </c>
      <c r="O7" s="122">
        <v>42741588887</v>
      </c>
      <c r="P7" s="127">
        <v>41850642660</v>
      </c>
    </row>
    <row r="8" spans="1:16" ht="15.5" x14ac:dyDescent="0.35">
      <c r="A8" s="1" t="s">
        <v>13</v>
      </c>
      <c r="B8" s="3">
        <v>3457252843</v>
      </c>
      <c r="C8" s="3">
        <v>4642456430</v>
      </c>
      <c r="D8" s="3">
        <v>4245902450</v>
      </c>
      <c r="E8" s="3">
        <v>4564671410</v>
      </c>
      <c r="F8" s="3">
        <v>4433941190</v>
      </c>
      <c r="G8" s="8">
        <v>4769569314</v>
      </c>
      <c r="H8" s="3">
        <v>4365242390</v>
      </c>
      <c r="I8" s="3">
        <v>4289891060</v>
      </c>
      <c r="J8" s="3">
        <v>3367477477</v>
      </c>
      <c r="K8" s="3">
        <v>2992418129</v>
      </c>
      <c r="L8" s="3">
        <v>3748132940</v>
      </c>
      <c r="M8" s="3">
        <v>3984755914</v>
      </c>
      <c r="N8" s="3">
        <v>5057540950</v>
      </c>
      <c r="O8" s="122">
        <v>5327610221</v>
      </c>
      <c r="P8" s="127">
        <v>5831340520</v>
      </c>
    </row>
    <row r="9" spans="1:16" ht="15.5" x14ac:dyDescent="0.35">
      <c r="A9" s="1" t="s">
        <v>14</v>
      </c>
      <c r="B9" s="3">
        <v>839804403</v>
      </c>
      <c r="C9" s="3">
        <v>903569240</v>
      </c>
      <c r="D9" s="3">
        <v>812606830</v>
      </c>
      <c r="E9" s="3">
        <v>822131480</v>
      </c>
      <c r="F9" s="3">
        <v>961435800</v>
      </c>
      <c r="G9" s="8">
        <v>1909943630</v>
      </c>
      <c r="H9" s="3">
        <v>1722675290</v>
      </c>
      <c r="I9" s="3">
        <v>2791708500</v>
      </c>
      <c r="J9" s="3">
        <v>3286586040</v>
      </c>
      <c r="K9" s="3">
        <v>3349496140</v>
      </c>
      <c r="L9" s="3">
        <v>4626538330</v>
      </c>
      <c r="M9" s="3">
        <v>12240360214</v>
      </c>
      <c r="N9" s="3">
        <v>17683624328</v>
      </c>
      <c r="O9" s="122">
        <v>14768048059</v>
      </c>
      <c r="P9" s="127">
        <v>16186221384</v>
      </c>
    </row>
    <row r="10" spans="1:16" ht="15.5" x14ac:dyDescent="0.35">
      <c r="A10" s="1" t="s">
        <v>15</v>
      </c>
      <c r="B10" s="3">
        <v>1176146202</v>
      </c>
      <c r="C10" s="3">
        <v>1257766802</v>
      </c>
      <c r="D10" s="3">
        <v>1154309658</v>
      </c>
      <c r="E10" s="3">
        <v>1023853710</v>
      </c>
      <c r="F10" s="3">
        <v>879870489</v>
      </c>
      <c r="G10" s="8">
        <v>795358013</v>
      </c>
      <c r="H10" s="3">
        <v>764710456</v>
      </c>
      <c r="I10" s="3">
        <v>763295141</v>
      </c>
      <c r="J10" s="3">
        <v>718393838</v>
      </c>
      <c r="K10" s="3">
        <v>632224825</v>
      </c>
      <c r="L10" s="3">
        <v>638915974</v>
      </c>
      <c r="M10" s="3">
        <v>650101194</v>
      </c>
      <c r="N10" s="3">
        <v>631578592</v>
      </c>
      <c r="O10" s="122">
        <v>599540811</v>
      </c>
      <c r="P10" s="127">
        <v>607396554</v>
      </c>
    </row>
    <row r="11" spans="1:16" ht="15.5" x14ac:dyDescent="0.35">
      <c r="A11" s="1" t="s">
        <v>16</v>
      </c>
      <c r="B11" s="3">
        <v>2935088583</v>
      </c>
      <c r="C11" s="3">
        <v>3500687619</v>
      </c>
      <c r="D11" s="3">
        <v>3541300727</v>
      </c>
      <c r="E11" s="3">
        <v>4128353750</v>
      </c>
      <c r="F11" s="3">
        <v>4052623192</v>
      </c>
      <c r="G11" s="8">
        <v>5305571683</v>
      </c>
      <c r="H11" s="3">
        <v>4912693971</v>
      </c>
      <c r="I11" s="3">
        <v>5145931318</v>
      </c>
      <c r="J11" s="3">
        <v>4190465027</v>
      </c>
      <c r="K11" s="3">
        <v>3040154504</v>
      </c>
      <c r="L11" s="3">
        <v>3584862395</v>
      </c>
      <c r="M11" s="3">
        <v>4915481626</v>
      </c>
      <c r="N11" s="3">
        <v>6377138295</v>
      </c>
      <c r="O11" s="122">
        <v>8038930930</v>
      </c>
      <c r="P11" s="127">
        <v>8472870598</v>
      </c>
    </row>
    <row r="12" spans="1:16" ht="15.5" x14ac:dyDescent="0.35">
      <c r="A12" s="1" t="s">
        <v>17</v>
      </c>
      <c r="B12" s="3">
        <v>1660091848</v>
      </c>
      <c r="C12" s="3">
        <v>1940786188</v>
      </c>
      <c r="D12" s="3">
        <v>1776968448</v>
      </c>
      <c r="E12" s="3">
        <v>1925339760</v>
      </c>
      <c r="F12" s="3">
        <v>1901768410</v>
      </c>
      <c r="G12" s="8">
        <v>2689386860</v>
      </c>
      <c r="H12" s="3">
        <v>2941682460</v>
      </c>
      <c r="I12" s="3">
        <v>4011784640</v>
      </c>
      <c r="J12" s="3">
        <v>3579233440</v>
      </c>
      <c r="K12" s="3">
        <v>2562477540</v>
      </c>
      <c r="L12" s="3">
        <v>2777330760</v>
      </c>
      <c r="M12" s="3">
        <v>3411543190</v>
      </c>
      <c r="N12" s="3">
        <v>5157928787</v>
      </c>
      <c r="O12" s="122">
        <v>5449344564</v>
      </c>
      <c r="P12" s="127">
        <v>4815243937</v>
      </c>
    </row>
    <row r="13" spans="1:16" ht="15.5" x14ac:dyDescent="0.35">
      <c r="A13" s="1" t="s">
        <v>18</v>
      </c>
      <c r="B13" s="3">
        <v>1149493578</v>
      </c>
      <c r="C13" s="3">
        <v>1712502237</v>
      </c>
      <c r="D13" s="3">
        <v>1626069327</v>
      </c>
      <c r="E13" s="3">
        <v>1651749284</v>
      </c>
      <c r="F13" s="3">
        <v>1514450001</v>
      </c>
      <c r="G13" s="8">
        <v>1653759373</v>
      </c>
      <c r="H13" s="3">
        <v>1473846885</v>
      </c>
      <c r="I13" s="3">
        <v>1705231461</v>
      </c>
      <c r="J13" s="3">
        <v>1260732197</v>
      </c>
      <c r="K13" s="3">
        <v>1036250992</v>
      </c>
      <c r="L13" s="3">
        <v>1373334109</v>
      </c>
      <c r="M13" s="3">
        <v>1686326364</v>
      </c>
      <c r="N13" s="3">
        <v>2871200096</v>
      </c>
      <c r="O13" s="122">
        <v>3605351293</v>
      </c>
      <c r="P13" s="127">
        <v>3248062402</v>
      </c>
    </row>
    <row r="14" spans="1:16" x14ac:dyDescent="0.35">
      <c r="A14" s="1" t="s">
        <v>19</v>
      </c>
      <c r="B14" s="11">
        <f t="shared" ref="B14:J14" si="0">SUM(B2:B13)</f>
        <v>37817632962</v>
      </c>
      <c r="C14" s="11">
        <f t="shared" si="0"/>
        <v>46907987328</v>
      </c>
      <c r="D14" s="11">
        <f t="shared" si="0"/>
        <v>45125213160</v>
      </c>
      <c r="E14" s="11">
        <f t="shared" si="0"/>
        <v>48545266753</v>
      </c>
      <c r="F14" s="11">
        <f t="shared" si="0"/>
        <v>50445330840</v>
      </c>
      <c r="G14" s="11">
        <f t="shared" si="0"/>
        <v>61454285334</v>
      </c>
      <c r="H14" s="11">
        <f t="shared" si="0"/>
        <v>66644719087</v>
      </c>
      <c r="I14" s="11">
        <f t="shared" si="0"/>
        <v>75237358127</v>
      </c>
      <c r="J14" s="11">
        <f t="shared" si="0"/>
        <v>69582909802</v>
      </c>
      <c r="K14" s="11">
        <f>SUM(K2:K13)</f>
        <v>61139469522</v>
      </c>
      <c r="L14" s="11">
        <f t="shared" ref="L14:P14" si="1">SUM(L2:L13)</f>
        <v>69296141158</v>
      </c>
      <c r="M14" s="11">
        <f t="shared" si="1"/>
        <v>84670833331</v>
      </c>
      <c r="N14" s="11">
        <f t="shared" si="1"/>
        <v>119563061706</v>
      </c>
      <c r="O14" s="11">
        <f t="shared" si="1"/>
        <v>126410857671</v>
      </c>
      <c r="P14" s="11">
        <f t="shared" si="1"/>
        <v>125162068964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DDFB1-C19C-4D44-A42D-CF55EDE6C2BE}">
  <dimension ref="A1:P14"/>
  <sheetViews>
    <sheetView topLeftCell="G1" workbookViewId="0">
      <selection activeCell="P2" sqref="P2:P13"/>
    </sheetView>
  </sheetViews>
  <sheetFormatPr defaultRowHeight="14.5" x14ac:dyDescent="0.35"/>
  <cols>
    <col min="1" max="1" width="13.6328125" style="1" bestFit="1" customWidth="1"/>
    <col min="2" max="2" width="21.81640625" customWidth="1"/>
    <col min="3" max="3" width="23.453125" customWidth="1"/>
    <col min="4" max="4" width="16.453125" customWidth="1"/>
    <col min="5" max="5" width="15.90625" customWidth="1"/>
    <col min="6" max="6" width="17.54296875" customWidth="1"/>
    <col min="7" max="7" width="17" customWidth="1"/>
    <col min="8" max="8" width="16.36328125" customWidth="1"/>
    <col min="9" max="13" width="18.1796875" bestFit="1" customWidth="1"/>
    <col min="14" max="14" width="24.81640625" customWidth="1"/>
    <col min="15" max="15" width="24.6328125" style="115" customWidth="1"/>
    <col min="16" max="16" width="24.6328125" customWidth="1"/>
  </cols>
  <sheetData>
    <row r="1" spans="1:16" x14ac:dyDescent="0.35">
      <c r="A1" s="1" t="s">
        <v>51</v>
      </c>
      <c r="B1" s="4">
        <v>2007</v>
      </c>
      <c r="C1" s="4">
        <v>2008</v>
      </c>
      <c r="D1" s="4">
        <v>2009</v>
      </c>
      <c r="E1" s="4">
        <v>2010</v>
      </c>
      <c r="F1" s="4">
        <v>2011</v>
      </c>
      <c r="G1" s="4">
        <v>2012</v>
      </c>
      <c r="H1" s="4">
        <v>2013</v>
      </c>
      <c r="I1" s="4">
        <v>2014</v>
      </c>
      <c r="J1" s="4">
        <v>2015</v>
      </c>
      <c r="K1" s="4">
        <v>2016</v>
      </c>
      <c r="L1" s="4">
        <v>2017</v>
      </c>
      <c r="M1" s="4">
        <v>2018</v>
      </c>
      <c r="N1" s="4">
        <v>2019</v>
      </c>
      <c r="O1" s="124">
        <v>2020</v>
      </c>
      <c r="P1" s="4">
        <v>2021</v>
      </c>
    </row>
    <row r="2" spans="1:16" ht="15.5" x14ac:dyDescent="0.35">
      <c r="A2" s="1" t="s">
        <v>5</v>
      </c>
      <c r="B2" s="125">
        <v>3572974993</v>
      </c>
      <c r="C2" s="125">
        <v>4251689147</v>
      </c>
      <c r="D2" s="125">
        <v>3369369973</v>
      </c>
      <c r="E2" s="125">
        <v>3972788901</v>
      </c>
      <c r="F2" s="125">
        <v>4400258677</v>
      </c>
      <c r="G2" s="125">
        <v>5106510355</v>
      </c>
      <c r="H2" s="125">
        <v>6048402305</v>
      </c>
      <c r="I2" s="125">
        <v>7230528094</v>
      </c>
      <c r="J2" s="125">
        <v>4980966238</v>
      </c>
      <c r="K2" s="125">
        <v>3585606358</v>
      </c>
      <c r="L2" s="125">
        <v>4330440828</v>
      </c>
      <c r="M2" s="125">
        <v>4768535096</v>
      </c>
      <c r="N2" s="125">
        <v>5245368337</v>
      </c>
      <c r="O2" s="122">
        <v>5135322301</v>
      </c>
      <c r="P2" s="126">
        <v>5035970897</v>
      </c>
    </row>
    <row r="3" spans="1:16" ht="15.5" x14ac:dyDescent="0.35">
      <c r="A3" s="1" t="s">
        <v>6</v>
      </c>
      <c r="B3" s="125">
        <v>1939508410</v>
      </c>
      <c r="C3" s="125">
        <v>2321861780</v>
      </c>
      <c r="D3" s="125">
        <v>2126459050</v>
      </c>
      <c r="E3" s="125">
        <v>2324841270</v>
      </c>
      <c r="F3" s="125">
        <v>2244688020</v>
      </c>
      <c r="G3" s="125">
        <v>2674894120</v>
      </c>
      <c r="H3" s="125">
        <v>2581481490</v>
      </c>
      <c r="I3" s="125">
        <v>2367651270</v>
      </c>
      <c r="J3" s="125">
        <v>1617514130</v>
      </c>
      <c r="K3" s="125">
        <v>912629560</v>
      </c>
      <c r="L3" s="125">
        <v>907860850</v>
      </c>
      <c r="M3" s="125">
        <v>988363620</v>
      </c>
      <c r="N3" s="125">
        <v>1320554206</v>
      </c>
      <c r="O3" s="122">
        <v>1482749706</v>
      </c>
      <c r="P3" s="126">
        <v>1358469991</v>
      </c>
    </row>
    <row r="4" spans="1:16" ht="15.5" x14ac:dyDescent="0.35">
      <c r="A4" s="1" t="s">
        <v>8</v>
      </c>
      <c r="B4" s="125">
        <v>7762599597</v>
      </c>
      <c r="C4" s="125">
        <v>9571963940</v>
      </c>
      <c r="D4" s="125">
        <v>9527481264</v>
      </c>
      <c r="E4" s="125">
        <v>10197546511</v>
      </c>
      <c r="F4" s="125">
        <v>10858565194</v>
      </c>
      <c r="G4" s="125">
        <v>12259621292</v>
      </c>
      <c r="H4" s="125">
        <v>13752590623</v>
      </c>
      <c r="I4" s="125">
        <v>14761278238</v>
      </c>
      <c r="J4" s="125">
        <v>13954234843</v>
      </c>
      <c r="K4" s="125">
        <v>12549880466</v>
      </c>
      <c r="L4" s="125">
        <v>12986928428</v>
      </c>
      <c r="M4" s="125">
        <v>11984562160</v>
      </c>
      <c r="N4" s="125">
        <v>15925108827</v>
      </c>
      <c r="O4" s="122">
        <v>15583371332</v>
      </c>
      <c r="P4" s="126">
        <v>15287748878</v>
      </c>
    </row>
    <row r="5" spans="1:16" ht="15.5" x14ac:dyDescent="0.35">
      <c r="A5" s="1" t="s">
        <v>10</v>
      </c>
      <c r="B5" s="125">
        <v>768126170</v>
      </c>
      <c r="C5" s="125">
        <v>930063870</v>
      </c>
      <c r="D5" s="125">
        <v>766868720</v>
      </c>
      <c r="E5" s="125">
        <v>809086700</v>
      </c>
      <c r="F5" s="125">
        <v>699716030</v>
      </c>
      <c r="G5" s="125">
        <v>663453260</v>
      </c>
      <c r="H5" s="125">
        <v>605927100</v>
      </c>
      <c r="I5" s="125">
        <v>945967420</v>
      </c>
      <c r="J5" s="125">
        <v>1100591420</v>
      </c>
      <c r="K5" s="125">
        <v>1304739530</v>
      </c>
      <c r="L5" s="125">
        <v>1986667236</v>
      </c>
      <c r="M5" s="125">
        <v>3731029274</v>
      </c>
      <c r="N5" s="125">
        <v>8080587913</v>
      </c>
      <c r="O5" s="122">
        <v>8662539166</v>
      </c>
      <c r="P5" s="126">
        <v>7623509695</v>
      </c>
    </row>
    <row r="6" spans="1:16" ht="15.5" x14ac:dyDescent="0.35">
      <c r="A6" s="1" t="s">
        <v>11</v>
      </c>
      <c r="B6" s="125">
        <v>1009687896</v>
      </c>
      <c r="C6" s="125">
        <v>1416149846</v>
      </c>
      <c r="D6" s="125">
        <v>1648616046</v>
      </c>
      <c r="E6" s="125">
        <v>2336196150</v>
      </c>
      <c r="F6" s="125">
        <v>2912785560</v>
      </c>
      <c r="G6" s="125">
        <v>4629502980</v>
      </c>
      <c r="H6" s="125">
        <v>5398530780</v>
      </c>
      <c r="I6" s="125">
        <v>6056504630</v>
      </c>
      <c r="J6" s="125">
        <v>5164646070</v>
      </c>
      <c r="K6" s="125">
        <v>4064390760</v>
      </c>
      <c r="L6" s="125">
        <v>4375524130</v>
      </c>
      <c r="M6" s="125">
        <v>4736814480</v>
      </c>
      <c r="N6" s="125">
        <v>7745561650</v>
      </c>
      <c r="O6" s="122">
        <v>10369988430</v>
      </c>
      <c r="P6" s="126">
        <v>9095611848</v>
      </c>
    </row>
    <row r="7" spans="1:16" ht="15.5" x14ac:dyDescent="0.35">
      <c r="A7" s="1" t="s">
        <v>12</v>
      </c>
      <c r="B7" s="125">
        <v>9181139589</v>
      </c>
      <c r="C7" s="125">
        <v>11322815258</v>
      </c>
      <c r="D7" s="125">
        <v>11623911606</v>
      </c>
      <c r="E7" s="125">
        <v>12417933957</v>
      </c>
      <c r="F7" s="125">
        <v>13212949304</v>
      </c>
      <c r="G7" s="125">
        <v>16259844425</v>
      </c>
      <c r="H7" s="125">
        <v>18586721326</v>
      </c>
      <c r="I7" s="125">
        <v>21379820974</v>
      </c>
      <c r="J7" s="125">
        <v>22359627889</v>
      </c>
      <c r="K7" s="125">
        <v>21140940465</v>
      </c>
      <c r="L7" s="125">
        <v>23850575920</v>
      </c>
      <c r="M7" s="125">
        <v>27249252840</v>
      </c>
      <c r="N7" s="125">
        <v>37873890746</v>
      </c>
      <c r="O7" s="123">
        <v>39723912823</v>
      </c>
      <c r="P7" s="126">
        <v>38729224606</v>
      </c>
    </row>
    <row r="8" spans="1:16" ht="15.5" x14ac:dyDescent="0.35">
      <c r="A8" s="1" t="s">
        <v>13</v>
      </c>
      <c r="B8" s="125">
        <v>3267192643</v>
      </c>
      <c r="C8" s="125">
        <v>4355609620</v>
      </c>
      <c r="D8" s="125">
        <v>3621318610</v>
      </c>
      <c r="E8" s="125">
        <v>4008119376</v>
      </c>
      <c r="F8" s="125">
        <v>3601819760</v>
      </c>
      <c r="G8" s="125">
        <v>3710239564</v>
      </c>
      <c r="H8" s="125">
        <v>3332298820</v>
      </c>
      <c r="I8" s="125">
        <v>3363778210</v>
      </c>
      <c r="J8" s="125">
        <v>2456821737</v>
      </c>
      <c r="K8" s="125">
        <v>2166960909</v>
      </c>
      <c r="L8" s="125">
        <v>2563326732</v>
      </c>
      <c r="M8" s="125">
        <v>2842733478</v>
      </c>
      <c r="N8" s="125">
        <v>3889516156</v>
      </c>
      <c r="O8" s="122">
        <v>4259033818</v>
      </c>
      <c r="P8" s="126">
        <v>4108616972</v>
      </c>
    </row>
    <row r="9" spans="1:16" ht="15.5" x14ac:dyDescent="0.35">
      <c r="A9" s="1" t="s">
        <v>14</v>
      </c>
      <c r="B9" s="125">
        <v>729043790</v>
      </c>
      <c r="C9" s="125">
        <v>800609820</v>
      </c>
      <c r="D9" s="125">
        <v>707553800</v>
      </c>
      <c r="E9" s="125">
        <v>721460750</v>
      </c>
      <c r="F9" s="125">
        <v>841339490</v>
      </c>
      <c r="G9" s="125">
        <v>1303380730</v>
      </c>
      <c r="H9" s="125">
        <v>1528226990</v>
      </c>
      <c r="I9" s="125">
        <v>2496073250</v>
      </c>
      <c r="J9" s="125">
        <v>2956463380</v>
      </c>
      <c r="K9" s="125">
        <v>3051466275</v>
      </c>
      <c r="L9" s="125">
        <v>4428253680</v>
      </c>
      <c r="M9" s="125">
        <v>11843025556</v>
      </c>
      <c r="N9" s="125">
        <v>16809972386</v>
      </c>
      <c r="O9" s="122">
        <v>13389237875</v>
      </c>
      <c r="P9" s="126">
        <v>14061956027</v>
      </c>
    </row>
    <row r="10" spans="1:16" ht="15.5" x14ac:dyDescent="0.35">
      <c r="A10" s="1" t="s">
        <v>15</v>
      </c>
      <c r="B10" s="125">
        <v>935773706</v>
      </c>
      <c r="C10" s="125">
        <v>886436205</v>
      </c>
      <c r="D10" s="125">
        <v>780891712</v>
      </c>
      <c r="E10" s="125">
        <v>656746661</v>
      </c>
      <c r="F10" s="125">
        <v>542414694</v>
      </c>
      <c r="G10" s="125">
        <v>459556393</v>
      </c>
      <c r="H10" s="125">
        <v>407876229</v>
      </c>
      <c r="I10" s="125">
        <v>383497982</v>
      </c>
      <c r="J10" s="125">
        <v>339753566</v>
      </c>
      <c r="K10" s="125">
        <v>254161529</v>
      </c>
      <c r="L10" s="125">
        <v>257391778</v>
      </c>
      <c r="M10" s="125">
        <v>253234660</v>
      </c>
      <c r="N10" s="125">
        <v>234523362</v>
      </c>
      <c r="O10" s="122">
        <v>201523767</v>
      </c>
      <c r="P10" s="126">
        <v>208924218</v>
      </c>
    </row>
    <row r="11" spans="1:16" ht="15.5" x14ac:dyDescent="0.35">
      <c r="A11" s="1" t="s">
        <v>16</v>
      </c>
      <c r="B11" s="125">
        <v>2699597007</v>
      </c>
      <c r="C11" s="125">
        <v>3256951804</v>
      </c>
      <c r="D11" s="125">
        <v>3312237973</v>
      </c>
      <c r="E11" s="125">
        <v>3918661215</v>
      </c>
      <c r="F11" s="125">
        <v>3871792252</v>
      </c>
      <c r="G11" s="125">
        <v>5201060576</v>
      </c>
      <c r="H11" s="125">
        <v>4807004650</v>
      </c>
      <c r="I11" s="125">
        <v>5029071751</v>
      </c>
      <c r="J11" s="125">
        <v>3989082527</v>
      </c>
      <c r="K11" s="125">
        <v>2702760985</v>
      </c>
      <c r="L11" s="125">
        <v>3244032579</v>
      </c>
      <c r="M11" s="125">
        <v>4468698829</v>
      </c>
      <c r="N11" s="125">
        <v>5736600688</v>
      </c>
      <c r="O11" s="122">
        <v>6981431192</v>
      </c>
      <c r="P11" s="126">
        <v>7338203304</v>
      </c>
    </row>
    <row r="12" spans="1:16" ht="15.5" x14ac:dyDescent="0.35">
      <c r="A12" s="1" t="s">
        <v>17</v>
      </c>
      <c r="B12" s="125">
        <v>1614530248</v>
      </c>
      <c r="C12" s="125">
        <v>1882206366</v>
      </c>
      <c r="D12" s="125">
        <v>1724202236</v>
      </c>
      <c r="E12" s="125">
        <v>1870499063</v>
      </c>
      <c r="F12" s="125">
        <v>1845947063</v>
      </c>
      <c r="G12" s="125">
        <v>2613705060</v>
      </c>
      <c r="H12" s="125">
        <v>2859871670</v>
      </c>
      <c r="I12" s="125">
        <v>3945578300</v>
      </c>
      <c r="J12" s="125">
        <v>3488807480</v>
      </c>
      <c r="K12" s="125">
        <v>2402435940</v>
      </c>
      <c r="L12" s="125">
        <v>2635191800</v>
      </c>
      <c r="M12" s="125">
        <v>3274560593</v>
      </c>
      <c r="N12" s="125">
        <v>4959125083</v>
      </c>
      <c r="O12" s="122">
        <v>5151587077</v>
      </c>
      <c r="P12" s="126">
        <v>4533320888</v>
      </c>
    </row>
    <row r="13" spans="1:16" ht="15.5" x14ac:dyDescent="0.35">
      <c r="A13" s="1" t="s">
        <v>18</v>
      </c>
      <c r="B13" s="125">
        <v>1117651055</v>
      </c>
      <c r="C13" s="125">
        <v>1658343249</v>
      </c>
      <c r="D13" s="125">
        <v>1573758317</v>
      </c>
      <c r="E13" s="125">
        <v>1567666536</v>
      </c>
      <c r="F13" s="125">
        <v>1430295608</v>
      </c>
      <c r="G13" s="125">
        <v>1568711769</v>
      </c>
      <c r="H13" s="125">
        <v>1391924728</v>
      </c>
      <c r="I13" s="125">
        <v>1626800620</v>
      </c>
      <c r="J13" s="125">
        <v>1199882959</v>
      </c>
      <c r="K13" s="125">
        <v>981071501</v>
      </c>
      <c r="L13" s="125">
        <v>1317781778</v>
      </c>
      <c r="M13" s="125">
        <v>1613729583</v>
      </c>
      <c r="N13" s="125">
        <v>2753999722</v>
      </c>
      <c r="O13" s="122">
        <v>3267654643</v>
      </c>
      <c r="P13" s="126">
        <v>2883051210</v>
      </c>
    </row>
    <row r="14" spans="1:16" x14ac:dyDescent="0.35">
      <c r="A14" s="1" t="s">
        <v>19</v>
      </c>
      <c r="B14" s="125">
        <f>SUM(B2:B13)</f>
        <v>34597825104</v>
      </c>
      <c r="C14" s="125">
        <f t="shared" ref="C14:P14" si="0">SUM(C2:C13)</f>
        <v>42654700905</v>
      </c>
      <c r="D14" s="125">
        <f t="shared" si="0"/>
        <v>40782669307</v>
      </c>
      <c r="E14" s="125">
        <f t="shared" si="0"/>
        <v>44801547090</v>
      </c>
      <c r="F14" s="125">
        <f t="shared" si="0"/>
        <v>46462571652</v>
      </c>
      <c r="G14" s="125">
        <f t="shared" si="0"/>
        <v>56450480524</v>
      </c>
      <c r="H14" s="125">
        <f t="shared" si="0"/>
        <v>61300856711</v>
      </c>
      <c r="I14" s="125">
        <f t="shared" si="0"/>
        <v>69586550739</v>
      </c>
      <c r="J14" s="125">
        <f t="shared" si="0"/>
        <v>63608392239</v>
      </c>
      <c r="K14" s="125">
        <f t="shared" si="0"/>
        <v>55117044278</v>
      </c>
      <c r="L14" s="125">
        <f t="shared" si="0"/>
        <v>62883975739</v>
      </c>
      <c r="M14" s="125">
        <f t="shared" si="0"/>
        <v>77754540169</v>
      </c>
      <c r="N14" s="125">
        <f t="shared" si="0"/>
        <v>110574809076</v>
      </c>
      <c r="O14" s="125">
        <f t="shared" si="0"/>
        <v>114208352130</v>
      </c>
      <c r="P14" s="125">
        <f t="shared" si="0"/>
        <v>110264608534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BB10-CCC4-4751-A2E2-2F0560150A45}">
  <dimension ref="A1:P15"/>
  <sheetViews>
    <sheetView workbookViewId="0">
      <selection activeCell="M17" sqref="M17"/>
    </sheetView>
  </sheetViews>
  <sheetFormatPr defaultRowHeight="14.5" x14ac:dyDescent="0.35"/>
  <cols>
    <col min="1" max="1" width="9.08984375" style="1"/>
    <col min="15" max="15" width="9.36328125" bestFit="1" customWidth="1"/>
  </cols>
  <sheetData>
    <row r="1" spans="1:16" s="1" customFormat="1" x14ac:dyDescent="0.35">
      <c r="A1" s="1" t="s">
        <v>61</v>
      </c>
      <c r="B1" s="1">
        <v>2007</v>
      </c>
      <c r="C1" s="1">
        <v>2008</v>
      </c>
      <c r="D1" s="1">
        <v>2009</v>
      </c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  <c r="P1" s="1">
        <v>2021</v>
      </c>
    </row>
    <row r="2" spans="1:16" ht="15.5" x14ac:dyDescent="0.35">
      <c r="A2" s="1" t="s">
        <v>5</v>
      </c>
      <c r="B2">
        <v>0.38940000000000002</v>
      </c>
      <c r="C2">
        <v>0.35499999999999998</v>
      </c>
      <c r="D2">
        <v>0.48430000000000001</v>
      </c>
      <c r="E2">
        <v>0.44290000000000002</v>
      </c>
      <c r="F2">
        <v>0.43240000000000001</v>
      </c>
      <c r="G2">
        <v>0.36849999999999999</v>
      </c>
      <c r="H2">
        <v>0.36780000000000002</v>
      </c>
      <c r="I2">
        <v>0.34129999999999999</v>
      </c>
      <c r="J2">
        <v>0.51049999999999995</v>
      </c>
      <c r="K2">
        <v>0.5655</v>
      </c>
      <c r="L2">
        <v>0.60070000000000001</v>
      </c>
      <c r="M2">
        <v>0.60389999999999988</v>
      </c>
      <c r="N2">
        <v>0.50990000000000002</v>
      </c>
      <c r="O2" s="119">
        <v>0.50990000000000002</v>
      </c>
      <c r="P2" s="121">
        <v>0.51500000000000001</v>
      </c>
    </row>
    <row r="3" spans="1:16" ht="15.5" x14ac:dyDescent="0.35">
      <c r="A3" s="1" t="s">
        <v>6</v>
      </c>
      <c r="B3">
        <v>0.39296999999999999</v>
      </c>
      <c r="C3">
        <v>0.31258000000000002</v>
      </c>
      <c r="D3">
        <v>0.31259999999999999</v>
      </c>
      <c r="E3">
        <v>0.28459000000000001</v>
      </c>
      <c r="F3">
        <v>0.29453000000000001</v>
      </c>
      <c r="G3">
        <v>0.266544</v>
      </c>
      <c r="H3">
        <v>0.298736</v>
      </c>
      <c r="I3">
        <v>0.35333700000000001</v>
      </c>
      <c r="J3">
        <v>0.558979</v>
      </c>
      <c r="K3">
        <v>0.83</v>
      </c>
      <c r="L3">
        <v>0.78</v>
      </c>
      <c r="M3">
        <v>0.772729</v>
      </c>
      <c r="N3">
        <v>0.68273300000000003</v>
      </c>
      <c r="O3" s="119">
        <v>0.68271999999999999</v>
      </c>
      <c r="P3" s="121">
        <v>0.81509999999999994</v>
      </c>
    </row>
    <row r="4" spans="1:16" ht="15.5" x14ac:dyDescent="0.35">
      <c r="A4" s="1" t="s">
        <v>8</v>
      </c>
      <c r="B4">
        <v>0.40409099999999998</v>
      </c>
      <c r="C4">
        <v>0.35799999999999998</v>
      </c>
      <c r="D4">
        <v>0.35799999999999998</v>
      </c>
      <c r="E4">
        <v>0.35637200000000002</v>
      </c>
      <c r="F4">
        <v>0.35637200000000002</v>
      </c>
      <c r="G4">
        <v>0.31827800000000001</v>
      </c>
      <c r="H4">
        <v>0.297296</v>
      </c>
      <c r="I4">
        <v>0.297296</v>
      </c>
      <c r="J4">
        <v>0.33500000000000002</v>
      </c>
      <c r="K4">
        <v>0.37</v>
      </c>
      <c r="L4">
        <v>0.38721</v>
      </c>
      <c r="M4">
        <v>0.39699999999999996</v>
      </c>
      <c r="N4">
        <v>0.36499999999999999</v>
      </c>
      <c r="O4" s="119">
        <v>0.36499999999999999</v>
      </c>
      <c r="P4" s="121">
        <v>0.36499999999999999</v>
      </c>
    </row>
    <row r="5" spans="1:16" ht="15.5" x14ac:dyDescent="0.35">
      <c r="A5" s="1" t="s">
        <v>10</v>
      </c>
      <c r="B5">
        <v>0.35549999999999998</v>
      </c>
      <c r="C5">
        <v>0.317</v>
      </c>
      <c r="D5">
        <v>0.44900000000000001</v>
      </c>
      <c r="E5">
        <v>0.4703</v>
      </c>
      <c r="F5">
        <v>0.54810000000000003</v>
      </c>
      <c r="G5">
        <v>0.60570000000000002</v>
      </c>
      <c r="H5">
        <v>1.0508</v>
      </c>
      <c r="I5">
        <v>0.92090000000000005</v>
      </c>
      <c r="J5">
        <v>0.99039999999999995</v>
      </c>
      <c r="K5">
        <v>0.89439999999999997</v>
      </c>
      <c r="L5">
        <v>0.61950000000000005</v>
      </c>
      <c r="M5">
        <v>0.49099999999999999</v>
      </c>
      <c r="N5">
        <v>0.47</v>
      </c>
      <c r="O5" s="119">
        <v>0.45819999999999994</v>
      </c>
      <c r="P5" s="121">
        <v>0.45819999999999994</v>
      </c>
    </row>
    <row r="6" spans="1:16" ht="15.5" x14ac:dyDescent="0.35">
      <c r="A6" s="1" t="s">
        <v>11</v>
      </c>
      <c r="B6">
        <v>0.36009999999999998</v>
      </c>
      <c r="C6">
        <v>0.34010000000000001</v>
      </c>
      <c r="D6">
        <v>0.31900000000000001</v>
      </c>
      <c r="E6">
        <v>0.87929000000000002</v>
      </c>
      <c r="F6">
        <v>0.24659</v>
      </c>
      <c r="G6">
        <v>0.21069999999999997</v>
      </c>
      <c r="H6">
        <v>0.23069999999999999</v>
      </c>
      <c r="I6">
        <v>0.24429999999999999</v>
      </c>
      <c r="J6">
        <v>0.29389999999999999</v>
      </c>
      <c r="K6">
        <v>0.37269999999999998</v>
      </c>
      <c r="L6">
        <v>0.34684199999999998</v>
      </c>
      <c r="M6">
        <v>0.38009999999999999</v>
      </c>
      <c r="N6">
        <v>0.29449999999999998</v>
      </c>
      <c r="O6" s="119">
        <v>0.56140000000000001</v>
      </c>
      <c r="P6" s="121">
        <v>0.37030000000000002</v>
      </c>
    </row>
    <row r="7" spans="1:16" ht="15.5" x14ac:dyDescent="0.35">
      <c r="A7" s="1" t="s">
        <v>12</v>
      </c>
      <c r="B7">
        <v>0.23050499999999999</v>
      </c>
      <c r="C7">
        <v>0.207455</v>
      </c>
      <c r="D7">
        <v>0.21179999999999999</v>
      </c>
      <c r="E7">
        <v>0.21180499999999999</v>
      </c>
      <c r="F7">
        <v>0.19820699999999999</v>
      </c>
      <c r="G7">
        <v>0.15478900000000001</v>
      </c>
      <c r="H7">
        <v>0.140178</v>
      </c>
      <c r="I7">
        <v>0.126523</v>
      </c>
      <c r="J7">
        <v>0.14081099999999999</v>
      </c>
      <c r="K7">
        <v>0.15599199999999999</v>
      </c>
      <c r="L7">
        <v>0.153169</v>
      </c>
      <c r="M7">
        <v>0.14000000000000001</v>
      </c>
      <c r="N7">
        <v>0.128</v>
      </c>
      <c r="O7" s="119">
        <v>0.12884400000000001</v>
      </c>
      <c r="P7" s="121">
        <v>0.251635</v>
      </c>
    </row>
    <row r="8" spans="1:16" ht="15.5" x14ac:dyDescent="0.35">
      <c r="A8" s="1" t="s">
        <v>13</v>
      </c>
      <c r="B8">
        <v>0.59350000000000003</v>
      </c>
      <c r="C8">
        <v>0.56000000000000005</v>
      </c>
      <c r="D8">
        <v>0.62</v>
      </c>
      <c r="E8">
        <v>0.61</v>
      </c>
      <c r="F8">
        <v>0.69</v>
      </c>
      <c r="G8">
        <v>0.629</v>
      </c>
      <c r="H8">
        <v>0.69989999999999997</v>
      </c>
      <c r="I8">
        <v>0.71899999999999997</v>
      </c>
      <c r="J8">
        <v>0.79900000000000004</v>
      </c>
      <c r="K8">
        <v>0.79900000000000004</v>
      </c>
      <c r="L8">
        <v>0.79900000000000004</v>
      </c>
      <c r="M8">
        <v>0.79300000000000004</v>
      </c>
      <c r="N8">
        <v>0.70899999999999996</v>
      </c>
      <c r="O8" s="119">
        <v>0.70740000000000003</v>
      </c>
      <c r="P8" s="121">
        <v>0.77700000000000002</v>
      </c>
    </row>
    <row r="9" spans="1:16" ht="15.5" x14ac:dyDescent="0.35">
      <c r="A9" s="1" t="s">
        <v>14</v>
      </c>
      <c r="B9">
        <v>0.35325000000000001</v>
      </c>
      <c r="C9">
        <v>0.35325000000000001</v>
      </c>
      <c r="D9">
        <v>0.3962</v>
      </c>
      <c r="E9">
        <v>0.39617999999999998</v>
      </c>
      <c r="F9">
        <v>0.33516000000000001</v>
      </c>
      <c r="G9">
        <v>0.25151999999999997</v>
      </c>
      <c r="H9">
        <v>0.29949999999999999</v>
      </c>
      <c r="I9">
        <v>0.42</v>
      </c>
      <c r="J9">
        <v>0.49952000000000002</v>
      </c>
      <c r="K9">
        <v>0.49952000000000002</v>
      </c>
      <c r="L9">
        <v>0.49952000000000002</v>
      </c>
      <c r="M9">
        <v>0.49952000000000002</v>
      </c>
      <c r="N9">
        <v>0.52553499999999997</v>
      </c>
      <c r="O9" s="119">
        <v>0.52553499999999997</v>
      </c>
      <c r="P9" s="121">
        <v>0.47561999999999999</v>
      </c>
    </row>
    <row r="10" spans="1:16" ht="15.5" x14ac:dyDescent="0.35">
      <c r="A10" s="1" t="s">
        <v>15</v>
      </c>
      <c r="B10">
        <v>0.27950000000000003</v>
      </c>
      <c r="C10">
        <v>0.32429999999999998</v>
      </c>
      <c r="D10">
        <v>0.37380000000000002</v>
      </c>
      <c r="E10">
        <v>0.42499999999999999</v>
      </c>
      <c r="F10">
        <v>0.57269999999999999</v>
      </c>
      <c r="G10">
        <v>0.67600000000000005</v>
      </c>
      <c r="H10">
        <v>0.6764</v>
      </c>
      <c r="I10">
        <v>0.71799999999999997</v>
      </c>
      <c r="J10">
        <v>0.8</v>
      </c>
      <c r="K10">
        <v>0.8</v>
      </c>
      <c r="L10">
        <v>0.8</v>
      </c>
      <c r="M10">
        <v>0.8</v>
      </c>
      <c r="N10">
        <v>0.8</v>
      </c>
      <c r="O10" s="119">
        <v>0.8</v>
      </c>
      <c r="P10" s="121">
        <v>0.8</v>
      </c>
    </row>
    <row r="11" spans="1:16" ht="15.5" x14ac:dyDescent="0.35">
      <c r="A11" s="1" t="s">
        <v>16</v>
      </c>
      <c r="B11">
        <v>0.25659999999999999</v>
      </c>
      <c r="C11">
        <v>0.2321</v>
      </c>
      <c r="D11">
        <v>0.2455</v>
      </c>
      <c r="E11">
        <v>0.2233</v>
      </c>
      <c r="F11">
        <v>0.23400000000000001</v>
      </c>
      <c r="G11">
        <v>0.18720000000000001</v>
      </c>
      <c r="H11">
        <v>0.2273</v>
      </c>
      <c r="I11">
        <v>0.25669999999999998</v>
      </c>
      <c r="J11">
        <v>0.35220000000000001</v>
      </c>
      <c r="K11">
        <v>0.81720000000000004</v>
      </c>
      <c r="L11">
        <v>0.41752299999999998</v>
      </c>
      <c r="M11">
        <v>0.35156999999999999</v>
      </c>
      <c r="N11">
        <v>0.29252099999999998</v>
      </c>
      <c r="O11" s="119">
        <v>0.26</v>
      </c>
      <c r="P11" s="121">
        <v>0.25940600000000003</v>
      </c>
    </row>
    <row r="12" spans="1:16" ht="15.5" x14ac:dyDescent="0.35">
      <c r="A12" s="1" t="s">
        <v>17</v>
      </c>
      <c r="B12">
        <v>0.60397999999999996</v>
      </c>
      <c r="C12">
        <v>0.67</v>
      </c>
      <c r="D12">
        <v>0.78990000000000005</v>
      </c>
      <c r="E12">
        <v>0.76541999999999999</v>
      </c>
      <c r="F12">
        <v>0.76</v>
      </c>
      <c r="G12">
        <v>0.69</v>
      </c>
      <c r="H12">
        <v>0.69</v>
      </c>
      <c r="I12">
        <v>0.69</v>
      </c>
      <c r="J12">
        <v>0.69</v>
      </c>
      <c r="K12">
        <v>0.74</v>
      </c>
      <c r="L12">
        <v>0.72</v>
      </c>
      <c r="M12">
        <v>0.72</v>
      </c>
      <c r="N12">
        <v>0.69</v>
      </c>
      <c r="O12" s="120">
        <v>0.7581</v>
      </c>
      <c r="P12" s="121">
        <v>0.79858999999999991</v>
      </c>
    </row>
    <row r="13" spans="1:16" ht="15.5" x14ac:dyDescent="0.35">
      <c r="A13" s="1" t="s">
        <v>18</v>
      </c>
      <c r="B13">
        <v>0.67600000000000005</v>
      </c>
      <c r="C13">
        <v>0.57599999999999996</v>
      </c>
      <c r="D13">
        <v>0.66700000000000004</v>
      </c>
      <c r="E13">
        <v>0.6714</v>
      </c>
      <c r="F13">
        <v>0.73129999999999995</v>
      </c>
      <c r="G13">
        <v>0.72130000000000005</v>
      </c>
      <c r="H13">
        <v>0.8</v>
      </c>
      <c r="I13">
        <v>0.72740000000000005</v>
      </c>
      <c r="J13">
        <v>0.8</v>
      </c>
      <c r="K13">
        <v>0.8</v>
      </c>
      <c r="L13">
        <v>0.65</v>
      </c>
      <c r="M13">
        <v>0.59000000000000008</v>
      </c>
      <c r="N13">
        <v>0.5</v>
      </c>
      <c r="O13" s="119">
        <v>0.5</v>
      </c>
      <c r="P13" s="121">
        <v>0.45150000000000001</v>
      </c>
    </row>
    <row r="15" spans="1:16" x14ac:dyDescent="0.35">
      <c r="A15" s="1" t="s">
        <v>83</v>
      </c>
      <c r="B15">
        <f>AVERAGE(B2:B13)</f>
        <v>0.40794966666666665</v>
      </c>
      <c r="C15">
        <f t="shared" ref="C15:P15" si="0">AVERAGE(C2:C13)</f>
        <v>0.38381541666666669</v>
      </c>
      <c r="D15">
        <f t="shared" si="0"/>
        <v>0.43559166666666665</v>
      </c>
      <c r="E15">
        <f t="shared" si="0"/>
        <v>0.47804641666666664</v>
      </c>
      <c r="F15">
        <f t="shared" si="0"/>
        <v>0.44994658333333337</v>
      </c>
      <c r="G15">
        <f t="shared" si="0"/>
        <v>0.42329425000000004</v>
      </c>
      <c r="H15">
        <f t="shared" si="0"/>
        <v>0.48155083333333332</v>
      </c>
      <c r="I15">
        <f t="shared" si="0"/>
        <v>0.48456300000000002</v>
      </c>
      <c r="J15">
        <f t="shared" si="0"/>
        <v>0.56419249999999999</v>
      </c>
      <c r="K15">
        <f t="shared" si="0"/>
        <v>0.63702599999999998</v>
      </c>
      <c r="L15">
        <f t="shared" si="0"/>
        <v>0.56445533333333342</v>
      </c>
      <c r="M15">
        <f t="shared" si="0"/>
        <v>0.54490158333333327</v>
      </c>
      <c r="N15">
        <f t="shared" si="0"/>
        <v>0.49726574999999995</v>
      </c>
      <c r="O15">
        <f t="shared" si="0"/>
        <v>0.52142491666666657</v>
      </c>
      <c r="P15">
        <f t="shared" si="0"/>
        <v>0.52811258333333333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4"/>
  <sheetViews>
    <sheetView topLeftCell="M1" workbookViewId="0">
      <selection activeCell="O1" sqref="O1:O14"/>
    </sheetView>
  </sheetViews>
  <sheetFormatPr defaultRowHeight="14.5" x14ac:dyDescent="0.35"/>
  <cols>
    <col min="1" max="1" width="8.90625" bestFit="1" customWidth="1"/>
    <col min="2" max="13" width="12.54296875" bestFit="1" customWidth="1"/>
    <col min="14" max="14" width="12.08984375" bestFit="1" customWidth="1"/>
    <col min="15" max="15" width="14.08984375" customWidth="1"/>
    <col min="16" max="16" width="13.81640625" customWidth="1"/>
  </cols>
  <sheetData>
    <row r="1" spans="1:16" x14ac:dyDescent="0.35">
      <c r="A1" s="1" t="s">
        <v>62</v>
      </c>
      <c r="B1" s="4">
        <v>2007</v>
      </c>
      <c r="C1" s="4">
        <v>2008</v>
      </c>
      <c r="D1" s="4">
        <v>2009</v>
      </c>
      <c r="E1" s="4">
        <v>2010</v>
      </c>
      <c r="F1" s="4">
        <v>2011</v>
      </c>
      <c r="G1" s="4">
        <v>2012</v>
      </c>
      <c r="H1" s="4">
        <v>2013</v>
      </c>
      <c r="I1" s="4">
        <v>2014</v>
      </c>
      <c r="J1" s="4">
        <v>2015</v>
      </c>
      <c r="K1" s="4">
        <v>2016</v>
      </c>
      <c r="L1" s="4">
        <v>2017</v>
      </c>
      <c r="M1" s="4">
        <v>2018</v>
      </c>
      <c r="N1" s="4">
        <v>2019</v>
      </c>
      <c r="O1" s="129">
        <v>2020</v>
      </c>
      <c r="P1" s="4">
        <v>2021</v>
      </c>
    </row>
    <row r="2" spans="1:16" ht="15.5" x14ac:dyDescent="0.35">
      <c r="A2" s="1" t="s">
        <v>5</v>
      </c>
      <c r="B2" s="3">
        <v>13908932</v>
      </c>
      <c r="C2" s="3">
        <v>15089747</v>
      </c>
      <c r="D2" s="3">
        <v>16312606</v>
      </c>
      <c r="E2" s="3">
        <v>17590783</v>
      </c>
      <c r="F2" s="3">
        <v>19022063</v>
      </c>
      <c r="G2" s="3">
        <v>18813633</v>
      </c>
      <c r="H2" s="3">
        <v>22242198</v>
      </c>
      <c r="I2" s="8">
        <v>24674153</v>
      </c>
      <c r="J2" s="3">
        <v>25422161</v>
      </c>
      <c r="K2" s="3">
        <v>20270078</v>
      </c>
      <c r="L2" s="3">
        <v>26006471</v>
      </c>
      <c r="M2" s="3">
        <v>28889823</v>
      </c>
      <c r="N2" s="3">
        <v>26741399</v>
      </c>
      <c r="O2" s="130">
        <v>26180266</v>
      </c>
      <c r="P2" s="118">
        <v>25930379</v>
      </c>
    </row>
    <row r="3" spans="1:16" ht="15.5" x14ac:dyDescent="0.35">
      <c r="A3" s="1" t="s">
        <v>6</v>
      </c>
      <c r="B3" s="3">
        <v>7620906</v>
      </c>
      <c r="C3" s="3">
        <v>7257024</v>
      </c>
      <c r="D3" s="3">
        <v>6646236</v>
      </c>
      <c r="E3" s="3">
        <v>6615629</v>
      </c>
      <c r="F3" s="3">
        <v>6610662</v>
      </c>
      <c r="G3" s="3">
        <v>7129234</v>
      </c>
      <c r="H3" s="3">
        <v>7711226</v>
      </c>
      <c r="I3" s="8">
        <v>8365088</v>
      </c>
      <c r="J3" s="3">
        <v>9040461</v>
      </c>
      <c r="K3" s="3">
        <v>7573718</v>
      </c>
      <c r="L3" s="3">
        <v>7080183</v>
      </c>
      <c r="M3" s="3">
        <v>7636285</v>
      </c>
      <c r="N3" s="3">
        <v>9015859</v>
      </c>
      <c r="O3" s="130">
        <v>10123029</v>
      </c>
      <c r="P3" s="118">
        <v>11072889</v>
      </c>
    </row>
    <row r="4" spans="1:16" ht="15.5" x14ac:dyDescent="0.35">
      <c r="A4" s="1" t="s">
        <v>8</v>
      </c>
      <c r="B4" s="3">
        <v>31367966</v>
      </c>
      <c r="C4" s="3">
        <v>34267631</v>
      </c>
      <c r="D4" s="3">
        <v>34108383</v>
      </c>
      <c r="E4" s="3">
        <v>36341200</v>
      </c>
      <c r="F4" s="3">
        <v>38697212</v>
      </c>
      <c r="G4" s="3">
        <v>39019677</v>
      </c>
      <c r="H4" s="3">
        <v>40885902</v>
      </c>
      <c r="I4" s="8">
        <v>43884690</v>
      </c>
      <c r="J4" s="3">
        <v>46746687</v>
      </c>
      <c r="K4" s="3">
        <v>46434558</v>
      </c>
      <c r="L4" s="3">
        <v>50286686</v>
      </c>
      <c r="M4" s="3">
        <v>47578712</v>
      </c>
      <c r="N4" s="3">
        <v>58126647</v>
      </c>
      <c r="O4" s="130">
        <v>56879305</v>
      </c>
      <c r="P4" s="118">
        <v>55800283</v>
      </c>
    </row>
    <row r="5" spans="1:16" ht="15.5" x14ac:dyDescent="0.35">
      <c r="A5" s="1" t="s">
        <v>10</v>
      </c>
      <c r="B5" s="3">
        <v>2730689</v>
      </c>
      <c r="C5" s="3">
        <v>2948303</v>
      </c>
      <c r="D5" s="3">
        <v>3443240</v>
      </c>
      <c r="E5" s="3">
        <v>3805135</v>
      </c>
      <c r="F5" s="3">
        <v>3835144</v>
      </c>
      <c r="G5" s="3">
        <v>4018536</v>
      </c>
      <c r="H5" s="3">
        <v>6367082</v>
      </c>
      <c r="I5" s="8">
        <v>8711413</v>
      </c>
      <c r="J5" s="3">
        <v>10900258</v>
      </c>
      <c r="K5" s="3">
        <v>11669590</v>
      </c>
      <c r="L5" s="3">
        <v>12307403</v>
      </c>
      <c r="M5" s="3">
        <v>18319354</v>
      </c>
      <c r="N5" s="3">
        <v>37978763</v>
      </c>
      <c r="O5" s="130">
        <v>39691755</v>
      </c>
      <c r="P5" s="118">
        <v>34930921</v>
      </c>
    </row>
    <row r="6" spans="1:16" ht="15.5" x14ac:dyDescent="0.35">
      <c r="A6" s="1" t="s">
        <v>11</v>
      </c>
      <c r="B6" s="3">
        <v>3628379</v>
      </c>
      <c r="C6" s="3">
        <v>4809283</v>
      </c>
      <c r="D6" s="3">
        <v>5252444</v>
      </c>
      <c r="E6" s="3">
        <v>20518344</v>
      </c>
      <c r="F6" s="3">
        <v>7180285</v>
      </c>
      <c r="G6" s="3">
        <v>9752374</v>
      </c>
      <c r="H6" s="3">
        <v>12449847</v>
      </c>
      <c r="I6" s="8">
        <v>14791112</v>
      </c>
      <c r="J6" s="3">
        <v>15176069</v>
      </c>
      <c r="K6" s="3">
        <v>15144316</v>
      </c>
      <c r="L6" s="3">
        <v>15172695</v>
      </c>
      <c r="M6" s="3">
        <v>18026254</v>
      </c>
      <c r="N6" s="3">
        <v>22810679</v>
      </c>
      <c r="O6" s="130">
        <v>58208159</v>
      </c>
      <c r="P6" s="118">
        <v>33677164</v>
      </c>
    </row>
    <row r="7" spans="1:16" ht="15.5" x14ac:dyDescent="0.35">
      <c r="A7" s="1" t="s">
        <v>12</v>
      </c>
      <c r="B7" s="3">
        <v>21162986</v>
      </c>
      <c r="C7" s="3">
        <v>23489746</v>
      </c>
      <c r="D7" s="3">
        <v>24620026</v>
      </c>
      <c r="E7" s="3">
        <v>26301805</v>
      </c>
      <c r="F7" s="3">
        <v>26186344</v>
      </c>
      <c r="G7" s="3">
        <v>25168451</v>
      </c>
      <c r="H7" s="3">
        <v>26054494</v>
      </c>
      <c r="I7" s="8">
        <v>27050391</v>
      </c>
      <c r="J7" s="3">
        <v>31484816</v>
      </c>
      <c r="K7" s="3">
        <v>32978176</v>
      </c>
      <c r="L7" s="3">
        <v>36531689</v>
      </c>
      <c r="M7" s="3">
        <v>38148954</v>
      </c>
      <c r="N7" s="3">
        <v>48478580</v>
      </c>
      <c r="O7" s="130">
        <v>51181878</v>
      </c>
      <c r="P7" s="118">
        <v>97456284</v>
      </c>
    </row>
    <row r="8" spans="1:16" ht="15.5" x14ac:dyDescent="0.35">
      <c r="A8" s="1" t="s">
        <v>13</v>
      </c>
      <c r="B8" s="3">
        <v>19390788</v>
      </c>
      <c r="C8" s="3">
        <v>24391414</v>
      </c>
      <c r="D8" s="3">
        <v>22452175</v>
      </c>
      <c r="E8" s="3">
        <v>24449528</v>
      </c>
      <c r="F8" s="3">
        <v>24852556</v>
      </c>
      <c r="G8" s="3">
        <v>23337407</v>
      </c>
      <c r="H8" s="3">
        <v>23322759</v>
      </c>
      <c r="I8" s="8">
        <v>24185565</v>
      </c>
      <c r="J8" s="3">
        <v>19630006</v>
      </c>
      <c r="K8" s="3">
        <v>17314018</v>
      </c>
      <c r="L8" s="3">
        <v>20480981</v>
      </c>
      <c r="M8" s="3">
        <v>22542876</v>
      </c>
      <c r="N8" s="3">
        <v>27576670</v>
      </c>
      <c r="O8" s="130">
        <v>30128405</v>
      </c>
      <c r="P8" s="118">
        <v>31923954</v>
      </c>
    </row>
    <row r="9" spans="1:16" ht="15.5" x14ac:dyDescent="0.35">
      <c r="A9" s="1" t="s">
        <v>14</v>
      </c>
      <c r="B9" s="3">
        <v>2575347</v>
      </c>
      <c r="C9" s="3">
        <v>2828154</v>
      </c>
      <c r="D9" s="3">
        <v>2803187</v>
      </c>
      <c r="E9" s="3">
        <v>2858283</v>
      </c>
      <c r="F9" s="3">
        <v>2819833</v>
      </c>
      <c r="G9" s="3">
        <v>3278263</v>
      </c>
      <c r="H9" s="3">
        <v>4577040</v>
      </c>
      <c r="I9" s="8">
        <v>10483508</v>
      </c>
      <c r="J9" s="3">
        <v>14768126</v>
      </c>
      <c r="K9" s="3">
        <v>15242684</v>
      </c>
      <c r="L9" s="3">
        <v>22120013</v>
      </c>
      <c r="M9" s="3">
        <v>59158281</v>
      </c>
      <c r="N9" s="3">
        <v>88342288</v>
      </c>
      <c r="O9" s="130">
        <v>70365131</v>
      </c>
      <c r="P9" s="118">
        <v>66881475</v>
      </c>
    </row>
    <row r="10" spans="1:16" ht="15.5" x14ac:dyDescent="0.35">
      <c r="A10" s="1" t="s">
        <v>15</v>
      </c>
      <c r="B10" s="3">
        <v>2615488</v>
      </c>
      <c r="C10" s="3">
        <v>2874713</v>
      </c>
      <c r="D10" s="3">
        <v>2918973</v>
      </c>
      <c r="E10" s="3">
        <v>2791173</v>
      </c>
      <c r="F10" s="3">
        <v>3106409</v>
      </c>
      <c r="G10" s="3">
        <v>3106601</v>
      </c>
      <c r="H10" s="3">
        <v>2758875</v>
      </c>
      <c r="I10" s="8">
        <v>2753516</v>
      </c>
      <c r="J10" s="3">
        <v>2718029</v>
      </c>
      <c r="K10" s="3">
        <v>2033292</v>
      </c>
      <c r="L10" s="3">
        <v>2059134</v>
      </c>
      <c r="M10" s="3">
        <v>2025877</v>
      </c>
      <c r="N10" s="3">
        <v>1876187</v>
      </c>
      <c r="O10" s="130">
        <v>1612190</v>
      </c>
      <c r="P10" s="118">
        <v>1671394</v>
      </c>
    </row>
    <row r="11" spans="1:16" ht="15.5" x14ac:dyDescent="0.35">
      <c r="A11" s="1" t="s">
        <v>16</v>
      </c>
      <c r="B11" s="3">
        <v>6927166</v>
      </c>
      <c r="C11" s="3">
        <v>7559385</v>
      </c>
      <c r="D11" s="3">
        <v>8131545</v>
      </c>
      <c r="E11" s="3">
        <v>8750370</v>
      </c>
      <c r="F11" s="3">
        <v>9059994</v>
      </c>
      <c r="G11" s="3">
        <v>9736385</v>
      </c>
      <c r="H11" s="3">
        <v>10926322</v>
      </c>
      <c r="I11" s="8">
        <v>12909627</v>
      </c>
      <c r="J11" s="3">
        <v>14049549</v>
      </c>
      <c r="K11" s="3">
        <v>22086963</v>
      </c>
      <c r="L11" s="3">
        <v>13544582</v>
      </c>
      <c r="M11" s="3">
        <v>15710604</v>
      </c>
      <c r="N11" s="3">
        <v>16780762</v>
      </c>
      <c r="O11" s="130">
        <v>18151721</v>
      </c>
      <c r="P11" s="118">
        <v>19035740</v>
      </c>
    </row>
    <row r="12" spans="1:16" ht="15.5" x14ac:dyDescent="0.35">
      <c r="A12" s="1" t="s">
        <v>17</v>
      </c>
      <c r="B12" s="3">
        <v>9750364</v>
      </c>
      <c r="C12" s="3">
        <v>12609334</v>
      </c>
      <c r="D12" s="3">
        <v>13618287</v>
      </c>
      <c r="E12" s="3">
        <v>14316154</v>
      </c>
      <c r="F12" s="3">
        <v>14027285</v>
      </c>
      <c r="G12" s="3">
        <v>18032757</v>
      </c>
      <c r="H12" s="3">
        <v>19731705</v>
      </c>
      <c r="I12" s="8">
        <v>27223414</v>
      </c>
      <c r="J12" s="3">
        <v>24070801</v>
      </c>
      <c r="K12" s="3">
        <v>17776354</v>
      </c>
      <c r="L12" s="3">
        <v>18971739</v>
      </c>
      <c r="M12" s="3">
        <v>23588325</v>
      </c>
      <c r="N12" s="3">
        <v>34217967</v>
      </c>
      <c r="O12" s="130">
        <v>39051219</v>
      </c>
      <c r="P12" s="118">
        <v>36199185</v>
      </c>
    </row>
    <row r="13" spans="1:16" ht="15.5" x14ac:dyDescent="0.35">
      <c r="A13" s="1" t="s">
        <v>18</v>
      </c>
      <c r="B13" s="3">
        <v>7553110</v>
      </c>
      <c r="C13" s="3">
        <v>9550114</v>
      </c>
      <c r="D13" s="3">
        <v>10494279</v>
      </c>
      <c r="E13" s="3">
        <v>10522546</v>
      </c>
      <c r="F13" s="3">
        <v>10456730</v>
      </c>
      <c r="G13" s="3">
        <v>11312184</v>
      </c>
      <c r="H13" s="3">
        <v>11132152</v>
      </c>
      <c r="I13" s="8">
        <v>11830509</v>
      </c>
      <c r="J13" s="3">
        <v>9595888</v>
      </c>
      <c r="K13" s="3">
        <v>7845306</v>
      </c>
      <c r="L13" s="3">
        <v>8562973</v>
      </c>
      <c r="M13" s="3">
        <v>9519636</v>
      </c>
      <c r="N13" s="3">
        <v>13770111</v>
      </c>
      <c r="O13" s="130">
        <v>16336482</v>
      </c>
      <c r="P13" s="118">
        <v>13016976</v>
      </c>
    </row>
    <row r="14" spans="1:16" x14ac:dyDescent="0.35">
      <c r="A14" s="1" t="s">
        <v>19</v>
      </c>
      <c r="B14" s="11">
        <f t="shared" ref="B14:J14" si="0">SUM(B2:B13)</f>
        <v>129232121</v>
      </c>
      <c r="C14" s="11">
        <f t="shared" si="0"/>
        <v>147674848</v>
      </c>
      <c r="D14" s="11">
        <f t="shared" si="0"/>
        <v>150801381</v>
      </c>
      <c r="E14" s="11">
        <f t="shared" si="0"/>
        <v>174860950</v>
      </c>
      <c r="F14" s="11">
        <f t="shared" si="0"/>
        <v>165854517</v>
      </c>
      <c r="G14" s="11">
        <f t="shared" si="0"/>
        <v>172705502</v>
      </c>
      <c r="H14" s="11">
        <f t="shared" si="0"/>
        <v>188159602</v>
      </c>
      <c r="I14" s="11">
        <f t="shared" si="0"/>
        <v>216862986</v>
      </c>
      <c r="J14" s="11">
        <f t="shared" si="0"/>
        <v>223602851</v>
      </c>
      <c r="K14" s="11">
        <f>SUM(K2:K13)</f>
        <v>216369053</v>
      </c>
      <c r="L14" s="11">
        <f t="shared" ref="L14:O14" si="1">SUM(L2:L13)</f>
        <v>233124549</v>
      </c>
      <c r="M14" s="11">
        <f t="shared" si="1"/>
        <v>291144981</v>
      </c>
      <c r="N14" s="11">
        <f t="shared" ref="N14:P14" si="2">SUM(N2:N13)</f>
        <v>385715912</v>
      </c>
      <c r="O14" s="11">
        <f t="shared" si="1"/>
        <v>417909540</v>
      </c>
      <c r="P14" s="11">
        <f t="shared" si="2"/>
        <v>427596644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Population</vt:lpstr>
      <vt:lpstr>Labor Force</vt:lpstr>
      <vt:lpstr>Median Age</vt:lpstr>
      <vt:lpstr>Housing Units</vt:lpstr>
      <vt:lpstr>Sales Tax</vt:lpstr>
      <vt:lpstr>ADV Market Value</vt:lpstr>
      <vt:lpstr>ADV Taxable Value</vt:lpstr>
      <vt:lpstr>ADV Total Rate</vt:lpstr>
      <vt:lpstr>ADV Levy</vt:lpstr>
      <vt:lpstr>Oil Production</vt:lpstr>
      <vt:lpstr>Gas Production</vt:lpstr>
      <vt:lpstr>All Permits</vt:lpstr>
      <vt:lpstr>Severance</vt:lpstr>
      <vt:lpstr>New Permits</vt:lpstr>
      <vt:lpstr>Vehicle Registration</vt:lpstr>
      <vt:lpstr>DVMT</vt:lpstr>
      <vt:lpstr>DVM</vt:lpstr>
      <vt:lpstr>Solar &amp; Wind</vt:lpstr>
      <vt:lpstr>Crashes</vt:lpstr>
      <vt:lpstr>Fatalities</vt:lpstr>
      <vt:lpstr>CMV Crash</vt:lpstr>
      <vt:lpstr>CMV Fatal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MOTRAN</dc:creator>
  <cp:keywords/>
  <dc:description/>
  <cp:lastModifiedBy>aswin lohani</cp:lastModifiedBy>
  <cp:revision/>
  <cp:lastPrinted>2021-01-20T17:05:24Z</cp:lastPrinted>
  <dcterms:created xsi:type="dcterms:W3CDTF">2018-05-24T17:59:19Z</dcterms:created>
  <dcterms:modified xsi:type="dcterms:W3CDTF">2022-09-21T12:41:52Z</dcterms:modified>
  <cp:category/>
  <cp:contentStatus/>
</cp:coreProperties>
</file>