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сещаемость" sheetId="1" r:id="rId3"/>
    <sheet state="visible" name="ЛабРаботы" sheetId="2" r:id="rId4"/>
    <sheet state="hidden" name="ЛабРаботы (копия)" sheetId="3" r:id="rId5"/>
    <sheet state="visible" name="Посещаемость лекций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Сдана 11.09</t>
      </text>
    </comment>
    <comment authorId="0" ref="E4">
      <text>
        <t xml:space="preserve">Дополн. 18.09 Сдана 9.10</t>
      </text>
    </comment>
    <comment authorId="0" ref="F4">
      <text>
        <t xml:space="preserve">Сдана 9.10</t>
      </text>
    </comment>
    <comment authorId="0" ref="G4">
      <text>
        <t xml:space="preserve">Сдана 30.10.</t>
      </text>
    </comment>
    <comment authorId="0" ref="H4">
      <text>
        <t xml:space="preserve">Сдана 30.10.</t>
      </text>
    </comment>
    <comment authorId="0" ref="I4">
      <text>
        <t xml:space="preserve">сдана18.12</t>
      </text>
    </comment>
    <comment authorId="0" ref="J4">
      <text>
        <t xml:space="preserve">сдана18.12</t>
      </text>
    </comment>
    <comment authorId="0" ref="D5">
      <text>
        <t xml:space="preserve">Сдана 11.09?</t>
      </text>
    </comment>
    <comment authorId="0" ref="E5">
      <text>
        <t xml:space="preserve">Сдана 25.09</t>
      </text>
    </comment>
    <comment authorId="0" ref="F5">
      <text>
        <t xml:space="preserve">Сдана 9.10</t>
      </text>
    </comment>
    <comment authorId="0" ref="G5">
      <text>
        <t xml:space="preserve">Сдана 16.10</t>
      </text>
    </comment>
    <comment authorId="0" ref="H5">
      <text>
        <t xml:space="preserve">Сдана 30.10</t>
      </text>
    </comment>
    <comment authorId="0" ref="I5">
      <text>
        <t xml:space="preserve">Частично сдана 13.11 Сдана 18.12</t>
      </text>
    </comment>
    <comment authorId="0" ref="J5">
      <text>
        <t xml:space="preserve">Сдана 18.12</t>
      </text>
    </comment>
    <comment authorId="0" ref="K5">
      <text>
        <t xml:space="preserve">Сдана 18.12</t>
      </text>
    </comment>
    <comment authorId="0" ref="D6">
      <text>
        <t xml:space="preserve">Сдана 11.09?</t>
      </text>
    </comment>
    <comment authorId="0" ref="E6">
      <text>
        <t xml:space="preserve">Сдана 25.09</t>
      </text>
    </comment>
    <comment authorId="0" ref="F6">
      <text>
        <t xml:space="preserve">Сдана 9.10</t>
      </text>
    </comment>
    <comment authorId="0" ref="G6">
      <text>
        <t xml:space="preserve">Сдана 16.10</t>
      </text>
    </comment>
    <comment authorId="0" ref="H6">
      <text>
        <t xml:space="preserve">Сдана 30.10</t>
      </text>
    </comment>
    <comment authorId="0" ref="I6">
      <text>
        <t xml:space="preserve">Частично сдана 13.11 Сдана 18.12</t>
      </text>
    </comment>
    <comment authorId="0" ref="J6">
      <text>
        <t xml:space="preserve">Сдана 18.12</t>
      </text>
    </comment>
    <comment authorId="0" ref="K6">
      <text>
        <t xml:space="preserve">Сдана 18.12</t>
      </text>
    </comment>
    <comment authorId="0" ref="D7">
      <text>
        <t xml:space="preserve">Сдана 18.09</t>
      </text>
    </comment>
    <comment authorId="0" ref="E7">
      <text>
        <t xml:space="preserve">Сдана 02.10</t>
      </text>
    </comment>
    <comment authorId="0" ref="F7">
      <text>
        <t xml:space="preserve">Сдана 09.10 (веб- шаблон django)</t>
      </text>
    </comment>
    <comment authorId="0" ref="G7">
      <text>
        <t xml:space="preserve">Сдана 30.10.</t>
      </text>
    </comment>
    <comment authorId="0" ref="H7">
      <text>
        <t xml:space="preserve">Сдана 06.11</t>
      </text>
    </comment>
    <comment authorId="0" ref="I7">
      <text>
        <t xml:space="preserve">Частичо сдана 6.11 сдана 04.12</t>
      </text>
    </comment>
    <comment authorId="0" ref="J7">
      <text>
        <t xml:space="preserve">Частичо сдана 6.11 04.12</t>
      </text>
    </comment>
    <comment authorId="0" ref="K7">
      <text>
        <t xml:space="preserve">сдана 04.12</t>
      </text>
    </comment>
    <comment authorId="0" ref="D8">
      <text>
        <t xml:space="preserve">Сдана 25.09</t>
      </text>
    </comment>
    <comment authorId="0" ref="E8">
      <text>
        <t xml:space="preserve">Cдана 02.10 (далее с 12-3)</t>
      </text>
    </comment>
    <comment authorId="0" ref="F8">
      <text>
        <t xml:space="preserve">Част. сдана 02.10 Сдана 16.10</t>
      </text>
    </comment>
    <comment authorId="0" ref="G8">
      <text>
        <t xml:space="preserve">Сдана 25.11</t>
      </text>
    </comment>
    <comment authorId="0" ref="H8">
      <text>
        <t xml:space="preserve">Сдана 25.11</t>
      </text>
    </comment>
    <comment authorId="0" ref="I8">
      <text>
        <t xml:space="preserve">Сдана 25.11</t>
      </text>
    </comment>
    <comment authorId="0" ref="J8">
      <text>
        <t xml:space="preserve">Частично сдана 25.11 Сдана 18.12</t>
      </text>
    </comment>
    <comment authorId="0" ref="K8">
      <text>
        <t xml:space="preserve">Сдана 18.12</t>
      </text>
    </comment>
    <comment authorId="0" ref="D9">
      <text>
        <t xml:space="preserve">Cдана 02.10 (далее с 12-3)
</t>
      </text>
    </comment>
    <comment authorId="0" ref="E9">
      <text>
        <t xml:space="preserve">Сдана 02.10</t>
      </text>
    </comment>
    <comment authorId="0" ref="F9">
      <text>
        <t xml:space="preserve">Част. сдана 02.10 Сдана 16.10</t>
      </text>
    </comment>
    <comment authorId="0" ref="G9">
      <text>
        <t xml:space="preserve">Сдана 25.11</t>
      </text>
    </comment>
    <comment authorId="0" ref="H9">
      <text>
        <t xml:space="preserve">Сдана 25.11</t>
      </text>
    </comment>
    <comment authorId="0" ref="I9">
      <text>
        <t xml:space="preserve">Сдана 25.11</t>
      </text>
    </comment>
    <comment authorId="0" ref="J9">
      <text>
        <t xml:space="preserve">Частично сдана 25.11 Сдана 18.12</t>
      </text>
    </comment>
    <comment authorId="0" ref="K9">
      <text>
        <t xml:space="preserve">Сдана 18.12</t>
      </text>
    </comment>
    <comment authorId="0" ref="D10">
      <text>
        <t xml:space="preserve">Сдана 11.09
</t>
      </text>
    </comment>
    <comment authorId="0" ref="E10">
      <text>
        <t xml:space="preserve">Сдана 18.09</t>
      </text>
    </comment>
    <comment authorId="0" ref="F10">
      <text>
        <t xml:space="preserve">Сдана 25.09</t>
      </text>
    </comment>
    <comment authorId="0" ref="G10">
      <text>
        <t xml:space="preserve">Сдана 02.10</t>
      </text>
    </comment>
    <comment authorId="0" ref="H10">
      <text>
        <t xml:space="preserve">Сдана 09.10</t>
      </text>
    </comment>
    <comment authorId="0" ref="I10">
      <text>
        <t xml:space="preserve">Сдана 23.10</t>
      </text>
    </comment>
    <comment authorId="0" ref="J10">
      <text>
        <t xml:space="preserve">Частично сдана 13.11 Сдана 25.11</t>
      </text>
    </comment>
    <comment authorId="0" ref="D11">
      <text>
        <t xml:space="preserve">Сдана 11.09?</t>
      </text>
    </comment>
    <comment authorId="0" ref="E11">
      <text>
        <t xml:space="preserve">Сдана 25.09</t>
      </text>
    </comment>
    <comment authorId="0" ref="F11">
      <text>
        <t xml:space="preserve">Сдана 9.10</t>
      </text>
    </comment>
    <comment authorId="0" ref="G11">
      <text>
        <t xml:space="preserve">Сдана 16.10</t>
      </text>
    </comment>
    <comment authorId="0" ref="H11">
      <text>
        <t xml:space="preserve">Сдана 30.10</t>
      </text>
    </comment>
    <comment authorId="0" ref="I11">
      <text>
        <t xml:space="preserve">Частично сдана 13.11 Сдана 18.12</t>
      </text>
    </comment>
    <comment authorId="0" ref="J11">
      <text>
        <t xml:space="preserve">Сдана 18.12</t>
      </text>
    </comment>
    <comment authorId="0" ref="K11">
      <text>
        <t xml:space="preserve">Сдана 18.12</t>
      </text>
    </comment>
    <comment authorId="0" ref="D12">
      <text>
        <t xml:space="preserve">Сдана 11.09
</t>
      </text>
    </comment>
    <comment authorId="0" ref="E12">
      <text>
        <t xml:space="preserve">Дополн. 18.09 Сдана 9.10</t>
      </text>
    </comment>
    <comment authorId="0" ref="F12">
      <text>
        <t xml:space="preserve">Сдана 9.10</t>
      </text>
    </comment>
    <comment authorId="0" ref="G12">
      <text>
        <t xml:space="preserve">Сдана 30.10.</t>
      </text>
    </comment>
    <comment authorId="0" ref="H12">
      <text>
        <t xml:space="preserve">Сдана 30.10.</t>
      </text>
    </comment>
    <comment authorId="0" ref="I12">
      <text>
        <t xml:space="preserve">сдана18.12</t>
      </text>
    </comment>
    <comment authorId="0" ref="J12">
      <text>
        <t xml:space="preserve">сдана18.12</t>
      </text>
    </comment>
    <comment authorId="0" ref="K12">
      <text>
        <t xml:space="preserve">сдана18.12</t>
      </text>
    </comment>
    <comment authorId="0" ref="D13">
      <text>
        <t xml:space="preserve">Сдана 11.09
</t>
      </text>
    </comment>
    <comment authorId="0" ref="E13">
      <text>
        <t xml:space="preserve">Дополн. 18.09 Сдана 9.10</t>
      </text>
    </comment>
    <comment authorId="0" ref="F13">
      <text>
        <t xml:space="preserve">Сдана 9.10
</t>
      </text>
    </comment>
    <comment authorId="0" ref="G13">
      <text>
        <t xml:space="preserve">Сдана 30.10.</t>
      </text>
    </comment>
    <comment authorId="0" ref="H13">
      <text>
        <t xml:space="preserve">Сдана 30.10.</t>
      </text>
    </comment>
    <comment authorId="0" ref="I13">
      <text>
        <t xml:space="preserve">сдана18.12</t>
      </text>
    </comment>
    <comment authorId="0" ref="J13">
      <text>
        <t xml:space="preserve">сдана18.12</t>
      </text>
    </comment>
    <comment authorId="0" ref="K13">
      <text>
        <t xml:space="preserve">сдана18.12</t>
      </text>
    </comment>
    <comment authorId="0" ref="D15">
      <text>
        <t xml:space="preserve">Сдана 11.09?</t>
      </text>
    </comment>
    <comment authorId="0" ref="E15">
      <text>
        <t xml:space="preserve">Сдана 25.09</t>
      </text>
    </comment>
    <comment authorId="0" ref="F15">
      <text>
        <t xml:space="preserve">Сдана 9.10</t>
      </text>
    </comment>
    <comment authorId="0" ref="G15">
      <text>
        <t xml:space="preserve">Сдана 16.10</t>
      </text>
    </comment>
    <comment authorId="0" ref="H15">
      <text>
        <t xml:space="preserve">Сдана 30.10</t>
      </text>
    </comment>
    <comment authorId="0" ref="I15">
      <text>
        <t xml:space="preserve">Частично сдана 13.11 Сдана 18.12</t>
      </text>
    </comment>
    <comment authorId="0" ref="J15">
      <text>
        <t xml:space="preserve">Сдана 18.12</t>
      </text>
    </comment>
    <comment authorId="0" ref="K15">
      <text>
        <t xml:space="preserve">Сдана 18.12</t>
      </text>
    </comment>
    <comment authorId="0" ref="D16">
      <text>
        <t xml:space="preserve">Сдана 25.09
</t>
      </text>
    </comment>
    <comment authorId="0" ref="E16">
      <text>
        <t xml:space="preserve">Cдана 02.10 (далее с 12-3)</t>
      </text>
    </comment>
    <comment authorId="0" ref="F16">
      <text>
        <t xml:space="preserve">Част. сдана 02.10 Сдана 16.10</t>
      </text>
    </comment>
    <comment authorId="0" ref="G16">
      <text>
        <t xml:space="preserve">Сдана 25.11</t>
      </text>
    </comment>
    <comment authorId="0" ref="H16">
      <text>
        <t xml:space="preserve">Сдана 25.11</t>
      </text>
    </comment>
    <comment authorId="0" ref="I16">
      <text>
        <t xml:space="preserve">Сдана 25.11</t>
      </text>
    </comment>
    <comment authorId="0" ref="J16">
      <text>
        <t xml:space="preserve">Частично сдана 25.11</t>
      </text>
    </comment>
    <comment authorId="0" ref="D17">
      <text>
        <t xml:space="preserve">Сдана 18.09
</t>
      </text>
    </comment>
    <comment authorId="0" ref="E17">
      <text>
        <t xml:space="preserve">Сдана 02.10</t>
      </text>
    </comment>
    <comment authorId="0" ref="F17">
      <text>
        <t xml:space="preserve">Сдана 09.10 (веб- шаблон django)</t>
      </text>
    </comment>
    <comment authorId="0" ref="G17">
      <text>
        <t xml:space="preserve">Сдана 30.10.</t>
      </text>
    </comment>
    <comment authorId="0" ref="H17">
      <text>
        <t xml:space="preserve">Сдана 06.11</t>
      </text>
    </comment>
    <comment authorId="0" ref="I17">
      <text>
        <t xml:space="preserve">Частичо сдана 6.11 сдана 04.12</t>
      </text>
    </comment>
    <comment authorId="0" ref="J17">
      <text>
        <t xml:space="preserve">Частичо сдана 6.11 04.12</t>
      </text>
    </comment>
    <comment authorId="0" ref="K17">
      <text>
        <t xml:space="preserve">сдана 04.12</t>
      </text>
    </comment>
    <comment authorId="0" ref="D18">
      <text>
        <t xml:space="preserve">Сдана 18.09
</t>
      </text>
    </comment>
    <comment authorId="0" ref="E18">
      <text>
        <t xml:space="preserve">Сдана 02.10</t>
      </text>
    </comment>
    <comment authorId="0" ref="F18">
      <text>
        <t xml:space="preserve">Сдана 09.10 (веб- шаблон django)</t>
      </text>
    </comment>
    <comment authorId="0" ref="G18">
      <text>
        <t xml:space="preserve">Сдана 30.10.</t>
      </text>
    </comment>
    <comment authorId="0" ref="H18">
      <text>
        <t xml:space="preserve">Сдана 06.11</t>
      </text>
    </comment>
    <comment authorId="0" ref="I18">
      <text>
        <t xml:space="preserve">Частичо сдана 6.11 сдана 04.12</t>
      </text>
    </comment>
    <comment authorId="0" ref="J18">
      <text>
        <t xml:space="preserve">Частичо сдана 6.11 04.12</t>
      </text>
    </comment>
    <comment authorId="0" ref="K18">
      <text>
        <t xml:space="preserve">сдана 04.12</t>
      </text>
    </comment>
    <comment authorId="0" ref="D19">
      <text>
        <t xml:space="preserve">Сдана 11.09</t>
      </text>
    </comment>
    <comment authorId="0" ref="E19">
      <text>
        <t xml:space="preserve">Сдана 18.09</t>
      </text>
    </comment>
    <comment authorId="0" ref="F19">
      <text>
        <t xml:space="preserve"> Сдана 02.10</t>
      </text>
    </comment>
    <comment authorId="0" ref="G19">
      <text>
        <t xml:space="preserve">Частично 09.10 Сдана 16.10
</t>
      </text>
    </comment>
    <comment authorId="0" ref="H19">
      <text>
        <t xml:space="preserve">Частично сдана 30.10</t>
      </text>
    </comment>
    <comment authorId="0" ref="I19">
      <text>
        <t xml:space="preserve">Частично сдана 30.10</t>
      </text>
    </comment>
    <comment authorId="0" ref="D20">
      <text>
        <t xml:space="preserve">Сдана 11.09</t>
      </text>
    </comment>
    <comment authorId="0" ref="E20">
      <text>
        <t xml:space="preserve">Сдана 18.09</t>
      </text>
    </comment>
    <comment authorId="0" ref="F20">
      <text>
        <t xml:space="preserve"> Сдана 02.10</t>
      </text>
    </comment>
    <comment authorId="0" ref="G20">
      <text>
        <t xml:space="preserve">Частично 09.10 Сдана 16.10</t>
      </text>
    </comment>
    <comment authorId="0" ref="H20">
      <text>
        <t xml:space="preserve">Частично сдана 30.10</t>
      </text>
    </comment>
    <comment authorId="0" ref="I20">
      <text>
        <t xml:space="preserve">Частично сдана 30.10</t>
      </text>
    </comment>
  </commentList>
</comments>
</file>

<file path=xl/sharedStrings.xml><?xml version="1.0" encoding="utf-8"?>
<sst xmlns="http://schemas.openxmlformats.org/spreadsheetml/2006/main" count="459" uniqueCount="121">
  <si>
    <t>ФИО</t>
  </si>
  <si>
    <t>Группа</t>
  </si>
  <si>
    <t>Процент посещаемости</t>
  </si>
  <si>
    <t>Коэффициент посещаемости</t>
  </si>
  <si>
    <t>Бандюк Павел Сергеевич</t>
  </si>
  <si>
    <t>группа12-6</t>
  </si>
  <si>
    <t>н</t>
  </si>
  <si>
    <t>Гридюшко Анна Анатольевна</t>
  </si>
  <si>
    <t>группа12-2</t>
  </si>
  <si>
    <t>Гришкин Андрей Иванович</t>
  </si>
  <si>
    <t>группа12-1</t>
  </si>
  <si>
    <t>о</t>
  </si>
  <si>
    <t>Жуковский Павел Сергеевич</t>
  </si>
  <si>
    <t>Калинчук Иван Андреевич</t>
  </si>
  <si>
    <t>группа12-5</t>
  </si>
  <si>
    <t>Кацуба Анастасия Владимировна</t>
  </si>
  <si>
    <t>группа12-3</t>
  </si>
  <si>
    <t>Клещёв Максим Игоревич</t>
  </si>
  <si>
    <t>Коптев Глеб Егорович</t>
  </si>
  <si>
    <t>группа13-3</t>
  </si>
  <si>
    <t>Коховец Алексей Сергеевич</t>
  </si>
  <si>
    <t>Малявко Александра Витальевна</t>
  </si>
  <si>
    <t>Матвеенок Алексей Валерьевич</t>
  </si>
  <si>
    <t>Махницкий Никита Дмитриевич</t>
  </si>
  <si>
    <t>Мирон Фёдор Тудорович</t>
  </si>
  <si>
    <t>Плеско Виктор Анатольевич</t>
  </si>
  <si>
    <t>Рогозенко Дмитрий Вадимович</t>
  </si>
  <si>
    <t>сп</t>
  </si>
  <si>
    <t>Рубацкий Андрей Александрович</t>
  </si>
  <si>
    <t>Шиковец Александр Дмитриевич</t>
  </si>
  <si>
    <t>группа12-4</t>
  </si>
  <si>
    <t>Шилкин Егор Георгиевич</t>
  </si>
  <si>
    <t>ДО</t>
  </si>
  <si>
    <t>Итоговые по видам работ</t>
  </si>
  <si>
    <t>Рейтинговая оценка ТКЗ</t>
  </si>
  <si>
    <t>№</t>
  </si>
  <si>
    <t>Лаб1</t>
  </si>
  <si>
    <t>Лаб2</t>
  </si>
  <si>
    <t>Лаб3</t>
  </si>
  <si>
    <t>Лаб4</t>
  </si>
  <si>
    <t>Лаб5</t>
  </si>
  <si>
    <t>Лаб6</t>
  </si>
  <si>
    <t>Лаб7</t>
  </si>
  <si>
    <t>Лаб8</t>
  </si>
  <si>
    <t>4</t>
  </si>
  <si>
    <t>УСР1</t>
  </si>
  <si>
    <t>УСР2</t>
  </si>
  <si>
    <t>лаб. работы</t>
  </si>
  <si>
    <t>коллоквиум</t>
  </si>
  <si>
    <t>уср</t>
  </si>
  <si>
    <t xml:space="preserve">
Экзамен</t>
  </si>
  <si>
    <t>Итоговая</t>
  </si>
  <si>
    <t>экзамен</t>
  </si>
  <si>
    <t>Итогова</t>
  </si>
  <si>
    <t>не допущен</t>
  </si>
  <si>
    <t>Максимальное количество баллов за лаб. работу</t>
  </si>
  <si>
    <t>Промежуточная</t>
  </si>
  <si>
    <t>Гр12-7</t>
  </si>
  <si>
    <t>`+ сдана (добавить опросы) готово 19.09.20</t>
  </si>
  <si>
    <t>сдана (карточная сортировка) 19.09.20
картточная сортировка 26.09.20</t>
  </si>
  <si>
    <t>Доработать модели навигации и раскадровку 26.09.20
Сдана 03.10.20</t>
  </si>
  <si>
    <t>Доработать к 5-ой количество экранов в интерактивном прототипе
10.10.20
Сдана 24.10.20</t>
  </si>
  <si>
    <t>Частично сдана 24.10.20
Сдана 31.10.20/ 14.11.20</t>
  </si>
  <si>
    <t>Частично  сдана 14.11.20
сдана 21.11.20</t>
  </si>
  <si>
    <t>Сдана 05.12.20</t>
  </si>
  <si>
    <t>сдана</t>
  </si>
  <si>
    <t>Сдана 17.10.20</t>
  </si>
  <si>
    <t>Сдана 03.10.20</t>
  </si>
  <si>
    <t>защита 28.11.20</t>
  </si>
  <si>
    <t>Частично сдана 24.10.20
Сдана 14.11.20 (диаграммы 21.11.20)</t>
  </si>
  <si>
    <t>Частична сдана 28.11.20
Сдана 19.12.20</t>
  </si>
  <si>
    <t>защитить 28.11.20
сдана 28.11.20</t>
  </si>
  <si>
    <t>частично сдана 12.12.20
сдана 19.12.20</t>
  </si>
  <si>
    <t>Частично сдана 19.12.20</t>
  </si>
  <si>
    <t>`+ Сдана</t>
  </si>
  <si>
    <t>сдана 19.09.20</t>
  </si>
  <si>
    <t>Сдана 26.09.20 (доработать mokup)
доработка мокапа 03.10.20</t>
  </si>
  <si>
    <t>Визстиль 03.10.20
проверить 10.10.20</t>
  </si>
  <si>
    <t>Частично сдана 31.10.20
Сдана</t>
  </si>
  <si>
    <t>Частично сдена (14.11.20), 21.11.20
Сдана 05.12.20</t>
  </si>
  <si>
    <t>Грр12-7</t>
  </si>
  <si>
    <t>сдана (карточная сортировка) 19.09.20</t>
  </si>
  <si>
    <t>Доработать к 5-ой количество экранов в интерактивном прототипе
10.10.20</t>
  </si>
  <si>
    <t>частично сдана Сдать 03.10.20
Сдана 03.10.20</t>
  </si>
  <si>
    <t>Защитить 03.10.20
частично 03.10.20 (кроме карточной сортировки)
Досдана 17.10.20</t>
  </si>
  <si>
    <t>Защитить 03.10.20
частично 10.10.20
Досдана 17.10.20</t>
  </si>
  <si>
    <t>частично 10.10.20
"Частично сдана (инт. прот-)
24.10.20"</t>
  </si>
  <si>
    <t>Сдана 31.10.20</t>
  </si>
  <si>
    <t>Частично сдана 21.11.20
Сдана 05.12.20</t>
  </si>
  <si>
    <t>`+сдана</t>
  </si>
  <si>
    <t>доработать 19.09.2020
сдана 03.10.20</t>
  </si>
  <si>
    <t>Защитить 03.10.20
Сдана 03.10.20</t>
  </si>
  <si>
    <t>Визстиль 03.10.20
сдана 10.10.20</t>
  </si>
  <si>
    <t>Доработать (показатели) 17.10.20
Сдана 24.10.20</t>
  </si>
  <si>
    <t>Частично 24.10.20
Сдана 31.10.10</t>
  </si>
  <si>
    <t>`+Частично сдана 21.11.20
Сдана 05.12.20</t>
  </si>
  <si>
    <t>`+</t>
  </si>
  <si>
    <t>сдана 26.09.20</t>
  </si>
  <si>
    <t>Частично 24.10.20
Сдана 14.11.20</t>
  </si>
  <si>
    <t>Частично сдана (14.11.20)
Сдана 05.12.20</t>
  </si>
  <si>
    <t>Защитить 03.10.20
частично 03.10.20 (кроме карточной сортировки)</t>
  </si>
  <si>
    <t>Защитить 03.10.20</t>
  </si>
  <si>
    <t>Защитить 03.10.20
сдана 03.10.20</t>
  </si>
  <si>
    <t>Частично сдана 03.10.20. Доработать
Сдана 24.10.20</t>
  </si>
  <si>
    <t>Частичнос сдана (макеты) 24.10.20</t>
  </si>
  <si>
    <t>Сервер+Api
24.10.20
Приложение 31.10.20 с авторизацией</t>
  </si>
  <si>
    <t>`+ сдана</t>
  </si>
  <si>
    <t>доработать 19.09.20
Сдана 26.09.20</t>
  </si>
  <si>
    <t>Частично сдана 26.09.20
Сдана 03.10.20</t>
  </si>
  <si>
    <t>сдана 10.10.20</t>
  </si>
  <si>
    <t>Сдана 24.10.20</t>
  </si>
  <si>
    <t>Частично 24.10.20
Частично 31.10.20
Сдана 14.11.20</t>
  </si>
  <si>
    <t>Частично сдана (21.11.20)
Сдана 05.12.20</t>
  </si>
  <si>
    <t>`+ проверить</t>
  </si>
  <si>
    <t>доработать в 3 лабработе</t>
  </si>
  <si>
    <t>Сдана 12.12.20</t>
  </si>
  <si>
    <t>Частично сдана 14.11.20</t>
  </si>
  <si>
    <t>Частично сдана (21.11.20)</t>
  </si>
  <si>
    <t>Тесты по лекциям / Коллоквиум</t>
  </si>
  <si>
    <t>письменный коллоквиум</t>
  </si>
  <si>
    <t>Итоговая оценка
Коллоквиум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</si>
</sst>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"/>
    <numFmt numFmtId="165" formatCode="D\-MMM"/>
    <numFmt numFmtId="166" formatCode="0.0"/>
  </numFmts>
  <fonts count="12">
    <font>
      <sz val="10.0"/>
      <color rgb="FF000000"/>
      <name val="Arial"/>
    </font>
    <font/>
    <font>
      <b/>
    </font>
    <font>
      <name val="Arial"/>
    </font>
    <font>
      <color rgb="FFFF0000"/>
      <name val="Arial"/>
    </font>
    <font>
      <color rgb="FFFF0000"/>
    </font>
    <font>
      <b/>
      <color rgb="FFFF0000"/>
    </font>
    <font>
      <b/>
      <color rgb="FF073763"/>
      <name val="Arial"/>
    </font>
    <font>
      <b/>
      <name val="Arial"/>
    </font>
    <font>
      <b/>
      <sz val="12.0"/>
      <name val="Arial"/>
    </font>
    <font>
      <b/>
      <sz val="14.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left" readingOrder="0"/>
    </xf>
    <xf borderId="2" fillId="2" fontId="1" numFmtId="0" xfId="0" applyAlignment="1" applyBorder="1" applyFont="1">
      <alignment readingOrder="0"/>
    </xf>
    <xf borderId="3" fillId="3" fontId="1" numFmtId="0" xfId="0" applyBorder="1" applyFill="1" applyFont="1"/>
    <xf borderId="2" fillId="4" fontId="2" numFmtId="164" xfId="0" applyAlignment="1" applyBorder="1" applyFill="1" applyFont="1" applyNumberFormat="1">
      <alignment readingOrder="0"/>
    </xf>
    <xf borderId="0" fillId="0" fontId="2" numFmtId="0" xfId="0" applyAlignment="1" applyFont="1">
      <alignment readingOrder="0"/>
    </xf>
    <xf borderId="2" fillId="5" fontId="1" numFmtId="0" xfId="0" applyAlignment="1" applyBorder="1" applyFill="1" applyFont="1">
      <alignment readingOrder="0"/>
    </xf>
    <xf borderId="2" fillId="5" fontId="1" numFmtId="0" xfId="0" applyBorder="1" applyFont="1"/>
    <xf borderId="2" fillId="5" fontId="1" numFmtId="49" xfId="0" applyAlignment="1" applyBorder="1" applyFont="1" applyNumberFormat="1">
      <alignment horizontal="left" readingOrder="0"/>
    </xf>
    <xf borderId="2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vertical="center"/>
    </xf>
    <xf borderId="0" fillId="0" fontId="1" numFmtId="10" xfId="0" applyFont="1" applyNumberFormat="1"/>
    <xf borderId="2" fillId="3" fontId="1" numFmtId="0" xfId="0" applyAlignment="1" applyBorder="1" applyFont="1">
      <alignment readingOrder="0"/>
    </xf>
    <xf borderId="2" fillId="3" fontId="1" numFmtId="0" xfId="0" applyBorder="1" applyFont="1"/>
    <xf borderId="2" fillId="3" fontId="1" numFmtId="49" xfId="0" applyAlignment="1" applyBorder="1" applyFont="1" applyNumberFormat="1">
      <alignment horizontal="left" readingOrder="0"/>
    </xf>
    <xf borderId="2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2" fillId="3" fontId="5" numFmtId="49" xfId="0" applyAlignment="1" applyBorder="1" applyFont="1" applyNumberFormat="1">
      <alignment horizontal="left" readingOrder="0"/>
    </xf>
    <xf borderId="2" fillId="3" fontId="5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0" fillId="0" fontId="2" numFmtId="10" xfId="0" applyFont="1" applyNumberFormat="1"/>
    <xf borderId="0" fillId="0" fontId="6" numFmtId="0" xfId="0" applyAlignment="1" applyFont="1">
      <alignment readingOrder="0"/>
    </xf>
    <xf borderId="0" fillId="0" fontId="6" numFmtId="0" xfId="0" applyFont="1"/>
    <xf borderId="2" fillId="3" fontId="3" numFmtId="0" xfId="0" applyAlignment="1" applyBorder="1" applyFont="1">
      <alignment vertical="bottom"/>
    </xf>
    <xf borderId="0" fillId="3" fontId="1" numFmtId="0" xfId="0" applyAlignment="1" applyFont="1">
      <alignment readingOrder="0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0" fontId="7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horizontal="right" shrinkToFit="0" vertical="bottom" wrapText="1"/>
    </xf>
    <xf borderId="6" fillId="0" fontId="7" numFmtId="0" xfId="0" applyAlignment="1" applyBorder="1" applyFont="1">
      <alignment horizontal="right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horizontal="center" readingOrder="0" shrinkToFit="0" vertical="bottom" wrapText="1"/>
    </xf>
    <xf borderId="6" fillId="0" fontId="7" numFmtId="0" xfId="0" applyAlignment="1" applyBorder="1" applyFont="1">
      <alignment horizontal="center" readingOrder="0" shrinkToFit="0" vertical="bottom" wrapText="1"/>
    </xf>
    <xf borderId="2" fillId="0" fontId="7" numFmtId="0" xfId="0" applyAlignment="1" applyBorder="1" applyFont="1">
      <alignment horizontal="right" readingOrder="0" shrinkToFit="0" vertical="bottom" wrapText="1"/>
    </xf>
    <xf borderId="6" fillId="0" fontId="7" numFmtId="0" xfId="0" applyAlignment="1" applyBorder="1" applyFont="1">
      <alignment horizontal="right" readingOrder="0" shrinkToFit="0" vertical="bottom" wrapText="1"/>
    </xf>
    <xf borderId="4" fillId="6" fontId="8" numFmtId="0" xfId="0" applyAlignment="1" applyBorder="1" applyFill="1" applyFont="1">
      <alignment vertical="bottom"/>
    </xf>
    <xf borderId="5" fillId="0" fontId="1" numFmtId="0" xfId="0" applyBorder="1" applyFont="1"/>
    <xf borderId="6" fillId="0" fontId="1" numFmtId="0" xfId="0" applyBorder="1" applyFont="1"/>
    <xf borderId="1" fillId="2" fontId="9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vertical="bottom"/>
    </xf>
    <xf borderId="3" fillId="2" fontId="8" numFmtId="0" xfId="0" applyAlignment="1" applyBorder="1" applyFont="1">
      <alignment shrinkToFit="0" vertical="bottom" wrapText="1"/>
    </xf>
    <xf borderId="7" fillId="2" fontId="8" numFmtId="0" xfId="0" applyAlignment="1" applyBorder="1" applyFont="1">
      <alignment shrinkToFit="0" vertical="bottom" wrapText="1"/>
    </xf>
    <xf borderId="7" fillId="2" fontId="8" numFmtId="165" xfId="0" applyAlignment="1" applyBorder="1" applyFont="1" applyNumberFormat="1">
      <alignment shrinkToFit="0" vertical="bottom" wrapText="1"/>
    </xf>
    <xf borderId="7" fillId="2" fontId="8" numFmtId="165" xfId="0" applyAlignment="1" applyBorder="1" applyFont="1" applyNumberFormat="1">
      <alignment shrinkToFit="0" vertical="bottom" wrapText="0"/>
    </xf>
    <xf borderId="7" fillId="2" fontId="8" numFmtId="0" xfId="0" applyAlignment="1" applyBorder="1" applyFont="1">
      <alignment readingOrder="0" shrinkToFit="0" vertical="bottom" wrapText="0"/>
    </xf>
    <xf borderId="7" fillId="2" fontId="8" numFmtId="49" xfId="0" applyAlignment="1" applyBorder="1" applyFont="1" applyNumberFormat="1">
      <alignment horizontal="right" readingOrder="0" shrinkToFit="0" vertical="bottom" wrapText="1"/>
    </xf>
    <xf borderId="7" fillId="2" fontId="8" numFmtId="0" xfId="0" applyAlignment="1" applyBorder="1" applyFont="1">
      <alignment readingOrder="0" shrinkToFit="0" vertical="bottom" wrapText="1"/>
    </xf>
    <xf borderId="2" fillId="6" fontId="8" numFmtId="0" xfId="0" applyAlignment="1" applyBorder="1" applyFont="1">
      <alignment shrinkToFit="0" vertical="bottom" wrapText="1"/>
    </xf>
    <xf borderId="3" fillId="2" fontId="1" numFmtId="0" xfId="0" applyBorder="1" applyFont="1"/>
    <xf borderId="2" fillId="2" fontId="8" numFmtId="0" xfId="0" applyAlignment="1" applyBorder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2" fillId="3" fontId="1" numFmtId="4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0"/>
    </xf>
    <xf borderId="2" fillId="6" fontId="8" numFmtId="1" xfId="0" applyAlignment="1" applyBorder="1" applyFont="1" applyNumberFormat="1">
      <alignment horizontal="right" readingOrder="0" vertical="bottom"/>
    </xf>
    <xf borderId="2" fillId="3" fontId="9" numFmtId="1" xfId="0" applyAlignment="1" applyBorder="1" applyFont="1" applyNumberFormat="1">
      <alignment horizontal="right" readingOrder="0" vertical="bottom"/>
    </xf>
    <xf borderId="2" fillId="3" fontId="8" numFmtId="0" xfId="0" applyAlignment="1" applyBorder="1" applyFont="1">
      <alignment horizontal="right" readingOrder="0" vertical="bottom"/>
    </xf>
    <xf borderId="0" fillId="3" fontId="8" numFmtId="1" xfId="0" applyAlignment="1" applyFont="1" applyNumberFormat="1">
      <alignment horizontal="right" readingOrder="0" vertical="bottom"/>
    </xf>
    <xf borderId="0" fillId="3" fontId="8" numFmtId="0" xfId="0" applyAlignment="1" applyFont="1">
      <alignment horizontal="right" readingOrder="0" vertical="bottom"/>
    </xf>
    <xf borderId="0" fillId="3" fontId="10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/>
    </xf>
    <xf borderId="2" fillId="6" fontId="8" numFmtId="1" xfId="0" applyAlignment="1" applyBorder="1" applyFont="1" applyNumberFormat="1">
      <alignment horizontal="right" vertical="bottom"/>
    </xf>
    <xf borderId="2" fillId="3" fontId="9" numFmtId="1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vertical="bottom" wrapText="0"/>
    </xf>
    <xf borderId="2" fillId="0" fontId="1" numFmtId="0" xfId="0" applyBorder="1" applyFont="1"/>
    <xf borderId="2" fillId="7" fontId="1" numFmtId="0" xfId="0" applyAlignment="1" applyBorder="1" applyFill="1" applyFont="1">
      <alignment readingOrder="0" shrinkToFit="0" wrapText="0"/>
    </xf>
    <xf borderId="2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horizontal="right" readingOrder="0" vertical="bottom"/>
    </xf>
    <xf borderId="2" fillId="0" fontId="3" numFmtId="0" xfId="0" applyAlignment="1" applyBorder="1" applyFont="1">
      <alignment readingOrder="0" vertical="bottom"/>
    </xf>
    <xf borderId="2" fillId="7" fontId="1" numFmtId="0" xfId="0" applyAlignment="1" applyBorder="1" applyFont="1">
      <alignment readingOrder="0"/>
    </xf>
    <xf borderId="2" fillId="7" fontId="3" numFmtId="0" xfId="0" applyAlignment="1" applyBorder="1" applyFont="1">
      <alignment readingOrder="0" shrinkToFit="0" vertical="bottom" wrapText="0"/>
    </xf>
    <xf borderId="2" fillId="5" fontId="1" numFmtId="0" xfId="0" applyAlignment="1" applyBorder="1" applyFont="1">
      <alignment readingOrder="0" shrinkToFit="0" wrapText="0"/>
    </xf>
    <xf borderId="2" fillId="5" fontId="8" numFmtId="0" xfId="0" applyAlignment="1" applyBorder="1" applyFont="1">
      <alignment horizontal="right" readingOrder="0" vertical="bottom"/>
    </xf>
    <xf borderId="0" fillId="5" fontId="8" numFmtId="1" xfId="0" applyAlignment="1" applyFont="1" applyNumberForma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1" numFmtId="0" xfId="0" applyFont="1"/>
    <xf borderId="2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6" fontId="2" numFmtId="0" xfId="0" applyFont="1"/>
    <xf borderId="9" fillId="3" fontId="8" numFmtId="166" xfId="0" applyAlignment="1" applyBorder="1" applyFont="1" applyNumberFormat="1">
      <alignment horizontal="right" vertical="bottom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0" xfId="0" applyFont="1"/>
    <xf borderId="9" fillId="3" fontId="8" numFmtId="0" xfId="0" applyAlignment="1" applyBorder="1" applyFont="1">
      <alignment vertical="bottom"/>
    </xf>
    <xf borderId="9" fillId="3" fontId="1" numFmtId="0" xfId="0" applyBorder="1" applyFont="1"/>
    <xf borderId="9" fillId="3" fontId="3" numFmtId="0" xfId="0" applyAlignment="1" applyBorder="1" applyFont="1">
      <alignment horizontal="right" vertical="bottom"/>
    </xf>
    <xf borderId="9" fillId="3" fontId="3" numFmtId="0" xfId="0" applyAlignment="1" applyBorder="1" applyFont="1">
      <alignment horizontal="right" readingOrder="0" shrinkToFit="0" vertical="bottom" wrapText="0"/>
    </xf>
    <xf borderId="9" fillId="3" fontId="3" numFmtId="0" xfId="0" applyAlignment="1" applyBorder="1" applyFont="1">
      <alignment horizontal="right" readingOrder="0" shrinkToFit="0" vertical="bottom" wrapText="0"/>
    </xf>
    <xf borderId="9" fillId="3" fontId="3" numFmtId="0" xfId="0" applyAlignment="1" applyBorder="1" applyFont="1">
      <alignment readingOrder="0" shrinkToFit="0" vertical="bottom" wrapText="0"/>
    </xf>
    <xf borderId="9" fillId="3" fontId="3" numFmtId="0" xfId="0" applyAlignment="1" applyBorder="1" applyFont="1">
      <alignment vertical="bottom"/>
    </xf>
    <xf borderId="9" fillId="6" fontId="2" numFmtId="0" xfId="0" applyBorder="1" applyFont="1"/>
    <xf borderId="9" fillId="6" fontId="2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2" fillId="0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horizontal="center" readingOrder="0" shrinkToFit="0" vertical="bottom" wrapText="1"/>
    </xf>
    <xf borderId="1" fillId="2" fontId="8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wrapText="1"/>
    </xf>
    <xf borderId="2" fillId="3" fontId="8" numFmtId="1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9" fillId="3" fontId="3" numFmtId="0" xfId="0" applyAlignment="1" applyBorder="1" applyFont="1">
      <alignment horizontal="right" readingOrder="0" vertical="bottom"/>
    </xf>
    <xf borderId="9" fillId="3" fontId="3" numFmtId="0" xfId="0" applyAlignment="1" applyBorder="1" applyFont="1">
      <alignment horizontal="right" readingOrder="0" vertical="bottom"/>
    </xf>
    <xf borderId="9" fillId="3" fontId="3" numFmtId="0" xfId="0" applyAlignment="1" applyBorder="1" applyFont="1">
      <alignment readingOrder="0" vertical="bottom"/>
    </xf>
    <xf borderId="9" fillId="3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166" xfId="0" applyFont="1" applyNumberForma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166" xfId="0" applyFont="1" applyNumberFormat="1"/>
    <xf borderId="0" fillId="0" fontId="2" numFmtId="1" xfId="0" applyFont="1" applyNumberFormat="1"/>
  </cellXfs>
  <cellStyles count="1">
    <cellStyle xfId="0" name="Normal" builtinId="0"/>
  </cellStyles>
  <dxfs count="10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  <color rgb="FF0B8043"/>
      </font>
      <fill>
        <patternFill patternType="none"/>
      </fill>
      <border/>
    </dxf>
    <dxf>
      <font>
        <b/>
        <color rgb="FFF09300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2" pivot="0" name="ЛабРаботы-style">
      <tableStyleElement dxfId="7" type="firstRowStripe"/>
      <tableStyleElement dxfId="8" type="secondRowStripe"/>
    </tableStyle>
    <tableStyle count="2" pivot="0" name="ЛабРаботы (копия)-style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S3:Z32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ЛабРаботы-style" showColumnStripes="0" showFirstColumn="1" showLastColumn="1" showRowStripes="1"/>
</table>
</file>

<file path=xl/tables/table2.xml><?xml version="1.0" encoding="utf-8"?>
<table xmlns="http://schemas.openxmlformats.org/spreadsheetml/2006/main" headerRowCount="0" ref="S3:X30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ЛабРаботы (копия)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36.43"/>
    <col customWidth="1" min="3" max="3" width="14.14"/>
    <col customWidth="1" min="4" max="4" width="5.71"/>
    <col customWidth="1" min="5" max="5" width="6.29"/>
    <col customWidth="1" min="6" max="6" width="5.71"/>
    <col customWidth="1" min="7" max="7" width="6.0"/>
    <col customWidth="1" min="8" max="20" width="5.71"/>
  </cols>
  <sheetData>
    <row r="1">
      <c r="A1" s="1"/>
      <c r="B1" s="2" t="s">
        <v>0</v>
      </c>
      <c r="C1" s="3" t="s">
        <v>1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</row>
    <row r="2">
      <c r="A2" s="5"/>
      <c r="B2" s="5"/>
      <c r="C2" s="5"/>
      <c r="D2" s="6">
        <v>44443.0</v>
      </c>
      <c r="E2" s="6">
        <v>44450.0</v>
      </c>
      <c r="F2" s="6">
        <v>44457.0</v>
      </c>
      <c r="G2" s="6">
        <v>44464.0</v>
      </c>
      <c r="H2" s="6">
        <v>44471.0</v>
      </c>
      <c r="I2" s="6">
        <v>44478.0</v>
      </c>
      <c r="J2" s="6">
        <v>44485.0</v>
      </c>
      <c r="K2" s="6">
        <v>44492.0</v>
      </c>
      <c r="L2" s="6">
        <v>44499.0</v>
      </c>
      <c r="M2" s="6">
        <v>44506.0</v>
      </c>
      <c r="N2" s="6">
        <v>44513.0</v>
      </c>
      <c r="O2" s="6">
        <v>44520.0</v>
      </c>
      <c r="P2" s="6">
        <v>44527.0</v>
      </c>
      <c r="Q2" s="6">
        <v>44534.0</v>
      </c>
      <c r="R2" s="6">
        <v>44541.0</v>
      </c>
      <c r="S2" s="6">
        <v>44548.0</v>
      </c>
      <c r="T2" s="6">
        <v>44555.0</v>
      </c>
      <c r="U2" s="7" t="s">
        <v>2</v>
      </c>
      <c r="V2" s="7" t="s">
        <v>3</v>
      </c>
    </row>
    <row r="3">
      <c r="A3" s="8">
        <v>1.0</v>
      </c>
      <c r="B3" s="9" t="s">
        <v>4</v>
      </c>
      <c r="C3" s="10" t="s">
        <v>5</v>
      </c>
      <c r="D3" s="11" t="s">
        <v>6</v>
      </c>
      <c r="E3" s="11" t="s">
        <v>6</v>
      </c>
      <c r="F3" s="11" t="s">
        <v>6</v>
      </c>
      <c r="G3" s="11" t="s">
        <v>6</v>
      </c>
      <c r="H3" s="11"/>
      <c r="I3" s="11" t="s">
        <v>6</v>
      </c>
      <c r="J3" s="11" t="s">
        <v>6</v>
      </c>
      <c r="K3" s="11"/>
      <c r="L3" s="11" t="s">
        <v>6</v>
      </c>
      <c r="M3" s="11" t="s">
        <v>6</v>
      </c>
      <c r="N3" s="11" t="s">
        <v>6</v>
      </c>
      <c r="O3" s="11"/>
      <c r="P3" s="12" t="s">
        <v>6</v>
      </c>
      <c r="Q3" s="11" t="s">
        <v>6</v>
      </c>
      <c r="R3" s="11" t="s">
        <v>6</v>
      </c>
      <c r="S3" s="11" t="s">
        <v>6</v>
      </c>
      <c r="T3" s="13"/>
      <c r="U3" s="14">
        <f t="shared" ref="U3:U25" si="1">(17-COUNTIF(D3:T3,"н"))/17</f>
        <v>0.2352941176</v>
      </c>
      <c r="V3">
        <f t="shared" ref="V3:V25" si="2">(17-COUNTA($D3:$T3))/17</f>
        <v>0.2352941176</v>
      </c>
    </row>
    <row r="4">
      <c r="A4" s="15">
        <v>2.0</v>
      </c>
      <c r="B4" s="16" t="s">
        <v>7</v>
      </c>
      <c r="C4" s="17" t="s">
        <v>8</v>
      </c>
      <c r="D4" s="18"/>
      <c r="E4" s="18"/>
      <c r="F4" s="18"/>
      <c r="G4" s="18"/>
      <c r="H4" s="18" t="s">
        <v>6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>
        <f t="shared" si="1"/>
        <v>0.9411764706</v>
      </c>
      <c r="V4">
        <f t="shared" si="2"/>
        <v>0.9411764706</v>
      </c>
    </row>
    <row r="5">
      <c r="A5" s="8">
        <v>3.0</v>
      </c>
      <c r="B5" s="9" t="s">
        <v>9</v>
      </c>
      <c r="C5" s="10" t="s">
        <v>10</v>
      </c>
      <c r="D5" s="11"/>
      <c r="E5" s="11"/>
      <c r="F5" s="11"/>
      <c r="G5" s="11"/>
      <c r="H5" s="11"/>
      <c r="I5" s="11"/>
      <c r="J5" s="11"/>
      <c r="K5" s="11" t="s">
        <v>11</v>
      </c>
      <c r="L5" s="11"/>
      <c r="M5" s="11"/>
      <c r="N5" s="11"/>
      <c r="O5" s="11"/>
      <c r="P5" s="11"/>
      <c r="Q5" s="11"/>
      <c r="R5" s="11" t="s">
        <v>6</v>
      </c>
      <c r="S5" s="13"/>
      <c r="T5" s="11"/>
      <c r="U5" s="14">
        <f t="shared" si="1"/>
        <v>0.9411764706</v>
      </c>
      <c r="V5">
        <f t="shared" si="2"/>
        <v>0.8823529412</v>
      </c>
    </row>
    <row r="6">
      <c r="A6" s="15">
        <v>4.0</v>
      </c>
      <c r="B6" s="16" t="s">
        <v>12</v>
      </c>
      <c r="C6" s="17" t="s">
        <v>10</v>
      </c>
      <c r="D6" s="18"/>
      <c r="E6" s="18"/>
      <c r="F6" s="18"/>
      <c r="G6" s="1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9"/>
      <c r="T6" s="18"/>
      <c r="U6" s="14">
        <f t="shared" si="1"/>
        <v>1</v>
      </c>
      <c r="V6">
        <f t="shared" si="2"/>
        <v>1</v>
      </c>
    </row>
    <row r="7">
      <c r="A7" s="8">
        <v>5.0</v>
      </c>
      <c r="B7" s="9" t="s">
        <v>13</v>
      </c>
      <c r="C7" s="10" t="s">
        <v>14</v>
      </c>
      <c r="D7" s="11" t="s">
        <v>6</v>
      </c>
      <c r="E7" s="11"/>
      <c r="F7" s="11"/>
      <c r="G7" s="11" t="s">
        <v>6</v>
      </c>
      <c r="H7" s="11"/>
      <c r="I7" s="11" t="s">
        <v>6</v>
      </c>
      <c r="J7" s="11" t="s">
        <v>6</v>
      </c>
      <c r="K7" s="11" t="s">
        <v>11</v>
      </c>
      <c r="L7" s="11"/>
      <c r="M7" s="11"/>
      <c r="N7" s="11" t="s">
        <v>6</v>
      </c>
      <c r="O7" s="11"/>
      <c r="P7" s="11"/>
      <c r="Q7" s="11"/>
      <c r="R7" s="11" t="s">
        <v>11</v>
      </c>
      <c r="S7" s="11" t="s">
        <v>6</v>
      </c>
      <c r="T7" s="11"/>
      <c r="U7" s="14">
        <f t="shared" si="1"/>
        <v>0.6470588235</v>
      </c>
      <c r="V7">
        <f t="shared" si="2"/>
        <v>0.5294117647</v>
      </c>
    </row>
    <row r="8">
      <c r="A8" s="15">
        <v>6.0</v>
      </c>
      <c r="B8" s="16" t="s">
        <v>15</v>
      </c>
      <c r="C8" s="17" t="s">
        <v>16</v>
      </c>
      <c r="D8" s="18" t="s">
        <v>6</v>
      </c>
      <c r="E8" s="18" t="s">
        <v>11</v>
      </c>
      <c r="F8" s="18"/>
      <c r="G8" s="18"/>
      <c r="H8" s="18"/>
      <c r="I8" s="18"/>
      <c r="J8" s="18"/>
      <c r="K8" s="18"/>
      <c r="L8" s="20"/>
      <c r="M8" s="18" t="s">
        <v>6</v>
      </c>
      <c r="N8" s="18"/>
      <c r="O8" s="18"/>
      <c r="P8" s="19"/>
      <c r="Q8" s="18"/>
      <c r="R8" s="18"/>
      <c r="S8" s="18"/>
      <c r="T8" s="18"/>
      <c r="U8" s="14">
        <f t="shared" si="1"/>
        <v>0.8823529412</v>
      </c>
      <c r="V8">
        <f t="shared" si="2"/>
        <v>0.8235294118</v>
      </c>
    </row>
    <row r="9">
      <c r="A9" s="8">
        <v>7.0</v>
      </c>
      <c r="B9" s="9" t="s">
        <v>17</v>
      </c>
      <c r="C9" s="8" t="s">
        <v>16</v>
      </c>
      <c r="D9" s="11" t="s">
        <v>6</v>
      </c>
      <c r="E9" s="11" t="s">
        <v>6</v>
      </c>
      <c r="F9" s="11" t="s">
        <v>6</v>
      </c>
      <c r="G9" s="11" t="s">
        <v>11</v>
      </c>
      <c r="H9" s="11"/>
      <c r="I9" s="11" t="s">
        <v>6</v>
      </c>
      <c r="J9" s="11" t="s">
        <v>6</v>
      </c>
      <c r="K9" s="11" t="s">
        <v>6</v>
      </c>
      <c r="L9" s="11" t="s">
        <v>6</v>
      </c>
      <c r="M9" s="11" t="s">
        <v>6</v>
      </c>
      <c r="N9" s="11" t="s">
        <v>6</v>
      </c>
      <c r="O9" s="11"/>
      <c r="P9" s="11"/>
      <c r="Q9" s="11" t="s">
        <v>6</v>
      </c>
      <c r="R9" s="11" t="s">
        <v>6</v>
      </c>
      <c r="S9" s="11"/>
      <c r="T9" s="11"/>
      <c r="U9" s="14">
        <f t="shared" si="1"/>
        <v>0.3529411765</v>
      </c>
      <c r="V9">
        <f t="shared" si="2"/>
        <v>0.2941176471</v>
      </c>
    </row>
    <row r="10">
      <c r="A10" s="15">
        <v>8.0</v>
      </c>
      <c r="B10" s="16" t="s">
        <v>18</v>
      </c>
      <c r="C10" s="17" t="s">
        <v>19</v>
      </c>
      <c r="D10" s="18" t="s">
        <v>6</v>
      </c>
      <c r="E10" s="18" t="s">
        <v>6</v>
      </c>
      <c r="F10" s="18" t="s">
        <v>6</v>
      </c>
      <c r="G10" s="18" t="s">
        <v>6</v>
      </c>
      <c r="H10" s="18" t="s">
        <v>6</v>
      </c>
      <c r="I10" s="18"/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/>
      <c r="P10" s="18"/>
      <c r="Q10" s="18"/>
      <c r="R10" s="18" t="s">
        <v>6</v>
      </c>
      <c r="S10" s="18" t="s">
        <v>6</v>
      </c>
      <c r="T10" s="18"/>
      <c r="U10" s="14">
        <f t="shared" si="1"/>
        <v>0.2941176471</v>
      </c>
      <c r="V10">
        <f t="shared" si="2"/>
        <v>0.2941176471</v>
      </c>
    </row>
    <row r="11">
      <c r="A11" s="8">
        <v>9.0</v>
      </c>
      <c r="B11" s="9" t="s">
        <v>20</v>
      </c>
      <c r="C11" s="10" t="s">
        <v>10</v>
      </c>
      <c r="D11" s="11"/>
      <c r="E11" s="11" t="s">
        <v>6</v>
      </c>
      <c r="F11" s="11"/>
      <c r="G11" s="11"/>
      <c r="H11" s="11"/>
      <c r="I11" s="11"/>
      <c r="J11" s="11" t="s">
        <v>6</v>
      </c>
      <c r="K11" s="11"/>
      <c r="L11" s="11"/>
      <c r="M11" s="11"/>
      <c r="N11" s="11"/>
      <c r="O11" s="11"/>
      <c r="P11" s="11"/>
      <c r="Q11" s="11"/>
      <c r="R11" s="11"/>
      <c r="S11" s="11"/>
      <c r="T11" s="13"/>
      <c r="U11" s="14">
        <f t="shared" si="1"/>
        <v>0.8823529412</v>
      </c>
      <c r="V11">
        <f t="shared" si="2"/>
        <v>0.8823529412</v>
      </c>
    </row>
    <row r="12">
      <c r="A12" s="15">
        <v>10.0</v>
      </c>
      <c r="B12" s="16" t="s">
        <v>21</v>
      </c>
      <c r="C12" s="17" t="s">
        <v>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>
        <f t="shared" si="1"/>
        <v>1</v>
      </c>
      <c r="V12">
        <f t="shared" si="2"/>
        <v>1</v>
      </c>
    </row>
    <row r="13">
      <c r="A13" s="8">
        <v>11.0</v>
      </c>
      <c r="B13" s="9" t="s">
        <v>22</v>
      </c>
      <c r="C13" s="10" t="s">
        <v>8</v>
      </c>
      <c r="D13" s="11"/>
      <c r="E13" s="11" t="s">
        <v>6</v>
      </c>
      <c r="F13" s="11"/>
      <c r="G13" s="11"/>
      <c r="H13" s="11" t="s">
        <v>6</v>
      </c>
      <c r="I13" s="11"/>
      <c r="J13" s="11"/>
      <c r="K13" s="11"/>
      <c r="L13" s="11"/>
      <c r="M13" s="11"/>
      <c r="N13" s="11"/>
      <c r="O13" s="13"/>
      <c r="P13" s="11"/>
      <c r="Q13" s="11"/>
      <c r="R13" s="11"/>
      <c r="S13" s="11" t="s">
        <v>6</v>
      </c>
      <c r="T13" s="11"/>
      <c r="U13" s="14">
        <f t="shared" si="1"/>
        <v>0.8235294118</v>
      </c>
      <c r="V13">
        <f t="shared" si="2"/>
        <v>0.8235294118</v>
      </c>
    </row>
    <row r="14">
      <c r="A14" s="15">
        <v>12.0</v>
      </c>
      <c r="B14" s="16" t="s">
        <v>23</v>
      </c>
      <c r="C14" s="17" t="s">
        <v>5</v>
      </c>
      <c r="D14" s="18" t="s">
        <v>6</v>
      </c>
      <c r="E14" s="18" t="s">
        <v>6</v>
      </c>
      <c r="F14" s="18" t="s">
        <v>6</v>
      </c>
      <c r="G14" s="18" t="s">
        <v>6</v>
      </c>
      <c r="H14" s="18" t="s">
        <v>6</v>
      </c>
      <c r="I14" s="18" t="s">
        <v>6</v>
      </c>
      <c r="J14" s="18" t="s">
        <v>6</v>
      </c>
      <c r="K14" s="18"/>
      <c r="L14" s="18" t="s">
        <v>6</v>
      </c>
      <c r="M14" s="18" t="s">
        <v>6</v>
      </c>
      <c r="N14" s="18" t="s">
        <v>6</v>
      </c>
      <c r="O14" s="18"/>
      <c r="P14" s="18"/>
      <c r="Q14" s="18" t="s">
        <v>6</v>
      </c>
      <c r="R14" s="18" t="s">
        <v>6</v>
      </c>
      <c r="S14" s="18" t="s">
        <v>6</v>
      </c>
      <c r="T14" s="18"/>
      <c r="U14" s="14">
        <f t="shared" si="1"/>
        <v>0.2352941176</v>
      </c>
      <c r="V14">
        <f t="shared" si="2"/>
        <v>0.2352941176</v>
      </c>
    </row>
    <row r="15">
      <c r="A15" s="8">
        <v>13.0</v>
      </c>
      <c r="B15" s="9" t="s">
        <v>24</v>
      </c>
      <c r="C15" s="10" t="s">
        <v>10</v>
      </c>
      <c r="D15" s="11" t="s">
        <v>6</v>
      </c>
      <c r="E15" s="11" t="s">
        <v>6</v>
      </c>
      <c r="F15" s="11" t="s">
        <v>6</v>
      </c>
      <c r="G15" s="11" t="s">
        <v>6</v>
      </c>
      <c r="H15" s="11"/>
      <c r="I15" s="11"/>
      <c r="J15" s="11"/>
      <c r="K15" s="11"/>
      <c r="L15" s="11"/>
      <c r="M15" s="11"/>
      <c r="N15" s="11" t="s">
        <v>6</v>
      </c>
      <c r="O15" s="11"/>
      <c r="P15" s="11" t="s">
        <v>11</v>
      </c>
      <c r="Q15" s="11"/>
      <c r="R15" s="11" t="s">
        <v>6</v>
      </c>
      <c r="S15" s="11"/>
      <c r="T15" s="11"/>
      <c r="U15" s="14">
        <f t="shared" si="1"/>
        <v>0.6470588235</v>
      </c>
      <c r="V15">
        <f t="shared" si="2"/>
        <v>0.5882352941</v>
      </c>
    </row>
    <row r="16">
      <c r="A16" s="15">
        <v>14.0</v>
      </c>
      <c r="B16" s="16" t="s">
        <v>25</v>
      </c>
      <c r="C16" s="15" t="s">
        <v>16</v>
      </c>
      <c r="D16" s="18" t="s">
        <v>6</v>
      </c>
      <c r="E16" s="18" t="s">
        <v>11</v>
      </c>
      <c r="F16" s="18"/>
      <c r="G16" s="18"/>
      <c r="H16" s="18"/>
      <c r="I16" s="18"/>
      <c r="J16" s="18"/>
      <c r="K16" s="18"/>
      <c r="L16" s="18"/>
      <c r="M16" s="18" t="s">
        <v>6</v>
      </c>
      <c r="N16" s="18"/>
      <c r="O16" s="18"/>
      <c r="P16" s="18"/>
      <c r="Q16" s="18"/>
      <c r="R16" s="18"/>
      <c r="S16" s="18"/>
      <c r="T16" s="18"/>
      <c r="U16" s="14">
        <f t="shared" si="1"/>
        <v>0.8823529412</v>
      </c>
      <c r="V16">
        <f t="shared" si="2"/>
        <v>0.8235294118</v>
      </c>
    </row>
    <row r="17">
      <c r="A17" s="8">
        <v>15.0</v>
      </c>
      <c r="B17" s="9" t="s">
        <v>26</v>
      </c>
      <c r="C17" s="10" t="s">
        <v>14</v>
      </c>
      <c r="D17" s="11"/>
      <c r="E17" s="11" t="s">
        <v>27</v>
      </c>
      <c r="F17" s="11"/>
      <c r="G17" s="11"/>
      <c r="H17" s="11" t="s">
        <v>11</v>
      </c>
      <c r="I17" s="11"/>
      <c r="J17" s="11"/>
      <c r="K17" s="11" t="s">
        <v>11</v>
      </c>
      <c r="L17" s="11" t="s">
        <v>11</v>
      </c>
      <c r="M17" s="11"/>
      <c r="N17" s="11"/>
      <c r="O17" s="11"/>
      <c r="P17" s="11" t="s">
        <v>11</v>
      </c>
      <c r="Q17" s="12"/>
      <c r="R17" s="11" t="s">
        <v>11</v>
      </c>
      <c r="S17" s="11" t="s">
        <v>11</v>
      </c>
      <c r="T17" s="13"/>
      <c r="U17" s="14">
        <f t="shared" si="1"/>
        <v>1</v>
      </c>
      <c r="V17">
        <f t="shared" si="2"/>
        <v>0.5882352941</v>
      </c>
    </row>
    <row r="18">
      <c r="A18" s="15">
        <v>16.0</v>
      </c>
      <c r="B18" s="16" t="s">
        <v>28</v>
      </c>
      <c r="C18" s="17" t="s">
        <v>14</v>
      </c>
      <c r="D18" s="18" t="s">
        <v>6</v>
      </c>
      <c r="E18" s="18" t="s">
        <v>6</v>
      </c>
      <c r="F18" s="18"/>
      <c r="G18" s="18" t="s">
        <v>6</v>
      </c>
      <c r="H18" s="18"/>
      <c r="I18" s="18" t="s">
        <v>6</v>
      </c>
      <c r="J18" s="18" t="s">
        <v>6</v>
      </c>
      <c r="K18" s="18" t="s">
        <v>6</v>
      </c>
      <c r="L18" s="18"/>
      <c r="M18" s="18"/>
      <c r="N18" s="18"/>
      <c r="O18" s="18"/>
      <c r="P18" s="18"/>
      <c r="Q18" s="20"/>
      <c r="R18" s="18" t="s">
        <v>6</v>
      </c>
      <c r="S18" s="18" t="s">
        <v>6</v>
      </c>
      <c r="T18" s="18"/>
      <c r="U18" s="14">
        <f t="shared" si="1"/>
        <v>0.5294117647</v>
      </c>
      <c r="V18">
        <f t="shared" si="2"/>
        <v>0.5294117647</v>
      </c>
    </row>
    <row r="19">
      <c r="A19" s="8">
        <v>17.0</v>
      </c>
      <c r="B19" s="9" t="s">
        <v>29</v>
      </c>
      <c r="C19" s="8" t="s">
        <v>30</v>
      </c>
      <c r="D19" s="11" t="s">
        <v>6</v>
      </c>
      <c r="E19" s="11" t="s">
        <v>6</v>
      </c>
      <c r="F19" s="11" t="s">
        <v>6</v>
      </c>
      <c r="G19" s="11"/>
      <c r="H19" s="11"/>
      <c r="I19" s="11" t="s">
        <v>6</v>
      </c>
      <c r="J19" s="11" t="s">
        <v>6</v>
      </c>
      <c r="K19" s="11" t="s">
        <v>6</v>
      </c>
      <c r="L19" s="13"/>
      <c r="M19" s="11" t="s">
        <v>6</v>
      </c>
      <c r="N19" s="11" t="s">
        <v>6</v>
      </c>
      <c r="O19" s="11"/>
      <c r="P19" s="11"/>
      <c r="Q19" s="11" t="s">
        <v>6</v>
      </c>
      <c r="R19" s="11" t="s">
        <v>6</v>
      </c>
      <c r="S19" s="11" t="s">
        <v>6</v>
      </c>
      <c r="T19" s="11"/>
      <c r="U19" s="14">
        <f t="shared" si="1"/>
        <v>0.3529411765</v>
      </c>
      <c r="V19">
        <f t="shared" si="2"/>
        <v>0.3529411765</v>
      </c>
    </row>
    <row r="20">
      <c r="A20" s="15">
        <v>18.0</v>
      </c>
      <c r="B20" s="16" t="s">
        <v>31</v>
      </c>
      <c r="C20" s="15" t="s">
        <v>30</v>
      </c>
      <c r="D20" s="18" t="s">
        <v>6</v>
      </c>
      <c r="E20" s="18"/>
      <c r="F20" s="18" t="s">
        <v>6</v>
      </c>
      <c r="G20" s="18"/>
      <c r="H20" s="19"/>
      <c r="I20" s="18"/>
      <c r="J20" s="18"/>
      <c r="K20" s="18"/>
      <c r="L20" s="18"/>
      <c r="M20" s="18" t="s">
        <v>11</v>
      </c>
      <c r="N20" s="18" t="s">
        <v>11</v>
      </c>
      <c r="O20" s="18"/>
      <c r="P20" s="18" t="s">
        <v>11</v>
      </c>
      <c r="Q20" s="18" t="s">
        <v>11</v>
      </c>
      <c r="R20" s="18" t="s">
        <v>11</v>
      </c>
      <c r="S20" s="18" t="s">
        <v>11</v>
      </c>
      <c r="T20" s="18"/>
      <c r="U20" s="14">
        <f t="shared" si="1"/>
        <v>0.8823529412</v>
      </c>
      <c r="V20">
        <f t="shared" si="2"/>
        <v>0.5294117647</v>
      </c>
    </row>
    <row r="21" hidden="1">
      <c r="A21" s="8">
        <v>19.0</v>
      </c>
      <c r="B21" s="21"/>
      <c r="C21" s="8"/>
      <c r="D21" s="11"/>
      <c r="E21" s="11"/>
      <c r="F21" s="11"/>
      <c r="G21" s="11"/>
      <c r="H21" s="11"/>
      <c r="I21" s="11"/>
      <c r="J21" s="11"/>
      <c r="K21" s="11"/>
      <c r="L21" s="12"/>
      <c r="M21" s="13"/>
      <c r="N21" s="11"/>
      <c r="O21" s="11"/>
      <c r="P21" s="11"/>
      <c r="Q21" s="11"/>
      <c r="R21" s="11"/>
      <c r="S21" s="11"/>
      <c r="T21" s="11"/>
      <c r="U21" s="14">
        <f t="shared" si="1"/>
        <v>1</v>
      </c>
      <c r="V21">
        <f t="shared" si="2"/>
        <v>1</v>
      </c>
    </row>
    <row r="22" hidden="1">
      <c r="A22" s="15">
        <v>20.0</v>
      </c>
      <c r="B22" s="22"/>
      <c r="C22" s="23"/>
      <c r="D22" s="24"/>
      <c r="E22" s="24"/>
      <c r="F22" s="24"/>
      <c r="G22" s="24"/>
      <c r="H22" s="25"/>
      <c r="I22" s="24"/>
      <c r="J22" s="24"/>
      <c r="K22" s="24"/>
      <c r="L22" s="26"/>
      <c r="M22" s="24"/>
      <c r="N22" s="24"/>
      <c r="O22" s="24"/>
      <c r="P22" s="24"/>
      <c r="Q22" s="24"/>
      <c r="R22" s="25"/>
      <c r="S22" s="24"/>
      <c r="T22" s="24"/>
      <c r="U22" s="27">
        <f t="shared" si="1"/>
        <v>1</v>
      </c>
      <c r="V22">
        <f t="shared" si="2"/>
        <v>1</v>
      </c>
      <c r="W22" s="28"/>
      <c r="X22" s="29"/>
      <c r="Y22" s="29"/>
      <c r="Z22" s="29"/>
      <c r="AA22" s="29"/>
    </row>
    <row r="23" hidden="1">
      <c r="A23" s="8">
        <v>21.0</v>
      </c>
      <c r="B23" s="21"/>
      <c r="C23" s="8"/>
      <c r="D23" s="11"/>
      <c r="E23" s="11"/>
      <c r="F23" s="11"/>
      <c r="G23" s="11"/>
      <c r="H23" s="11"/>
      <c r="I23" s="11"/>
      <c r="J23" s="11"/>
      <c r="K23" s="11"/>
      <c r="L23" s="12"/>
      <c r="M23" s="13"/>
      <c r="N23" s="11"/>
      <c r="O23" s="11"/>
      <c r="P23" s="11"/>
      <c r="Q23" s="11"/>
      <c r="R23" s="11"/>
      <c r="S23" s="11"/>
      <c r="T23" s="11"/>
      <c r="U23" s="14">
        <f t="shared" si="1"/>
        <v>1</v>
      </c>
      <c r="V23">
        <f t="shared" si="2"/>
        <v>1</v>
      </c>
    </row>
    <row r="24" hidden="1">
      <c r="A24" s="15">
        <v>22.0</v>
      </c>
      <c r="B24" s="30"/>
      <c r="C24" s="15"/>
      <c r="D24" s="19"/>
      <c r="E24" s="18"/>
      <c r="F24" s="18"/>
      <c r="G24" s="18"/>
      <c r="H24" s="18"/>
      <c r="I24" s="18"/>
      <c r="J24" s="18"/>
      <c r="K24" s="19"/>
      <c r="L24" s="18"/>
      <c r="M24" s="18"/>
      <c r="N24" s="18"/>
      <c r="O24" s="18"/>
      <c r="P24" s="18"/>
      <c r="Q24" s="18"/>
      <c r="R24" s="19"/>
      <c r="S24" s="18"/>
      <c r="T24" s="18"/>
      <c r="U24" s="14">
        <f t="shared" si="1"/>
        <v>1</v>
      </c>
      <c r="V24">
        <f t="shared" si="2"/>
        <v>1</v>
      </c>
    </row>
    <row r="25" hidden="1">
      <c r="A25" s="8"/>
      <c r="B25" s="21"/>
      <c r="C25" s="8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1"/>
      <c r="O25" s="11"/>
      <c r="P25" s="11"/>
      <c r="Q25" s="11"/>
      <c r="R25" s="11"/>
      <c r="S25" s="11"/>
      <c r="T25" s="11"/>
      <c r="U25" s="14">
        <f t="shared" si="1"/>
        <v>1</v>
      </c>
      <c r="V25">
        <f t="shared" si="2"/>
        <v>1</v>
      </c>
    </row>
    <row r="26">
      <c r="A26" s="31"/>
      <c r="B26" s="32"/>
      <c r="C26" s="31"/>
      <c r="D26" s="33"/>
      <c r="E26" s="33"/>
      <c r="F26" s="33"/>
      <c r="G26" s="33"/>
      <c r="H26" s="33"/>
      <c r="I26" s="33"/>
      <c r="J26" s="33"/>
      <c r="K26" s="33"/>
      <c r="L26" s="34" t="s">
        <v>32</v>
      </c>
      <c r="M26" s="34" t="s">
        <v>32</v>
      </c>
      <c r="N26" s="34" t="s">
        <v>32</v>
      </c>
      <c r="O26" s="34" t="s">
        <v>32</v>
      </c>
      <c r="P26" s="34" t="s">
        <v>32</v>
      </c>
      <c r="Q26" s="34" t="s">
        <v>32</v>
      </c>
      <c r="R26" s="33"/>
      <c r="S26" s="33"/>
      <c r="T26" s="33"/>
    </row>
  </sheetData>
  <mergeCells count="3">
    <mergeCell ref="A1:A2"/>
    <mergeCell ref="B1:B2"/>
    <mergeCell ref="C1:C2"/>
  </mergeCells>
  <conditionalFormatting sqref="U3:U25">
    <cfRule type="cellIs" dxfId="0" priority="1" operator="greaterThanOrEqual">
      <formula>0.75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3.0"/>
    <col customWidth="1" min="2" max="2" width="35.86"/>
    <col customWidth="1" min="3" max="3" width="12.43"/>
    <col customWidth="1" min="4" max="9" width="6.71"/>
    <col customWidth="1" min="10" max="11" width="5.71"/>
    <col customWidth="1" hidden="1" min="12" max="12" width="3.71"/>
    <col customWidth="1" hidden="1" min="13" max="13" width="5.57"/>
    <col customWidth="1" hidden="1" min="14" max="16" width="5.86"/>
    <col customWidth="1" min="17" max="18" width="5.86"/>
    <col customWidth="1" min="19" max="19" width="10.14"/>
    <col customWidth="1" min="20" max="20" width="12.71"/>
    <col customWidth="1" min="21" max="21" width="6.57"/>
    <col customWidth="1" min="22" max="22" width="18.29"/>
    <col customWidth="1" hidden="1" min="23" max="23" width="9.86"/>
    <col customWidth="1" hidden="1" min="24" max="24" width="11.71"/>
  </cols>
  <sheetData>
    <row r="1" ht="21.0" customHeight="1">
      <c r="A1" s="35"/>
      <c r="B1" s="36"/>
      <c r="C1" s="37"/>
      <c r="D1" s="38">
        <v>1.0</v>
      </c>
      <c r="E1" s="38">
        <v>2.0</v>
      </c>
      <c r="F1" s="39">
        <v>3.0</v>
      </c>
      <c r="G1" s="39">
        <v>4.0</v>
      </c>
      <c r="H1" s="40">
        <v>5.0</v>
      </c>
      <c r="I1" s="41">
        <v>6.0</v>
      </c>
      <c r="J1" s="40">
        <v>7.0</v>
      </c>
      <c r="K1" s="41">
        <v>8.0</v>
      </c>
      <c r="L1" s="42"/>
      <c r="M1" s="42"/>
      <c r="N1" s="42"/>
      <c r="O1" s="43"/>
      <c r="P1" s="44">
        <v>7.0</v>
      </c>
      <c r="Q1" s="45">
        <v>9.0</v>
      </c>
      <c r="R1" s="45">
        <v>10.0</v>
      </c>
      <c r="S1" s="46" t="s">
        <v>33</v>
      </c>
      <c r="T1" s="47"/>
      <c r="U1" s="48"/>
      <c r="V1" s="49" t="s">
        <v>34</v>
      </c>
      <c r="W1" s="50"/>
      <c r="X1" s="50"/>
    </row>
    <row r="2" ht="21.0" customHeight="1">
      <c r="A2" s="51" t="s">
        <v>35</v>
      </c>
      <c r="B2" s="52" t="s">
        <v>0</v>
      </c>
      <c r="C2" s="52" t="s">
        <v>1</v>
      </c>
      <c r="D2" s="53" t="s">
        <v>36</v>
      </c>
      <c r="E2" s="53" t="s">
        <v>37</v>
      </c>
      <c r="F2" s="54" t="s">
        <v>38</v>
      </c>
      <c r="G2" s="54" t="s">
        <v>39</v>
      </c>
      <c r="H2" s="55" t="s">
        <v>40</v>
      </c>
      <c r="I2" s="55" t="s">
        <v>41</v>
      </c>
      <c r="J2" s="55" t="s">
        <v>42</v>
      </c>
      <c r="K2" s="55" t="s">
        <v>43</v>
      </c>
      <c r="L2" s="56" t="s">
        <v>44</v>
      </c>
      <c r="M2" s="57">
        <v>5.0</v>
      </c>
      <c r="N2" s="57">
        <v>6.0</v>
      </c>
      <c r="O2" s="57">
        <v>7.0</v>
      </c>
      <c r="Q2" s="53" t="s">
        <v>45</v>
      </c>
      <c r="R2" s="53" t="s">
        <v>46</v>
      </c>
      <c r="S2" s="58" t="s">
        <v>47</v>
      </c>
      <c r="T2" s="58" t="s">
        <v>48</v>
      </c>
      <c r="U2" s="58" t="s">
        <v>49</v>
      </c>
      <c r="V2" s="59"/>
      <c r="W2" s="60" t="s">
        <v>50</v>
      </c>
      <c r="X2" s="60" t="s">
        <v>51</v>
      </c>
      <c r="Y2" s="61" t="s">
        <v>52</v>
      </c>
      <c r="Z2" s="61" t="s">
        <v>53</v>
      </c>
    </row>
    <row r="3">
      <c r="A3" s="15">
        <v>1.0</v>
      </c>
      <c r="B3" s="15" t="str">
        <f>'Посещаемость'!B3</f>
        <v>Бандюк Павел Сергеевич</v>
      </c>
      <c r="C3" s="62" t="str">
        <f>'Посещаемость'!C3</f>
        <v>группа12-6</v>
      </c>
      <c r="D3" s="63">
        <v>2.0</v>
      </c>
      <c r="E3" s="63">
        <v>2.0</v>
      </c>
      <c r="F3" s="64">
        <v>2.0</v>
      </c>
      <c r="G3" s="64">
        <v>2.0</v>
      </c>
      <c r="H3" s="64">
        <v>2.0</v>
      </c>
      <c r="I3" s="64">
        <v>2.0</v>
      </c>
      <c r="J3" s="64">
        <v>2.0</v>
      </c>
      <c r="K3" s="63"/>
      <c r="L3" s="63"/>
      <c r="M3" s="63"/>
      <c r="N3" s="63"/>
      <c r="O3" s="63"/>
      <c r="P3" s="63"/>
      <c r="Q3" s="63">
        <v>6.99</v>
      </c>
      <c r="R3" s="63">
        <v>0.0</v>
      </c>
      <c r="S3" s="65">
        <v>2.0</v>
      </c>
      <c r="T3" s="65">
        <v>2.0</v>
      </c>
      <c r="U3" s="65">
        <v>2.0</v>
      </c>
      <c r="V3" s="66">
        <v>2.0</v>
      </c>
      <c r="W3" s="67"/>
      <c r="X3" s="68">
        <f t="shared" ref="X3:X24" si="1">round(0.3*V3+W3*0.7,0)</f>
        <v>1</v>
      </c>
      <c r="Y3" s="69" t="s">
        <v>54</v>
      </c>
      <c r="Z3" s="70"/>
    </row>
    <row r="4">
      <c r="A4" s="15">
        <v>2.0</v>
      </c>
      <c r="B4" s="15" t="str">
        <f>'Посещаемость'!B4</f>
        <v>Гридюшко Анна Анатольевна</v>
      </c>
      <c r="C4" s="62" t="str">
        <f>'Посещаемость'!C4</f>
        <v>группа12-2</v>
      </c>
      <c r="D4" s="71">
        <v>10.0</v>
      </c>
      <c r="E4" s="63">
        <v>15.0</v>
      </c>
      <c r="F4" s="64">
        <v>20.0</v>
      </c>
      <c r="G4" s="64">
        <v>30.0</v>
      </c>
      <c r="H4" s="64">
        <v>15.0</v>
      </c>
      <c r="I4" s="64">
        <v>19.0</v>
      </c>
      <c r="J4" s="64">
        <v>19.0</v>
      </c>
      <c r="K4" s="64">
        <v>16.0</v>
      </c>
      <c r="L4" s="63"/>
      <c r="M4" s="63"/>
      <c r="N4" s="63"/>
      <c r="O4" s="63"/>
      <c r="P4" s="63"/>
      <c r="Q4" s="63">
        <v>8.38</v>
      </c>
      <c r="R4" s="63">
        <v>8.2</v>
      </c>
      <c r="S4" s="72">
        <f t="shared" ref="S4:S13" si="2">round(SUM(D4:K4)/15,0)</f>
        <v>10</v>
      </c>
      <c r="T4" s="65">
        <f>'Посещаемость лекций'!X4</f>
        <v>10</v>
      </c>
      <c r="U4" s="72">
        <f>round(AVERAGE(Q4:R4)+'Посещаемость'!V4,0)</f>
        <v>9</v>
      </c>
      <c r="V4" s="73">
        <f t="shared" ref="V4:V13" si="3">round(AVERAGE(S4:U4),0)</f>
        <v>10</v>
      </c>
      <c r="W4" s="67"/>
      <c r="X4" s="68">
        <f t="shared" si="1"/>
        <v>3</v>
      </c>
      <c r="Y4" s="69">
        <v>10.0</v>
      </c>
      <c r="Z4" s="70">
        <f t="shared" ref="Z4:Z13" si="4">0.6*Y4+0.4*V4</f>
        <v>10</v>
      </c>
    </row>
    <row r="5">
      <c r="A5" s="15">
        <v>3.0</v>
      </c>
      <c r="B5" s="15" t="str">
        <f>'Посещаемость'!B5</f>
        <v>Гришкин Андрей Иванович</v>
      </c>
      <c r="C5" s="62" t="str">
        <f>'Посещаемость'!C5</f>
        <v>группа12-1</v>
      </c>
      <c r="D5" s="63">
        <v>9.0</v>
      </c>
      <c r="E5" s="63">
        <v>14.0</v>
      </c>
      <c r="F5" s="74">
        <v>18.0</v>
      </c>
      <c r="G5" s="64">
        <v>27.0</v>
      </c>
      <c r="H5" s="64">
        <v>14.0</v>
      </c>
      <c r="I5" s="75">
        <v>18.0</v>
      </c>
      <c r="J5" s="75">
        <v>18.0</v>
      </c>
      <c r="K5" s="75">
        <v>19.0</v>
      </c>
      <c r="L5" s="63"/>
      <c r="M5" s="63"/>
      <c r="N5" s="63"/>
      <c r="O5" s="63"/>
      <c r="P5" s="63"/>
      <c r="Q5" s="63">
        <v>7.96</v>
      </c>
      <c r="R5" s="63">
        <v>7.41</v>
      </c>
      <c r="S5" s="72">
        <f t="shared" si="2"/>
        <v>9</v>
      </c>
      <c r="T5" s="65">
        <f>'Посещаемость лекций'!X5</f>
        <v>8</v>
      </c>
      <c r="U5" s="72">
        <f>round(AVERAGE(Q5:R5)+'Посещаемость'!V5,0)</f>
        <v>9</v>
      </c>
      <c r="V5" s="73">
        <f t="shared" si="3"/>
        <v>9</v>
      </c>
      <c r="W5" s="67"/>
      <c r="X5" s="68">
        <f t="shared" si="1"/>
        <v>3</v>
      </c>
      <c r="Y5" s="69">
        <v>9.0</v>
      </c>
      <c r="Z5" s="70">
        <f t="shared" si="4"/>
        <v>9</v>
      </c>
    </row>
    <row r="6">
      <c r="A6" s="15">
        <v>4.0</v>
      </c>
      <c r="B6" s="15" t="str">
        <f>'Посещаемость'!B6</f>
        <v>Жуковский Павел Сергеевич</v>
      </c>
      <c r="C6" s="62" t="str">
        <f>'Посещаемость'!C6</f>
        <v>группа12-1</v>
      </c>
      <c r="D6" s="63">
        <v>9.0</v>
      </c>
      <c r="E6" s="63">
        <v>14.0</v>
      </c>
      <c r="F6" s="74">
        <v>18.0</v>
      </c>
      <c r="G6" s="64">
        <v>27.0</v>
      </c>
      <c r="H6" s="64">
        <v>14.0</v>
      </c>
      <c r="I6" s="75">
        <v>18.0</v>
      </c>
      <c r="J6" s="75">
        <v>18.0</v>
      </c>
      <c r="K6" s="75">
        <v>19.0</v>
      </c>
      <c r="L6" s="76"/>
      <c r="M6" s="76"/>
      <c r="N6" s="76"/>
      <c r="O6" s="76"/>
      <c r="P6" s="76"/>
      <c r="Q6" s="63">
        <v>7.51</v>
      </c>
      <c r="R6" s="63">
        <v>5.51</v>
      </c>
      <c r="S6" s="72">
        <f t="shared" si="2"/>
        <v>9</v>
      </c>
      <c r="T6" s="65">
        <f>'Посещаемость лекций'!X6</f>
        <v>10</v>
      </c>
      <c r="U6" s="72">
        <f>round(AVERAGE(Q6:R6)+'Посещаемость'!V6,0)</f>
        <v>8</v>
      </c>
      <c r="V6" s="73">
        <f t="shared" si="3"/>
        <v>9</v>
      </c>
      <c r="W6" s="67"/>
      <c r="X6" s="68">
        <f t="shared" si="1"/>
        <v>3</v>
      </c>
      <c r="Y6" s="69">
        <v>9.0</v>
      </c>
      <c r="Z6" s="70">
        <f t="shared" si="4"/>
        <v>9</v>
      </c>
    </row>
    <row r="7">
      <c r="A7" s="15">
        <v>5.0</v>
      </c>
      <c r="B7" s="15" t="str">
        <f>'Посещаемость'!B7</f>
        <v>Калинчук Иван Андреевич</v>
      </c>
      <c r="C7" s="62" t="str">
        <f>'Посещаемость'!C7</f>
        <v>группа12-5</v>
      </c>
      <c r="D7" s="63">
        <v>9.5</v>
      </c>
      <c r="E7" s="63">
        <v>14.0</v>
      </c>
      <c r="F7" s="77">
        <v>16.0</v>
      </c>
      <c r="G7" s="64">
        <v>28.0</v>
      </c>
      <c r="H7" s="64">
        <v>14.0</v>
      </c>
      <c r="I7" s="64">
        <v>19.0</v>
      </c>
      <c r="J7" s="64">
        <v>19.0</v>
      </c>
      <c r="K7" s="63">
        <v>20.0</v>
      </c>
      <c r="L7" s="63"/>
      <c r="M7" s="63"/>
      <c r="N7" s="63"/>
      <c r="O7" s="63"/>
      <c r="P7" s="63"/>
      <c r="Q7" s="63">
        <v>7.29</v>
      </c>
      <c r="R7" s="63">
        <v>5.39</v>
      </c>
      <c r="S7" s="72">
        <f t="shared" si="2"/>
        <v>9</v>
      </c>
      <c r="T7" s="65">
        <f>'Посещаемость лекций'!X7</f>
        <v>8</v>
      </c>
      <c r="U7" s="72">
        <f>round(AVERAGE(Q7:R7)+'Посещаемость'!V7,0)</f>
        <v>7</v>
      </c>
      <c r="V7" s="73">
        <f t="shared" si="3"/>
        <v>8</v>
      </c>
      <c r="W7" s="67"/>
      <c r="X7" s="68">
        <f t="shared" si="1"/>
        <v>2</v>
      </c>
      <c r="Y7" s="69">
        <v>9.0</v>
      </c>
      <c r="Z7" s="70">
        <f t="shared" si="4"/>
        <v>8.6</v>
      </c>
    </row>
    <row r="8">
      <c r="A8" s="15">
        <v>6.0</v>
      </c>
      <c r="B8" s="15" t="str">
        <f>'Посещаемость'!B8</f>
        <v>Кацуба Анастасия Владимировна</v>
      </c>
      <c r="C8" s="62" t="str">
        <f>'Посещаемость'!C8</f>
        <v>группа12-3</v>
      </c>
      <c r="D8" s="63">
        <v>9.0</v>
      </c>
      <c r="E8" s="78">
        <v>14.0</v>
      </c>
      <c r="F8" s="79">
        <v>17.0</v>
      </c>
      <c r="G8" s="64">
        <v>25.0</v>
      </c>
      <c r="H8" s="64">
        <v>14.0</v>
      </c>
      <c r="I8" s="64">
        <v>18.0</v>
      </c>
      <c r="J8" s="64">
        <v>17.0</v>
      </c>
      <c r="K8" s="64">
        <v>18.0</v>
      </c>
      <c r="L8" s="63"/>
      <c r="M8" s="63"/>
      <c r="N8" s="63"/>
      <c r="O8" s="63"/>
      <c r="P8" s="63"/>
      <c r="Q8" s="63">
        <v>7.08</v>
      </c>
      <c r="R8" s="63">
        <v>6.81</v>
      </c>
      <c r="S8" s="72">
        <f t="shared" si="2"/>
        <v>9</v>
      </c>
      <c r="T8" s="65">
        <f>'Посещаемость лекций'!X8</f>
        <v>10</v>
      </c>
      <c r="U8" s="72">
        <f>round(AVERAGE(Q8:R8)+'Посещаемость'!V8,0)</f>
        <v>8</v>
      </c>
      <c r="V8" s="73">
        <f t="shared" si="3"/>
        <v>9</v>
      </c>
      <c r="W8" s="67"/>
      <c r="X8" s="68">
        <f t="shared" si="1"/>
        <v>3</v>
      </c>
      <c r="Y8" s="69">
        <v>9.0</v>
      </c>
      <c r="Z8" s="70">
        <f t="shared" si="4"/>
        <v>9</v>
      </c>
    </row>
    <row r="9">
      <c r="A9" s="15">
        <v>7.0</v>
      </c>
      <c r="B9" s="15" t="str">
        <f>'Посещаемость'!B9</f>
        <v>Клещёв Максим Игоревич</v>
      </c>
      <c r="C9" s="15" t="str">
        <f>'Посещаемость'!C9</f>
        <v>группа12-3</v>
      </c>
      <c r="D9" s="63">
        <v>9.0</v>
      </c>
      <c r="E9" s="63">
        <v>14.0</v>
      </c>
      <c r="F9" s="79">
        <v>17.0</v>
      </c>
      <c r="G9" s="64">
        <v>25.0</v>
      </c>
      <c r="H9" s="64">
        <v>14.0</v>
      </c>
      <c r="I9" s="64">
        <v>18.0</v>
      </c>
      <c r="J9" s="64">
        <v>17.0</v>
      </c>
      <c r="K9" s="64">
        <v>18.0</v>
      </c>
      <c r="L9" s="63"/>
      <c r="M9" s="63"/>
      <c r="N9" s="63"/>
      <c r="O9" s="63"/>
      <c r="P9" s="63"/>
      <c r="Q9" s="63">
        <v>5.7</v>
      </c>
      <c r="R9" s="63">
        <v>6.23</v>
      </c>
      <c r="S9" s="72">
        <f t="shared" si="2"/>
        <v>9</v>
      </c>
      <c r="T9" s="65">
        <f>'Посещаемость лекций'!X9</f>
        <v>5</v>
      </c>
      <c r="U9" s="72">
        <f>round(AVERAGE(Q9:R9)+'Посещаемость'!V9,0)</f>
        <v>6</v>
      </c>
      <c r="V9" s="73">
        <f t="shared" si="3"/>
        <v>7</v>
      </c>
      <c r="W9" s="67"/>
      <c r="X9" s="68">
        <f t="shared" si="1"/>
        <v>2</v>
      </c>
      <c r="Y9" s="69">
        <v>6.0</v>
      </c>
      <c r="Z9" s="70">
        <f t="shared" si="4"/>
        <v>6.4</v>
      </c>
    </row>
    <row r="10">
      <c r="A10" s="15">
        <v>8.0</v>
      </c>
      <c r="B10" s="15" t="str">
        <f>'Посещаемость'!B10</f>
        <v>Коптев Глеб Егорович</v>
      </c>
      <c r="C10" s="62" t="str">
        <f>'Посещаемость'!C10</f>
        <v>группа13-3</v>
      </c>
      <c r="D10" s="63">
        <v>8.0</v>
      </c>
      <c r="E10" s="63">
        <v>11.0</v>
      </c>
      <c r="F10" s="63">
        <v>14.0</v>
      </c>
      <c r="G10" s="63">
        <v>24.0</v>
      </c>
      <c r="H10" s="63">
        <v>8.0</v>
      </c>
      <c r="I10" s="63">
        <v>8.0</v>
      </c>
      <c r="J10" s="63">
        <v>8.0</v>
      </c>
      <c r="K10" s="63"/>
      <c r="L10" s="76"/>
      <c r="M10" s="76"/>
      <c r="N10" s="76"/>
      <c r="O10" s="76"/>
      <c r="P10" s="76"/>
      <c r="Q10" s="63">
        <v>5.28</v>
      </c>
      <c r="R10" s="63">
        <v>4.56</v>
      </c>
      <c r="S10" s="72">
        <f t="shared" si="2"/>
        <v>5</v>
      </c>
      <c r="T10" s="65">
        <f>'Посещаемость лекций'!X10</f>
        <v>4</v>
      </c>
      <c r="U10" s="72">
        <f>round(AVERAGE(Q10:R10)+'Посещаемость'!V10,0)</f>
        <v>5</v>
      </c>
      <c r="V10" s="73">
        <f t="shared" si="3"/>
        <v>5</v>
      </c>
      <c r="W10" s="67"/>
      <c r="X10" s="68">
        <f t="shared" si="1"/>
        <v>2</v>
      </c>
      <c r="Y10" s="69">
        <v>8.0</v>
      </c>
      <c r="Z10" s="70">
        <f t="shared" si="4"/>
        <v>6.8</v>
      </c>
    </row>
    <row r="11">
      <c r="A11" s="15">
        <v>9.0</v>
      </c>
      <c r="B11" s="15" t="str">
        <f>'Посещаемость'!B11</f>
        <v>Коховец Алексей Сергеевич</v>
      </c>
      <c r="C11" s="62" t="str">
        <f>'Посещаемость'!C11</f>
        <v>группа12-1</v>
      </c>
      <c r="D11" s="63">
        <v>9.0</v>
      </c>
      <c r="E11" s="63">
        <v>14.0</v>
      </c>
      <c r="F11" s="74">
        <v>18.0</v>
      </c>
      <c r="G11" s="64">
        <v>27.0</v>
      </c>
      <c r="H11" s="64">
        <v>14.0</v>
      </c>
      <c r="I11" s="75">
        <v>18.0</v>
      </c>
      <c r="J11" s="75">
        <v>18.0</v>
      </c>
      <c r="K11" s="75">
        <v>19.0</v>
      </c>
      <c r="L11" s="76"/>
      <c r="M11" s="76"/>
      <c r="N11" s="76"/>
      <c r="O11" s="76"/>
      <c r="P11" s="76"/>
      <c r="Q11" s="63">
        <v>5.29</v>
      </c>
      <c r="R11" s="63">
        <v>6.27</v>
      </c>
      <c r="S11" s="72">
        <f t="shared" si="2"/>
        <v>9</v>
      </c>
      <c r="T11" s="65">
        <f>'Посещаемость лекций'!X11</f>
        <v>8</v>
      </c>
      <c r="U11" s="72">
        <f>round(AVERAGE(Q11:R11)+'Посещаемость'!V11,0)</f>
        <v>7</v>
      </c>
      <c r="V11" s="73">
        <f t="shared" si="3"/>
        <v>8</v>
      </c>
      <c r="W11" s="67"/>
      <c r="X11" s="68">
        <f t="shared" si="1"/>
        <v>2</v>
      </c>
      <c r="Y11" s="69">
        <v>9.0</v>
      </c>
      <c r="Z11" s="70">
        <f t="shared" si="4"/>
        <v>8.6</v>
      </c>
    </row>
    <row r="12">
      <c r="A12" s="15">
        <v>10.0</v>
      </c>
      <c r="B12" s="15" t="str">
        <f>'Посещаемость'!B12</f>
        <v>Малявко Александра Витальевна</v>
      </c>
      <c r="C12" s="62" t="str">
        <f>'Посещаемость'!C12</f>
        <v>группа12-2</v>
      </c>
      <c r="D12" s="63">
        <v>10.0</v>
      </c>
      <c r="E12" s="63">
        <v>15.0</v>
      </c>
      <c r="F12" s="64">
        <v>20.0</v>
      </c>
      <c r="G12" s="64">
        <v>30.0</v>
      </c>
      <c r="H12" s="64">
        <v>15.0</v>
      </c>
      <c r="I12" s="64">
        <v>19.0</v>
      </c>
      <c r="J12" s="64">
        <v>19.0</v>
      </c>
      <c r="K12" s="64">
        <v>16.0</v>
      </c>
      <c r="L12" s="63"/>
      <c r="M12" s="63"/>
      <c r="N12" s="63"/>
      <c r="O12" s="63"/>
      <c r="P12" s="63"/>
      <c r="Q12" s="63">
        <v>8.02</v>
      </c>
      <c r="R12" s="63">
        <v>7.82</v>
      </c>
      <c r="S12" s="72">
        <f t="shared" si="2"/>
        <v>10</v>
      </c>
      <c r="T12" s="65">
        <f>'Посещаемость лекций'!X12</f>
        <v>10</v>
      </c>
      <c r="U12" s="72">
        <f>round(AVERAGE(Q12:R12)+'Посещаемость'!V12,0)</f>
        <v>9</v>
      </c>
      <c r="V12" s="73">
        <f t="shared" si="3"/>
        <v>10</v>
      </c>
      <c r="W12" s="67"/>
      <c r="X12" s="68">
        <f t="shared" si="1"/>
        <v>3</v>
      </c>
      <c r="Y12" s="69">
        <v>10.0</v>
      </c>
      <c r="Z12" s="70">
        <f t="shared" si="4"/>
        <v>10</v>
      </c>
    </row>
    <row r="13">
      <c r="A13" s="15">
        <v>11.0</v>
      </c>
      <c r="B13" s="15" t="str">
        <f>'Посещаемость'!B13</f>
        <v>Матвеенок Алексей Валерьевич</v>
      </c>
      <c r="C13" s="62" t="str">
        <f>'Посещаемость'!C13</f>
        <v>группа12-2</v>
      </c>
      <c r="D13" s="63">
        <v>10.0</v>
      </c>
      <c r="E13" s="63">
        <v>15.0</v>
      </c>
      <c r="F13" s="64">
        <v>20.0</v>
      </c>
      <c r="G13" s="64">
        <v>30.0</v>
      </c>
      <c r="H13" s="64">
        <v>15.0</v>
      </c>
      <c r="I13" s="64">
        <v>19.0</v>
      </c>
      <c r="J13" s="64">
        <v>19.0</v>
      </c>
      <c r="K13" s="64">
        <v>16.0</v>
      </c>
      <c r="L13" s="63"/>
      <c r="M13" s="63"/>
      <c r="N13" s="63"/>
      <c r="O13" s="63"/>
      <c r="P13" s="63"/>
      <c r="Q13" s="63">
        <v>7.72</v>
      </c>
      <c r="R13" s="63">
        <v>7.74</v>
      </c>
      <c r="S13" s="72">
        <f t="shared" si="2"/>
        <v>10</v>
      </c>
      <c r="T13" s="65">
        <f>'Посещаемость лекций'!X13</f>
        <v>10</v>
      </c>
      <c r="U13" s="72">
        <f>round(AVERAGE(Q13:R13)+'Посещаемость'!V13,0)</f>
        <v>9</v>
      </c>
      <c r="V13" s="73">
        <f t="shared" si="3"/>
        <v>10</v>
      </c>
      <c r="W13" s="67"/>
      <c r="X13" s="68">
        <f t="shared" si="1"/>
        <v>3</v>
      </c>
      <c r="Y13" s="69">
        <v>10.0</v>
      </c>
      <c r="Z13" s="70">
        <f t="shared" si="4"/>
        <v>10</v>
      </c>
    </row>
    <row r="14">
      <c r="A14" s="15">
        <v>12.0</v>
      </c>
      <c r="B14" s="15" t="str">
        <f>'Посещаемость'!B14</f>
        <v>Махницкий Никита Дмитриевич</v>
      </c>
      <c r="C14" s="62" t="str">
        <f>'Посещаемость'!C14</f>
        <v>группа12-6</v>
      </c>
      <c r="D14" s="63"/>
      <c r="E14" s="63"/>
      <c r="F14" s="75"/>
      <c r="G14" s="64"/>
      <c r="H14" s="64"/>
      <c r="I14" s="64"/>
      <c r="J14" s="64"/>
      <c r="K14" s="63"/>
      <c r="L14" s="63"/>
      <c r="M14" s="63"/>
      <c r="N14" s="63"/>
      <c r="O14" s="63"/>
      <c r="P14" s="63"/>
      <c r="Q14" s="63">
        <v>6.36</v>
      </c>
      <c r="R14" s="63">
        <v>0.0</v>
      </c>
      <c r="S14" s="65">
        <v>2.0</v>
      </c>
      <c r="T14" s="65">
        <f>'Посещаемость лекций'!X14</f>
        <v>4</v>
      </c>
      <c r="U14" s="65">
        <v>2.0</v>
      </c>
      <c r="V14" s="66">
        <v>2.0</v>
      </c>
      <c r="W14" s="67"/>
      <c r="X14" s="68">
        <f t="shared" si="1"/>
        <v>1</v>
      </c>
      <c r="Y14" s="69" t="s">
        <v>54</v>
      </c>
      <c r="Z14" s="70"/>
    </row>
    <row r="15">
      <c r="A15" s="15">
        <v>13.0</v>
      </c>
      <c r="B15" s="15" t="str">
        <f>'Посещаемость'!B15</f>
        <v>Мирон Фёдор Тудорович</v>
      </c>
      <c r="C15" s="62" t="str">
        <f>'Посещаемость'!C15</f>
        <v>группа12-1</v>
      </c>
      <c r="D15" s="63">
        <v>9.0</v>
      </c>
      <c r="E15" s="63">
        <v>14.0</v>
      </c>
      <c r="F15" s="74">
        <v>18.0</v>
      </c>
      <c r="G15" s="64">
        <v>27.0</v>
      </c>
      <c r="H15" s="64">
        <v>14.0</v>
      </c>
      <c r="I15" s="75">
        <v>18.0</v>
      </c>
      <c r="J15" s="75">
        <v>18.0</v>
      </c>
      <c r="K15" s="75">
        <v>19.0</v>
      </c>
      <c r="L15" s="76"/>
      <c r="M15" s="76"/>
      <c r="N15" s="76"/>
      <c r="O15" s="76"/>
      <c r="P15" s="76"/>
      <c r="Q15" s="63">
        <v>5.97</v>
      </c>
      <c r="R15" s="63">
        <v>6.96</v>
      </c>
      <c r="S15" s="72">
        <f t="shared" ref="S15:S24" si="5">round(SUM(D15:K15)/15,0)</f>
        <v>9</v>
      </c>
      <c r="T15" s="65">
        <f>'Посещаемость лекций'!X15</f>
        <v>7</v>
      </c>
      <c r="U15" s="72">
        <f>round(AVERAGE(Q15:R15)+'Посещаемость'!V15,0)</f>
        <v>7</v>
      </c>
      <c r="V15" s="73">
        <f t="shared" ref="V15:V24" si="6">round(AVERAGE(S15:U15),0)</f>
        <v>8</v>
      </c>
      <c r="W15" s="67"/>
      <c r="X15" s="68">
        <f t="shared" si="1"/>
        <v>2</v>
      </c>
      <c r="Y15" s="80"/>
      <c r="Z15" s="70">
        <f t="shared" ref="Z15:Z20" si="7">0.6*Y15+0.4*V15</f>
        <v>3.2</v>
      </c>
    </row>
    <row r="16">
      <c r="A16" s="15">
        <v>14.0</v>
      </c>
      <c r="B16" s="15" t="str">
        <f>'Посещаемость'!B16</f>
        <v>Плеско Виктор Анатольевич</v>
      </c>
      <c r="C16" s="15" t="str">
        <f>'Посещаемость'!C16</f>
        <v>группа12-3</v>
      </c>
      <c r="D16" s="63">
        <v>9.0</v>
      </c>
      <c r="E16" s="78">
        <v>14.0</v>
      </c>
      <c r="F16" s="79">
        <v>17.0</v>
      </c>
      <c r="G16" s="64">
        <v>25.0</v>
      </c>
      <c r="H16" s="64">
        <v>14.0</v>
      </c>
      <c r="I16" s="64">
        <v>18.0</v>
      </c>
      <c r="J16" s="64">
        <v>17.0</v>
      </c>
      <c r="K16" s="81">
        <v>18.0</v>
      </c>
      <c r="L16" s="63"/>
      <c r="M16" s="63"/>
      <c r="N16" s="63"/>
      <c r="O16" s="63"/>
      <c r="P16" s="63"/>
      <c r="Q16" s="63">
        <v>5.71</v>
      </c>
      <c r="R16" s="63">
        <v>6.43</v>
      </c>
      <c r="S16" s="72">
        <f t="shared" si="5"/>
        <v>9</v>
      </c>
      <c r="T16" s="65">
        <f>'Посещаемость лекций'!X16</f>
        <v>9</v>
      </c>
      <c r="U16" s="72">
        <f>round(AVERAGE(Q16:R16)+'Посещаемость'!V16,0)</f>
        <v>7</v>
      </c>
      <c r="V16" s="73">
        <f t="shared" si="6"/>
        <v>8</v>
      </c>
      <c r="W16" s="67"/>
      <c r="X16" s="68">
        <f t="shared" si="1"/>
        <v>2</v>
      </c>
      <c r="Y16" s="80"/>
      <c r="Z16" s="70">
        <f t="shared" si="7"/>
        <v>3.2</v>
      </c>
    </row>
    <row r="17">
      <c r="A17" s="15">
        <v>15.0</v>
      </c>
      <c r="B17" s="15" t="str">
        <f>'Посещаемость'!B17</f>
        <v>Рогозенко Дмитрий Вадимович</v>
      </c>
      <c r="C17" s="62" t="str">
        <f>'Посещаемость'!C17</f>
        <v>группа12-5</v>
      </c>
      <c r="D17" s="63">
        <v>9.5</v>
      </c>
      <c r="E17" s="63">
        <v>14.0</v>
      </c>
      <c r="F17" s="77">
        <v>16.0</v>
      </c>
      <c r="G17" s="64">
        <v>28.0</v>
      </c>
      <c r="H17" s="64">
        <v>14.0</v>
      </c>
      <c r="I17" s="64">
        <v>19.0</v>
      </c>
      <c r="J17" s="64">
        <v>19.0</v>
      </c>
      <c r="K17" s="63">
        <v>20.0</v>
      </c>
      <c r="L17" s="63"/>
      <c r="M17" s="63"/>
      <c r="N17" s="63"/>
      <c r="O17" s="63"/>
      <c r="P17" s="63"/>
      <c r="Q17" s="63">
        <v>6.87</v>
      </c>
      <c r="R17" s="63">
        <v>7.44</v>
      </c>
      <c r="S17" s="72">
        <f t="shared" si="5"/>
        <v>9</v>
      </c>
      <c r="T17" s="65">
        <f>'Посещаемость лекций'!X17</f>
        <v>9</v>
      </c>
      <c r="U17" s="72">
        <f>round(AVERAGE(Q17:R17)+'Посещаемость'!V17,0)</f>
        <v>8</v>
      </c>
      <c r="V17" s="73">
        <f t="shared" si="6"/>
        <v>9</v>
      </c>
      <c r="W17" s="67"/>
      <c r="X17" s="68">
        <f t="shared" si="1"/>
        <v>3</v>
      </c>
      <c r="Y17" s="69">
        <v>9.0</v>
      </c>
      <c r="Z17" s="70">
        <f t="shared" si="7"/>
        <v>9</v>
      </c>
    </row>
    <row r="18">
      <c r="A18" s="15">
        <v>16.0</v>
      </c>
      <c r="B18" s="15" t="str">
        <f>'Посещаемость'!B18</f>
        <v>Рубацкий Андрей Александрович</v>
      </c>
      <c r="C18" s="62" t="str">
        <f>'Посещаемость'!C18</f>
        <v>группа12-5</v>
      </c>
      <c r="D18" s="63">
        <v>9.5</v>
      </c>
      <c r="E18" s="63">
        <v>14.0</v>
      </c>
      <c r="F18" s="77">
        <v>16.0</v>
      </c>
      <c r="G18" s="64">
        <v>28.0</v>
      </c>
      <c r="H18" s="64">
        <v>14.0</v>
      </c>
      <c r="I18" s="64">
        <v>19.0</v>
      </c>
      <c r="J18" s="64">
        <v>19.0</v>
      </c>
      <c r="K18" s="63">
        <v>20.0</v>
      </c>
      <c r="L18" s="63"/>
      <c r="M18" s="63"/>
      <c r="N18" s="63"/>
      <c r="O18" s="63"/>
      <c r="P18" s="63"/>
      <c r="Q18" s="63">
        <v>6.54</v>
      </c>
      <c r="R18" s="63">
        <v>7.65</v>
      </c>
      <c r="S18" s="72">
        <f t="shared" si="5"/>
        <v>9</v>
      </c>
      <c r="T18" s="65">
        <f>'Посещаемость лекций'!X18</f>
        <v>8</v>
      </c>
      <c r="U18" s="72">
        <f>round(AVERAGE(Q18:R18)+'Посещаемость'!V18,0)</f>
        <v>8</v>
      </c>
      <c r="V18" s="73">
        <f t="shared" si="6"/>
        <v>8</v>
      </c>
      <c r="W18" s="67"/>
      <c r="X18" s="68">
        <f t="shared" si="1"/>
        <v>2</v>
      </c>
      <c r="Y18" s="69">
        <v>8.0</v>
      </c>
      <c r="Z18" s="70">
        <f t="shared" si="7"/>
        <v>8</v>
      </c>
    </row>
    <row r="19">
      <c r="A19" s="15">
        <v>17.0</v>
      </c>
      <c r="B19" s="15" t="str">
        <f>'Посещаемость'!B19</f>
        <v>Шиковец Александр Дмитриевич</v>
      </c>
      <c r="C19" s="15" t="str">
        <f>'Посещаемость'!C19</f>
        <v>группа12-4</v>
      </c>
      <c r="D19" s="63">
        <v>8.0</v>
      </c>
      <c r="E19" s="63">
        <v>12.0</v>
      </c>
      <c r="F19" s="63">
        <v>15.0</v>
      </c>
      <c r="G19" s="82">
        <v>20.0</v>
      </c>
      <c r="H19" s="63">
        <v>15.0</v>
      </c>
      <c r="I19" s="63">
        <v>12.0</v>
      </c>
      <c r="J19" s="83">
        <v>10.0</v>
      </c>
      <c r="K19" s="77">
        <v>7.0</v>
      </c>
      <c r="L19" s="63"/>
      <c r="M19" s="63"/>
      <c r="N19" s="63"/>
      <c r="O19" s="63"/>
      <c r="P19" s="63"/>
      <c r="Q19" s="63">
        <v>5.5</v>
      </c>
      <c r="R19" s="63">
        <v>6.58</v>
      </c>
      <c r="S19" s="72">
        <f t="shared" si="5"/>
        <v>7</v>
      </c>
      <c r="T19" s="65">
        <f>'Посещаемость лекций'!X19</f>
        <v>6</v>
      </c>
      <c r="U19" s="72">
        <f>round(AVERAGE(Q19:R19)+'Посещаемость'!V19,0)</f>
        <v>6</v>
      </c>
      <c r="V19" s="73">
        <f t="shared" si="6"/>
        <v>6</v>
      </c>
      <c r="W19" s="67"/>
      <c r="X19" s="68">
        <f t="shared" si="1"/>
        <v>2</v>
      </c>
      <c r="Y19" s="69">
        <v>5.0</v>
      </c>
      <c r="Z19" s="70">
        <f t="shared" si="7"/>
        <v>5.4</v>
      </c>
    </row>
    <row r="20">
      <c r="A20" s="15">
        <v>18.0</v>
      </c>
      <c r="B20" s="15" t="str">
        <f>'Посещаемость'!B20</f>
        <v>Шилкин Егор Георгиевич</v>
      </c>
      <c r="C20" s="15" t="str">
        <f>'Посещаемость'!C20</f>
        <v>группа12-4</v>
      </c>
      <c r="D20" s="63">
        <v>8.0</v>
      </c>
      <c r="E20" s="63">
        <v>12.0</v>
      </c>
      <c r="F20" s="63">
        <v>15.0</v>
      </c>
      <c r="G20" s="82">
        <v>20.0</v>
      </c>
      <c r="H20" s="63">
        <v>15.0</v>
      </c>
      <c r="I20" s="63">
        <v>12.0</v>
      </c>
      <c r="J20" s="77">
        <v>10.0</v>
      </c>
      <c r="K20" s="82">
        <v>7.0</v>
      </c>
      <c r="L20" s="63"/>
      <c r="M20" s="63"/>
      <c r="N20" s="63"/>
      <c r="O20" s="63"/>
      <c r="P20" s="63"/>
      <c r="Q20" s="63">
        <v>6.88</v>
      </c>
      <c r="R20" s="63">
        <v>6.96</v>
      </c>
      <c r="S20" s="72">
        <f t="shared" si="5"/>
        <v>7</v>
      </c>
      <c r="T20" s="65">
        <f>'Посещаемость лекций'!X20</f>
        <v>8</v>
      </c>
      <c r="U20" s="72">
        <f>round(AVERAGE(Q20:R20)+'Посещаемость'!V20,0)</f>
        <v>7</v>
      </c>
      <c r="V20" s="73">
        <f t="shared" si="6"/>
        <v>7</v>
      </c>
      <c r="W20" s="67"/>
      <c r="X20" s="68">
        <f t="shared" si="1"/>
        <v>2</v>
      </c>
      <c r="Y20" s="69">
        <v>7.0</v>
      </c>
      <c r="Z20" s="70">
        <f t="shared" si="7"/>
        <v>7</v>
      </c>
    </row>
    <row r="21" hidden="1">
      <c r="A21" s="15">
        <v>19.0</v>
      </c>
      <c r="B21" s="15" t="str">
        <f>'Посещаемость'!B21</f>
        <v/>
      </c>
      <c r="C21" s="15"/>
      <c r="D21" s="63"/>
      <c r="E21" s="63"/>
      <c r="F21" s="64"/>
      <c r="G21" s="64"/>
      <c r="H21" s="63"/>
      <c r="I21" s="64"/>
      <c r="J21" s="64"/>
      <c r="K21" s="63"/>
      <c r="L21" s="63"/>
      <c r="M21" s="63"/>
      <c r="N21" s="63"/>
      <c r="O21" s="63"/>
      <c r="P21" s="63"/>
      <c r="Q21" s="63"/>
      <c r="R21" s="63"/>
      <c r="S21" s="72">
        <f t="shared" si="5"/>
        <v>0</v>
      </c>
      <c r="T21" s="65"/>
      <c r="U21" s="72" t="str">
        <f>round(AVERAGE(Q21:R21)+'Посещаемость'!V20,0)</f>
        <v>#DIV/0!</v>
      </c>
      <c r="V21" s="73" t="str">
        <f t="shared" si="6"/>
        <v>#DIV/0!</v>
      </c>
      <c r="W21" s="67"/>
      <c r="X21" s="68" t="str">
        <f t="shared" si="1"/>
        <v>#DIV/0!</v>
      </c>
      <c r="Y21" s="80"/>
      <c r="Z21" s="80"/>
    </row>
    <row r="22" hidden="1">
      <c r="A22" s="8">
        <v>20.0</v>
      </c>
      <c r="B22" s="8" t="str">
        <f>'Посещаемость'!B22</f>
        <v/>
      </c>
      <c r="C22" s="8"/>
      <c r="D22" s="8"/>
      <c r="E22" s="8"/>
      <c r="F22" s="84"/>
      <c r="G22" s="84"/>
      <c r="H22" s="84"/>
      <c r="I22" s="84"/>
      <c r="J22" s="84"/>
      <c r="K22" s="84"/>
      <c r="L22" s="8"/>
      <c r="M22" s="8"/>
      <c r="N22" s="8"/>
      <c r="O22" s="8"/>
      <c r="P22" s="8"/>
      <c r="Q22" s="8"/>
      <c r="R22" s="8"/>
      <c r="S22" s="72">
        <f t="shared" si="5"/>
        <v>0</v>
      </c>
      <c r="T22" s="65"/>
      <c r="U22" s="72" t="str">
        <f>round(AVERAGE(Q22:R22)+'Посещаемость'!V21,0)</f>
        <v>#DIV/0!</v>
      </c>
      <c r="V22" s="73" t="str">
        <f t="shared" si="6"/>
        <v>#DIV/0!</v>
      </c>
      <c r="W22" s="85"/>
      <c r="X22" s="86" t="str">
        <f t="shared" si="1"/>
        <v>#DIV/0!</v>
      </c>
      <c r="Y22" s="87"/>
      <c r="Z22" s="88"/>
      <c r="AA22" s="89"/>
      <c r="AB22" s="89"/>
    </row>
    <row r="23" hidden="1">
      <c r="A23" s="15">
        <v>21.0</v>
      </c>
      <c r="B23" s="15" t="str">
        <f>'Посещаемость'!B23</f>
        <v/>
      </c>
      <c r="C23" s="15"/>
      <c r="D23" s="63"/>
      <c r="E23" s="63"/>
      <c r="F23" s="64"/>
      <c r="G23" s="64"/>
      <c r="H23" s="64"/>
      <c r="I23" s="90"/>
      <c r="J23" s="64"/>
      <c r="K23" s="63"/>
      <c r="L23" s="63"/>
      <c r="M23" s="63"/>
      <c r="N23" s="63"/>
      <c r="O23" s="63"/>
      <c r="P23" s="63"/>
      <c r="Q23" s="63"/>
      <c r="R23" s="63"/>
      <c r="S23" s="72">
        <f t="shared" si="5"/>
        <v>0</v>
      </c>
      <c r="T23" s="65"/>
      <c r="U23" s="72" t="str">
        <f>round(AVERAGE(Q23:R23)+'Посещаемость'!V22,0)</f>
        <v>#DIV/0!</v>
      </c>
      <c r="V23" s="73" t="str">
        <f t="shared" si="6"/>
        <v>#DIV/0!</v>
      </c>
      <c r="W23" s="67"/>
      <c r="X23" s="68" t="str">
        <f t="shared" si="1"/>
        <v>#DIV/0!</v>
      </c>
      <c r="Y23" s="80"/>
      <c r="Z23" s="80"/>
    </row>
    <row r="24" hidden="1">
      <c r="A24" s="15">
        <v>22.0</v>
      </c>
      <c r="B24" s="15" t="str">
        <f>'Посещаемость'!B24</f>
        <v/>
      </c>
      <c r="C24" s="15"/>
      <c r="D24" s="63"/>
      <c r="E24" s="63"/>
      <c r="F24" s="64"/>
      <c r="G24" s="64"/>
      <c r="H24" s="64"/>
      <c r="I24" s="64"/>
      <c r="J24" s="90"/>
      <c r="K24" s="63"/>
      <c r="L24" s="63"/>
      <c r="M24" s="63"/>
      <c r="N24" s="63"/>
      <c r="O24" s="63"/>
      <c r="P24" s="63"/>
      <c r="Q24" s="63"/>
      <c r="R24" s="63"/>
      <c r="S24" s="72">
        <f t="shared" si="5"/>
        <v>0</v>
      </c>
      <c r="T24" s="65"/>
      <c r="U24" s="72" t="str">
        <f>round(AVERAGE(Q24:R24)+'Посещаемость'!V23,0)</f>
        <v>#DIV/0!</v>
      </c>
      <c r="V24" s="73" t="str">
        <f t="shared" si="6"/>
        <v>#DIV/0!</v>
      </c>
      <c r="W24" s="67"/>
      <c r="X24" s="68" t="str">
        <f t="shared" si="1"/>
        <v>#DIV/0!</v>
      </c>
      <c r="Y24" s="80"/>
      <c r="Z24" s="80"/>
    </row>
    <row r="25">
      <c r="A25" s="15"/>
      <c r="F25" s="91"/>
      <c r="G25" s="91"/>
      <c r="H25" s="91"/>
      <c r="I25" s="91"/>
      <c r="J25" s="91"/>
      <c r="K25" s="91"/>
      <c r="S25" s="92"/>
      <c r="T25" s="92"/>
      <c r="U25" s="92"/>
      <c r="V25" s="93"/>
      <c r="W25" s="94"/>
      <c r="X25" s="95"/>
      <c r="Y25" s="96"/>
      <c r="Z25" s="96"/>
    </row>
    <row r="26">
      <c r="A26" s="97" t="s">
        <v>55</v>
      </c>
      <c r="B26" s="98"/>
      <c r="C26" s="98"/>
      <c r="D26" s="99">
        <v>10.0</v>
      </c>
      <c r="E26" s="99">
        <v>15.0</v>
      </c>
      <c r="F26" s="100">
        <v>20.0</v>
      </c>
      <c r="G26" s="101">
        <v>30.0</v>
      </c>
      <c r="H26" s="102">
        <v>15.0</v>
      </c>
      <c r="I26" s="102">
        <v>20.0</v>
      </c>
      <c r="J26" s="102">
        <v>20.0</v>
      </c>
      <c r="K26" s="102">
        <v>20.0</v>
      </c>
      <c r="L26" s="103"/>
      <c r="M26" s="98"/>
      <c r="N26" s="98"/>
      <c r="O26" s="98"/>
      <c r="P26" s="103">
        <v>40.0</v>
      </c>
      <c r="Q26" s="98"/>
      <c r="R26" s="98"/>
      <c r="S26" s="104">
        <f>sum(D26:K26)</f>
        <v>150</v>
      </c>
      <c r="T26" s="104"/>
      <c r="U26" s="105">
        <v>10.0</v>
      </c>
      <c r="V26" s="106">
        <f>countif(V$3:V$24,"=10")</f>
        <v>3</v>
      </c>
      <c r="W26" s="98"/>
      <c r="X26" s="98"/>
      <c r="Y26" s="96"/>
      <c r="Z26" s="96"/>
    </row>
    <row r="27">
      <c r="F27" s="91"/>
      <c r="G27" s="91"/>
      <c r="H27" s="91"/>
      <c r="I27" s="91"/>
      <c r="J27" s="91"/>
      <c r="K27" s="91"/>
      <c r="Q27" s="95"/>
      <c r="R27" s="95"/>
      <c r="S27" s="92"/>
      <c r="T27" s="92"/>
      <c r="U27" s="107">
        <v>9.0</v>
      </c>
      <c r="V27" s="106">
        <f>countif(V$3:V$24,"=9")</f>
        <v>4</v>
      </c>
      <c r="W27" s="95"/>
      <c r="X27" s="95"/>
      <c r="Y27" s="96"/>
      <c r="Z27" s="96"/>
    </row>
    <row r="28">
      <c r="F28" s="91"/>
      <c r="G28" s="91"/>
      <c r="H28" s="91"/>
      <c r="I28" s="91"/>
      <c r="J28" s="91"/>
      <c r="K28" s="91"/>
      <c r="Q28" s="95"/>
      <c r="R28" s="95"/>
      <c r="S28" s="92"/>
      <c r="T28" s="92"/>
      <c r="U28" s="107">
        <v>8.0</v>
      </c>
      <c r="V28" s="106">
        <f>countif(V$3:V$24,"=8")</f>
        <v>5</v>
      </c>
      <c r="W28" s="95"/>
      <c r="X28" s="95"/>
      <c r="Y28" s="96"/>
      <c r="Z28" s="96"/>
    </row>
    <row r="29">
      <c r="F29" s="91"/>
      <c r="G29" s="91"/>
      <c r="H29" s="91"/>
      <c r="I29" s="91"/>
      <c r="J29" s="91"/>
      <c r="K29" s="91"/>
      <c r="Q29" s="95"/>
      <c r="R29" s="95"/>
      <c r="S29" s="92"/>
      <c r="T29" s="92"/>
      <c r="U29" s="107">
        <v>7.0</v>
      </c>
      <c r="V29" s="106">
        <f>countif(V$3:V$24,"=7")</f>
        <v>2</v>
      </c>
      <c r="W29" s="95"/>
      <c r="X29" s="95"/>
      <c r="Y29" s="96"/>
      <c r="Z29" s="96"/>
    </row>
    <row r="30">
      <c r="F30" s="91"/>
      <c r="G30" s="91"/>
      <c r="H30" s="91"/>
      <c r="I30" s="91"/>
      <c r="J30" s="91"/>
      <c r="K30" s="91"/>
      <c r="Q30" s="95"/>
      <c r="R30" s="95"/>
      <c r="S30" s="92"/>
      <c r="T30" s="92"/>
      <c r="U30" s="107">
        <v>6.0</v>
      </c>
      <c r="V30" s="106">
        <f>countif(V$3:V$24,"=6")</f>
        <v>1</v>
      </c>
      <c r="W30" s="95"/>
      <c r="X30" s="95"/>
      <c r="Y30" s="96"/>
      <c r="Z30" s="96"/>
    </row>
    <row r="31">
      <c r="F31" s="91"/>
      <c r="G31" s="91"/>
      <c r="H31" s="91"/>
      <c r="I31" s="91"/>
      <c r="J31" s="91"/>
      <c r="K31" s="91"/>
      <c r="Q31" s="95"/>
      <c r="R31" s="95"/>
      <c r="S31" s="92"/>
      <c r="T31" s="92"/>
      <c r="U31" s="107">
        <v>5.0</v>
      </c>
      <c r="V31" s="106">
        <f>countif(V$3:V$24,"=5")</f>
        <v>1</v>
      </c>
      <c r="W31" s="96"/>
      <c r="X31" s="96"/>
      <c r="Y31" s="96"/>
      <c r="Z31" s="96"/>
    </row>
    <row r="32">
      <c r="F32" s="91"/>
      <c r="G32" s="91"/>
      <c r="H32" s="91"/>
      <c r="I32" s="91"/>
      <c r="J32" s="91"/>
      <c r="K32" s="91"/>
      <c r="Q32" s="95"/>
      <c r="R32" s="95"/>
      <c r="S32" s="92"/>
      <c r="T32" s="92"/>
      <c r="U32" s="107">
        <v>4.0</v>
      </c>
      <c r="V32" s="106">
        <f>countif(V$3:V$24,"=4")</f>
        <v>0</v>
      </c>
      <c r="W32" s="96"/>
      <c r="X32" s="96"/>
      <c r="Y32" s="96"/>
      <c r="Z32" s="96"/>
    </row>
    <row r="33">
      <c r="F33" s="91"/>
      <c r="G33" s="91"/>
      <c r="H33" s="91"/>
      <c r="I33" s="91"/>
      <c r="J33" s="91"/>
      <c r="K33" s="91"/>
      <c r="S33" s="92"/>
      <c r="T33" s="92"/>
      <c r="U33" s="92"/>
      <c r="W33" s="95"/>
    </row>
    <row r="34">
      <c r="F34" s="91"/>
      <c r="G34" s="91"/>
      <c r="H34" s="91"/>
      <c r="I34" s="91"/>
      <c r="J34" s="91"/>
      <c r="K34" s="91"/>
      <c r="S34" s="92"/>
      <c r="T34" s="92"/>
      <c r="U34" s="92"/>
      <c r="W34" s="95"/>
    </row>
    <row r="35">
      <c r="F35" s="91"/>
      <c r="G35" s="91"/>
      <c r="H35" s="91"/>
      <c r="I35" s="91"/>
      <c r="J35" s="91"/>
      <c r="K35" s="91"/>
      <c r="S35" s="92"/>
      <c r="T35" s="92"/>
      <c r="U35" s="92"/>
      <c r="W35" s="95"/>
    </row>
    <row r="36">
      <c r="F36" s="91"/>
      <c r="G36" s="91"/>
      <c r="H36" s="91"/>
      <c r="I36" s="91"/>
      <c r="J36" s="91"/>
      <c r="K36" s="91"/>
      <c r="S36" s="92"/>
      <c r="T36" s="92"/>
      <c r="U36" s="92"/>
      <c r="W36" s="95"/>
    </row>
    <row r="37">
      <c r="F37" s="91"/>
      <c r="G37" s="91"/>
      <c r="H37" s="91"/>
      <c r="I37" s="91"/>
      <c r="J37" s="91"/>
      <c r="K37" s="91"/>
      <c r="S37" s="92"/>
      <c r="T37" s="92"/>
      <c r="U37" s="92"/>
      <c r="W37" s="95"/>
    </row>
    <row r="38">
      <c r="F38" s="91"/>
      <c r="G38" s="91"/>
      <c r="H38" s="91"/>
      <c r="I38" s="91"/>
      <c r="J38" s="91"/>
      <c r="K38" s="91"/>
      <c r="S38" s="92"/>
      <c r="T38" s="92"/>
      <c r="U38" s="92"/>
      <c r="W38" s="95"/>
    </row>
    <row r="39">
      <c r="F39" s="91"/>
      <c r="G39" s="91"/>
      <c r="H39" s="91"/>
      <c r="I39" s="91"/>
      <c r="J39" s="91"/>
      <c r="K39" s="91"/>
      <c r="S39" s="92"/>
      <c r="T39" s="92"/>
      <c r="U39" s="92"/>
      <c r="W39" s="95"/>
    </row>
    <row r="40">
      <c r="F40" s="91"/>
      <c r="G40" s="91"/>
      <c r="H40" s="91"/>
      <c r="I40" s="91"/>
      <c r="J40" s="91"/>
      <c r="K40" s="91"/>
      <c r="S40" s="92"/>
      <c r="T40" s="92"/>
      <c r="U40" s="92"/>
      <c r="W40" s="95"/>
    </row>
    <row r="41">
      <c r="F41" s="91"/>
      <c r="G41" s="91"/>
      <c r="H41" s="91"/>
      <c r="I41" s="91"/>
      <c r="J41" s="91"/>
      <c r="K41" s="91"/>
      <c r="S41" s="92"/>
      <c r="T41" s="92"/>
      <c r="U41" s="92"/>
      <c r="W41" s="95"/>
    </row>
    <row r="42">
      <c r="F42" s="91"/>
      <c r="G42" s="91"/>
      <c r="H42" s="91"/>
      <c r="I42" s="91"/>
      <c r="J42" s="91"/>
      <c r="K42" s="91"/>
      <c r="S42" s="92"/>
      <c r="T42" s="92"/>
      <c r="U42" s="92"/>
      <c r="W42" s="95"/>
    </row>
    <row r="43">
      <c r="F43" s="91"/>
      <c r="G43" s="91"/>
      <c r="H43" s="91"/>
      <c r="I43" s="91"/>
      <c r="J43" s="91"/>
      <c r="K43" s="91"/>
      <c r="S43" s="92"/>
      <c r="T43" s="92"/>
      <c r="U43" s="92"/>
      <c r="W43" s="95"/>
    </row>
    <row r="44">
      <c r="F44" s="91"/>
      <c r="G44" s="91"/>
      <c r="H44" s="91"/>
      <c r="I44" s="91"/>
      <c r="J44" s="91"/>
      <c r="K44" s="91"/>
      <c r="S44" s="92"/>
      <c r="T44" s="92"/>
      <c r="U44" s="92"/>
      <c r="W44" s="95"/>
    </row>
    <row r="45">
      <c r="F45" s="91"/>
      <c r="G45" s="91"/>
      <c r="H45" s="91"/>
      <c r="I45" s="91"/>
      <c r="J45" s="91"/>
      <c r="K45" s="91"/>
      <c r="S45" s="92"/>
      <c r="T45" s="92"/>
      <c r="U45" s="92"/>
      <c r="W45" s="95"/>
    </row>
    <row r="46">
      <c r="F46" s="91"/>
      <c r="G46" s="91"/>
      <c r="H46" s="91"/>
      <c r="I46" s="91"/>
      <c r="J46" s="91"/>
      <c r="K46" s="91"/>
      <c r="S46" s="92"/>
      <c r="T46" s="92"/>
      <c r="U46" s="92"/>
      <c r="W46" s="95"/>
    </row>
    <row r="47">
      <c r="F47" s="91"/>
      <c r="G47" s="91"/>
      <c r="H47" s="91"/>
      <c r="I47" s="91"/>
      <c r="J47" s="91"/>
      <c r="K47" s="91"/>
      <c r="S47" s="92"/>
      <c r="T47" s="92"/>
      <c r="U47" s="92"/>
      <c r="W47" s="95"/>
    </row>
    <row r="48">
      <c r="F48" s="91"/>
      <c r="G48" s="91"/>
      <c r="H48" s="91"/>
      <c r="I48" s="91"/>
      <c r="J48" s="91"/>
      <c r="K48" s="91"/>
      <c r="S48" s="92"/>
      <c r="T48" s="92"/>
      <c r="U48" s="92"/>
      <c r="W48" s="95"/>
    </row>
    <row r="49">
      <c r="F49" s="91"/>
      <c r="G49" s="91"/>
      <c r="H49" s="91"/>
      <c r="I49" s="91"/>
      <c r="J49" s="91"/>
      <c r="K49" s="91"/>
      <c r="S49" s="92"/>
      <c r="T49" s="92"/>
      <c r="U49" s="92"/>
      <c r="W49" s="95"/>
    </row>
    <row r="50">
      <c r="F50" s="91"/>
      <c r="G50" s="91"/>
      <c r="H50" s="91"/>
      <c r="I50" s="91"/>
      <c r="J50" s="91"/>
      <c r="K50" s="91"/>
      <c r="S50" s="92"/>
      <c r="T50" s="92"/>
      <c r="U50" s="92"/>
      <c r="W50" s="95"/>
    </row>
    <row r="51">
      <c r="F51" s="91"/>
      <c r="G51" s="91"/>
      <c r="H51" s="91"/>
      <c r="I51" s="91"/>
      <c r="J51" s="91"/>
      <c r="K51" s="91"/>
      <c r="S51" s="92"/>
      <c r="T51" s="92"/>
      <c r="U51" s="92"/>
      <c r="W51" s="95"/>
    </row>
    <row r="52">
      <c r="F52" s="91"/>
      <c r="G52" s="91"/>
      <c r="H52" s="91"/>
      <c r="I52" s="91"/>
      <c r="J52" s="91"/>
      <c r="K52" s="91"/>
      <c r="S52" s="92"/>
      <c r="T52" s="92"/>
      <c r="U52" s="92"/>
      <c r="W52" s="95"/>
    </row>
    <row r="53">
      <c r="F53" s="91"/>
      <c r="G53" s="91"/>
      <c r="H53" s="91"/>
      <c r="I53" s="91"/>
      <c r="J53" s="91"/>
      <c r="K53" s="91"/>
      <c r="S53" s="92"/>
      <c r="T53" s="92"/>
      <c r="U53" s="92"/>
      <c r="W53" s="95"/>
    </row>
    <row r="54">
      <c r="F54" s="91"/>
      <c r="G54" s="91"/>
      <c r="H54" s="91"/>
      <c r="I54" s="91"/>
      <c r="J54" s="91"/>
      <c r="K54" s="91"/>
      <c r="S54" s="92"/>
      <c r="T54" s="92"/>
      <c r="U54" s="92"/>
      <c r="W54" s="95"/>
    </row>
    <row r="55">
      <c r="F55" s="91"/>
      <c r="G55" s="91"/>
      <c r="H55" s="91"/>
      <c r="I55" s="91"/>
      <c r="J55" s="91"/>
      <c r="K55" s="91"/>
      <c r="S55" s="92"/>
      <c r="T55" s="92"/>
      <c r="U55" s="92"/>
      <c r="W55" s="95"/>
    </row>
    <row r="56">
      <c r="F56" s="91"/>
      <c r="G56" s="91"/>
      <c r="H56" s="91"/>
      <c r="I56" s="91"/>
      <c r="J56" s="91"/>
      <c r="K56" s="91"/>
      <c r="S56" s="92"/>
      <c r="T56" s="92"/>
      <c r="U56" s="92"/>
      <c r="W56" s="95"/>
    </row>
    <row r="57">
      <c r="F57" s="91"/>
      <c r="G57" s="91"/>
      <c r="H57" s="91"/>
      <c r="I57" s="91"/>
      <c r="J57" s="91"/>
      <c r="K57" s="91"/>
      <c r="S57" s="92"/>
      <c r="T57" s="92"/>
      <c r="U57" s="92"/>
      <c r="W57" s="95"/>
    </row>
    <row r="58">
      <c r="F58" s="91"/>
      <c r="G58" s="91"/>
      <c r="H58" s="91"/>
      <c r="I58" s="91"/>
      <c r="J58" s="91"/>
      <c r="K58" s="91"/>
      <c r="S58" s="92"/>
      <c r="T58" s="92"/>
      <c r="U58" s="92"/>
      <c r="W58" s="95"/>
    </row>
    <row r="59">
      <c r="F59" s="91"/>
      <c r="G59" s="91"/>
      <c r="H59" s="91"/>
      <c r="I59" s="91"/>
      <c r="J59" s="91"/>
      <c r="K59" s="91"/>
      <c r="S59" s="92"/>
      <c r="T59" s="92"/>
      <c r="U59" s="92"/>
      <c r="W59" s="95"/>
    </row>
    <row r="60">
      <c r="F60" s="91"/>
      <c r="G60" s="91"/>
      <c r="H60" s="91"/>
      <c r="I60" s="91"/>
      <c r="J60" s="91"/>
      <c r="K60" s="91"/>
      <c r="S60" s="92"/>
      <c r="T60" s="92"/>
      <c r="U60" s="92"/>
      <c r="W60" s="95"/>
    </row>
    <row r="61">
      <c r="F61" s="91"/>
      <c r="G61" s="91"/>
      <c r="H61" s="91"/>
      <c r="I61" s="91"/>
      <c r="J61" s="91"/>
      <c r="K61" s="91"/>
      <c r="S61" s="92"/>
      <c r="T61" s="92"/>
      <c r="U61" s="92"/>
      <c r="W61" s="95"/>
    </row>
    <row r="62">
      <c r="F62" s="91"/>
      <c r="G62" s="91"/>
      <c r="H62" s="91"/>
      <c r="I62" s="91"/>
      <c r="J62" s="91"/>
      <c r="K62" s="91"/>
      <c r="S62" s="92"/>
      <c r="T62" s="92"/>
      <c r="U62" s="92"/>
      <c r="W62" s="95"/>
    </row>
    <row r="63">
      <c r="F63" s="91"/>
      <c r="G63" s="91"/>
      <c r="H63" s="91"/>
      <c r="I63" s="91"/>
      <c r="J63" s="91"/>
      <c r="K63" s="91"/>
      <c r="S63" s="92"/>
      <c r="T63" s="92"/>
      <c r="U63" s="92"/>
      <c r="W63" s="95"/>
    </row>
    <row r="64">
      <c r="F64" s="91"/>
      <c r="G64" s="91"/>
      <c r="H64" s="91"/>
      <c r="I64" s="91"/>
      <c r="J64" s="91"/>
      <c r="K64" s="91"/>
      <c r="S64" s="92"/>
      <c r="T64" s="92"/>
      <c r="U64" s="92"/>
      <c r="W64" s="95"/>
    </row>
    <row r="65">
      <c r="F65" s="91"/>
      <c r="G65" s="91"/>
      <c r="H65" s="91"/>
      <c r="I65" s="91"/>
      <c r="J65" s="91"/>
      <c r="K65" s="91"/>
      <c r="S65" s="92"/>
      <c r="T65" s="92"/>
      <c r="U65" s="92"/>
      <c r="W65" s="95"/>
    </row>
    <row r="66">
      <c r="F66" s="91"/>
      <c r="G66" s="91"/>
      <c r="H66" s="91"/>
      <c r="I66" s="91"/>
      <c r="J66" s="91"/>
      <c r="K66" s="91"/>
      <c r="S66" s="92"/>
      <c r="T66" s="92"/>
      <c r="U66" s="92"/>
      <c r="W66" s="95"/>
    </row>
    <row r="67">
      <c r="F67" s="91"/>
      <c r="G67" s="91"/>
      <c r="H67" s="91"/>
      <c r="I67" s="91"/>
      <c r="J67" s="91"/>
      <c r="K67" s="91"/>
      <c r="S67" s="92"/>
      <c r="T67" s="92"/>
      <c r="U67" s="92"/>
      <c r="W67" s="95"/>
    </row>
    <row r="68">
      <c r="F68" s="91"/>
      <c r="G68" s="91"/>
      <c r="H68" s="91"/>
      <c r="I68" s="91"/>
      <c r="J68" s="91"/>
      <c r="K68" s="91"/>
      <c r="S68" s="92"/>
      <c r="T68" s="92"/>
      <c r="U68" s="92"/>
      <c r="W68" s="95"/>
    </row>
    <row r="69">
      <c r="F69" s="91"/>
      <c r="G69" s="91"/>
      <c r="H69" s="91"/>
      <c r="I69" s="91"/>
      <c r="J69" s="91"/>
      <c r="K69" s="91"/>
      <c r="S69" s="92"/>
      <c r="T69" s="92"/>
      <c r="U69" s="92"/>
      <c r="W69" s="95"/>
    </row>
    <row r="70">
      <c r="F70" s="91"/>
      <c r="G70" s="91"/>
      <c r="H70" s="91"/>
      <c r="I70" s="91"/>
      <c r="J70" s="91"/>
      <c r="K70" s="91"/>
      <c r="S70" s="92"/>
      <c r="T70" s="92"/>
      <c r="U70" s="92"/>
      <c r="W70" s="95"/>
    </row>
    <row r="71">
      <c r="F71" s="91"/>
      <c r="G71" s="91"/>
      <c r="H71" s="91"/>
      <c r="I71" s="91"/>
      <c r="J71" s="91"/>
      <c r="K71" s="91"/>
      <c r="S71" s="92"/>
      <c r="T71" s="92"/>
      <c r="U71" s="92"/>
      <c r="W71" s="95"/>
    </row>
    <row r="72">
      <c r="F72" s="91"/>
      <c r="G72" s="91"/>
      <c r="H72" s="91"/>
      <c r="I72" s="91"/>
      <c r="J72" s="91"/>
      <c r="K72" s="91"/>
      <c r="S72" s="92"/>
      <c r="T72" s="92"/>
      <c r="U72" s="92"/>
      <c r="W72" s="95"/>
    </row>
    <row r="73">
      <c r="F73" s="91"/>
      <c r="G73" s="91"/>
      <c r="H73" s="91"/>
      <c r="I73" s="91"/>
      <c r="J73" s="91"/>
      <c r="K73" s="91"/>
      <c r="S73" s="92"/>
      <c r="T73" s="92"/>
      <c r="U73" s="92"/>
      <c r="W73" s="95"/>
    </row>
    <row r="74">
      <c r="F74" s="91"/>
      <c r="G74" s="91"/>
      <c r="H74" s="91"/>
      <c r="I74" s="91"/>
      <c r="J74" s="91"/>
      <c r="K74" s="91"/>
      <c r="S74" s="92"/>
      <c r="T74" s="92"/>
      <c r="U74" s="92"/>
      <c r="W74" s="95"/>
    </row>
    <row r="75">
      <c r="F75" s="91"/>
      <c r="G75" s="91"/>
      <c r="H75" s="91"/>
      <c r="I75" s="91"/>
      <c r="J75" s="91"/>
      <c r="K75" s="91"/>
      <c r="S75" s="92"/>
      <c r="T75" s="92"/>
      <c r="U75" s="92"/>
      <c r="W75" s="95"/>
    </row>
    <row r="76">
      <c r="F76" s="91"/>
      <c r="G76" s="91"/>
      <c r="H76" s="91"/>
      <c r="I76" s="91"/>
      <c r="J76" s="91"/>
      <c r="K76" s="91"/>
      <c r="S76" s="92"/>
      <c r="T76" s="92"/>
      <c r="U76" s="92"/>
      <c r="W76" s="95"/>
    </row>
    <row r="77">
      <c r="F77" s="91"/>
      <c r="G77" s="91"/>
      <c r="H77" s="91"/>
      <c r="I77" s="91"/>
      <c r="J77" s="91"/>
      <c r="K77" s="91"/>
      <c r="S77" s="92"/>
      <c r="T77" s="92"/>
      <c r="U77" s="92"/>
      <c r="W77" s="95"/>
    </row>
    <row r="78">
      <c r="F78" s="91"/>
      <c r="G78" s="91"/>
      <c r="H78" s="91"/>
      <c r="I78" s="91"/>
      <c r="J78" s="91"/>
      <c r="K78" s="91"/>
      <c r="S78" s="92"/>
      <c r="T78" s="92"/>
      <c r="U78" s="92"/>
      <c r="W78" s="95"/>
    </row>
    <row r="79">
      <c r="F79" s="91"/>
      <c r="G79" s="91"/>
      <c r="H79" s="91"/>
      <c r="I79" s="91"/>
      <c r="J79" s="91"/>
      <c r="K79" s="91"/>
      <c r="S79" s="92"/>
      <c r="T79" s="92"/>
      <c r="U79" s="92"/>
      <c r="W79" s="95"/>
    </row>
    <row r="80">
      <c r="F80" s="91"/>
      <c r="G80" s="91"/>
      <c r="H80" s="91"/>
      <c r="I80" s="91"/>
      <c r="J80" s="91"/>
      <c r="K80" s="91"/>
      <c r="S80" s="92"/>
      <c r="T80" s="92"/>
      <c r="U80" s="92"/>
      <c r="W80" s="95"/>
    </row>
    <row r="81">
      <c r="F81" s="91"/>
      <c r="G81" s="91"/>
      <c r="H81" s="91"/>
      <c r="I81" s="91"/>
      <c r="J81" s="91"/>
      <c r="K81" s="91"/>
      <c r="S81" s="92"/>
      <c r="T81" s="92"/>
      <c r="U81" s="92"/>
      <c r="W81" s="95"/>
    </row>
    <row r="82">
      <c r="F82" s="91"/>
      <c r="G82" s="91"/>
      <c r="H82" s="91"/>
      <c r="I82" s="91"/>
      <c r="J82" s="91"/>
      <c r="K82" s="91"/>
      <c r="S82" s="92"/>
      <c r="T82" s="92"/>
      <c r="U82" s="92"/>
      <c r="W82" s="95"/>
    </row>
    <row r="83">
      <c r="F83" s="91"/>
      <c r="G83" s="91"/>
      <c r="H83" s="91"/>
      <c r="I83" s="91"/>
      <c r="J83" s="91"/>
      <c r="K83" s="91"/>
      <c r="S83" s="92"/>
      <c r="T83" s="92"/>
      <c r="U83" s="92"/>
      <c r="W83" s="95"/>
    </row>
    <row r="84">
      <c r="F84" s="91"/>
      <c r="G84" s="91"/>
      <c r="H84" s="91"/>
      <c r="I84" s="91"/>
      <c r="J84" s="91"/>
      <c r="K84" s="91"/>
      <c r="S84" s="92"/>
      <c r="T84" s="92"/>
      <c r="U84" s="92"/>
      <c r="W84" s="95"/>
    </row>
    <row r="85">
      <c r="F85" s="91"/>
      <c r="G85" s="91"/>
      <c r="H85" s="91"/>
      <c r="I85" s="91"/>
      <c r="J85" s="91"/>
      <c r="K85" s="91"/>
      <c r="S85" s="92"/>
      <c r="T85" s="92"/>
      <c r="U85" s="92"/>
      <c r="W85" s="95"/>
    </row>
    <row r="86">
      <c r="F86" s="91"/>
      <c r="G86" s="91"/>
      <c r="H86" s="91"/>
      <c r="I86" s="91"/>
      <c r="J86" s="91"/>
      <c r="K86" s="91"/>
      <c r="S86" s="92"/>
      <c r="T86" s="92"/>
      <c r="U86" s="92"/>
      <c r="W86" s="95"/>
    </row>
    <row r="87">
      <c r="F87" s="91"/>
      <c r="G87" s="91"/>
      <c r="H87" s="91"/>
      <c r="I87" s="91"/>
      <c r="J87" s="91"/>
      <c r="K87" s="91"/>
      <c r="S87" s="92"/>
      <c r="T87" s="92"/>
      <c r="U87" s="92"/>
      <c r="W87" s="95"/>
    </row>
    <row r="88">
      <c r="F88" s="91"/>
      <c r="G88" s="91"/>
      <c r="H88" s="91"/>
      <c r="I88" s="91"/>
      <c r="J88" s="91"/>
      <c r="K88" s="91"/>
      <c r="S88" s="92"/>
      <c r="T88" s="92"/>
      <c r="U88" s="92"/>
      <c r="W88" s="95"/>
    </row>
    <row r="89">
      <c r="F89" s="91"/>
      <c r="G89" s="91"/>
      <c r="H89" s="91"/>
      <c r="I89" s="91"/>
      <c r="J89" s="91"/>
      <c r="K89" s="91"/>
      <c r="S89" s="92"/>
      <c r="T89" s="92"/>
      <c r="U89" s="92"/>
      <c r="W89" s="95"/>
    </row>
    <row r="90">
      <c r="F90" s="91"/>
      <c r="G90" s="91"/>
      <c r="H90" s="91"/>
      <c r="I90" s="91"/>
      <c r="J90" s="91"/>
      <c r="K90" s="91"/>
      <c r="S90" s="92"/>
      <c r="T90" s="92"/>
      <c r="U90" s="92"/>
      <c r="W90" s="95"/>
    </row>
    <row r="91">
      <c r="F91" s="91"/>
      <c r="G91" s="91"/>
      <c r="H91" s="91"/>
      <c r="I91" s="91"/>
      <c r="J91" s="91"/>
      <c r="K91" s="91"/>
      <c r="S91" s="92"/>
      <c r="T91" s="92"/>
      <c r="U91" s="92"/>
      <c r="W91" s="95"/>
    </row>
    <row r="92">
      <c r="F92" s="91"/>
      <c r="G92" s="91"/>
      <c r="H92" s="91"/>
      <c r="I92" s="91"/>
      <c r="J92" s="91"/>
      <c r="K92" s="91"/>
      <c r="S92" s="92"/>
      <c r="T92" s="92"/>
      <c r="U92" s="92"/>
      <c r="W92" s="95"/>
    </row>
    <row r="93">
      <c r="F93" s="91"/>
      <c r="G93" s="91"/>
      <c r="H93" s="91"/>
      <c r="I93" s="91"/>
      <c r="J93" s="91"/>
      <c r="K93" s="91"/>
      <c r="S93" s="92"/>
      <c r="T93" s="92"/>
      <c r="U93" s="92"/>
      <c r="W93" s="95"/>
    </row>
    <row r="94">
      <c r="F94" s="91"/>
      <c r="G94" s="91"/>
      <c r="H94" s="91"/>
      <c r="I94" s="91"/>
      <c r="J94" s="91"/>
      <c r="K94" s="91"/>
      <c r="S94" s="92"/>
      <c r="T94" s="92"/>
      <c r="U94" s="92"/>
      <c r="W94" s="95"/>
    </row>
    <row r="95">
      <c r="F95" s="91"/>
      <c r="G95" s="91"/>
      <c r="H95" s="91"/>
      <c r="I95" s="91"/>
      <c r="J95" s="91"/>
      <c r="K95" s="91"/>
      <c r="S95" s="92"/>
      <c r="T95" s="92"/>
      <c r="U95" s="92"/>
      <c r="W95" s="95"/>
    </row>
    <row r="96">
      <c r="F96" s="91"/>
      <c r="G96" s="91"/>
      <c r="H96" s="91"/>
      <c r="I96" s="91"/>
      <c r="J96" s="91"/>
      <c r="K96" s="91"/>
      <c r="S96" s="92"/>
      <c r="T96" s="92"/>
      <c r="U96" s="92"/>
      <c r="W96" s="95"/>
    </row>
    <row r="97">
      <c r="F97" s="91"/>
      <c r="G97" s="91"/>
      <c r="H97" s="91"/>
      <c r="I97" s="91"/>
      <c r="J97" s="91"/>
      <c r="K97" s="91"/>
      <c r="S97" s="92"/>
      <c r="T97" s="92"/>
      <c r="U97" s="92"/>
      <c r="W97" s="95"/>
    </row>
    <row r="98">
      <c r="F98" s="91"/>
      <c r="G98" s="91"/>
      <c r="H98" s="91"/>
      <c r="I98" s="91"/>
      <c r="J98" s="91"/>
      <c r="K98" s="91"/>
      <c r="S98" s="92"/>
      <c r="T98" s="92"/>
      <c r="U98" s="92"/>
      <c r="W98" s="95"/>
    </row>
    <row r="99">
      <c r="F99" s="91"/>
      <c r="G99" s="91"/>
      <c r="H99" s="91"/>
      <c r="I99" s="91"/>
      <c r="J99" s="91"/>
      <c r="K99" s="91"/>
      <c r="S99" s="92"/>
      <c r="T99" s="92"/>
      <c r="U99" s="92"/>
      <c r="W99" s="95"/>
    </row>
    <row r="100">
      <c r="F100" s="91"/>
      <c r="G100" s="91"/>
      <c r="H100" s="91"/>
      <c r="I100" s="91"/>
      <c r="J100" s="91"/>
      <c r="K100" s="91"/>
      <c r="S100" s="92"/>
      <c r="T100" s="92"/>
      <c r="U100" s="92"/>
      <c r="W100" s="95"/>
    </row>
    <row r="101">
      <c r="F101" s="91"/>
      <c r="G101" s="91"/>
      <c r="H101" s="91"/>
      <c r="I101" s="91"/>
      <c r="J101" s="91"/>
      <c r="K101" s="91"/>
      <c r="S101" s="92"/>
      <c r="T101" s="92"/>
      <c r="U101" s="92"/>
      <c r="W101" s="95"/>
    </row>
    <row r="102">
      <c r="F102" s="91"/>
      <c r="G102" s="91"/>
      <c r="H102" s="91"/>
      <c r="I102" s="91"/>
      <c r="J102" s="91"/>
      <c r="K102" s="91"/>
      <c r="S102" s="92"/>
      <c r="T102" s="92"/>
      <c r="U102" s="92"/>
      <c r="W102" s="95"/>
    </row>
    <row r="103">
      <c r="F103" s="91"/>
      <c r="G103" s="91"/>
      <c r="H103" s="91"/>
      <c r="I103" s="91"/>
      <c r="J103" s="91"/>
      <c r="K103" s="91"/>
      <c r="S103" s="92"/>
      <c r="T103" s="92"/>
      <c r="U103" s="92"/>
      <c r="W103" s="95"/>
    </row>
    <row r="104">
      <c r="F104" s="91"/>
      <c r="G104" s="91"/>
      <c r="H104" s="91"/>
      <c r="I104" s="91"/>
      <c r="J104" s="91"/>
      <c r="K104" s="91"/>
      <c r="S104" s="92"/>
      <c r="T104" s="92"/>
      <c r="U104" s="92"/>
      <c r="W104" s="95"/>
    </row>
    <row r="105">
      <c r="F105" s="91"/>
      <c r="G105" s="91"/>
      <c r="H105" s="91"/>
      <c r="I105" s="91"/>
      <c r="J105" s="91"/>
      <c r="K105" s="91"/>
      <c r="S105" s="92"/>
      <c r="T105" s="92"/>
      <c r="U105" s="92"/>
      <c r="W105" s="95"/>
    </row>
    <row r="106">
      <c r="F106" s="91"/>
      <c r="G106" s="91"/>
      <c r="H106" s="91"/>
      <c r="I106" s="91"/>
      <c r="J106" s="91"/>
      <c r="K106" s="91"/>
      <c r="S106" s="92"/>
      <c r="T106" s="92"/>
      <c r="U106" s="92"/>
      <c r="W106" s="95"/>
    </row>
    <row r="107">
      <c r="F107" s="91"/>
      <c r="G107" s="91"/>
      <c r="H107" s="91"/>
      <c r="I107" s="91"/>
      <c r="J107" s="91"/>
      <c r="K107" s="91"/>
      <c r="S107" s="92"/>
      <c r="T107" s="92"/>
      <c r="U107" s="92"/>
      <c r="W107" s="95"/>
    </row>
    <row r="108">
      <c r="F108" s="91"/>
      <c r="G108" s="91"/>
      <c r="H108" s="91"/>
      <c r="I108" s="91"/>
      <c r="J108" s="91"/>
      <c r="K108" s="91"/>
      <c r="S108" s="92"/>
      <c r="T108" s="92"/>
      <c r="U108" s="92"/>
      <c r="W108" s="95"/>
    </row>
    <row r="109">
      <c r="F109" s="91"/>
      <c r="G109" s="91"/>
      <c r="H109" s="91"/>
      <c r="I109" s="91"/>
      <c r="J109" s="91"/>
      <c r="K109" s="91"/>
      <c r="S109" s="92"/>
      <c r="T109" s="92"/>
      <c r="U109" s="92"/>
      <c r="W109" s="95"/>
    </row>
    <row r="110">
      <c r="F110" s="91"/>
      <c r="G110" s="91"/>
      <c r="H110" s="91"/>
      <c r="I110" s="91"/>
      <c r="J110" s="91"/>
      <c r="K110" s="91"/>
      <c r="S110" s="92"/>
      <c r="T110" s="92"/>
      <c r="U110" s="92"/>
      <c r="W110" s="95"/>
    </row>
    <row r="111">
      <c r="F111" s="91"/>
      <c r="G111" s="91"/>
      <c r="H111" s="91"/>
      <c r="I111" s="91"/>
      <c r="J111" s="91"/>
      <c r="K111" s="91"/>
      <c r="S111" s="92"/>
      <c r="T111" s="92"/>
      <c r="U111" s="92"/>
      <c r="W111" s="95"/>
    </row>
    <row r="112">
      <c r="F112" s="91"/>
      <c r="G112" s="91"/>
      <c r="H112" s="91"/>
      <c r="I112" s="91"/>
      <c r="J112" s="91"/>
      <c r="K112" s="91"/>
      <c r="S112" s="92"/>
      <c r="T112" s="92"/>
      <c r="U112" s="92"/>
      <c r="W112" s="95"/>
    </row>
    <row r="113">
      <c r="F113" s="91"/>
      <c r="G113" s="91"/>
      <c r="H113" s="91"/>
      <c r="I113" s="91"/>
      <c r="J113" s="91"/>
      <c r="K113" s="91"/>
      <c r="S113" s="92"/>
      <c r="T113" s="92"/>
      <c r="U113" s="92"/>
      <c r="W113" s="95"/>
    </row>
    <row r="114">
      <c r="F114" s="91"/>
      <c r="G114" s="91"/>
      <c r="H114" s="91"/>
      <c r="I114" s="91"/>
      <c r="J114" s="91"/>
      <c r="K114" s="91"/>
      <c r="S114" s="92"/>
      <c r="T114" s="92"/>
      <c r="U114" s="92"/>
      <c r="W114" s="95"/>
    </row>
    <row r="115">
      <c r="F115" s="91"/>
      <c r="G115" s="91"/>
      <c r="H115" s="91"/>
      <c r="I115" s="91"/>
      <c r="J115" s="91"/>
      <c r="K115" s="91"/>
      <c r="S115" s="92"/>
      <c r="T115" s="92"/>
      <c r="U115" s="92"/>
      <c r="W115" s="95"/>
    </row>
    <row r="116">
      <c r="F116" s="91"/>
      <c r="G116" s="91"/>
      <c r="H116" s="91"/>
      <c r="I116" s="91"/>
      <c r="J116" s="91"/>
      <c r="K116" s="91"/>
      <c r="S116" s="92"/>
      <c r="T116" s="92"/>
      <c r="U116" s="92"/>
      <c r="W116" s="95"/>
    </row>
    <row r="117">
      <c r="F117" s="91"/>
      <c r="G117" s="91"/>
      <c r="H117" s="91"/>
      <c r="I117" s="91"/>
      <c r="J117" s="91"/>
      <c r="K117" s="91"/>
      <c r="S117" s="92"/>
      <c r="T117" s="92"/>
      <c r="U117" s="92"/>
      <c r="W117" s="95"/>
    </row>
    <row r="118">
      <c r="F118" s="91"/>
      <c r="G118" s="91"/>
      <c r="H118" s="91"/>
      <c r="I118" s="91"/>
      <c r="J118" s="91"/>
      <c r="K118" s="91"/>
      <c r="S118" s="92"/>
      <c r="T118" s="92"/>
      <c r="U118" s="92"/>
      <c r="W118" s="95"/>
    </row>
    <row r="119">
      <c r="F119" s="91"/>
      <c r="G119" s="91"/>
      <c r="H119" s="91"/>
      <c r="I119" s="91"/>
      <c r="J119" s="91"/>
      <c r="K119" s="91"/>
      <c r="S119" s="92"/>
      <c r="T119" s="92"/>
      <c r="U119" s="92"/>
      <c r="W119" s="95"/>
    </row>
    <row r="120">
      <c r="F120" s="91"/>
      <c r="G120" s="91"/>
      <c r="H120" s="91"/>
      <c r="I120" s="91"/>
      <c r="J120" s="91"/>
      <c r="K120" s="91"/>
      <c r="S120" s="92"/>
      <c r="T120" s="92"/>
      <c r="U120" s="92"/>
      <c r="W120" s="95"/>
    </row>
    <row r="121">
      <c r="F121" s="91"/>
      <c r="G121" s="91"/>
      <c r="H121" s="91"/>
      <c r="I121" s="91"/>
      <c r="J121" s="91"/>
      <c r="K121" s="91"/>
      <c r="S121" s="92"/>
      <c r="T121" s="92"/>
      <c r="U121" s="92"/>
      <c r="W121" s="95"/>
    </row>
    <row r="122">
      <c r="F122" s="91"/>
      <c r="G122" s="91"/>
      <c r="H122" s="91"/>
      <c r="I122" s="91"/>
      <c r="J122" s="91"/>
      <c r="K122" s="91"/>
      <c r="S122" s="92"/>
      <c r="T122" s="92"/>
      <c r="U122" s="92"/>
      <c r="W122" s="95"/>
    </row>
    <row r="123">
      <c r="F123" s="91"/>
      <c r="G123" s="91"/>
      <c r="H123" s="91"/>
      <c r="I123" s="91"/>
      <c r="J123" s="91"/>
      <c r="K123" s="91"/>
      <c r="S123" s="92"/>
      <c r="T123" s="92"/>
      <c r="U123" s="92"/>
      <c r="W123" s="95"/>
    </row>
    <row r="124">
      <c r="F124" s="91"/>
      <c r="G124" s="91"/>
      <c r="H124" s="91"/>
      <c r="I124" s="91"/>
      <c r="J124" s="91"/>
      <c r="K124" s="91"/>
      <c r="S124" s="92"/>
      <c r="T124" s="92"/>
      <c r="U124" s="92"/>
      <c r="W124" s="95"/>
    </row>
    <row r="125">
      <c r="F125" s="91"/>
      <c r="G125" s="91"/>
      <c r="H125" s="91"/>
      <c r="I125" s="91"/>
      <c r="J125" s="91"/>
      <c r="K125" s="91"/>
      <c r="S125" s="92"/>
      <c r="T125" s="92"/>
      <c r="U125" s="92"/>
      <c r="W125" s="95"/>
    </row>
    <row r="126">
      <c r="F126" s="91"/>
      <c r="G126" s="91"/>
      <c r="H126" s="91"/>
      <c r="I126" s="91"/>
      <c r="J126" s="91"/>
      <c r="K126" s="91"/>
      <c r="S126" s="92"/>
      <c r="T126" s="92"/>
      <c r="U126" s="92"/>
      <c r="W126" s="95"/>
    </row>
    <row r="127">
      <c r="F127" s="91"/>
      <c r="G127" s="91"/>
      <c r="H127" s="91"/>
      <c r="I127" s="91"/>
      <c r="J127" s="91"/>
      <c r="K127" s="91"/>
      <c r="S127" s="92"/>
      <c r="T127" s="92"/>
      <c r="U127" s="92"/>
      <c r="W127" s="95"/>
    </row>
    <row r="128">
      <c r="F128" s="91"/>
      <c r="G128" s="91"/>
      <c r="H128" s="91"/>
      <c r="I128" s="91"/>
      <c r="J128" s="91"/>
      <c r="K128" s="91"/>
      <c r="S128" s="92"/>
      <c r="T128" s="92"/>
      <c r="U128" s="92"/>
      <c r="W128" s="95"/>
    </row>
    <row r="129">
      <c r="F129" s="91"/>
      <c r="G129" s="91"/>
      <c r="H129" s="91"/>
      <c r="I129" s="91"/>
      <c r="J129" s="91"/>
      <c r="K129" s="91"/>
      <c r="S129" s="92"/>
      <c r="T129" s="92"/>
      <c r="U129" s="92"/>
      <c r="W129" s="95"/>
    </row>
    <row r="130">
      <c r="F130" s="91"/>
      <c r="G130" s="91"/>
      <c r="H130" s="91"/>
      <c r="I130" s="91"/>
      <c r="J130" s="91"/>
      <c r="K130" s="91"/>
      <c r="S130" s="92"/>
      <c r="T130" s="92"/>
      <c r="U130" s="92"/>
      <c r="W130" s="95"/>
    </row>
    <row r="131">
      <c r="F131" s="91"/>
      <c r="G131" s="91"/>
      <c r="H131" s="91"/>
      <c r="I131" s="91"/>
      <c r="J131" s="91"/>
      <c r="K131" s="91"/>
      <c r="S131" s="92"/>
      <c r="T131" s="92"/>
      <c r="U131" s="92"/>
      <c r="W131" s="95"/>
    </row>
    <row r="132">
      <c r="F132" s="91"/>
      <c r="G132" s="91"/>
      <c r="H132" s="91"/>
      <c r="I132" s="91"/>
      <c r="J132" s="91"/>
      <c r="K132" s="91"/>
      <c r="S132" s="92"/>
      <c r="T132" s="92"/>
      <c r="U132" s="92"/>
      <c r="W132" s="95"/>
    </row>
    <row r="133">
      <c r="F133" s="91"/>
      <c r="G133" s="91"/>
      <c r="H133" s="91"/>
      <c r="I133" s="91"/>
      <c r="J133" s="91"/>
      <c r="K133" s="91"/>
      <c r="S133" s="92"/>
      <c r="T133" s="92"/>
      <c r="U133" s="92"/>
      <c r="W133" s="95"/>
    </row>
    <row r="134">
      <c r="F134" s="91"/>
      <c r="G134" s="91"/>
      <c r="H134" s="91"/>
      <c r="I134" s="91"/>
      <c r="J134" s="91"/>
      <c r="K134" s="91"/>
      <c r="S134" s="92"/>
      <c r="T134" s="92"/>
      <c r="U134" s="92"/>
      <c r="W134" s="95"/>
    </row>
    <row r="135">
      <c r="F135" s="91"/>
      <c r="G135" s="91"/>
      <c r="H135" s="91"/>
      <c r="I135" s="91"/>
      <c r="J135" s="91"/>
      <c r="K135" s="91"/>
      <c r="S135" s="92"/>
      <c r="T135" s="92"/>
      <c r="U135" s="92"/>
      <c r="W135" s="95"/>
    </row>
    <row r="136">
      <c r="F136" s="91"/>
      <c r="G136" s="91"/>
      <c r="H136" s="91"/>
      <c r="I136" s="91"/>
      <c r="J136" s="91"/>
      <c r="K136" s="91"/>
      <c r="S136" s="92"/>
      <c r="T136" s="92"/>
      <c r="U136" s="92"/>
      <c r="W136" s="95"/>
    </row>
    <row r="137">
      <c r="F137" s="91"/>
      <c r="G137" s="91"/>
      <c r="H137" s="91"/>
      <c r="I137" s="91"/>
      <c r="J137" s="91"/>
      <c r="K137" s="91"/>
      <c r="S137" s="92"/>
      <c r="T137" s="92"/>
      <c r="U137" s="92"/>
      <c r="W137" s="95"/>
    </row>
    <row r="138">
      <c r="F138" s="91"/>
      <c r="G138" s="91"/>
      <c r="H138" s="91"/>
      <c r="I138" s="91"/>
      <c r="J138" s="91"/>
      <c r="K138" s="91"/>
      <c r="S138" s="92"/>
      <c r="T138" s="92"/>
      <c r="U138" s="92"/>
      <c r="W138" s="95"/>
    </row>
    <row r="139">
      <c r="F139" s="91"/>
      <c r="G139" s="91"/>
      <c r="H139" s="91"/>
      <c r="I139" s="91"/>
      <c r="J139" s="91"/>
      <c r="K139" s="91"/>
      <c r="S139" s="92"/>
      <c r="T139" s="92"/>
      <c r="U139" s="92"/>
      <c r="W139" s="95"/>
    </row>
    <row r="140">
      <c r="F140" s="91"/>
      <c r="G140" s="91"/>
      <c r="H140" s="91"/>
      <c r="I140" s="91"/>
      <c r="J140" s="91"/>
      <c r="K140" s="91"/>
      <c r="S140" s="92"/>
      <c r="T140" s="92"/>
      <c r="U140" s="92"/>
      <c r="W140" s="95"/>
    </row>
    <row r="141">
      <c r="F141" s="91"/>
      <c r="G141" s="91"/>
      <c r="H141" s="91"/>
      <c r="I141" s="91"/>
      <c r="J141" s="91"/>
      <c r="K141" s="91"/>
      <c r="S141" s="92"/>
      <c r="T141" s="92"/>
      <c r="U141" s="92"/>
      <c r="W141" s="95"/>
    </row>
    <row r="142">
      <c r="F142" s="91"/>
      <c r="G142" s="91"/>
      <c r="H142" s="91"/>
      <c r="I142" s="91"/>
      <c r="J142" s="91"/>
      <c r="K142" s="91"/>
      <c r="S142" s="92"/>
      <c r="T142" s="92"/>
      <c r="U142" s="92"/>
      <c r="W142" s="95"/>
    </row>
    <row r="143">
      <c r="F143" s="91"/>
      <c r="G143" s="91"/>
      <c r="H143" s="91"/>
      <c r="I143" s="91"/>
      <c r="J143" s="91"/>
      <c r="K143" s="91"/>
      <c r="S143" s="92"/>
      <c r="T143" s="92"/>
      <c r="U143" s="92"/>
      <c r="W143" s="95"/>
    </row>
    <row r="144">
      <c r="F144" s="91"/>
      <c r="G144" s="91"/>
      <c r="H144" s="91"/>
      <c r="I144" s="91"/>
      <c r="J144" s="91"/>
      <c r="K144" s="91"/>
      <c r="S144" s="92"/>
      <c r="T144" s="92"/>
      <c r="U144" s="92"/>
      <c r="W144" s="95"/>
    </row>
    <row r="145">
      <c r="F145" s="91"/>
      <c r="G145" s="91"/>
      <c r="H145" s="91"/>
      <c r="I145" s="91"/>
      <c r="J145" s="91"/>
      <c r="K145" s="91"/>
      <c r="S145" s="92"/>
      <c r="T145" s="92"/>
      <c r="U145" s="92"/>
      <c r="W145" s="95"/>
    </row>
    <row r="146">
      <c r="F146" s="91"/>
      <c r="G146" s="91"/>
      <c r="H146" s="91"/>
      <c r="I146" s="91"/>
      <c r="J146" s="91"/>
      <c r="K146" s="91"/>
      <c r="S146" s="92"/>
      <c r="T146" s="92"/>
      <c r="U146" s="92"/>
      <c r="W146" s="95"/>
    </row>
    <row r="147">
      <c r="F147" s="91"/>
      <c r="G147" s="91"/>
      <c r="H147" s="91"/>
      <c r="I147" s="91"/>
      <c r="J147" s="91"/>
      <c r="K147" s="91"/>
      <c r="S147" s="92"/>
      <c r="T147" s="92"/>
      <c r="U147" s="92"/>
      <c r="W147" s="95"/>
    </row>
    <row r="148">
      <c r="F148" s="91"/>
      <c r="G148" s="91"/>
      <c r="H148" s="91"/>
      <c r="I148" s="91"/>
      <c r="J148" s="91"/>
      <c r="K148" s="91"/>
      <c r="S148" s="92"/>
      <c r="T148" s="92"/>
      <c r="U148" s="92"/>
      <c r="W148" s="95"/>
    </row>
    <row r="149">
      <c r="F149" s="91"/>
      <c r="G149" s="91"/>
      <c r="H149" s="91"/>
      <c r="I149" s="91"/>
      <c r="J149" s="91"/>
      <c r="K149" s="91"/>
      <c r="S149" s="92"/>
      <c r="T149" s="92"/>
      <c r="U149" s="92"/>
      <c r="W149" s="95"/>
    </row>
    <row r="150">
      <c r="F150" s="91"/>
      <c r="G150" s="91"/>
      <c r="H150" s="91"/>
      <c r="I150" s="91"/>
      <c r="J150" s="91"/>
      <c r="K150" s="91"/>
      <c r="S150" s="92"/>
      <c r="T150" s="92"/>
      <c r="U150" s="92"/>
      <c r="W150" s="95"/>
    </row>
    <row r="151">
      <c r="F151" s="91"/>
      <c r="G151" s="91"/>
      <c r="H151" s="91"/>
      <c r="I151" s="91"/>
      <c r="J151" s="91"/>
      <c r="K151" s="91"/>
      <c r="S151" s="92"/>
      <c r="T151" s="92"/>
      <c r="U151" s="92"/>
      <c r="W151" s="95"/>
    </row>
    <row r="152">
      <c r="F152" s="91"/>
      <c r="G152" s="91"/>
      <c r="H152" s="91"/>
      <c r="I152" s="91"/>
      <c r="J152" s="91"/>
      <c r="K152" s="91"/>
      <c r="S152" s="92"/>
      <c r="T152" s="92"/>
      <c r="U152" s="92"/>
      <c r="W152" s="95"/>
    </row>
    <row r="153">
      <c r="F153" s="91"/>
      <c r="G153" s="91"/>
      <c r="H153" s="91"/>
      <c r="I153" s="91"/>
      <c r="J153" s="91"/>
      <c r="K153" s="91"/>
      <c r="S153" s="92"/>
      <c r="T153" s="92"/>
      <c r="U153" s="92"/>
      <c r="W153" s="95"/>
    </row>
    <row r="154">
      <c r="F154" s="91"/>
      <c r="G154" s="91"/>
      <c r="H154" s="91"/>
      <c r="I154" s="91"/>
      <c r="J154" s="91"/>
      <c r="K154" s="91"/>
      <c r="S154" s="92"/>
      <c r="T154" s="92"/>
      <c r="U154" s="92"/>
      <c r="W154" s="95"/>
    </row>
    <row r="155">
      <c r="F155" s="91"/>
      <c r="G155" s="91"/>
      <c r="H155" s="91"/>
      <c r="I155" s="91"/>
      <c r="J155" s="91"/>
      <c r="K155" s="91"/>
      <c r="S155" s="92"/>
      <c r="T155" s="92"/>
      <c r="U155" s="92"/>
      <c r="W155" s="95"/>
    </row>
    <row r="156">
      <c r="F156" s="91"/>
      <c r="G156" s="91"/>
      <c r="H156" s="91"/>
      <c r="I156" s="91"/>
      <c r="J156" s="91"/>
      <c r="K156" s="91"/>
      <c r="S156" s="92"/>
      <c r="T156" s="92"/>
      <c r="U156" s="92"/>
      <c r="W156" s="95"/>
    </row>
    <row r="157">
      <c r="F157" s="91"/>
      <c r="G157" s="91"/>
      <c r="H157" s="91"/>
      <c r="I157" s="91"/>
      <c r="J157" s="91"/>
      <c r="K157" s="91"/>
      <c r="S157" s="92"/>
      <c r="T157" s="92"/>
      <c r="U157" s="92"/>
      <c r="W157" s="95"/>
    </row>
    <row r="158">
      <c r="F158" s="91"/>
      <c r="G158" s="91"/>
      <c r="H158" s="91"/>
      <c r="I158" s="91"/>
      <c r="J158" s="91"/>
      <c r="K158" s="91"/>
      <c r="S158" s="92"/>
      <c r="T158" s="92"/>
      <c r="U158" s="92"/>
      <c r="W158" s="95"/>
    </row>
    <row r="159">
      <c r="F159" s="91"/>
      <c r="G159" s="91"/>
      <c r="H159" s="91"/>
      <c r="I159" s="91"/>
      <c r="J159" s="91"/>
      <c r="K159" s="91"/>
      <c r="S159" s="92"/>
      <c r="T159" s="92"/>
      <c r="U159" s="92"/>
      <c r="W159" s="95"/>
    </row>
    <row r="160">
      <c r="F160" s="91"/>
      <c r="G160" s="91"/>
      <c r="H160" s="91"/>
      <c r="I160" s="91"/>
      <c r="J160" s="91"/>
      <c r="K160" s="91"/>
      <c r="S160" s="92"/>
      <c r="T160" s="92"/>
      <c r="U160" s="92"/>
      <c r="W160" s="95"/>
    </row>
    <row r="161">
      <c r="F161" s="91"/>
      <c r="G161" s="91"/>
      <c r="H161" s="91"/>
      <c r="I161" s="91"/>
      <c r="J161" s="91"/>
      <c r="K161" s="91"/>
      <c r="S161" s="92"/>
      <c r="T161" s="92"/>
      <c r="U161" s="92"/>
      <c r="W161" s="95"/>
    </row>
    <row r="162">
      <c r="F162" s="91"/>
      <c r="G162" s="91"/>
      <c r="H162" s="91"/>
      <c r="I162" s="91"/>
      <c r="J162" s="91"/>
      <c r="K162" s="91"/>
      <c r="S162" s="92"/>
      <c r="T162" s="92"/>
      <c r="U162" s="92"/>
      <c r="W162" s="95"/>
    </row>
    <row r="163">
      <c r="F163" s="91"/>
      <c r="G163" s="91"/>
      <c r="H163" s="91"/>
      <c r="I163" s="91"/>
      <c r="J163" s="91"/>
      <c r="K163" s="91"/>
      <c r="S163" s="92"/>
      <c r="T163" s="92"/>
      <c r="U163" s="92"/>
      <c r="W163" s="95"/>
    </row>
    <row r="164">
      <c r="F164" s="91"/>
      <c r="G164" s="91"/>
      <c r="H164" s="91"/>
      <c r="I164" s="91"/>
      <c r="J164" s="91"/>
      <c r="K164" s="91"/>
      <c r="S164" s="92"/>
      <c r="T164" s="92"/>
      <c r="U164" s="92"/>
      <c r="W164" s="95"/>
    </row>
    <row r="165">
      <c r="F165" s="91"/>
      <c r="G165" s="91"/>
      <c r="H165" s="91"/>
      <c r="I165" s="91"/>
      <c r="J165" s="91"/>
      <c r="K165" s="91"/>
      <c r="S165" s="92"/>
      <c r="T165" s="92"/>
      <c r="U165" s="92"/>
      <c r="W165" s="95"/>
    </row>
    <row r="166">
      <c r="F166" s="91"/>
      <c r="G166" s="91"/>
      <c r="H166" s="91"/>
      <c r="I166" s="91"/>
      <c r="J166" s="91"/>
      <c r="K166" s="91"/>
      <c r="S166" s="92"/>
      <c r="T166" s="92"/>
      <c r="U166" s="92"/>
      <c r="W166" s="95"/>
    </row>
    <row r="167">
      <c r="F167" s="91"/>
      <c r="G167" s="91"/>
      <c r="H167" s="91"/>
      <c r="I167" s="91"/>
      <c r="J167" s="91"/>
      <c r="K167" s="91"/>
      <c r="S167" s="92"/>
      <c r="T167" s="92"/>
      <c r="U167" s="92"/>
      <c r="W167" s="95"/>
    </row>
    <row r="168">
      <c r="F168" s="91"/>
      <c r="G168" s="91"/>
      <c r="H168" s="91"/>
      <c r="I168" s="91"/>
      <c r="J168" s="91"/>
      <c r="K168" s="91"/>
      <c r="S168" s="92"/>
      <c r="T168" s="92"/>
      <c r="U168" s="92"/>
      <c r="W168" s="95"/>
    </row>
    <row r="169">
      <c r="F169" s="91"/>
      <c r="G169" s="91"/>
      <c r="H169" s="91"/>
      <c r="I169" s="91"/>
      <c r="J169" s="91"/>
      <c r="K169" s="91"/>
      <c r="S169" s="92"/>
      <c r="T169" s="92"/>
      <c r="U169" s="92"/>
      <c r="W169" s="95"/>
    </row>
    <row r="170">
      <c r="F170" s="91"/>
      <c r="G170" s="91"/>
      <c r="H170" s="91"/>
      <c r="I170" s="91"/>
      <c r="J170" s="91"/>
      <c r="K170" s="91"/>
      <c r="S170" s="92"/>
      <c r="T170" s="92"/>
      <c r="U170" s="92"/>
      <c r="W170" s="95"/>
    </row>
    <row r="171">
      <c r="F171" s="91"/>
      <c r="G171" s="91"/>
      <c r="H171" s="91"/>
      <c r="I171" s="91"/>
      <c r="J171" s="91"/>
      <c r="K171" s="91"/>
      <c r="S171" s="92"/>
      <c r="T171" s="92"/>
      <c r="U171" s="92"/>
      <c r="W171" s="95"/>
    </row>
    <row r="172">
      <c r="F172" s="91"/>
      <c r="G172" s="91"/>
      <c r="H172" s="91"/>
      <c r="I172" s="91"/>
      <c r="J172" s="91"/>
      <c r="K172" s="91"/>
      <c r="S172" s="92"/>
      <c r="T172" s="92"/>
      <c r="U172" s="92"/>
      <c r="W172" s="95"/>
    </row>
    <row r="173">
      <c r="F173" s="91"/>
      <c r="G173" s="91"/>
      <c r="H173" s="91"/>
      <c r="I173" s="91"/>
      <c r="J173" s="91"/>
      <c r="K173" s="91"/>
      <c r="S173" s="92"/>
      <c r="T173" s="92"/>
      <c r="U173" s="92"/>
      <c r="W173" s="95"/>
    </row>
    <row r="174">
      <c r="F174" s="91"/>
      <c r="G174" s="91"/>
      <c r="H174" s="91"/>
      <c r="I174" s="91"/>
      <c r="J174" s="91"/>
      <c r="K174" s="91"/>
      <c r="S174" s="92"/>
      <c r="T174" s="92"/>
      <c r="U174" s="92"/>
      <c r="W174" s="95"/>
    </row>
    <row r="175">
      <c r="F175" s="91"/>
      <c r="G175" s="91"/>
      <c r="H175" s="91"/>
      <c r="I175" s="91"/>
      <c r="J175" s="91"/>
      <c r="K175" s="91"/>
      <c r="S175" s="92"/>
      <c r="T175" s="92"/>
      <c r="U175" s="92"/>
      <c r="W175" s="95"/>
    </row>
    <row r="176">
      <c r="F176" s="91"/>
      <c r="G176" s="91"/>
      <c r="H176" s="91"/>
      <c r="I176" s="91"/>
      <c r="J176" s="91"/>
      <c r="K176" s="91"/>
      <c r="S176" s="92"/>
      <c r="T176" s="92"/>
      <c r="U176" s="92"/>
      <c r="W176" s="95"/>
    </row>
    <row r="177">
      <c r="F177" s="91"/>
      <c r="G177" s="91"/>
      <c r="H177" s="91"/>
      <c r="I177" s="91"/>
      <c r="J177" s="91"/>
      <c r="K177" s="91"/>
      <c r="S177" s="92"/>
      <c r="T177" s="92"/>
      <c r="U177" s="92"/>
      <c r="W177" s="95"/>
    </row>
    <row r="178">
      <c r="F178" s="91"/>
      <c r="G178" s="91"/>
      <c r="H178" s="91"/>
      <c r="I178" s="91"/>
      <c r="J178" s="91"/>
      <c r="K178" s="91"/>
      <c r="S178" s="92"/>
      <c r="T178" s="92"/>
      <c r="U178" s="92"/>
      <c r="W178" s="95"/>
    </row>
    <row r="179">
      <c r="F179" s="91"/>
      <c r="G179" s="91"/>
      <c r="H179" s="91"/>
      <c r="I179" s="91"/>
      <c r="J179" s="91"/>
      <c r="K179" s="91"/>
      <c r="S179" s="92"/>
      <c r="T179" s="92"/>
      <c r="U179" s="92"/>
      <c r="W179" s="95"/>
    </row>
    <row r="180">
      <c r="F180" s="91"/>
      <c r="G180" s="91"/>
      <c r="H180" s="91"/>
      <c r="I180" s="91"/>
      <c r="J180" s="91"/>
      <c r="K180" s="91"/>
      <c r="S180" s="92"/>
      <c r="T180" s="92"/>
      <c r="U180" s="92"/>
      <c r="W180" s="95"/>
    </row>
    <row r="181">
      <c r="F181" s="91"/>
      <c r="G181" s="91"/>
      <c r="H181" s="91"/>
      <c r="I181" s="91"/>
      <c r="J181" s="91"/>
      <c r="K181" s="91"/>
      <c r="S181" s="92"/>
      <c r="T181" s="92"/>
      <c r="U181" s="92"/>
      <c r="W181" s="95"/>
    </row>
    <row r="182">
      <c r="F182" s="91"/>
      <c r="G182" s="91"/>
      <c r="H182" s="91"/>
      <c r="I182" s="91"/>
      <c r="J182" s="91"/>
      <c r="K182" s="91"/>
      <c r="S182" s="92"/>
      <c r="T182" s="92"/>
      <c r="U182" s="92"/>
      <c r="W182" s="95"/>
    </row>
    <row r="183">
      <c r="F183" s="91"/>
      <c r="G183" s="91"/>
      <c r="H183" s="91"/>
      <c r="I183" s="91"/>
      <c r="J183" s="91"/>
      <c r="K183" s="91"/>
      <c r="S183" s="92"/>
      <c r="T183" s="92"/>
      <c r="U183" s="92"/>
      <c r="W183" s="95"/>
    </row>
    <row r="184">
      <c r="F184" s="91"/>
      <c r="G184" s="91"/>
      <c r="H184" s="91"/>
      <c r="I184" s="91"/>
      <c r="J184" s="91"/>
      <c r="K184" s="91"/>
      <c r="S184" s="92"/>
      <c r="T184" s="92"/>
      <c r="U184" s="92"/>
      <c r="W184" s="95"/>
    </row>
    <row r="185">
      <c r="F185" s="91"/>
      <c r="G185" s="91"/>
      <c r="H185" s="91"/>
      <c r="I185" s="91"/>
      <c r="J185" s="91"/>
      <c r="K185" s="91"/>
      <c r="S185" s="92"/>
      <c r="T185" s="92"/>
      <c r="U185" s="92"/>
      <c r="W185" s="95"/>
    </row>
    <row r="186">
      <c r="F186" s="91"/>
      <c r="G186" s="91"/>
      <c r="H186" s="91"/>
      <c r="I186" s="91"/>
      <c r="J186" s="91"/>
      <c r="K186" s="91"/>
      <c r="S186" s="92"/>
      <c r="T186" s="92"/>
      <c r="U186" s="92"/>
      <c r="W186" s="95"/>
    </row>
    <row r="187">
      <c r="F187" s="91"/>
      <c r="G187" s="91"/>
      <c r="H187" s="91"/>
      <c r="I187" s="91"/>
      <c r="J187" s="91"/>
      <c r="K187" s="91"/>
      <c r="S187" s="92"/>
      <c r="T187" s="92"/>
      <c r="U187" s="92"/>
      <c r="W187" s="95"/>
    </row>
    <row r="188">
      <c r="F188" s="91"/>
      <c r="G188" s="91"/>
      <c r="H188" s="91"/>
      <c r="I188" s="91"/>
      <c r="J188" s="91"/>
      <c r="K188" s="91"/>
      <c r="S188" s="92"/>
      <c r="T188" s="92"/>
      <c r="U188" s="92"/>
      <c r="W188" s="95"/>
    </row>
    <row r="189">
      <c r="F189" s="91"/>
      <c r="G189" s="91"/>
      <c r="H189" s="91"/>
      <c r="I189" s="91"/>
      <c r="J189" s="91"/>
      <c r="K189" s="91"/>
      <c r="S189" s="92"/>
      <c r="T189" s="92"/>
      <c r="U189" s="92"/>
      <c r="W189" s="95"/>
    </row>
    <row r="190">
      <c r="F190" s="91"/>
      <c r="G190" s="91"/>
      <c r="H190" s="91"/>
      <c r="I190" s="91"/>
      <c r="J190" s="91"/>
      <c r="K190" s="91"/>
      <c r="S190" s="92"/>
      <c r="T190" s="92"/>
      <c r="U190" s="92"/>
      <c r="W190" s="95"/>
    </row>
    <row r="191">
      <c r="F191" s="91"/>
      <c r="G191" s="91"/>
      <c r="H191" s="91"/>
      <c r="I191" s="91"/>
      <c r="J191" s="91"/>
      <c r="K191" s="91"/>
      <c r="S191" s="92"/>
      <c r="T191" s="92"/>
      <c r="U191" s="92"/>
      <c r="W191" s="95"/>
    </row>
    <row r="192">
      <c r="F192" s="91"/>
      <c r="G192" s="91"/>
      <c r="H192" s="91"/>
      <c r="I192" s="91"/>
      <c r="J192" s="91"/>
      <c r="K192" s="91"/>
      <c r="S192" s="92"/>
      <c r="T192" s="92"/>
      <c r="U192" s="92"/>
      <c r="W192" s="95"/>
    </row>
    <row r="193">
      <c r="F193" s="91"/>
      <c r="G193" s="91"/>
      <c r="H193" s="91"/>
      <c r="I193" s="91"/>
      <c r="J193" s="91"/>
      <c r="K193" s="91"/>
      <c r="S193" s="92"/>
      <c r="T193" s="92"/>
      <c r="U193" s="92"/>
      <c r="W193" s="95"/>
    </row>
    <row r="194">
      <c r="F194" s="91"/>
      <c r="G194" s="91"/>
      <c r="H194" s="91"/>
      <c r="I194" s="91"/>
      <c r="J194" s="91"/>
      <c r="K194" s="91"/>
      <c r="S194" s="92"/>
      <c r="T194" s="92"/>
      <c r="U194" s="92"/>
      <c r="W194" s="95"/>
    </row>
    <row r="195">
      <c r="F195" s="91"/>
      <c r="G195" s="91"/>
      <c r="H195" s="91"/>
      <c r="I195" s="91"/>
      <c r="J195" s="91"/>
      <c r="K195" s="91"/>
      <c r="S195" s="92"/>
      <c r="T195" s="92"/>
      <c r="U195" s="92"/>
      <c r="W195" s="95"/>
    </row>
    <row r="196">
      <c r="F196" s="91"/>
      <c r="G196" s="91"/>
      <c r="H196" s="91"/>
      <c r="I196" s="91"/>
      <c r="J196" s="91"/>
      <c r="K196" s="91"/>
      <c r="S196" s="92"/>
      <c r="T196" s="92"/>
      <c r="U196" s="92"/>
      <c r="W196" s="95"/>
    </row>
    <row r="197">
      <c r="F197" s="91"/>
      <c r="G197" s="91"/>
      <c r="H197" s="91"/>
      <c r="I197" s="91"/>
      <c r="J197" s="91"/>
      <c r="K197" s="91"/>
      <c r="S197" s="92"/>
      <c r="T197" s="92"/>
      <c r="U197" s="92"/>
      <c r="W197" s="95"/>
    </row>
    <row r="198">
      <c r="F198" s="91"/>
      <c r="G198" s="91"/>
      <c r="H198" s="91"/>
      <c r="I198" s="91"/>
      <c r="J198" s="91"/>
      <c r="K198" s="91"/>
      <c r="S198" s="92"/>
      <c r="T198" s="92"/>
      <c r="U198" s="92"/>
      <c r="W198" s="95"/>
    </row>
    <row r="199">
      <c r="F199" s="91"/>
      <c r="G199" s="91"/>
      <c r="H199" s="91"/>
      <c r="I199" s="91"/>
      <c r="J199" s="91"/>
      <c r="K199" s="91"/>
      <c r="S199" s="92"/>
      <c r="T199" s="92"/>
      <c r="U199" s="92"/>
      <c r="W199" s="95"/>
    </row>
    <row r="200">
      <c r="F200" s="91"/>
      <c r="G200" s="91"/>
      <c r="H200" s="91"/>
      <c r="I200" s="91"/>
      <c r="J200" s="91"/>
      <c r="K200" s="91"/>
      <c r="S200" s="92"/>
      <c r="T200" s="92"/>
      <c r="U200" s="92"/>
      <c r="W200" s="95"/>
    </row>
    <row r="201">
      <c r="F201" s="91"/>
      <c r="G201" s="91"/>
      <c r="H201" s="91"/>
      <c r="I201" s="91"/>
      <c r="J201" s="91"/>
      <c r="K201" s="91"/>
      <c r="S201" s="92"/>
      <c r="T201" s="92"/>
      <c r="U201" s="92"/>
      <c r="W201" s="95"/>
    </row>
    <row r="202">
      <c r="F202" s="91"/>
      <c r="G202" s="91"/>
      <c r="H202" s="91"/>
      <c r="I202" s="91"/>
      <c r="J202" s="91"/>
      <c r="K202" s="91"/>
      <c r="S202" s="92"/>
      <c r="T202" s="92"/>
      <c r="U202" s="92"/>
      <c r="W202" s="95"/>
    </row>
    <row r="203">
      <c r="F203" s="91"/>
      <c r="G203" s="91"/>
      <c r="H203" s="91"/>
      <c r="I203" s="91"/>
      <c r="J203" s="91"/>
      <c r="K203" s="91"/>
      <c r="S203" s="92"/>
      <c r="T203" s="92"/>
      <c r="U203" s="92"/>
      <c r="W203" s="95"/>
    </row>
    <row r="204">
      <c r="F204" s="91"/>
      <c r="G204" s="91"/>
      <c r="H204" s="91"/>
      <c r="I204" s="91"/>
      <c r="J204" s="91"/>
      <c r="K204" s="91"/>
      <c r="S204" s="92"/>
      <c r="T204" s="92"/>
      <c r="U204" s="92"/>
      <c r="W204" s="95"/>
    </row>
    <row r="205">
      <c r="F205" s="91"/>
      <c r="G205" s="91"/>
      <c r="H205" s="91"/>
      <c r="I205" s="91"/>
      <c r="J205" s="91"/>
      <c r="K205" s="91"/>
      <c r="S205" s="92"/>
      <c r="T205" s="92"/>
      <c r="U205" s="92"/>
      <c r="W205" s="95"/>
    </row>
    <row r="206">
      <c r="F206" s="91"/>
      <c r="G206" s="91"/>
      <c r="H206" s="91"/>
      <c r="I206" s="91"/>
      <c r="J206" s="91"/>
      <c r="K206" s="91"/>
      <c r="S206" s="92"/>
      <c r="T206" s="92"/>
      <c r="U206" s="92"/>
      <c r="W206" s="95"/>
    </row>
    <row r="207">
      <c r="F207" s="91"/>
      <c r="G207" s="91"/>
      <c r="H207" s="91"/>
      <c r="I207" s="91"/>
      <c r="J207" s="91"/>
      <c r="K207" s="91"/>
      <c r="S207" s="92"/>
      <c r="T207" s="92"/>
      <c r="U207" s="92"/>
      <c r="W207" s="95"/>
    </row>
    <row r="208">
      <c r="F208" s="91"/>
      <c r="G208" s="91"/>
      <c r="H208" s="91"/>
      <c r="I208" s="91"/>
      <c r="J208" s="91"/>
      <c r="K208" s="91"/>
      <c r="S208" s="92"/>
      <c r="T208" s="92"/>
      <c r="U208" s="92"/>
      <c r="W208" s="95"/>
    </row>
    <row r="209">
      <c r="F209" s="91"/>
      <c r="G209" s="91"/>
      <c r="H209" s="91"/>
      <c r="I209" s="91"/>
      <c r="J209" s="91"/>
      <c r="K209" s="91"/>
      <c r="S209" s="92"/>
      <c r="T209" s="92"/>
      <c r="U209" s="92"/>
      <c r="W209" s="95"/>
    </row>
    <row r="210">
      <c r="F210" s="91"/>
      <c r="G210" s="91"/>
      <c r="H210" s="91"/>
      <c r="I210" s="91"/>
      <c r="J210" s="91"/>
      <c r="K210" s="91"/>
      <c r="S210" s="92"/>
      <c r="T210" s="92"/>
      <c r="U210" s="92"/>
      <c r="W210" s="95"/>
    </row>
    <row r="211">
      <c r="F211" s="91"/>
      <c r="G211" s="91"/>
      <c r="H211" s="91"/>
      <c r="I211" s="91"/>
      <c r="J211" s="91"/>
      <c r="K211" s="91"/>
      <c r="S211" s="92"/>
      <c r="T211" s="92"/>
      <c r="U211" s="92"/>
      <c r="W211" s="95"/>
    </row>
    <row r="212">
      <c r="F212" s="91"/>
      <c r="G212" s="91"/>
      <c r="H212" s="91"/>
      <c r="I212" s="91"/>
      <c r="J212" s="91"/>
      <c r="K212" s="91"/>
      <c r="S212" s="92"/>
      <c r="T212" s="92"/>
      <c r="U212" s="92"/>
      <c r="W212" s="95"/>
    </row>
    <row r="213">
      <c r="F213" s="91"/>
      <c r="G213" s="91"/>
      <c r="H213" s="91"/>
      <c r="I213" s="91"/>
      <c r="J213" s="91"/>
      <c r="K213" s="91"/>
      <c r="S213" s="92"/>
      <c r="T213" s="92"/>
      <c r="U213" s="92"/>
      <c r="W213" s="95"/>
    </row>
    <row r="214">
      <c r="F214" s="91"/>
      <c r="G214" s="91"/>
      <c r="H214" s="91"/>
      <c r="I214" s="91"/>
      <c r="J214" s="91"/>
      <c r="K214" s="91"/>
      <c r="S214" s="92"/>
      <c r="T214" s="92"/>
      <c r="U214" s="92"/>
      <c r="W214" s="95"/>
    </row>
    <row r="215">
      <c r="F215" s="91"/>
      <c r="G215" s="91"/>
      <c r="H215" s="91"/>
      <c r="I215" s="91"/>
      <c r="J215" s="91"/>
      <c r="K215" s="91"/>
      <c r="S215" s="92"/>
      <c r="T215" s="92"/>
      <c r="U215" s="92"/>
      <c r="W215" s="95"/>
    </row>
    <row r="216">
      <c r="F216" s="91"/>
      <c r="G216" s="91"/>
      <c r="H216" s="91"/>
      <c r="I216" s="91"/>
      <c r="J216" s="91"/>
      <c r="K216" s="91"/>
      <c r="S216" s="92"/>
      <c r="T216" s="92"/>
      <c r="U216" s="92"/>
      <c r="W216" s="95"/>
    </row>
    <row r="217">
      <c r="F217" s="91"/>
      <c r="G217" s="91"/>
      <c r="H217" s="91"/>
      <c r="I217" s="91"/>
      <c r="J217" s="91"/>
      <c r="K217" s="91"/>
      <c r="S217" s="92"/>
      <c r="T217" s="92"/>
      <c r="U217" s="92"/>
      <c r="W217" s="95"/>
    </row>
    <row r="218">
      <c r="F218" s="91"/>
      <c r="G218" s="91"/>
      <c r="H218" s="91"/>
      <c r="I218" s="91"/>
      <c r="J218" s="91"/>
      <c r="K218" s="91"/>
      <c r="S218" s="92"/>
      <c r="T218" s="92"/>
      <c r="U218" s="92"/>
      <c r="W218" s="95"/>
    </row>
    <row r="219">
      <c r="F219" s="91"/>
      <c r="G219" s="91"/>
      <c r="H219" s="91"/>
      <c r="I219" s="91"/>
      <c r="J219" s="91"/>
      <c r="K219" s="91"/>
      <c r="S219" s="92"/>
      <c r="T219" s="92"/>
      <c r="U219" s="92"/>
      <c r="W219" s="95"/>
    </row>
    <row r="220">
      <c r="F220" s="91"/>
      <c r="G220" s="91"/>
      <c r="H220" s="91"/>
      <c r="I220" s="91"/>
      <c r="J220" s="91"/>
      <c r="K220" s="91"/>
      <c r="S220" s="92"/>
      <c r="T220" s="92"/>
      <c r="U220" s="92"/>
      <c r="W220" s="95"/>
    </row>
    <row r="221">
      <c r="F221" s="91"/>
      <c r="G221" s="91"/>
      <c r="H221" s="91"/>
      <c r="I221" s="91"/>
      <c r="J221" s="91"/>
      <c r="K221" s="91"/>
      <c r="S221" s="92"/>
      <c r="T221" s="92"/>
      <c r="U221" s="92"/>
      <c r="W221" s="95"/>
    </row>
    <row r="222">
      <c r="F222" s="91"/>
      <c r="G222" s="91"/>
      <c r="H222" s="91"/>
      <c r="I222" s="91"/>
      <c r="J222" s="91"/>
      <c r="K222" s="91"/>
      <c r="S222" s="92"/>
      <c r="T222" s="92"/>
      <c r="U222" s="92"/>
      <c r="W222" s="95"/>
    </row>
    <row r="223">
      <c r="F223" s="91"/>
      <c r="G223" s="91"/>
      <c r="H223" s="91"/>
      <c r="I223" s="91"/>
      <c r="J223" s="91"/>
      <c r="K223" s="91"/>
      <c r="S223" s="92"/>
      <c r="T223" s="92"/>
      <c r="U223" s="92"/>
      <c r="W223" s="95"/>
    </row>
    <row r="224">
      <c r="F224" s="91"/>
      <c r="G224" s="91"/>
      <c r="H224" s="91"/>
      <c r="I224" s="91"/>
      <c r="J224" s="91"/>
      <c r="K224" s="91"/>
      <c r="S224" s="92"/>
      <c r="T224" s="92"/>
      <c r="U224" s="92"/>
      <c r="W224" s="95"/>
    </row>
    <row r="225">
      <c r="F225" s="91"/>
      <c r="G225" s="91"/>
      <c r="H225" s="91"/>
      <c r="I225" s="91"/>
      <c r="J225" s="91"/>
      <c r="K225" s="91"/>
      <c r="S225" s="92"/>
      <c r="T225" s="92"/>
      <c r="U225" s="92"/>
      <c r="W225" s="95"/>
    </row>
    <row r="226">
      <c r="F226" s="91"/>
      <c r="G226" s="91"/>
      <c r="H226" s="91"/>
      <c r="I226" s="91"/>
      <c r="J226" s="91"/>
      <c r="K226" s="91"/>
      <c r="S226" s="92"/>
      <c r="T226" s="92"/>
      <c r="U226" s="92"/>
      <c r="W226" s="95"/>
    </row>
    <row r="227">
      <c r="F227" s="91"/>
      <c r="G227" s="91"/>
      <c r="H227" s="91"/>
      <c r="I227" s="91"/>
      <c r="J227" s="91"/>
      <c r="K227" s="91"/>
      <c r="S227" s="92"/>
      <c r="T227" s="92"/>
      <c r="U227" s="92"/>
      <c r="W227" s="95"/>
    </row>
    <row r="228">
      <c r="F228" s="91"/>
      <c r="G228" s="91"/>
      <c r="H228" s="91"/>
      <c r="I228" s="91"/>
      <c r="J228" s="91"/>
      <c r="K228" s="91"/>
      <c r="S228" s="92"/>
      <c r="T228" s="92"/>
      <c r="U228" s="92"/>
      <c r="W228" s="95"/>
    </row>
    <row r="229">
      <c r="F229" s="91"/>
      <c r="G229" s="91"/>
      <c r="H229" s="91"/>
      <c r="I229" s="91"/>
      <c r="J229" s="91"/>
      <c r="K229" s="91"/>
      <c r="S229" s="92"/>
      <c r="T229" s="92"/>
      <c r="U229" s="92"/>
      <c r="W229" s="95"/>
    </row>
    <row r="230">
      <c r="F230" s="91"/>
      <c r="G230" s="91"/>
      <c r="H230" s="91"/>
      <c r="I230" s="91"/>
      <c r="J230" s="91"/>
      <c r="K230" s="91"/>
      <c r="S230" s="92"/>
      <c r="T230" s="92"/>
      <c r="U230" s="92"/>
      <c r="W230" s="95"/>
    </row>
    <row r="231">
      <c r="F231" s="91"/>
      <c r="G231" s="91"/>
      <c r="H231" s="91"/>
      <c r="I231" s="91"/>
      <c r="J231" s="91"/>
      <c r="K231" s="91"/>
      <c r="S231" s="92"/>
      <c r="T231" s="92"/>
      <c r="U231" s="92"/>
      <c r="W231" s="95"/>
    </row>
    <row r="232">
      <c r="F232" s="91"/>
      <c r="G232" s="91"/>
      <c r="H232" s="91"/>
      <c r="I232" s="91"/>
      <c r="J232" s="91"/>
      <c r="K232" s="91"/>
      <c r="S232" s="92"/>
      <c r="T232" s="92"/>
      <c r="U232" s="92"/>
      <c r="W232" s="95"/>
    </row>
    <row r="233">
      <c r="F233" s="91"/>
      <c r="G233" s="91"/>
      <c r="H233" s="91"/>
      <c r="I233" s="91"/>
      <c r="J233" s="91"/>
      <c r="K233" s="91"/>
      <c r="S233" s="92"/>
      <c r="T233" s="92"/>
      <c r="U233" s="92"/>
      <c r="W233" s="95"/>
    </row>
    <row r="234">
      <c r="F234" s="91"/>
      <c r="G234" s="91"/>
      <c r="H234" s="91"/>
      <c r="I234" s="91"/>
      <c r="J234" s="91"/>
      <c r="K234" s="91"/>
      <c r="S234" s="92"/>
      <c r="T234" s="92"/>
      <c r="U234" s="92"/>
      <c r="W234" s="95"/>
    </row>
    <row r="235">
      <c r="F235" s="91"/>
      <c r="G235" s="91"/>
      <c r="H235" s="91"/>
      <c r="I235" s="91"/>
      <c r="J235" s="91"/>
      <c r="K235" s="91"/>
      <c r="S235" s="92"/>
      <c r="T235" s="92"/>
      <c r="U235" s="92"/>
      <c r="W235" s="95"/>
    </row>
    <row r="236">
      <c r="F236" s="91"/>
      <c r="G236" s="91"/>
      <c r="H236" s="91"/>
      <c r="I236" s="91"/>
      <c r="J236" s="91"/>
      <c r="K236" s="91"/>
      <c r="S236" s="92"/>
      <c r="T236" s="92"/>
      <c r="U236" s="92"/>
      <c r="W236" s="95"/>
    </row>
    <row r="237">
      <c r="F237" s="91"/>
      <c r="G237" s="91"/>
      <c r="H237" s="91"/>
      <c r="I237" s="91"/>
      <c r="J237" s="91"/>
      <c r="K237" s="91"/>
      <c r="S237" s="92"/>
      <c r="T237" s="92"/>
      <c r="U237" s="92"/>
      <c r="W237" s="95"/>
    </row>
    <row r="238">
      <c r="F238" s="91"/>
      <c r="G238" s="91"/>
      <c r="H238" s="91"/>
      <c r="I238" s="91"/>
      <c r="J238" s="91"/>
      <c r="K238" s="91"/>
      <c r="S238" s="92"/>
      <c r="T238" s="92"/>
      <c r="U238" s="92"/>
      <c r="W238" s="95"/>
    </row>
    <row r="239">
      <c r="F239" s="91"/>
      <c r="G239" s="91"/>
      <c r="H239" s="91"/>
      <c r="I239" s="91"/>
      <c r="J239" s="91"/>
      <c r="K239" s="91"/>
      <c r="S239" s="92"/>
      <c r="T239" s="92"/>
      <c r="U239" s="92"/>
      <c r="W239" s="95"/>
    </row>
    <row r="240">
      <c r="F240" s="91"/>
      <c r="G240" s="91"/>
      <c r="H240" s="91"/>
      <c r="I240" s="91"/>
      <c r="J240" s="91"/>
      <c r="K240" s="91"/>
      <c r="S240" s="92"/>
      <c r="T240" s="92"/>
      <c r="U240" s="92"/>
      <c r="W240" s="95"/>
    </row>
    <row r="241">
      <c r="F241" s="91"/>
      <c r="G241" s="91"/>
      <c r="H241" s="91"/>
      <c r="I241" s="91"/>
      <c r="J241" s="91"/>
      <c r="K241" s="91"/>
      <c r="S241" s="92"/>
      <c r="T241" s="92"/>
      <c r="U241" s="92"/>
      <c r="W241" s="95"/>
    </row>
    <row r="242">
      <c r="F242" s="91"/>
      <c r="G242" s="91"/>
      <c r="H242" s="91"/>
      <c r="I242" s="91"/>
      <c r="J242" s="91"/>
      <c r="K242" s="91"/>
      <c r="S242" s="92"/>
      <c r="T242" s="92"/>
      <c r="U242" s="92"/>
      <c r="W242" s="95"/>
    </row>
    <row r="243">
      <c r="F243" s="91"/>
      <c r="G243" s="91"/>
      <c r="H243" s="91"/>
      <c r="I243" s="91"/>
      <c r="J243" s="91"/>
      <c r="K243" s="91"/>
      <c r="S243" s="92"/>
      <c r="T243" s="92"/>
      <c r="U243" s="92"/>
      <c r="W243" s="95"/>
    </row>
    <row r="244">
      <c r="F244" s="91"/>
      <c r="G244" s="91"/>
      <c r="H244" s="91"/>
      <c r="I244" s="91"/>
      <c r="J244" s="91"/>
      <c r="K244" s="91"/>
      <c r="S244" s="92"/>
      <c r="T244" s="92"/>
      <c r="U244" s="92"/>
      <c r="W244" s="95"/>
    </row>
    <row r="245">
      <c r="F245" s="91"/>
      <c r="G245" s="91"/>
      <c r="H245" s="91"/>
      <c r="I245" s="91"/>
      <c r="J245" s="91"/>
      <c r="K245" s="91"/>
      <c r="S245" s="92"/>
      <c r="T245" s="92"/>
      <c r="U245" s="92"/>
      <c r="W245" s="95"/>
    </row>
    <row r="246">
      <c r="F246" s="91"/>
      <c r="G246" s="91"/>
      <c r="H246" s="91"/>
      <c r="I246" s="91"/>
      <c r="J246" s="91"/>
      <c r="K246" s="91"/>
      <c r="S246" s="92"/>
      <c r="T246" s="92"/>
      <c r="U246" s="92"/>
      <c r="W246" s="95"/>
    </row>
    <row r="247">
      <c r="F247" s="91"/>
      <c r="G247" s="91"/>
      <c r="H247" s="91"/>
      <c r="I247" s="91"/>
      <c r="J247" s="91"/>
      <c r="K247" s="91"/>
      <c r="S247" s="92"/>
      <c r="T247" s="92"/>
      <c r="U247" s="92"/>
      <c r="W247" s="95"/>
    </row>
    <row r="248">
      <c r="F248" s="91"/>
      <c r="G248" s="91"/>
      <c r="H248" s="91"/>
      <c r="I248" s="91"/>
      <c r="J248" s="91"/>
      <c r="K248" s="91"/>
      <c r="S248" s="92"/>
      <c r="T248" s="92"/>
      <c r="U248" s="92"/>
      <c r="W248" s="95"/>
    </row>
    <row r="249">
      <c r="F249" s="91"/>
      <c r="G249" s="91"/>
      <c r="H249" s="91"/>
      <c r="I249" s="91"/>
      <c r="J249" s="91"/>
      <c r="K249" s="91"/>
      <c r="S249" s="92"/>
      <c r="T249" s="92"/>
      <c r="U249" s="92"/>
      <c r="W249" s="95"/>
    </row>
    <row r="250">
      <c r="F250" s="91"/>
      <c r="G250" s="91"/>
      <c r="H250" s="91"/>
      <c r="I250" s="91"/>
      <c r="J250" s="91"/>
      <c r="K250" s="91"/>
      <c r="S250" s="92"/>
      <c r="T250" s="92"/>
      <c r="U250" s="92"/>
      <c r="W250" s="95"/>
    </row>
    <row r="251">
      <c r="F251" s="91"/>
      <c r="G251" s="91"/>
      <c r="H251" s="91"/>
      <c r="I251" s="91"/>
      <c r="J251" s="91"/>
      <c r="K251" s="91"/>
      <c r="S251" s="92"/>
      <c r="T251" s="92"/>
      <c r="U251" s="92"/>
      <c r="W251" s="95"/>
    </row>
    <row r="252">
      <c r="F252" s="91"/>
      <c r="G252" s="91"/>
      <c r="H252" s="91"/>
      <c r="I252" s="91"/>
      <c r="J252" s="91"/>
      <c r="K252" s="91"/>
      <c r="S252" s="92"/>
      <c r="T252" s="92"/>
      <c r="U252" s="92"/>
      <c r="W252" s="95"/>
    </row>
    <row r="253">
      <c r="F253" s="91"/>
      <c r="G253" s="91"/>
      <c r="H253" s="91"/>
      <c r="I253" s="91"/>
      <c r="J253" s="91"/>
      <c r="K253" s="91"/>
      <c r="S253" s="92"/>
      <c r="T253" s="92"/>
      <c r="U253" s="92"/>
      <c r="W253" s="95"/>
    </row>
    <row r="254">
      <c r="F254" s="91"/>
      <c r="G254" s="91"/>
      <c r="H254" s="91"/>
      <c r="I254" s="91"/>
      <c r="J254" s="91"/>
      <c r="K254" s="91"/>
      <c r="S254" s="92"/>
      <c r="T254" s="92"/>
      <c r="U254" s="92"/>
      <c r="W254" s="95"/>
    </row>
    <row r="255">
      <c r="F255" s="91"/>
      <c r="G255" s="91"/>
      <c r="H255" s="91"/>
      <c r="I255" s="91"/>
      <c r="J255" s="91"/>
      <c r="K255" s="91"/>
      <c r="S255" s="92"/>
      <c r="T255" s="92"/>
      <c r="U255" s="92"/>
      <c r="W255" s="95"/>
    </row>
    <row r="256">
      <c r="F256" s="91"/>
      <c r="G256" s="91"/>
      <c r="H256" s="91"/>
      <c r="I256" s="91"/>
      <c r="J256" s="91"/>
      <c r="K256" s="91"/>
      <c r="S256" s="92"/>
      <c r="T256" s="92"/>
      <c r="U256" s="92"/>
      <c r="W256" s="95"/>
    </row>
    <row r="257">
      <c r="F257" s="91"/>
      <c r="G257" s="91"/>
      <c r="H257" s="91"/>
      <c r="I257" s="91"/>
      <c r="J257" s="91"/>
      <c r="K257" s="91"/>
      <c r="S257" s="92"/>
      <c r="T257" s="92"/>
      <c r="U257" s="92"/>
      <c r="W257" s="95"/>
    </row>
    <row r="258">
      <c r="F258" s="91"/>
      <c r="G258" s="91"/>
      <c r="H258" s="91"/>
      <c r="I258" s="91"/>
      <c r="J258" s="91"/>
      <c r="K258" s="91"/>
      <c r="S258" s="92"/>
      <c r="T258" s="92"/>
      <c r="U258" s="92"/>
      <c r="W258" s="95"/>
    </row>
    <row r="259">
      <c r="F259" s="91"/>
      <c r="G259" s="91"/>
      <c r="H259" s="91"/>
      <c r="I259" s="91"/>
      <c r="J259" s="91"/>
      <c r="K259" s="91"/>
      <c r="S259" s="92"/>
      <c r="T259" s="92"/>
      <c r="U259" s="92"/>
      <c r="W259" s="95"/>
    </row>
    <row r="260">
      <c r="F260" s="91"/>
      <c r="G260" s="91"/>
      <c r="H260" s="91"/>
      <c r="I260" s="91"/>
      <c r="J260" s="91"/>
      <c r="K260" s="91"/>
      <c r="S260" s="92"/>
      <c r="T260" s="92"/>
      <c r="U260" s="92"/>
      <c r="W260" s="95"/>
    </row>
    <row r="261">
      <c r="F261" s="91"/>
      <c r="G261" s="91"/>
      <c r="H261" s="91"/>
      <c r="I261" s="91"/>
      <c r="J261" s="91"/>
      <c r="K261" s="91"/>
      <c r="S261" s="92"/>
      <c r="T261" s="92"/>
      <c r="U261" s="92"/>
      <c r="W261" s="95"/>
    </row>
    <row r="262">
      <c r="F262" s="91"/>
      <c r="G262" s="91"/>
      <c r="H262" s="91"/>
      <c r="I262" s="91"/>
      <c r="J262" s="91"/>
      <c r="K262" s="91"/>
      <c r="S262" s="92"/>
      <c r="T262" s="92"/>
      <c r="U262" s="92"/>
      <c r="W262" s="95"/>
    </row>
    <row r="263">
      <c r="F263" s="91"/>
      <c r="G263" s="91"/>
      <c r="H263" s="91"/>
      <c r="I263" s="91"/>
      <c r="J263" s="91"/>
      <c r="K263" s="91"/>
      <c r="S263" s="92"/>
      <c r="T263" s="92"/>
      <c r="U263" s="92"/>
      <c r="W263" s="95"/>
    </row>
    <row r="264">
      <c r="F264" s="91"/>
      <c r="G264" s="91"/>
      <c r="H264" s="91"/>
      <c r="I264" s="91"/>
      <c r="J264" s="91"/>
      <c r="K264" s="91"/>
      <c r="S264" s="92"/>
      <c r="T264" s="92"/>
      <c r="U264" s="92"/>
      <c r="W264" s="95"/>
    </row>
    <row r="265">
      <c r="F265" s="91"/>
      <c r="G265" s="91"/>
      <c r="H265" s="91"/>
      <c r="I265" s="91"/>
      <c r="J265" s="91"/>
      <c r="K265" s="91"/>
      <c r="S265" s="92"/>
      <c r="T265" s="92"/>
      <c r="U265" s="92"/>
      <c r="W265" s="95"/>
    </row>
    <row r="266">
      <c r="F266" s="91"/>
      <c r="G266" s="91"/>
      <c r="H266" s="91"/>
      <c r="I266" s="91"/>
      <c r="J266" s="91"/>
      <c r="K266" s="91"/>
      <c r="S266" s="92"/>
      <c r="T266" s="92"/>
      <c r="U266" s="92"/>
      <c r="W266" s="95"/>
    </row>
    <row r="267">
      <c r="F267" s="91"/>
      <c r="G267" s="91"/>
      <c r="H267" s="91"/>
      <c r="I267" s="91"/>
      <c r="J267" s="91"/>
      <c r="K267" s="91"/>
      <c r="S267" s="92"/>
      <c r="T267" s="92"/>
      <c r="U267" s="92"/>
      <c r="W267" s="95"/>
    </row>
    <row r="268">
      <c r="F268" s="91"/>
      <c r="G268" s="91"/>
      <c r="H268" s="91"/>
      <c r="I268" s="91"/>
      <c r="J268" s="91"/>
      <c r="K268" s="91"/>
      <c r="S268" s="92"/>
      <c r="T268" s="92"/>
      <c r="U268" s="92"/>
      <c r="W268" s="95"/>
    </row>
    <row r="269">
      <c r="F269" s="91"/>
      <c r="G269" s="91"/>
      <c r="H269" s="91"/>
      <c r="I269" s="91"/>
      <c r="J269" s="91"/>
      <c r="K269" s="91"/>
      <c r="S269" s="92"/>
      <c r="T269" s="92"/>
      <c r="U269" s="92"/>
      <c r="W269" s="95"/>
    </row>
    <row r="270">
      <c r="F270" s="91"/>
      <c r="G270" s="91"/>
      <c r="H270" s="91"/>
      <c r="I270" s="91"/>
      <c r="J270" s="91"/>
      <c r="K270" s="91"/>
      <c r="S270" s="92"/>
      <c r="T270" s="92"/>
      <c r="U270" s="92"/>
      <c r="W270" s="95"/>
    </row>
    <row r="271">
      <c r="F271" s="91"/>
      <c r="G271" s="91"/>
      <c r="H271" s="91"/>
      <c r="I271" s="91"/>
      <c r="J271" s="91"/>
      <c r="K271" s="91"/>
      <c r="S271" s="92"/>
      <c r="T271" s="92"/>
      <c r="U271" s="92"/>
      <c r="W271" s="95"/>
    </row>
    <row r="272">
      <c r="F272" s="91"/>
      <c r="G272" s="91"/>
      <c r="H272" s="91"/>
      <c r="I272" s="91"/>
      <c r="J272" s="91"/>
      <c r="K272" s="91"/>
      <c r="S272" s="92"/>
      <c r="T272" s="92"/>
      <c r="U272" s="92"/>
      <c r="W272" s="95"/>
    </row>
    <row r="273">
      <c r="F273" s="91"/>
      <c r="G273" s="91"/>
      <c r="H273" s="91"/>
      <c r="I273" s="91"/>
      <c r="J273" s="91"/>
      <c r="K273" s="91"/>
      <c r="S273" s="92"/>
      <c r="T273" s="92"/>
      <c r="U273" s="92"/>
      <c r="W273" s="95"/>
    </row>
    <row r="274">
      <c r="F274" s="91"/>
      <c r="G274" s="91"/>
      <c r="H274" s="91"/>
      <c r="I274" s="91"/>
      <c r="J274" s="91"/>
      <c r="K274" s="91"/>
      <c r="S274" s="92"/>
      <c r="T274" s="92"/>
      <c r="U274" s="92"/>
      <c r="W274" s="95"/>
    </row>
    <row r="275">
      <c r="F275" s="91"/>
      <c r="G275" s="91"/>
      <c r="H275" s="91"/>
      <c r="I275" s="91"/>
      <c r="J275" s="91"/>
      <c r="K275" s="91"/>
      <c r="S275" s="92"/>
      <c r="T275" s="92"/>
      <c r="U275" s="92"/>
      <c r="W275" s="95"/>
    </row>
    <row r="276">
      <c r="F276" s="91"/>
      <c r="G276" s="91"/>
      <c r="H276" s="91"/>
      <c r="I276" s="91"/>
      <c r="J276" s="91"/>
      <c r="K276" s="91"/>
      <c r="S276" s="92"/>
      <c r="T276" s="92"/>
      <c r="U276" s="92"/>
      <c r="W276" s="95"/>
    </row>
    <row r="277">
      <c r="F277" s="91"/>
      <c r="G277" s="91"/>
      <c r="H277" s="91"/>
      <c r="I277" s="91"/>
      <c r="J277" s="91"/>
      <c r="K277" s="91"/>
      <c r="S277" s="92"/>
      <c r="T277" s="92"/>
      <c r="U277" s="92"/>
      <c r="W277" s="95"/>
    </row>
    <row r="278">
      <c r="F278" s="91"/>
      <c r="G278" s="91"/>
      <c r="H278" s="91"/>
      <c r="I278" s="91"/>
      <c r="J278" s="91"/>
      <c r="K278" s="91"/>
      <c r="S278" s="92"/>
      <c r="T278" s="92"/>
      <c r="U278" s="92"/>
      <c r="W278" s="95"/>
    </row>
    <row r="279">
      <c r="F279" s="91"/>
      <c r="G279" s="91"/>
      <c r="H279" s="91"/>
      <c r="I279" s="91"/>
      <c r="J279" s="91"/>
      <c r="K279" s="91"/>
      <c r="S279" s="92"/>
      <c r="T279" s="92"/>
      <c r="U279" s="92"/>
      <c r="W279" s="95"/>
    </row>
    <row r="280">
      <c r="F280" s="91"/>
      <c r="G280" s="91"/>
      <c r="H280" s="91"/>
      <c r="I280" s="91"/>
      <c r="J280" s="91"/>
      <c r="K280" s="91"/>
      <c r="S280" s="92"/>
      <c r="T280" s="92"/>
      <c r="U280" s="92"/>
      <c r="W280" s="95"/>
    </row>
    <row r="281">
      <c r="F281" s="91"/>
      <c r="G281" s="91"/>
      <c r="H281" s="91"/>
      <c r="I281" s="91"/>
      <c r="J281" s="91"/>
      <c r="K281" s="91"/>
      <c r="S281" s="92"/>
      <c r="T281" s="92"/>
      <c r="U281" s="92"/>
      <c r="W281" s="95"/>
    </row>
    <row r="282">
      <c r="F282" s="91"/>
      <c r="G282" s="91"/>
      <c r="H282" s="91"/>
      <c r="I282" s="91"/>
      <c r="J282" s="91"/>
      <c r="K282" s="91"/>
      <c r="S282" s="92"/>
      <c r="T282" s="92"/>
      <c r="U282" s="92"/>
      <c r="W282" s="95"/>
    </row>
    <row r="283">
      <c r="F283" s="91"/>
      <c r="G283" s="91"/>
      <c r="H283" s="91"/>
      <c r="I283" s="91"/>
      <c r="J283" s="91"/>
      <c r="K283" s="91"/>
      <c r="S283" s="92"/>
      <c r="T283" s="92"/>
      <c r="U283" s="92"/>
      <c r="W283" s="95"/>
    </row>
    <row r="284">
      <c r="F284" s="91"/>
      <c r="G284" s="91"/>
      <c r="H284" s="91"/>
      <c r="I284" s="91"/>
      <c r="J284" s="91"/>
      <c r="K284" s="91"/>
      <c r="S284" s="92"/>
      <c r="T284" s="92"/>
      <c r="U284" s="92"/>
      <c r="W284" s="95"/>
    </row>
    <row r="285">
      <c r="F285" s="91"/>
      <c r="G285" s="91"/>
      <c r="H285" s="91"/>
      <c r="I285" s="91"/>
      <c r="J285" s="91"/>
      <c r="K285" s="91"/>
      <c r="S285" s="92"/>
      <c r="T285" s="92"/>
      <c r="U285" s="92"/>
      <c r="W285" s="95"/>
    </row>
    <row r="286">
      <c r="F286" s="91"/>
      <c r="G286" s="91"/>
      <c r="H286" s="91"/>
      <c r="I286" s="91"/>
      <c r="J286" s="91"/>
      <c r="K286" s="91"/>
      <c r="S286" s="92"/>
      <c r="T286" s="92"/>
      <c r="U286" s="92"/>
      <c r="W286" s="95"/>
    </row>
    <row r="287">
      <c r="F287" s="91"/>
      <c r="G287" s="91"/>
      <c r="H287" s="91"/>
      <c r="I287" s="91"/>
      <c r="J287" s="91"/>
      <c r="K287" s="91"/>
      <c r="S287" s="92"/>
      <c r="T287" s="92"/>
      <c r="U287" s="92"/>
      <c r="W287" s="95"/>
    </row>
    <row r="288">
      <c r="F288" s="91"/>
      <c r="G288" s="91"/>
      <c r="H288" s="91"/>
      <c r="I288" s="91"/>
      <c r="J288" s="91"/>
      <c r="K288" s="91"/>
      <c r="S288" s="92"/>
      <c r="T288" s="92"/>
      <c r="U288" s="92"/>
      <c r="W288" s="95"/>
    </row>
    <row r="289">
      <c r="F289" s="91"/>
      <c r="G289" s="91"/>
      <c r="H289" s="91"/>
      <c r="I289" s="91"/>
      <c r="J289" s="91"/>
      <c r="K289" s="91"/>
      <c r="S289" s="92"/>
      <c r="T289" s="92"/>
      <c r="U289" s="92"/>
      <c r="W289" s="95"/>
    </row>
    <row r="290">
      <c r="F290" s="91"/>
      <c r="G290" s="91"/>
      <c r="H290" s="91"/>
      <c r="I290" s="91"/>
      <c r="J290" s="91"/>
      <c r="K290" s="91"/>
      <c r="S290" s="92"/>
      <c r="T290" s="92"/>
      <c r="U290" s="92"/>
      <c r="W290" s="95"/>
    </row>
    <row r="291">
      <c r="F291" s="91"/>
      <c r="G291" s="91"/>
      <c r="H291" s="91"/>
      <c r="I291" s="91"/>
      <c r="J291" s="91"/>
      <c r="K291" s="91"/>
      <c r="S291" s="92"/>
      <c r="T291" s="92"/>
      <c r="U291" s="92"/>
      <c r="W291" s="95"/>
    </row>
    <row r="292">
      <c r="F292" s="91"/>
      <c r="G292" s="91"/>
      <c r="H292" s="91"/>
      <c r="I292" s="91"/>
      <c r="J292" s="91"/>
      <c r="K292" s="91"/>
      <c r="S292" s="92"/>
      <c r="T292" s="92"/>
      <c r="U292" s="92"/>
      <c r="W292" s="95"/>
    </row>
    <row r="293">
      <c r="F293" s="91"/>
      <c r="G293" s="91"/>
      <c r="H293" s="91"/>
      <c r="I293" s="91"/>
      <c r="J293" s="91"/>
      <c r="K293" s="91"/>
      <c r="S293" s="92"/>
      <c r="T293" s="92"/>
      <c r="U293" s="92"/>
      <c r="W293" s="95"/>
    </row>
    <row r="294">
      <c r="F294" s="91"/>
      <c r="G294" s="91"/>
      <c r="H294" s="91"/>
      <c r="I294" s="91"/>
      <c r="J294" s="91"/>
      <c r="K294" s="91"/>
      <c r="S294" s="92"/>
      <c r="T294" s="92"/>
      <c r="U294" s="92"/>
      <c r="W294" s="95"/>
    </row>
    <row r="295">
      <c r="F295" s="91"/>
      <c r="G295" s="91"/>
      <c r="H295" s="91"/>
      <c r="I295" s="91"/>
      <c r="J295" s="91"/>
      <c r="K295" s="91"/>
      <c r="S295" s="92"/>
      <c r="T295" s="92"/>
      <c r="U295" s="92"/>
      <c r="W295" s="95"/>
    </row>
    <row r="296">
      <c r="F296" s="91"/>
      <c r="G296" s="91"/>
      <c r="H296" s="91"/>
      <c r="I296" s="91"/>
      <c r="J296" s="91"/>
      <c r="K296" s="91"/>
      <c r="S296" s="92"/>
      <c r="T296" s="92"/>
      <c r="U296" s="92"/>
      <c r="W296" s="95"/>
    </row>
    <row r="297">
      <c r="F297" s="91"/>
      <c r="G297" s="91"/>
      <c r="H297" s="91"/>
      <c r="I297" s="91"/>
      <c r="J297" s="91"/>
      <c r="K297" s="91"/>
      <c r="S297" s="92"/>
      <c r="T297" s="92"/>
      <c r="U297" s="92"/>
      <c r="W297" s="95"/>
    </row>
    <row r="298">
      <c r="F298" s="91"/>
      <c r="G298" s="91"/>
      <c r="H298" s="91"/>
      <c r="I298" s="91"/>
      <c r="J298" s="91"/>
      <c r="K298" s="91"/>
      <c r="S298" s="92"/>
      <c r="T298" s="92"/>
      <c r="U298" s="92"/>
      <c r="W298" s="95"/>
    </row>
    <row r="299">
      <c r="F299" s="91"/>
      <c r="G299" s="91"/>
      <c r="H299" s="91"/>
      <c r="I299" s="91"/>
      <c r="J299" s="91"/>
      <c r="K299" s="91"/>
      <c r="S299" s="92"/>
      <c r="T299" s="92"/>
      <c r="U299" s="92"/>
      <c r="W299" s="95"/>
    </row>
    <row r="300">
      <c r="F300" s="91"/>
      <c r="G300" s="91"/>
      <c r="H300" s="91"/>
      <c r="I300" s="91"/>
      <c r="J300" s="91"/>
      <c r="K300" s="91"/>
      <c r="S300" s="92"/>
      <c r="T300" s="92"/>
      <c r="U300" s="92"/>
      <c r="W300" s="95"/>
    </row>
    <row r="301">
      <c r="F301" s="91"/>
      <c r="G301" s="91"/>
      <c r="H301" s="91"/>
      <c r="I301" s="91"/>
      <c r="J301" s="91"/>
      <c r="K301" s="91"/>
      <c r="S301" s="92"/>
      <c r="T301" s="92"/>
      <c r="U301" s="92"/>
      <c r="W301" s="95"/>
    </row>
    <row r="302">
      <c r="F302" s="91"/>
      <c r="G302" s="91"/>
      <c r="H302" s="91"/>
      <c r="I302" s="91"/>
      <c r="J302" s="91"/>
      <c r="K302" s="91"/>
      <c r="S302" s="92"/>
      <c r="T302" s="92"/>
      <c r="U302" s="92"/>
      <c r="W302" s="95"/>
    </row>
    <row r="303">
      <c r="F303" s="91"/>
      <c r="G303" s="91"/>
      <c r="H303" s="91"/>
      <c r="I303" s="91"/>
      <c r="J303" s="91"/>
      <c r="K303" s="91"/>
      <c r="S303" s="92"/>
      <c r="T303" s="92"/>
      <c r="U303" s="92"/>
      <c r="W303" s="95"/>
    </row>
    <row r="304">
      <c r="F304" s="91"/>
      <c r="G304" s="91"/>
      <c r="H304" s="91"/>
      <c r="I304" s="91"/>
      <c r="J304" s="91"/>
      <c r="K304" s="91"/>
      <c r="S304" s="92"/>
      <c r="T304" s="92"/>
      <c r="U304" s="92"/>
      <c r="W304" s="95"/>
    </row>
    <row r="305">
      <c r="F305" s="91"/>
      <c r="G305" s="91"/>
      <c r="H305" s="91"/>
      <c r="I305" s="91"/>
      <c r="J305" s="91"/>
      <c r="K305" s="91"/>
      <c r="S305" s="92"/>
      <c r="T305" s="92"/>
      <c r="U305" s="92"/>
      <c r="W305" s="95"/>
    </row>
    <row r="306">
      <c r="F306" s="91"/>
      <c r="G306" s="91"/>
      <c r="H306" s="91"/>
      <c r="I306" s="91"/>
      <c r="J306" s="91"/>
      <c r="K306" s="91"/>
      <c r="S306" s="92"/>
      <c r="T306" s="92"/>
      <c r="U306" s="92"/>
      <c r="W306" s="95"/>
    </row>
    <row r="307">
      <c r="F307" s="91"/>
      <c r="G307" s="91"/>
      <c r="H307" s="91"/>
      <c r="I307" s="91"/>
      <c r="J307" s="91"/>
      <c r="K307" s="91"/>
      <c r="S307" s="92"/>
      <c r="T307" s="92"/>
      <c r="U307" s="92"/>
      <c r="W307" s="95"/>
    </row>
    <row r="308">
      <c r="F308" s="91"/>
      <c r="G308" s="91"/>
      <c r="H308" s="91"/>
      <c r="I308" s="91"/>
      <c r="J308" s="91"/>
      <c r="K308" s="91"/>
      <c r="S308" s="92"/>
      <c r="T308" s="92"/>
      <c r="U308" s="92"/>
      <c r="W308" s="95"/>
    </row>
    <row r="309">
      <c r="F309" s="91"/>
      <c r="G309" s="91"/>
      <c r="H309" s="91"/>
      <c r="I309" s="91"/>
      <c r="J309" s="91"/>
      <c r="K309" s="91"/>
      <c r="S309" s="92"/>
      <c r="T309" s="92"/>
      <c r="U309" s="92"/>
      <c r="W309" s="95"/>
    </row>
    <row r="310">
      <c r="F310" s="91"/>
      <c r="G310" s="91"/>
      <c r="H310" s="91"/>
      <c r="I310" s="91"/>
      <c r="J310" s="91"/>
      <c r="K310" s="91"/>
      <c r="S310" s="92"/>
      <c r="T310" s="92"/>
      <c r="U310" s="92"/>
      <c r="W310" s="95"/>
    </row>
    <row r="311">
      <c r="F311" s="91"/>
      <c r="G311" s="91"/>
      <c r="H311" s="91"/>
      <c r="I311" s="91"/>
      <c r="J311" s="91"/>
      <c r="K311" s="91"/>
      <c r="S311" s="92"/>
      <c r="T311" s="92"/>
      <c r="U311" s="92"/>
      <c r="W311" s="95"/>
    </row>
    <row r="312">
      <c r="F312" s="91"/>
      <c r="G312" s="91"/>
      <c r="H312" s="91"/>
      <c r="I312" s="91"/>
      <c r="J312" s="91"/>
      <c r="K312" s="91"/>
      <c r="S312" s="92"/>
      <c r="T312" s="92"/>
      <c r="U312" s="92"/>
      <c r="W312" s="95"/>
    </row>
    <row r="313">
      <c r="F313" s="91"/>
      <c r="G313" s="91"/>
      <c r="H313" s="91"/>
      <c r="I313" s="91"/>
      <c r="J313" s="91"/>
      <c r="K313" s="91"/>
      <c r="S313" s="92"/>
      <c r="T313" s="92"/>
      <c r="U313" s="92"/>
      <c r="W313" s="95"/>
    </row>
    <row r="314">
      <c r="F314" s="91"/>
      <c r="G314" s="91"/>
      <c r="H314" s="91"/>
      <c r="I314" s="91"/>
      <c r="J314" s="91"/>
      <c r="K314" s="91"/>
      <c r="S314" s="92"/>
      <c r="T314" s="92"/>
      <c r="U314" s="92"/>
      <c r="W314" s="95"/>
    </row>
    <row r="315">
      <c r="F315" s="91"/>
      <c r="G315" s="91"/>
      <c r="H315" s="91"/>
      <c r="I315" s="91"/>
      <c r="J315" s="91"/>
      <c r="K315" s="91"/>
      <c r="S315" s="92"/>
      <c r="T315" s="92"/>
      <c r="U315" s="92"/>
      <c r="W315" s="95"/>
    </row>
    <row r="316">
      <c r="F316" s="91"/>
      <c r="G316" s="91"/>
      <c r="H316" s="91"/>
      <c r="I316" s="91"/>
      <c r="J316" s="91"/>
      <c r="K316" s="91"/>
      <c r="S316" s="92"/>
      <c r="T316" s="92"/>
      <c r="U316" s="92"/>
      <c r="W316" s="95"/>
    </row>
    <row r="317">
      <c r="F317" s="91"/>
      <c r="G317" s="91"/>
      <c r="H317" s="91"/>
      <c r="I317" s="91"/>
      <c r="J317" s="91"/>
      <c r="K317" s="91"/>
      <c r="S317" s="92"/>
      <c r="T317" s="92"/>
      <c r="U317" s="92"/>
      <c r="W317" s="95"/>
    </row>
    <row r="318">
      <c r="F318" s="91"/>
      <c r="G318" s="91"/>
      <c r="H318" s="91"/>
      <c r="I318" s="91"/>
      <c r="J318" s="91"/>
      <c r="K318" s="91"/>
      <c r="S318" s="92"/>
      <c r="T318" s="92"/>
      <c r="U318" s="92"/>
      <c r="W318" s="95"/>
    </row>
    <row r="319">
      <c r="F319" s="91"/>
      <c r="G319" s="91"/>
      <c r="H319" s="91"/>
      <c r="I319" s="91"/>
      <c r="J319" s="91"/>
      <c r="K319" s="91"/>
      <c r="S319" s="92"/>
      <c r="T319" s="92"/>
      <c r="U319" s="92"/>
      <c r="W319" s="95"/>
    </row>
    <row r="320">
      <c r="F320" s="91"/>
      <c r="G320" s="91"/>
      <c r="H320" s="91"/>
      <c r="I320" s="91"/>
      <c r="J320" s="91"/>
      <c r="K320" s="91"/>
      <c r="S320" s="92"/>
      <c r="T320" s="92"/>
      <c r="U320" s="92"/>
      <c r="W320" s="95"/>
    </row>
    <row r="321">
      <c r="F321" s="91"/>
      <c r="G321" s="91"/>
      <c r="H321" s="91"/>
      <c r="I321" s="91"/>
      <c r="J321" s="91"/>
      <c r="K321" s="91"/>
      <c r="S321" s="92"/>
      <c r="T321" s="92"/>
      <c r="U321" s="92"/>
      <c r="W321" s="95"/>
    </row>
    <row r="322">
      <c r="F322" s="91"/>
      <c r="G322" s="91"/>
      <c r="H322" s="91"/>
      <c r="I322" s="91"/>
      <c r="J322" s="91"/>
      <c r="K322" s="91"/>
      <c r="S322" s="92"/>
      <c r="T322" s="92"/>
      <c r="U322" s="92"/>
      <c r="W322" s="95"/>
    </row>
    <row r="323">
      <c r="F323" s="91"/>
      <c r="G323" s="91"/>
      <c r="H323" s="91"/>
      <c r="I323" s="91"/>
      <c r="J323" s="91"/>
      <c r="K323" s="91"/>
      <c r="S323" s="92"/>
      <c r="T323" s="92"/>
      <c r="U323" s="92"/>
      <c r="W323" s="95"/>
    </row>
    <row r="324">
      <c r="F324" s="91"/>
      <c r="G324" s="91"/>
      <c r="H324" s="91"/>
      <c r="I324" s="91"/>
      <c r="J324" s="91"/>
      <c r="K324" s="91"/>
      <c r="S324" s="92"/>
      <c r="T324" s="92"/>
      <c r="U324" s="92"/>
      <c r="W324" s="95"/>
    </row>
    <row r="325">
      <c r="F325" s="91"/>
      <c r="G325" s="91"/>
      <c r="H325" s="91"/>
      <c r="I325" s="91"/>
      <c r="J325" s="91"/>
      <c r="K325" s="91"/>
      <c r="S325" s="92"/>
      <c r="T325" s="92"/>
      <c r="U325" s="92"/>
      <c r="W325" s="95"/>
    </row>
    <row r="326">
      <c r="F326" s="91"/>
      <c r="G326" s="91"/>
      <c r="H326" s="91"/>
      <c r="I326" s="91"/>
      <c r="J326" s="91"/>
      <c r="K326" s="91"/>
      <c r="S326" s="92"/>
      <c r="T326" s="92"/>
      <c r="U326" s="92"/>
      <c r="W326" s="95"/>
    </row>
    <row r="327">
      <c r="F327" s="91"/>
      <c r="G327" s="91"/>
      <c r="H327" s="91"/>
      <c r="I327" s="91"/>
      <c r="J327" s="91"/>
      <c r="K327" s="91"/>
      <c r="S327" s="92"/>
      <c r="T327" s="92"/>
      <c r="U327" s="92"/>
      <c r="W327" s="95"/>
    </row>
    <row r="328">
      <c r="F328" s="91"/>
      <c r="G328" s="91"/>
      <c r="H328" s="91"/>
      <c r="I328" s="91"/>
      <c r="J328" s="91"/>
      <c r="K328" s="91"/>
      <c r="S328" s="92"/>
      <c r="T328" s="92"/>
      <c r="U328" s="92"/>
      <c r="W328" s="95"/>
    </row>
    <row r="329">
      <c r="F329" s="91"/>
      <c r="G329" s="91"/>
      <c r="H329" s="91"/>
      <c r="I329" s="91"/>
      <c r="J329" s="91"/>
      <c r="K329" s="91"/>
      <c r="S329" s="92"/>
      <c r="T329" s="92"/>
      <c r="U329" s="92"/>
      <c r="W329" s="95"/>
    </row>
    <row r="330">
      <c r="F330" s="91"/>
      <c r="G330" s="91"/>
      <c r="H330" s="91"/>
      <c r="I330" s="91"/>
      <c r="J330" s="91"/>
      <c r="K330" s="91"/>
      <c r="S330" s="92"/>
      <c r="T330" s="92"/>
      <c r="U330" s="92"/>
      <c r="W330" s="95"/>
    </row>
    <row r="331">
      <c r="F331" s="91"/>
      <c r="G331" s="91"/>
      <c r="H331" s="91"/>
      <c r="I331" s="91"/>
      <c r="J331" s="91"/>
      <c r="K331" s="91"/>
      <c r="S331" s="92"/>
      <c r="T331" s="92"/>
      <c r="U331" s="92"/>
      <c r="W331" s="95"/>
    </row>
    <row r="332">
      <c r="F332" s="91"/>
      <c r="G332" s="91"/>
      <c r="H332" s="91"/>
      <c r="I332" s="91"/>
      <c r="J332" s="91"/>
      <c r="K332" s="91"/>
      <c r="S332" s="92"/>
      <c r="T332" s="92"/>
      <c r="U332" s="92"/>
      <c r="W332" s="95"/>
    </row>
    <row r="333">
      <c r="F333" s="91"/>
      <c r="G333" s="91"/>
      <c r="H333" s="91"/>
      <c r="I333" s="91"/>
      <c r="J333" s="91"/>
      <c r="K333" s="91"/>
      <c r="S333" s="92"/>
      <c r="T333" s="92"/>
      <c r="U333" s="92"/>
      <c r="W333" s="95"/>
    </row>
    <row r="334">
      <c r="F334" s="91"/>
      <c r="G334" s="91"/>
      <c r="H334" s="91"/>
      <c r="I334" s="91"/>
      <c r="J334" s="91"/>
      <c r="K334" s="91"/>
      <c r="S334" s="92"/>
      <c r="T334" s="92"/>
      <c r="U334" s="92"/>
      <c r="W334" s="95"/>
    </row>
    <row r="335">
      <c r="F335" s="91"/>
      <c r="G335" s="91"/>
      <c r="H335" s="91"/>
      <c r="I335" s="91"/>
      <c r="J335" s="91"/>
      <c r="K335" s="91"/>
      <c r="S335" s="92"/>
      <c r="T335" s="92"/>
      <c r="U335" s="92"/>
      <c r="W335" s="95"/>
    </row>
    <row r="336">
      <c r="F336" s="91"/>
      <c r="G336" s="91"/>
      <c r="H336" s="91"/>
      <c r="I336" s="91"/>
      <c r="J336" s="91"/>
      <c r="K336" s="91"/>
      <c r="S336" s="92"/>
      <c r="T336" s="92"/>
      <c r="U336" s="92"/>
      <c r="W336" s="95"/>
    </row>
    <row r="337">
      <c r="F337" s="91"/>
      <c r="G337" s="91"/>
      <c r="H337" s="91"/>
      <c r="I337" s="91"/>
      <c r="J337" s="91"/>
      <c r="K337" s="91"/>
      <c r="S337" s="92"/>
      <c r="T337" s="92"/>
      <c r="U337" s="92"/>
      <c r="W337" s="95"/>
    </row>
    <row r="338">
      <c r="F338" s="91"/>
      <c r="G338" s="91"/>
      <c r="H338" s="91"/>
      <c r="I338" s="91"/>
      <c r="J338" s="91"/>
      <c r="K338" s="91"/>
      <c r="S338" s="92"/>
      <c r="T338" s="92"/>
      <c r="U338" s="92"/>
      <c r="W338" s="95"/>
    </row>
    <row r="339">
      <c r="F339" s="91"/>
      <c r="G339" s="91"/>
      <c r="H339" s="91"/>
      <c r="I339" s="91"/>
      <c r="J339" s="91"/>
      <c r="K339" s="91"/>
      <c r="S339" s="92"/>
      <c r="T339" s="92"/>
      <c r="U339" s="92"/>
      <c r="W339" s="95"/>
    </row>
    <row r="340">
      <c r="F340" s="91"/>
      <c r="G340" s="91"/>
      <c r="H340" s="91"/>
      <c r="I340" s="91"/>
      <c r="J340" s="91"/>
      <c r="K340" s="91"/>
      <c r="S340" s="92"/>
      <c r="T340" s="92"/>
      <c r="U340" s="92"/>
      <c r="W340" s="95"/>
    </row>
    <row r="341">
      <c r="F341" s="91"/>
      <c r="G341" s="91"/>
      <c r="H341" s="91"/>
      <c r="I341" s="91"/>
      <c r="J341" s="91"/>
      <c r="K341" s="91"/>
      <c r="S341" s="92"/>
      <c r="T341" s="92"/>
      <c r="U341" s="92"/>
      <c r="W341" s="95"/>
    </row>
    <row r="342">
      <c r="F342" s="91"/>
      <c r="G342" s="91"/>
      <c r="H342" s="91"/>
      <c r="I342" s="91"/>
      <c r="J342" s="91"/>
      <c r="K342" s="91"/>
      <c r="S342" s="92"/>
      <c r="T342" s="92"/>
      <c r="U342" s="92"/>
      <c r="W342" s="95"/>
    </row>
    <row r="343">
      <c r="F343" s="91"/>
      <c r="G343" s="91"/>
      <c r="H343" s="91"/>
      <c r="I343" s="91"/>
      <c r="J343" s="91"/>
      <c r="K343" s="91"/>
      <c r="S343" s="92"/>
      <c r="T343" s="92"/>
      <c r="U343" s="92"/>
      <c r="W343" s="95"/>
    </row>
    <row r="344">
      <c r="F344" s="91"/>
      <c r="G344" s="91"/>
      <c r="H344" s="91"/>
      <c r="I344" s="91"/>
      <c r="J344" s="91"/>
      <c r="K344" s="91"/>
      <c r="S344" s="92"/>
      <c r="T344" s="92"/>
      <c r="U344" s="92"/>
      <c r="W344" s="95"/>
    </row>
    <row r="345">
      <c r="F345" s="91"/>
      <c r="G345" s="91"/>
      <c r="H345" s="91"/>
      <c r="I345" s="91"/>
      <c r="J345" s="91"/>
      <c r="K345" s="91"/>
      <c r="S345" s="92"/>
      <c r="T345" s="92"/>
      <c r="U345" s="92"/>
      <c r="W345" s="95"/>
    </row>
    <row r="346">
      <c r="F346" s="91"/>
      <c r="G346" s="91"/>
      <c r="H346" s="91"/>
      <c r="I346" s="91"/>
      <c r="J346" s="91"/>
      <c r="K346" s="91"/>
      <c r="S346" s="92"/>
      <c r="T346" s="92"/>
      <c r="U346" s="92"/>
      <c r="W346" s="95"/>
    </row>
    <row r="347">
      <c r="F347" s="91"/>
      <c r="G347" s="91"/>
      <c r="H347" s="91"/>
      <c r="I347" s="91"/>
      <c r="J347" s="91"/>
      <c r="K347" s="91"/>
      <c r="S347" s="92"/>
      <c r="T347" s="92"/>
      <c r="U347" s="92"/>
      <c r="W347" s="95"/>
    </row>
    <row r="348">
      <c r="F348" s="91"/>
      <c r="G348" s="91"/>
      <c r="H348" s="91"/>
      <c r="I348" s="91"/>
      <c r="J348" s="91"/>
      <c r="K348" s="91"/>
      <c r="S348" s="92"/>
      <c r="T348" s="92"/>
      <c r="U348" s="92"/>
      <c r="W348" s="95"/>
    </row>
    <row r="349">
      <c r="F349" s="91"/>
      <c r="G349" s="91"/>
      <c r="H349" s="91"/>
      <c r="I349" s="91"/>
      <c r="J349" s="91"/>
      <c r="K349" s="91"/>
      <c r="S349" s="92"/>
      <c r="T349" s="92"/>
      <c r="U349" s="92"/>
      <c r="W349" s="95"/>
    </row>
    <row r="350">
      <c r="F350" s="91"/>
      <c r="G350" s="91"/>
      <c r="H350" s="91"/>
      <c r="I350" s="91"/>
      <c r="J350" s="91"/>
      <c r="K350" s="91"/>
      <c r="S350" s="92"/>
      <c r="T350" s="92"/>
      <c r="U350" s="92"/>
      <c r="W350" s="95"/>
    </row>
    <row r="351">
      <c r="F351" s="91"/>
      <c r="G351" s="91"/>
      <c r="H351" s="91"/>
      <c r="I351" s="91"/>
      <c r="J351" s="91"/>
      <c r="K351" s="91"/>
      <c r="S351" s="92"/>
      <c r="T351" s="92"/>
      <c r="U351" s="92"/>
      <c r="W351" s="95"/>
    </row>
    <row r="352">
      <c r="F352" s="91"/>
      <c r="G352" s="91"/>
      <c r="H352" s="91"/>
      <c r="I352" s="91"/>
      <c r="J352" s="91"/>
      <c r="K352" s="91"/>
      <c r="S352" s="92"/>
      <c r="T352" s="92"/>
      <c r="U352" s="92"/>
      <c r="W352" s="95"/>
    </row>
    <row r="353">
      <c r="F353" s="91"/>
      <c r="G353" s="91"/>
      <c r="H353" s="91"/>
      <c r="I353" s="91"/>
      <c r="J353" s="91"/>
      <c r="K353" s="91"/>
      <c r="S353" s="92"/>
      <c r="T353" s="92"/>
      <c r="U353" s="92"/>
      <c r="W353" s="95"/>
    </row>
    <row r="354">
      <c r="F354" s="91"/>
      <c r="G354" s="91"/>
      <c r="H354" s="91"/>
      <c r="I354" s="91"/>
      <c r="J354" s="91"/>
      <c r="K354" s="91"/>
      <c r="S354" s="92"/>
      <c r="T354" s="92"/>
      <c r="U354" s="92"/>
      <c r="W354" s="95"/>
    </row>
    <row r="355">
      <c r="F355" s="91"/>
      <c r="G355" s="91"/>
      <c r="H355" s="91"/>
      <c r="I355" s="91"/>
      <c r="J355" s="91"/>
      <c r="K355" s="91"/>
      <c r="S355" s="92"/>
      <c r="T355" s="92"/>
      <c r="U355" s="92"/>
      <c r="W355" s="95"/>
    </row>
    <row r="356">
      <c r="F356" s="91"/>
      <c r="G356" s="91"/>
      <c r="H356" s="91"/>
      <c r="I356" s="91"/>
      <c r="J356" s="91"/>
      <c r="K356" s="91"/>
      <c r="S356" s="92"/>
      <c r="T356" s="92"/>
      <c r="U356" s="92"/>
      <c r="W356" s="95"/>
    </row>
    <row r="357">
      <c r="F357" s="91"/>
      <c r="G357" s="91"/>
      <c r="H357" s="91"/>
      <c r="I357" s="91"/>
      <c r="J357" s="91"/>
      <c r="K357" s="91"/>
      <c r="S357" s="92"/>
      <c r="T357" s="92"/>
      <c r="U357" s="92"/>
      <c r="W357" s="95"/>
    </row>
    <row r="358">
      <c r="F358" s="91"/>
      <c r="G358" s="91"/>
      <c r="H358" s="91"/>
      <c r="I358" s="91"/>
      <c r="J358" s="91"/>
      <c r="K358" s="91"/>
      <c r="S358" s="92"/>
      <c r="T358" s="92"/>
      <c r="U358" s="92"/>
      <c r="W358" s="95"/>
    </row>
    <row r="359">
      <c r="F359" s="91"/>
      <c r="G359" s="91"/>
      <c r="H359" s="91"/>
      <c r="I359" s="91"/>
      <c r="J359" s="91"/>
      <c r="K359" s="91"/>
      <c r="S359" s="92"/>
      <c r="T359" s="92"/>
      <c r="U359" s="92"/>
      <c r="W359" s="95"/>
    </row>
    <row r="360">
      <c r="F360" s="91"/>
      <c r="G360" s="91"/>
      <c r="H360" s="91"/>
      <c r="I360" s="91"/>
      <c r="J360" s="91"/>
      <c r="K360" s="91"/>
      <c r="S360" s="92"/>
      <c r="T360" s="92"/>
      <c r="U360" s="92"/>
      <c r="W360" s="95"/>
    </row>
    <row r="361">
      <c r="F361" s="91"/>
      <c r="G361" s="91"/>
      <c r="H361" s="91"/>
      <c r="I361" s="91"/>
      <c r="J361" s="91"/>
      <c r="K361" s="91"/>
      <c r="S361" s="92"/>
      <c r="T361" s="92"/>
      <c r="U361" s="92"/>
      <c r="W361" s="95"/>
    </row>
    <row r="362">
      <c r="F362" s="91"/>
      <c r="G362" s="91"/>
      <c r="H362" s="91"/>
      <c r="I362" s="91"/>
      <c r="J362" s="91"/>
      <c r="K362" s="91"/>
      <c r="S362" s="92"/>
      <c r="T362" s="92"/>
      <c r="U362" s="92"/>
      <c r="W362" s="95"/>
    </row>
    <row r="363">
      <c r="F363" s="91"/>
      <c r="G363" s="91"/>
      <c r="H363" s="91"/>
      <c r="I363" s="91"/>
      <c r="J363" s="91"/>
      <c r="K363" s="91"/>
      <c r="S363" s="92"/>
      <c r="T363" s="92"/>
      <c r="U363" s="92"/>
      <c r="W363" s="95"/>
    </row>
    <row r="364">
      <c r="F364" s="91"/>
      <c r="G364" s="91"/>
      <c r="H364" s="91"/>
      <c r="I364" s="91"/>
      <c r="J364" s="91"/>
      <c r="K364" s="91"/>
      <c r="S364" s="92"/>
      <c r="T364" s="92"/>
      <c r="U364" s="92"/>
      <c r="W364" s="95"/>
    </row>
    <row r="365">
      <c r="F365" s="91"/>
      <c r="G365" s="91"/>
      <c r="H365" s="91"/>
      <c r="I365" s="91"/>
      <c r="J365" s="91"/>
      <c r="K365" s="91"/>
      <c r="S365" s="92"/>
      <c r="T365" s="92"/>
      <c r="U365" s="92"/>
      <c r="W365" s="95"/>
    </row>
    <row r="366">
      <c r="F366" s="91"/>
      <c r="G366" s="91"/>
      <c r="H366" s="91"/>
      <c r="I366" s="91"/>
      <c r="J366" s="91"/>
      <c r="K366" s="91"/>
      <c r="S366" s="92"/>
      <c r="T366" s="92"/>
      <c r="U366" s="92"/>
      <c r="W366" s="95"/>
    </row>
    <row r="367">
      <c r="F367" s="91"/>
      <c r="G367" s="91"/>
      <c r="H367" s="91"/>
      <c r="I367" s="91"/>
      <c r="J367" s="91"/>
      <c r="K367" s="91"/>
      <c r="S367" s="92"/>
      <c r="T367" s="92"/>
      <c r="U367" s="92"/>
      <c r="W367" s="95"/>
    </row>
    <row r="368">
      <c r="F368" s="91"/>
      <c r="G368" s="91"/>
      <c r="H368" s="91"/>
      <c r="I368" s="91"/>
      <c r="J368" s="91"/>
      <c r="K368" s="91"/>
      <c r="S368" s="92"/>
      <c r="T368" s="92"/>
      <c r="U368" s="92"/>
      <c r="W368" s="95"/>
    </row>
    <row r="369">
      <c r="F369" s="91"/>
      <c r="G369" s="91"/>
      <c r="H369" s="91"/>
      <c r="I369" s="91"/>
      <c r="J369" s="91"/>
      <c r="K369" s="91"/>
      <c r="S369" s="92"/>
      <c r="T369" s="92"/>
      <c r="U369" s="92"/>
      <c r="W369" s="95"/>
    </row>
    <row r="370">
      <c r="F370" s="91"/>
      <c r="G370" s="91"/>
      <c r="H370" s="91"/>
      <c r="I370" s="91"/>
      <c r="J370" s="91"/>
      <c r="K370" s="91"/>
      <c r="S370" s="92"/>
      <c r="T370" s="92"/>
      <c r="U370" s="92"/>
      <c r="W370" s="95"/>
    </row>
    <row r="371">
      <c r="F371" s="91"/>
      <c r="G371" s="91"/>
      <c r="H371" s="91"/>
      <c r="I371" s="91"/>
      <c r="J371" s="91"/>
      <c r="K371" s="91"/>
      <c r="S371" s="92"/>
      <c r="T371" s="92"/>
      <c r="U371" s="92"/>
      <c r="W371" s="95"/>
    </row>
    <row r="372">
      <c r="F372" s="91"/>
      <c r="G372" s="91"/>
      <c r="H372" s="91"/>
      <c r="I372" s="91"/>
      <c r="J372" s="91"/>
      <c r="K372" s="91"/>
      <c r="S372" s="92"/>
      <c r="T372" s="92"/>
      <c r="U372" s="92"/>
      <c r="W372" s="95"/>
    </row>
    <row r="373">
      <c r="F373" s="91"/>
      <c r="G373" s="91"/>
      <c r="H373" s="91"/>
      <c r="I373" s="91"/>
      <c r="J373" s="91"/>
      <c r="K373" s="91"/>
      <c r="S373" s="92"/>
      <c r="T373" s="92"/>
      <c r="U373" s="92"/>
      <c r="W373" s="95"/>
    </row>
    <row r="374">
      <c r="F374" s="91"/>
      <c r="G374" s="91"/>
      <c r="H374" s="91"/>
      <c r="I374" s="91"/>
      <c r="J374" s="91"/>
      <c r="K374" s="91"/>
      <c r="S374" s="92"/>
      <c r="T374" s="92"/>
      <c r="U374" s="92"/>
      <c r="W374" s="95"/>
    </row>
    <row r="375">
      <c r="F375" s="91"/>
      <c r="G375" s="91"/>
      <c r="H375" s="91"/>
      <c r="I375" s="91"/>
      <c r="J375" s="91"/>
      <c r="K375" s="91"/>
      <c r="S375" s="92"/>
      <c r="T375" s="92"/>
      <c r="U375" s="92"/>
      <c r="W375" s="95"/>
    </row>
    <row r="376">
      <c r="F376" s="91"/>
      <c r="G376" s="91"/>
      <c r="H376" s="91"/>
      <c r="I376" s="91"/>
      <c r="J376" s="91"/>
      <c r="K376" s="91"/>
      <c r="S376" s="92"/>
      <c r="T376" s="92"/>
      <c r="U376" s="92"/>
      <c r="W376" s="95"/>
    </row>
    <row r="377">
      <c r="F377" s="91"/>
      <c r="G377" s="91"/>
      <c r="H377" s="91"/>
      <c r="I377" s="91"/>
      <c r="J377" s="91"/>
      <c r="K377" s="91"/>
      <c r="S377" s="92"/>
      <c r="T377" s="92"/>
      <c r="U377" s="92"/>
      <c r="W377" s="95"/>
    </row>
    <row r="378">
      <c r="F378" s="91"/>
      <c r="G378" s="91"/>
      <c r="H378" s="91"/>
      <c r="I378" s="91"/>
      <c r="J378" s="91"/>
      <c r="K378" s="91"/>
      <c r="S378" s="92"/>
      <c r="T378" s="92"/>
      <c r="U378" s="92"/>
      <c r="W378" s="95"/>
    </row>
    <row r="379">
      <c r="F379" s="91"/>
      <c r="G379" s="91"/>
      <c r="H379" s="91"/>
      <c r="I379" s="91"/>
      <c r="J379" s="91"/>
      <c r="K379" s="91"/>
      <c r="S379" s="92"/>
      <c r="T379" s="92"/>
      <c r="U379" s="92"/>
      <c r="W379" s="95"/>
    </row>
    <row r="380">
      <c r="F380" s="91"/>
      <c r="G380" s="91"/>
      <c r="H380" s="91"/>
      <c r="I380" s="91"/>
      <c r="J380" s="91"/>
      <c r="K380" s="91"/>
      <c r="S380" s="92"/>
      <c r="T380" s="92"/>
      <c r="U380" s="92"/>
      <c r="W380" s="95"/>
    </row>
    <row r="381">
      <c r="F381" s="91"/>
      <c r="G381" s="91"/>
      <c r="H381" s="91"/>
      <c r="I381" s="91"/>
      <c r="J381" s="91"/>
      <c r="K381" s="91"/>
      <c r="S381" s="92"/>
      <c r="T381" s="92"/>
      <c r="U381" s="92"/>
      <c r="W381" s="95"/>
    </row>
    <row r="382">
      <c r="F382" s="91"/>
      <c r="G382" s="91"/>
      <c r="H382" s="91"/>
      <c r="I382" s="91"/>
      <c r="J382" s="91"/>
      <c r="K382" s="91"/>
      <c r="S382" s="92"/>
      <c r="T382" s="92"/>
      <c r="U382" s="92"/>
      <c r="W382" s="95"/>
    </row>
    <row r="383">
      <c r="F383" s="91"/>
      <c r="G383" s="91"/>
      <c r="H383" s="91"/>
      <c r="I383" s="91"/>
      <c r="J383" s="91"/>
      <c r="K383" s="91"/>
      <c r="S383" s="92"/>
      <c r="T383" s="92"/>
      <c r="U383" s="92"/>
      <c r="W383" s="95"/>
    </row>
    <row r="384">
      <c r="F384" s="91"/>
      <c r="G384" s="91"/>
      <c r="H384" s="91"/>
      <c r="I384" s="91"/>
      <c r="J384" s="91"/>
      <c r="K384" s="91"/>
      <c r="S384" s="92"/>
      <c r="T384" s="92"/>
      <c r="U384" s="92"/>
      <c r="W384" s="95"/>
    </row>
    <row r="385">
      <c r="F385" s="91"/>
      <c r="G385" s="91"/>
      <c r="H385" s="91"/>
      <c r="I385" s="91"/>
      <c r="J385" s="91"/>
      <c r="K385" s="91"/>
      <c r="S385" s="92"/>
      <c r="T385" s="92"/>
      <c r="U385" s="92"/>
      <c r="W385" s="95"/>
    </row>
    <row r="386">
      <c r="F386" s="91"/>
      <c r="G386" s="91"/>
      <c r="H386" s="91"/>
      <c r="I386" s="91"/>
      <c r="J386" s="91"/>
      <c r="K386" s="91"/>
      <c r="S386" s="92"/>
      <c r="T386" s="92"/>
      <c r="U386" s="92"/>
      <c r="W386" s="95"/>
    </row>
    <row r="387">
      <c r="F387" s="91"/>
      <c r="G387" s="91"/>
      <c r="H387" s="91"/>
      <c r="I387" s="91"/>
      <c r="J387" s="91"/>
      <c r="K387" s="91"/>
      <c r="S387" s="92"/>
      <c r="T387" s="92"/>
      <c r="U387" s="92"/>
      <c r="W387" s="95"/>
    </row>
    <row r="388">
      <c r="F388" s="91"/>
      <c r="G388" s="91"/>
      <c r="H388" s="91"/>
      <c r="I388" s="91"/>
      <c r="J388" s="91"/>
      <c r="K388" s="91"/>
      <c r="S388" s="92"/>
      <c r="T388" s="92"/>
      <c r="U388" s="92"/>
      <c r="W388" s="95"/>
    </row>
    <row r="389">
      <c r="F389" s="91"/>
      <c r="G389" s="91"/>
      <c r="H389" s="91"/>
      <c r="I389" s="91"/>
      <c r="J389" s="91"/>
      <c r="K389" s="91"/>
      <c r="S389" s="92"/>
      <c r="T389" s="92"/>
      <c r="U389" s="92"/>
      <c r="W389" s="95"/>
    </row>
    <row r="390">
      <c r="F390" s="91"/>
      <c r="G390" s="91"/>
      <c r="H390" s="91"/>
      <c r="I390" s="91"/>
      <c r="J390" s="91"/>
      <c r="K390" s="91"/>
      <c r="S390" s="92"/>
      <c r="T390" s="92"/>
      <c r="U390" s="92"/>
      <c r="W390" s="95"/>
    </row>
    <row r="391">
      <c r="F391" s="91"/>
      <c r="G391" s="91"/>
      <c r="H391" s="91"/>
      <c r="I391" s="91"/>
      <c r="J391" s="91"/>
      <c r="K391" s="91"/>
      <c r="S391" s="92"/>
      <c r="T391" s="92"/>
      <c r="U391" s="92"/>
      <c r="W391" s="95"/>
    </row>
    <row r="392">
      <c r="F392" s="91"/>
      <c r="G392" s="91"/>
      <c r="H392" s="91"/>
      <c r="I392" s="91"/>
      <c r="J392" s="91"/>
      <c r="K392" s="91"/>
      <c r="S392" s="92"/>
      <c r="T392" s="92"/>
      <c r="U392" s="92"/>
      <c r="W392" s="95"/>
    </row>
    <row r="393">
      <c r="F393" s="91"/>
      <c r="G393" s="91"/>
      <c r="H393" s="91"/>
      <c r="I393" s="91"/>
      <c r="J393" s="91"/>
      <c r="K393" s="91"/>
      <c r="S393" s="92"/>
      <c r="T393" s="92"/>
      <c r="U393" s="92"/>
      <c r="W393" s="95"/>
    </row>
    <row r="394">
      <c r="F394" s="91"/>
      <c r="G394" s="91"/>
      <c r="H394" s="91"/>
      <c r="I394" s="91"/>
      <c r="J394" s="91"/>
      <c r="K394" s="91"/>
      <c r="S394" s="92"/>
      <c r="T394" s="92"/>
      <c r="U394" s="92"/>
      <c r="W394" s="95"/>
    </row>
    <row r="395">
      <c r="F395" s="91"/>
      <c r="G395" s="91"/>
      <c r="H395" s="91"/>
      <c r="I395" s="91"/>
      <c r="J395" s="91"/>
      <c r="K395" s="91"/>
      <c r="S395" s="92"/>
      <c r="T395" s="92"/>
      <c r="U395" s="92"/>
      <c r="W395" s="95"/>
    </row>
    <row r="396">
      <c r="F396" s="91"/>
      <c r="G396" s="91"/>
      <c r="H396" s="91"/>
      <c r="I396" s="91"/>
      <c r="J396" s="91"/>
      <c r="K396" s="91"/>
      <c r="S396" s="92"/>
      <c r="T396" s="92"/>
      <c r="U396" s="92"/>
      <c r="W396" s="95"/>
    </row>
    <row r="397">
      <c r="F397" s="91"/>
      <c r="G397" s="91"/>
      <c r="H397" s="91"/>
      <c r="I397" s="91"/>
      <c r="J397" s="91"/>
      <c r="K397" s="91"/>
      <c r="S397" s="92"/>
      <c r="T397" s="92"/>
      <c r="U397" s="92"/>
      <c r="W397" s="95"/>
    </row>
    <row r="398">
      <c r="F398" s="91"/>
      <c r="G398" s="91"/>
      <c r="H398" s="91"/>
      <c r="I398" s="91"/>
      <c r="J398" s="91"/>
      <c r="K398" s="91"/>
      <c r="S398" s="92"/>
      <c r="T398" s="92"/>
      <c r="U398" s="92"/>
      <c r="W398" s="95"/>
    </row>
    <row r="399">
      <c r="F399" s="91"/>
      <c r="G399" s="91"/>
      <c r="H399" s="91"/>
      <c r="I399" s="91"/>
      <c r="J399" s="91"/>
      <c r="K399" s="91"/>
      <c r="S399" s="92"/>
      <c r="T399" s="92"/>
      <c r="U399" s="92"/>
      <c r="W399" s="95"/>
    </row>
    <row r="400">
      <c r="F400" s="91"/>
      <c r="G400" s="91"/>
      <c r="H400" s="91"/>
      <c r="I400" s="91"/>
      <c r="J400" s="91"/>
      <c r="K400" s="91"/>
      <c r="S400" s="92"/>
      <c r="T400" s="92"/>
      <c r="U400" s="92"/>
      <c r="W400" s="95"/>
    </row>
    <row r="401">
      <c r="F401" s="91"/>
      <c r="G401" s="91"/>
      <c r="H401" s="91"/>
      <c r="I401" s="91"/>
      <c r="J401" s="91"/>
      <c r="K401" s="91"/>
      <c r="S401" s="92"/>
      <c r="T401" s="92"/>
      <c r="U401" s="92"/>
      <c r="W401" s="95"/>
    </row>
    <row r="402">
      <c r="F402" s="91"/>
      <c r="G402" s="91"/>
      <c r="H402" s="91"/>
      <c r="I402" s="91"/>
      <c r="J402" s="91"/>
      <c r="K402" s="91"/>
      <c r="S402" s="92"/>
      <c r="T402" s="92"/>
      <c r="U402" s="92"/>
      <c r="W402" s="95"/>
    </row>
    <row r="403">
      <c r="F403" s="91"/>
      <c r="G403" s="91"/>
      <c r="H403" s="91"/>
      <c r="I403" s="91"/>
      <c r="J403" s="91"/>
      <c r="K403" s="91"/>
      <c r="S403" s="92"/>
      <c r="T403" s="92"/>
      <c r="U403" s="92"/>
      <c r="W403" s="95"/>
    </row>
    <row r="404">
      <c r="F404" s="91"/>
      <c r="G404" s="91"/>
      <c r="H404" s="91"/>
      <c r="I404" s="91"/>
      <c r="J404" s="91"/>
      <c r="K404" s="91"/>
      <c r="S404" s="92"/>
      <c r="T404" s="92"/>
      <c r="U404" s="92"/>
      <c r="W404" s="95"/>
    </row>
    <row r="405">
      <c r="F405" s="91"/>
      <c r="G405" s="91"/>
      <c r="H405" s="91"/>
      <c r="I405" s="91"/>
      <c r="J405" s="91"/>
      <c r="K405" s="91"/>
      <c r="S405" s="92"/>
      <c r="T405" s="92"/>
      <c r="U405" s="92"/>
      <c r="W405" s="95"/>
    </row>
    <row r="406">
      <c r="F406" s="91"/>
      <c r="G406" s="91"/>
      <c r="H406" s="91"/>
      <c r="I406" s="91"/>
      <c r="J406" s="91"/>
      <c r="K406" s="91"/>
      <c r="S406" s="92"/>
      <c r="T406" s="92"/>
      <c r="U406" s="92"/>
      <c r="W406" s="95"/>
    </row>
    <row r="407">
      <c r="F407" s="91"/>
      <c r="G407" s="91"/>
      <c r="H407" s="91"/>
      <c r="I407" s="91"/>
      <c r="J407" s="91"/>
      <c r="K407" s="91"/>
      <c r="S407" s="92"/>
      <c r="T407" s="92"/>
      <c r="U407" s="92"/>
      <c r="W407" s="95"/>
    </row>
    <row r="408">
      <c r="F408" s="91"/>
      <c r="G408" s="91"/>
      <c r="H408" s="91"/>
      <c r="I408" s="91"/>
      <c r="J408" s="91"/>
      <c r="K408" s="91"/>
      <c r="S408" s="92"/>
      <c r="T408" s="92"/>
      <c r="U408" s="92"/>
      <c r="W408" s="95"/>
    </row>
    <row r="409">
      <c r="F409" s="91"/>
      <c r="G409" s="91"/>
      <c r="H409" s="91"/>
      <c r="I409" s="91"/>
      <c r="J409" s="91"/>
      <c r="K409" s="91"/>
      <c r="S409" s="92"/>
      <c r="T409" s="92"/>
      <c r="U409" s="92"/>
      <c r="W409" s="95"/>
    </row>
    <row r="410">
      <c r="F410" s="91"/>
      <c r="G410" s="91"/>
      <c r="H410" s="91"/>
      <c r="I410" s="91"/>
      <c r="J410" s="91"/>
      <c r="K410" s="91"/>
      <c r="S410" s="92"/>
      <c r="T410" s="92"/>
      <c r="U410" s="92"/>
      <c r="W410" s="95"/>
    </row>
    <row r="411">
      <c r="F411" s="91"/>
      <c r="G411" s="91"/>
      <c r="H411" s="91"/>
      <c r="I411" s="91"/>
      <c r="J411" s="91"/>
      <c r="K411" s="91"/>
      <c r="S411" s="92"/>
      <c r="T411" s="92"/>
      <c r="U411" s="92"/>
      <c r="W411" s="95"/>
    </row>
    <row r="412">
      <c r="F412" s="91"/>
      <c r="G412" s="91"/>
      <c r="H412" s="91"/>
      <c r="I412" s="91"/>
      <c r="J412" s="91"/>
      <c r="K412" s="91"/>
      <c r="S412" s="92"/>
      <c r="T412" s="92"/>
      <c r="U412" s="92"/>
      <c r="W412" s="95"/>
    </row>
    <row r="413">
      <c r="F413" s="91"/>
      <c r="G413" s="91"/>
      <c r="H413" s="91"/>
      <c r="I413" s="91"/>
      <c r="J413" s="91"/>
      <c r="K413" s="91"/>
      <c r="S413" s="92"/>
      <c r="T413" s="92"/>
      <c r="U413" s="92"/>
      <c r="W413" s="95"/>
    </row>
    <row r="414">
      <c r="F414" s="91"/>
      <c r="G414" s="91"/>
      <c r="H414" s="91"/>
      <c r="I414" s="91"/>
      <c r="J414" s="91"/>
      <c r="K414" s="91"/>
      <c r="S414" s="92"/>
      <c r="T414" s="92"/>
      <c r="U414" s="92"/>
      <c r="W414" s="95"/>
    </row>
    <row r="415">
      <c r="F415" s="91"/>
      <c r="G415" s="91"/>
      <c r="H415" s="91"/>
      <c r="I415" s="91"/>
      <c r="J415" s="91"/>
      <c r="K415" s="91"/>
      <c r="S415" s="92"/>
      <c r="T415" s="92"/>
      <c r="U415" s="92"/>
      <c r="W415" s="95"/>
    </row>
    <row r="416">
      <c r="F416" s="91"/>
      <c r="G416" s="91"/>
      <c r="H416" s="91"/>
      <c r="I416" s="91"/>
      <c r="J416" s="91"/>
      <c r="K416" s="91"/>
      <c r="S416" s="92"/>
      <c r="T416" s="92"/>
      <c r="U416" s="92"/>
      <c r="W416" s="95"/>
    </row>
    <row r="417">
      <c r="F417" s="91"/>
      <c r="G417" s="91"/>
      <c r="H417" s="91"/>
      <c r="I417" s="91"/>
      <c r="J417" s="91"/>
      <c r="K417" s="91"/>
      <c r="S417" s="92"/>
      <c r="T417" s="92"/>
      <c r="U417" s="92"/>
      <c r="W417" s="95"/>
    </row>
    <row r="418">
      <c r="F418" s="91"/>
      <c r="G418" s="91"/>
      <c r="H418" s="91"/>
      <c r="I418" s="91"/>
      <c r="J418" s="91"/>
      <c r="K418" s="91"/>
      <c r="S418" s="92"/>
      <c r="T418" s="92"/>
      <c r="U418" s="92"/>
      <c r="W418" s="95"/>
    </row>
    <row r="419">
      <c r="F419" s="91"/>
      <c r="G419" s="91"/>
      <c r="H419" s="91"/>
      <c r="I419" s="91"/>
      <c r="J419" s="91"/>
      <c r="K419" s="91"/>
      <c r="S419" s="92"/>
      <c r="T419" s="92"/>
      <c r="U419" s="92"/>
      <c r="W419" s="95"/>
    </row>
    <row r="420">
      <c r="F420" s="91"/>
      <c r="G420" s="91"/>
      <c r="H420" s="91"/>
      <c r="I420" s="91"/>
      <c r="J420" s="91"/>
      <c r="K420" s="91"/>
      <c r="S420" s="92"/>
      <c r="T420" s="92"/>
      <c r="U420" s="92"/>
      <c r="W420" s="95"/>
    </row>
    <row r="421">
      <c r="F421" s="91"/>
      <c r="G421" s="91"/>
      <c r="H421" s="91"/>
      <c r="I421" s="91"/>
      <c r="J421" s="91"/>
      <c r="K421" s="91"/>
      <c r="S421" s="92"/>
      <c r="T421" s="92"/>
      <c r="U421" s="92"/>
      <c r="W421" s="95"/>
    </row>
    <row r="422">
      <c r="F422" s="91"/>
      <c r="G422" s="91"/>
      <c r="H422" s="91"/>
      <c r="I422" s="91"/>
      <c r="J422" s="91"/>
      <c r="K422" s="91"/>
      <c r="S422" s="92"/>
      <c r="T422" s="92"/>
      <c r="U422" s="92"/>
      <c r="W422" s="95"/>
    </row>
    <row r="423">
      <c r="F423" s="91"/>
      <c r="G423" s="91"/>
      <c r="H423" s="91"/>
      <c r="I423" s="91"/>
      <c r="J423" s="91"/>
      <c r="K423" s="91"/>
      <c r="S423" s="92"/>
      <c r="T423" s="92"/>
      <c r="U423" s="92"/>
      <c r="W423" s="95"/>
    </row>
    <row r="424">
      <c r="F424" s="91"/>
      <c r="G424" s="91"/>
      <c r="H424" s="91"/>
      <c r="I424" s="91"/>
      <c r="J424" s="91"/>
      <c r="K424" s="91"/>
      <c r="S424" s="92"/>
      <c r="T424" s="92"/>
      <c r="U424" s="92"/>
      <c r="W424" s="95"/>
    </row>
    <row r="425">
      <c r="F425" s="91"/>
      <c r="G425" s="91"/>
      <c r="H425" s="91"/>
      <c r="I425" s="91"/>
      <c r="J425" s="91"/>
      <c r="K425" s="91"/>
      <c r="S425" s="92"/>
      <c r="T425" s="92"/>
      <c r="U425" s="92"/>
      <c r="W425" s="95"/>
    </row>
    <row r="426">
      <c r="F426" s="91"/>
      <c r="G426" s="91"/>
      <c r="H426" s="91"/>
      <c r="I426" s="91"/>
      <c r="J426" s="91"/>
      <c r="K426" s="91"/>
      <c r="S426" s="92"/>
      <c r="T426" s="92"/>
      <c r="U426" s="92"/>
      <c r="W426" s="95"/>
    </row>
    <row r="427">
      <c r="F427" s="91"/>
      <c r="G427" s="91"/>
      <c r="H427" s="91"/>
      <c r="I427" s="91"/>
      <c r="J427" s="91"/>
      <c r="K427" s="91"/>
      <c r="S427" s="92"/>
      <c r="T427" s="92"/>
      <c r="U427" s="92"/>
      <c r="W427" s="95"/>
    </row>
    <row r="428">
      <c r="F428" s="91"/>
      <c r="G428" s="91"/>
      <c r="H428" s="91"/>
      <c r="I428" s="91"/>
      <c r="J428" s="91"/>
      <c r="K428" s="91"/>
      <c r="S428" s="92"/>
      <c r="T428" s="92"/>
      <c r="U428" s="92"/>
      <c r="W428" s="95"/>
    </row>
    <row r="429">
      <c r="F429" s="91"/>
      <c r="G429" s="91"/>
      <c r="H429" s="91"/>
      <c r="I429" s="91"/>
      <c r="J429" s="91"/>
      <c r="K429" s="91"/>
      <c r="S429" s="92"/>
      <c r="T429" s="92"/>
      <c r="U429" s="92"/>
      <c r="W429" s="95"/>
    </row>
    <row r="430">
      <c r="F430" s="91"/>
      <c r="G430" s="91"/>
      <c r="H430" s="91"/>
      <c r="I430" s="91"/>
      <c r="J430" s="91"/>
      <c r="K430" s="91"/>
      <c r="S430" s="92"/>
      <c r="T430" s="92"/>
      <c r="U430" s="92"/>
      <c r="W430" s="95"/>
    </row>
    <row r="431">
      <c r="F431" s="91"/>
      <c r="G431" s="91"/>
      <c r="H431" s="91"/>
      <c r="I431" s="91"/>
      <c r="J431" s="91"/>
      <c r="K431" s="91"/>
      <c r="S431" s="92"/>
      <c r="T431" s="92"/>
      <c r="U431" s="92"/>
      <c r="W431" s="95"/>
    </row>
    <row r="432">
      <c r="F432" s="91"/>
      <c r="G432" s="91"/>
      <c r="H432" s="91"/>
      <c r="I432" s="91"/>
      <c r="J432" s="91"/>
      <c r="K432" s="91"/>
      <c r="S432" s="92"/>
      <c r="T432" s="92"/>
      <c r="U432" s="92"/>
      <c r="W432" s="95"/>
    </row>
    <row r="433">
      <c r="F433" s="91"/>
      <c r="G433" s="91"/>
      <c r="H433" s="91"/>
      <c r="I433" s="91"/>
      <c r="J433" s="91"/>
      <c r="K433" s="91"/>
      <c r="S433" s="92"/>
      <c r="T433" s="92"/>
      <c r="U433" s="92"/>
      <c r="W433" s="95"/>
    </row>
    <row r="434">
      <c r="F434" s="91"/>
      <c r="G434" s="91"/>
      <c r="H434" s="91"/>
      <c r="I434" s="91"/>
      <c r="J434" s="91"/>
      <c r="K434" s="91"/>
      <c r="S434" s="92"/>
      <c r="T434" s="92"/>
      <c r="U434" s="92"/>
      <c r="W434" s="95"/>
    </row>
    <row r="435">
      <c r="F435" s="91"/>
      <c r="G435" s="91"/>
      <c r="H435" s="91"/>
      <c r="I435" s="91"/>
      <c r="J435" s="91"/>
      <c r="K435" s="91"/>
      <c r="S435" s="92"/>
      <c r="T435" s="92"/>
      <c r="U435" s="92"/>
      <c r="W435" s="95"/>
    </row>
    <row r="436">
      <c r="F436" s="91"/>
      <c r="G436" s="91"/>
      <c r="H436" s="91"/>
      <c r="I436" s="91"/>
      <c r="J436" s="91"/>
      <c r="K436" s="91"/>
      <c r="S436" s="92"/>
      <c r="T436" s="92"/>
      <c r="U436" s="92"/>
      <c r="W436" s="95"/>
    </row>
    <row r="437">
      <c r="F437" s="91"/>
      <c r="G437" s="91"/>
      <c r="H437" s="91"/>
      <c r="I437" s="91"/>
      <c r="J437" s="91"/>
      <c r="K437" s="91"/>
      <c r="S437" s="92"/>
      <c r="T437" s="92"/>
      <c r="U437" s="92"/>
      <c r="W437" s="95"/>
    </row>
    <row r="438">
      <c r="F438" s="91"/>
      <c r="G438" s="91"/>
      <c r="H438" s="91"/>
      <c r="I438" s="91"/>
      <c r="J438" s="91"/>
      <c r="K438" s="91"/>
      <c r="S438" s="92"/>
      <c r="T438" s="92"/>
      <c r="U438" s="92"/>
      <c r="W438" s="95"/>
    </row>
    <row r="439">
      <c r="F439" s="91"/>
      <c r="G439" s="91"/>
      <c r="H439" s="91"/>
      <c r="I439" s="91"/>
      <c r="J439" s="91"/>
      <c r="K439" s="91"/>
      <c r="S439" s="92"/>
      <c r="T439" s="92"/>
      <c r="U439" s="92"/>
      <c r="W439" s="95"/>
    </row>
    <row r="440">
      <c r="F440" s="91"/>
      <c r="G440" s="91"/>
      <c r="H440" s="91"/>
      <c r="I440" s="91"/>
      <c r="J440" s="91"/>
      <c r="K440" s="91"/>
      <c r="S440" s="92"/>
      <c r="T440" s="92"/>
      <c r="U440" s="92"/>
      <c r="W440" s="95"/>
    </row>
    <row r="441">
      <c r="F441" s="91"/>
      <c r="G441" s="91"/>
      <c r="H441" s="91"/>
      <c r="I441" s="91"/>
      <c r="J441" s="91"/>
      <c r="K441" s="91"/>
      <c r="S441" s="92"/>
      <c r="T441" s="92"/>
      <c r="U441" s="92"/>
      <c r="W441" s="95"/>
    </row>
    <row r="442">
      <c r="F442" s="91"/>
      <c r="G442" s="91"/>
      <c r="H442" s="91"/>
      <c r="I442" s="91"/>
      <c r="J442" s="91"/>
      <c r="K442" s="91"/>
      <c r="S442" s="92"/>
      <c r="T442" s="92"/>
      <c r="U442" s="92"/>
      <c r="W442" s="95"/>
    </row>
    <row r="443">
      <c r="F443" s="91"/>
      <c r="G443" s="91"/>
      <c r="H443" s="91"/>
      <c r="I443" s="91"/>
      <c r="J443" s="91"/>
      <c r="K443" s="91"/>
      <c r="S443" s="92"/>
      <c r="T443" s="92"/>
      <c r="U443" s="92"/>
      <c r="W443" s="95"/>
    </row>
    <row r="444">
      <c r="F444" s="91"/>
      <c r="G444" s="91"/>
      <c r="H444" s="91"/>
      <c r="I444" s="91"/>
      <c r="J444" s="91"/>
      <c r="K444" s="91"/>
      <c r="S444" s="92"/>
      <c r="T444" s="92"/>
      <c r="U444" s="92"/>
      <c r="W444" s="95"/>
    </row>
    <row r="445">
      <c r="F445" s="91"/>
      <c r="G445" s="91"/>
      <c r="H445" s="91"/>
      <c r="I445" s="91"/>
      <c r="J445" s="91"/>
      <c r="K445" s="91"/>
      <c r="S445" s="92"/>
      <c r="T445" s="92"/>
      <c r="U445" s="92"/>
      <c r="W445" s="95"/>
    </row>
    <row r="446">
      <c r="F446" s="91"/>
      <c r="G446" s="91"/>
      <c r="H446" s="91"/>
      <c r="I446" s="91"/>
      <c r="J446" s="91"/>
      <c r="K446" s="91"/>
      <c r="S446" s="92"/>
      <c r="T446" s="92"/>
      <c r="U446" s="92"/>
      <c r="W446" s="95"/>
    </row>
    <row r="447">
      <c r="F447" s="91"/>
      <c r="G447" s="91"/>
      <c r="H447" s="91"/>
      <c r="I447" s="91"/>
      <c r="J447" s="91"/>
      <c r="K447" s="91"/>
      <c r="S447" s="92"/>
      <c r="T447" s="92"/>
      <c r="U447" s="92"/>
      <c r="W447" s="95"/>
    </row>
    <row r="448">
      <c r="F448" s="91"/>
      <c r="G448" s="91"/>
      <c r="H448" s="91"/>
      <c r="I448" s="91"/>
      <c r="J448" s="91"/>
      <c r="K448" s="91"/>
      <c r="S448" s="92"/>
      <c r="T448" s="92"/>
      <c r="U448" s="92"/>
      <c r="W448" s="95"/>
    </row>
    <row r="449">
      <c r="F449" s="91"/>
      <c r="G449" s="91"/>
      <c r="H449" s="91"/>
      <c r="I449" s="91"/>
      <c r="J449" s="91"/>
      <c r="K449" s="91"/>
      <c r="S449" s="92"/>
      <c r="T449" s="92"/>
      <c r="U449" s="92"/>
      <c r="W449" s="95"/>
    </row>
    <row r="450">
      <c r="F450" s="91"/>
      <c r="G450" s="91"/>
      <c r="H450" s="91"/>
      <c r="I450" s="91"/>
      <c r="J450" s="91"/>
      <c r="K450" s="91"/>
      <c r="S450" s="92"/>
      <c r="T450" s="92"/>
      <c r="U450" s="92"/>
      <c r="W450" s="95"/>
    </row>
    <row r="451">
      <c r="F451" s="91"/>
      <c r="G451" s="91"/>
      <c r="H451" s="91"/>
      <c r="I451" s="91"/>
      <c r="J451" s="91"/>
      <c r="K451" s="91"/>
      <c r="S451" s="92"/>
      <c r="T451" s="92"/>
      <c r="U451" s="92"/>
      <c r="W451" s="95"/>
    </row>
    <row r="452">
      <c r="F452" s="91"/>
      <c r="G452" s="91"/>
      <c r="H452" s="91"/>
      <c r="I452" s="91"/>
      <c r="J452" s="91"/>
      <c r="K452" s="91"/>
      <c r="S452" s="92"/>
      <c r="T452" s="92"/>
      <c r="U452" s="92"/>
      <c r="W452" s="95"/>
    </row>
    <row r="453">
      <c r="F453" s="91"/>
      <c r="G453" s="91"/>
      <c r="H453" s="91"/>
      <c r="I453" s="91"/>
      <c r="J453" s="91"/>
      <c r="K453" s="91"/>
      <c r="S453" s="92"/>
      <c r="T453" s="92"/>
      <c r="U453" s="92"/>
      <c r="W453" s="95"/>
    </row>
    <row r="454">
      <c r="F454" s="91"/>
      <c r="G454" s="91"/>
      <c r="H454" s="91"/>
      <c r="I454" s="91"/>
      <c r="J454" s="91"/>
      <c r="K454" s="91"/>
      <c r="S454" s="92"/>
      <c r="T454" s="92"/>
      <c r="U454" s="92"/>
      <c r="W454" s="95"/>
    </row>
    <row r="455">
      <c r="F455" s="91"/>
      <c r="G455" s="91"/>
      <c r="H455" s="91"/>
      <c r="I455" s="91"/>
      <c r="J455" s="91"/>
      <c r="K455" s="91"/>
      <c r="S455" s="92"/>
      <c r="T455" s="92"/>
      <c r="U455" s="92"/>
      <c r="W455" s="95"/>
    </row>
    <row r="456">
      <c r="F456" s="91"/>
      <c r="G456" s="91"/>
      <c r="H456" s="91"/>
      <c r="I456" s="91"/>
      <c r="J456" s="91"/>
      <c r="K456" s="91"/>
      <c r="S456" s="92"/>
      <c r="T456" s="92"/>
      <c r="U456" s="92"/>
      <c r="W456" s="95"/>
    </row>
    <row r="457">
      <c r="F457" s="91"/>
      <c r="G457" s="91"/>
      <c r="H457" s="91"/>
      <c r="I457" s="91"/>
      <c r="J457" s="91"/>
      <c r="K457" s="91"/>
      <c r="S457" s="92"/>
      <c r="T457" s="92"/>
      <c r="U457" s="92"/>
      <c r="W457" s="95"/>
    </row>
    <row r="458">
      <c r="F458" s="91"/>
      <c r="G458" s="91"/>
      <c r="H458" s="91"/>
      <c r="I458" s="91"/>
      <c r="J458" s="91"/>
      <c r="K458" s="91"/>
      <c r="S458" s="92"/>
      <c r="T458" s="92"/>
      <c r="U458" s="92"/>
      <c r="W458" s="95"/>
    </row>
    <row r="459">
      <c r="F459" s="91"/>
      <c r="G459" s="91"/>
      <c r="H459" s="91"/>
      <c r="I459" s="91"/>
      <c r="J459" s="91"/>
      <c r="K459" s="91"/>
      <c r="S459" s="92"/>
      <c r="T459" s="92"/>
      <c r="U459" s="92"/>
      <c r="W459" s="95"/>
    </row>
    <row r="460">
      <c r="F460" s="91"/>
      <c r="G460" s="91"/>
      <c r="H460" s="91"/>
      <c r="I460" s="91"/>
      <c r="J460" s="91"/>
      <c r="K460" s="91"/>
      <c r="S460" s="92"/>
      <c r="T460" s="92"/>
      <c r="U460" s="92"/>
      <c r="W460" s="95"/>
    </row>
    <row r="461">
      <c r="F461" s="91"/>
      <c r="G461" s="91"/>
      <c r="H461" s="91"/>
      <c r="I461" s="91"/>
      <c r="J461" s="91"/>
      <c r="K461" s="91"/>
      <c r="S461" s="92"/>
      <c r="T461" s="92"/>
      <c r="U461" s="92"/>
      <c r="W461" s="95"/>
    </row>
    <row r="462">
      <c r="F462" s="91"/>
      <c r="G462" s="91"/>
      <c r="H462" s="91"/>
      <c r="I462" s="91"/>
      <c r="J462" s="91"/>
      <c r="K462" s="91"/>
      <c r="S462" s="92"/>
      <c r="T462" s="92"/>
      <c r="U462" s="92"/>
      <c r="W462" s="95"/>
    </row>
    <row r="463">
      <c r="F463" s="91"/>
      <c r="G463" s="91"/>
      <c r="H463" s="91"/>
      <c r="I463" s="91"/>
      <c r="J463" s="91"/>
      <c r="K463" s="91"/>
      <c r="S463" s="92"/>
      <c r="T463" s="92"/>
      <c r="U463" s="92"/>
      <c r="W463" s="95"/>
    </row>
    <row r="464">
      <c r="F464" s="91"/>
      <c r="G464" s="91"/>
      <c r="H464" s="91"/>
      <c r="I464" s="91"/>
      <c r="J464" s="91"/>
      <c r="K464" s="91"/>
      <c r="S464" s="92"/>
      <c r="T464" s="92"/>
      <c r="U464" s="92"/>
      <c r="W464" s="95"/>
    </row>
    <row r="465">
      <c r="F465" s="91"/>
      <c r="G465" s="91"/>
      <c r="H465" s="91"/>
      <c r="I465" s="91"/>
      <c r="J465" s="91"/>
      <c r="K465" s="91"/>
      <c r="S465" s="92"/>
      <c r="T465" s="92"/>
      <c r="U465" s="92"/>
      <c r="W465" s="95"/>
    </row>
    <row r="466">
      <c r="F466" s="91"/>
      <c r="G466" s="91"/>
      <c r="H466" s="91"/>
      <c r="I466" s="91"/>
      <c r="J466" s="91"/>
      <c r="K466" s="91"/>
      <c r="S466" s="92"/>
      <c r="T466" s="92"/>
      <c r="U466" s="92"/>
      <c r="W466" s="95"/>
    </row>
    <row r="467">
      <c r="F467" s="91"/>
      <c r="G467" s="91"/>
      <c r="H467" s="91"/>
      <c r="I467" s="91"/>
      <c r="J467" s="91"/>
      <c r="K467" s="91"/>
      <c r="S467" s="92"/>
      <c r="T467" s="92"/>
      <c r="U467" s="92"/>
      <c r="W467" s="95"/>
    </row>
    <row r="468">
      <c r="F468" s="91"/>
      <c r="G468" s="91"/>
      <c r="H468" s="91"/>
      <c r="I468" s="91"/>
      <c r="J468" s="91"/>
      <c r="K468" s="91"/>
      <c r="S468" s="92"/>
      <c r="T468" s="92"/>
      <c r="U468" s="92"/>
      <c r="W468" s="95"/>
    </row>
    <row r="469">
      <c r="F469" s="91"/>
      <c r="G469" s="91"/>
      <c r="H469" s="91"/>
      <c r="I469" s="91"/>
      <c r="J469" s="91"/>
      <c r="K469" s="91"/>
      <c r="S469" s="92"/>
      <c r="T469" s="92"/>
      <c r="U469" s="92"/>
      <c r="W469" s="95"/>
    </row>
    <row r="470">
      <c r="F470" s="91"/>
      <c r="G470" s="91"/>
      <c r="H470" s="91"/>
      <c r="I470" s="91"/>
      <c r="J470" s="91"/>
      <c r="K470" s="91"/>
      <c r="S470" s="92"/>
      <c r="T470" s="92"/>
      <c r="U470" s="92"/>
      <c r="W470" s="95"/>
    </row>
    <row r="471">
      <c r="F471" s="91"/>
      <c r="G471" s="91"/>
      <c r="H471" s="91"/>
      <c r="I471" s="91"/>
      <c r="J471" s="91"/>
      <c r="K471" s="91"/>
      <c r="S471" s="92"/>
      <c r="T471" s="92"/>
      <c r="U471" s="92"/>
      <c r="W471" s="95"/>
    </row>
    <row r="472">
      <c r="F472" s="91"/>
      <c r="G472" s="91"/>
      <c r="H472" s="91"/>
      <c r="I472" s="91"/>
      <c r="J472" s="91"/>
      <c r="K472" s="91"/>
      <c r="S472" s="92"/>
      <c r="T472" s="92"/>
      <c r="U472" s="92"/>
      <c r="W472" s="95"/>
    </row>
    <row r="473">
      <c r="F473" s="91"/>
      <c r="G473" s="91"/>
      <c r="H473" s="91"/>
      <c r="I473" s="91"/>
      <c r="J473" s="91"/>
      <c r="K473" s="91"/>
      <c r="S473" s="92"/>
      <c r="T473" s="92"/>
      <c r="U473" s="92"/>
      <c r="W473" s="95"/>
    </row>
    <row r="474">
      <c r="F474" s="91"/>
      <c r="G474" s="91"/>
      <c r="H474" s="91"/>
      <c r="I474" s="91"/>
      <c r="J474" s="91"/>
      <c r="K474" s="91"/>
      <c r="S474" s="92"/>
      <c r="T474" s="92"/>
      <c r="U474" s="92"/>
      <c r="W474" s="95"/>
    </row>
    <row r="475">
      <c r="F475" s="91"/>
      <c r="G475" s="91"/>
      <c r="H475" s="91"/>
      <c r="I475" s="91"/>
      <c r="J475" s="91"/>
      <c r="K475" s="91"/>
      <c r="S475" s="92"/>
      <c r="T475" s="92"/>
      <c r="U475" s="92"/>
      <c r="W475" s="95"/>
    </row>
    <row r="476">
      <c r="F476" s="91"/>
      <c r="G476" s="91"/>
      <c r="H476" s="91"/>
      <c r="I476" s="91"/>
      <c r="J476" s="91"/>
      <c r="K476" s="91"/>
      <c r="S476" s="92"/>
      <c r="T476" s="92"/>
      <c r="U476" s="92"/>
      <c r="W476" s="95"/>
    </row>
    <row r="477">
      <c r="F477" s="91"/>
      <c r="G477" s="91"/>
      <c r="H477" s="91"/>
      <c r="I477" s="91"/>
      <c r="J477" s="91"/>
      <c r="K477" s="91"/>
      <c r="S477" s="92"/>
      <c r="T477" s="92"/>
      <c r="U477" s="92"/>
      <c r="W477" s="95"/>
    </row>
    <row r="478">
      <c r="F478" s="91"/>
      <c r="G478" s="91"/>
      <c r="H478" s="91"/>
      <c r="I478" s="91"/>
      <c r="J478" s="91"/>
      <c r="K478" s="91"/>
      <c r="S478" s="92"/>
      <c r="T478" s="92"/>
      <c r="U478" s="92"/>
      <c r="W478" s="95"/>
    </row>
    <row r="479">
      <c r="F479" s="91"/>
      <c r="G479" s="91"/>
      <c r="H479" s="91"/>
      <c r="I479" s="91"/>
      <c r="J479" s="91"/>
      <c r="K479" s="91"/>
      <c r="S479" s="92"/>
      <c r="T479" s="92"/>
      <c r="U479" s="92"/>
      <c r="W479" s="95"/>
    </row>
    <row r="480">
      <c r="F480" s="91"/>
      <c r="G480" s="91"/>
      <c r="H480" s="91"/>
      <c r="I480" s="91"/>
      <c r="J480" s="91"/>
      <c r="K480" s="91"/>
      <c r="S480" s="92"/>
      <c r="T480" s="92"/>
      <c r="U480" s="92"/>
      <c r="W480" s="95"/>
    </row>
    <row r="481">
      <c r="F481" s="91"/>
      <c r="G481" s="91"/>
      <c r="H481" s="91"/>
      <c r="I481" s="91"/>
      <c r="J481" s="91"/>
      <c r="K481" s="91"/>
      <c r="S481" s="92"/>
      <c r="T481" s="92"/>
      <c r="U481" s="92"/>
      <c r="W481" s="95"/>
    </row>
    <row r="482">
      <c r="F482" s="91"/>
      <c r="G482" s="91"/>
      <c r="H482" s="91"/>
      <c r="I482" s="91"/>
      <c r="J482" s="91"/>
      <c r="K482" s="91"/>
      <c r="S482" s="92"/>
      <c r="T482" s="92"/>
      <c r="U482" s="92"/>
      <c r="W482" s="95"/>
    </row>
    <row r="483">
      <c r="F483" s="91"/>
      <c r="G483" s="91"/>
      <c r="H483" s="91"/>
      <c r="I483" s="91"/>
      <c r="J483" s="91"/>
      <c r="K483" s="91"/>
      <c r="S483" s="92"/>
      <c r="T483" s="92"/>
      <c r="U483" s="92"/>
      <c r="W483" s="95"/>
    </row>
    <row r="484">
      <c r="F484" s="91"/>
      <c r="G484" s="91"/>
      <c r="H484" s="91"/>
      <c r="I484" s="91"/>
      <c r="J484" s="91"/>
      <c r="K484" s="91"/>
      <c r="S484" s="92"/>
      <c r="T484" s="92"/>
      <c r="U484" s="92"/>
      <c r="W484" s="95"/>
    </row>
    <row r="485">
      <c r="F485" s="91"/>
      <c r="G485" s="91"/>
      <c r="H485" s="91"/>
      <c r="I485" s="91"/>
      <c r="J485" s="91"/>
      <c r="K485" s="91"/>
      <c r="S485" s="92"/>
      <c r="T485" s="92"/>
      <c r="U485" s="92"/>
      <c r="W485" s="95"/>
    </row>
    <row r="486">
      <c r="F486" s="91"/>
      <c r="G486" s="91"/>
      <c r="H486" s="91"/>
      <c r="I486" s="91"/>
      <c r="J486" s="91"/>
      <c r="K486" s="91"/>
      <c r="S486" s="92"/>
      <c r="T486" s="92"/>
      <c r="U486" s="92"/>
      <c r="W486" s="95"/>
    </row>
    <row r="487">
      <c r="F487" s="91"/>
      <c r="G487" s="91"/>
      <c r="H487" s="91"/>
      <c r="I487" s="91"/>
      <c r="J487" s="91"/>
      <c r="K487" s="91"/>
      <c r="S487" s="92"/>
      <c r="T487" s="92"/>
      <c r="U487" s="92"/>
      <c r="W487" s="95"/>
    </row>
    <row r="488">
      <c r="F488" s="91"/>
      <c r="G488" s="91"/>
      <c r="H488" s="91"/>
      <c r="I488" s="91"/>
      <c r="J488" s="91"/>
      <c r="K488" s="91"/>
      <c r="S488" s="92"/>
      <c r="T488" s="92"/>
      <c r="U488" s="92"/>
      <c r="W488" s="95"/>
    </row>
    <row r="489">
      <c r="F489" s="91"/>
      <c r="G489" s="91"/>
      <c r="H489" s="91"/>
      <c r="I489" s="91"/>
      <c r="J489" s="91"/>
      <c r="K489" s="91"/>
      <c r="S489" s="92"/>
      <c r="T489" s="92"/>
      <c r="U489" s="92"/>
      <c r="W489" s="95"/>
    </row>
    <row r="490">
      <c r="F490" s="91"/>
      <c r="G490" s="91"/>
      <c r="H490" s="91"/>
      <c r="I490" s="91"/>
      <c r="J490" s="91"/>
      <c r="K490" s="91"/>
      <c r="S490" s="92"/>
      <c r="T490" s="92"/>
      <c r="U490" s="92"/>
      <c r="W490" s="95"/>
    </row>
    <row r="491">
      <c r="F491" s="91"/>
      <c r="G491" s="91"/>
      <c r="H491" s="91"/>
      <c r="I491" s="91"/>
      <c r="J491" s="91"/>
      <c r="K491" s="91"/>
      <c r="S491" s="92"/>
      <c r="T491" s="92"/>
      <c r="U491" s="92"/>
      <c r="W491" s="95"/>
    </row>
    <row r="492">
      <c r="F492" s="91"/>
      <c r="G492" s="91"/>
      <c r="H492" s="91"/>
      <c r="I492" s="91"/>
      <c r="J492" s="91"/>
      <c r="K492" s="91"/>
      <c r="S492" s="92"/>
      <c r="T492" s="92"/>
      <c r="U492" s="92"/>
      <c r="W492" s="95"/>
    </row>
    <row r="493">
      <c r="F493" s="91"/>
      <c r="G493" s="91"/>
      <c r="H493" s="91"/>
      <c r="I493" s="91"/>
      <c r="J493" s="91"/>
      <c r="K493" s="91"/>
      <c r="S493" s="92"/>
      <c r="T493" s="92"/>
      <c r="U493" s="92"/>
      <c r="W493" s="95"/>
    </row>
    <row r="494">
      <c r="F494" s="91"/>
      <c r="G494" s="91"/>
      <c r="H494" s="91"/>
      <c r="I494" s="91"/>
      <c r="J494" s="91"/>
      <c r="K494" s="91"/>
      <c r="S494" s="92"/>
      <c r="T494" s="92"/>
      <c r="U494" s="92"/>
      <c r="W494" s="95"/>
    </row>
    <row r="495">
      <c r="F495" s="91"/>
      <c r="G495" s="91"/>
      <c r="H495" s="91"/>
      <c r="I495" s="91"/>
      <c r="J495" s="91"/>
      <c r="K495" s="91"/>
      <c r="S495" s="92"/>
      <c r="T495" s="92"/>
      <c r="U495" s="92"/>
      <c r="W495" s="95"/>
    </row>
    <row r="496">
      <c r="F496" s="91"/>
      <c r="G496" s="91"/>
      <c r="H496" s="91"/>
      <c r="I496" s="91"/>
      <c r="J496" s="91"/>
      <c r="K496" s="91"/>
      <c r="S496" s="92"/>
      <c r="T496" s="92"/>
      <c r="U496" s="92"/>
      <c r="W496" s="95"/>
    </row>
    <row r="497">
      <c r="F497" s="91"/>
      <c r="G497" s="91"/>
      <c r="H497" s="91"/>
      <c r="I497" s="91"/>
      <c r="J497" s="91"/>
      <c r="K497" s="91"/>
      <c r="S497" s="92"/>
      <c r="T497" s="92"/>
      <c r="U497" s="92"/>
      <c r="W497" s="95"/>
    </row>
    <row r="498">
      <c r="F498" s="91"/>
      <c r="G498" s="91"/>
      <c r="H498" s="91"/>
      <c r="I498" s="91"/>
      <c r="J498" s="91"/>
      <c r="K498" s="91"/>
      <c r="S498" s="92"/>
      <c r="T498" s="92"/>
      <c r="U498" s="92"/>
      <c r="W498" s="95"/>
    </row>
    <row r="499">
      <c r="F499" s="91"/>
      <c r="G499" s="91"/>
      <c r="H499" s="91"/>
      <c r="I499" s="91"/>
      <c r="J499" s="91"/>
      <c r="K499" s="91"/>
      <c r="S499" s="92"/>
      <c r="T499" s="92"/>
      <c r="U499" s="92"/>
      <c r="W499" s="95"/>
    </row>
    <row r="500">
      <c r="F500" s="91"/>
      <c r="G500" s="91"/>
      <c r="H500" s="91"/>
      <c r="I500" s="91"/>
      <c r="J500" s="91"/>
      <c r="K500" s="91"/>
      <c r="S500" s="92"/>
      <c r="T500" s="92"/>
      <c r="U500" s="92"/>
      <c r="W500" s="95"/>
    </row>
    <row r="501">
      <c r="F501" s="91"/>
      <c r="G501" s="91"/>
      <c r="H501" s="91"/>
      <c r="I501" s="91"/>
      <c r="J501" s="91"/>
      <c r="K501" s="91"/>
      <c r="S501" s="92"/>
      <c r="T501" s="92"/>
      <c r="U501" s="92"/>
      <c r="W501" s="95"/>
    </row>
    <row r="502">
      <c r="F502" s="91"/>
      <c r="G502" s="91"/>
      <c r="H502" s="91"/>
      <c r="I502" s="91"/>
      <c r="J502" s="91"/>
      <c r="K502" s="91"/>
      <c r="S502" s="92"/>
      <c r="T502" s="92"/>
      <c r="U502" s="92"/>
      <c r="W502" s="95"/>
    </row>
    <row r="503">
      <c r="F503" s="91"/>
      <c r="G503" s="91"/>
      <c r="H503" s="91"/>
      <c r="I503" s="91"/>
      <c r="J503" s="91"/>
      <c r="K503" s="91"/>
      <c r="S503" s="92"/>
      <c r="T503" s="92"/>
      <c r="U503" s="92"/>
      <c r="W503" s="95"/>
    </row>
    <row r="504">
      <c r="F504" s="91"/>
      <c r="G504" s="91"/>
      <c r="H504" s="91"/>
      <c r="I504" s="91"/>
      <c r="J504" s="91"/>
      <c r="K504" s="91"/>
      <c r="S504" s="92"/>
      <c r="T504" s="92"/>
      <c r="U504" s="92"/>
      <c r="W504" s="95"/>
    </row>
    <row r="505">
      <c r="F505" s="91"/>
      <c r="G505" s="91"/>
      <c r="H505" s="91"/>
      <c r="I505" s="91"/>
      <c r="J505" s="91"/>
      <c r="K505" s="91"/>
      <c r="S505" s="92"/>
      <c r="T505" s="92"/>
      <c r="U505" s="92"/>
      <c r="W505" s="95"/>
    </row>
    <row r="506">
      <c r="F506" s="91"/>
      <c r="G506" s="91"/>
      <c r="H506" s="91"/>
      <c r="I506" s="91"/>
      <c r="J506" s="91"/>
      <c r="K506" s="91"/>
      <c r="S506" s="92"/>
      <c r="T506" s="92"/>
      <c r="U506" s="92"/>
      <c r="W506" s="95"/>
    </row>
    <row r="507">
      <c r="F507" s="91"/>
      <c r="G507" s="91"/>
      <c r="H507" s="91"/>
      <c r="I507" s="91"/>
      <c r="J507" s="91"/>
      <c r="K507" s="91"/>
      <c r="S507" s="92"/>
      <c r="T507" s="92"/>
      <c r="U507" s="92"/>
      <c r="W507" s="95"/>
    </row>
    <row r="508">
      <c r="F508" s="91"/>
      <c r="G508" s="91"/>
      <c r="H508" s="91"/>
      <c r="I508" s="91"/>
      <c r="J508" s="91"/>
      <c r="K508" s="91"/>
      <c r="S508" s="92"/>
      <c r="T508" s="92"/>
      <c r="U508" s="92"/>
      <c r="W508" s="95"/>
    </row>
    <row r="509">
      <c r="F509" s="91"/>
      <c r="G509" s="91"/>
      <c r="H509" s="91"/>
      <c r="I509" s="91"/>
      <c r="J509" s="91"/>
      <c r="K509" s="91"/>
      <c r="S509" s="92"/>
      <c r="T509" s="92"/>
      <c r="U509" s="92"/>
      <c r="W509" s="95"/>
    </row>
    <row r="510">
      <c r="F510" s="91"/>
      <c r="G510" s="91"/>
      <c r="H510" s="91"/>
      <c r="I510" s="91"/>
      <c r="J510" s="91"/>
      <c r="K510" s="91"/>
      <c r="S510" s="92"/>
      <c r="T510" s="92"/>
      <c r="U510" s="92"/>
      <c r="W510" s="95"/>
    </row>
    <row r="511">
      <c r="F511" s="91"/>
      <c r="G511" s="91"/>
      <c r="H511" s="91"/>
      <c r="I511" s="91"/>
      <c r="J511" s="91"/>
      <c r="K511" s="91"/>
      <c r="S511" s="92"/>
      <c r="T511" s="92"/>
      <c r="U511" s="92"/>
      <c r="W511" s="95"/>
    </row>
    <row r="512">
      <c r="F512" s="91"/>
      <c r="G512" s="91"/>
      <c r="H512" s="91"/>
      <c r="I512" s="91"/>
      <c r="J512" s="91"/>
      <c r="K512" s="91"/>
      <c r="S512" s="92"/>
      <c r="T512" s="92"/>
      <c r="U512" s="92"/>
      <c r="W512" s="95"/>
    </row>
    <row r="513">
      <c r="F513" s="91"/>
      <c r="G513" s="91"/>
      <c r="H513" s="91"/>
      <c r="I513" s="91"/>
      <c r="J513" s="91"/>
      <c r="K513" s="91"/>
      <c r="S513" s="92"/>
      <c r="T513" s="92"/>
      <c r="U513" s="92"/>
      <c r="W513" s="95"/>
    </row>
    <row r="514">
      <c r="F514" s="91"/>
      <c r="G514" s="91"/>
      <c r="H514" s="91"/>
      <c r="I514" s="91"/>
      <c r="J514" s="91"/>
      <c r="K514" s="91"/>
      <c r="S514" s="92"/>
      <c r="T514" s="92"/>
      <c r="U514" s="92"/>
      <c r="W514" s="95"/>
    </row>
    <row r="515">
      <c r="F515" s="91"/>
      <c r="G515" s="91"/>
      <c r="H515" s="91"/>
      <c r="I515" s="91"/>
      <c r="J515" s="91"/>
      <c r="K515" s="91"/>
      <c r="S515" s="92"/>
      <c r="T515" s="92"/>
      <c r="U515" s="92"/>
      <c r="W515" s="95"/>
    </row>
    <row r="516">
      <c r="F516" s="91"/>
      <c r="G516" s="91"/>
      <c r="H516" s="91"/>
      <c r="I516" s="91"/>
      <c r="J516" s="91"/>
      <c r="K516" s="91"/>
      <c r="S516" s="92"/>
      <c r="T516" s="92"/>
      <c r="U516" s="92"/>
      <c r="W516" s="95"/>
    </row>
    <row r="517">
      <c r="F517" s="91"/>
      <c r="G517" s="91"/>
      <c r="H517" s="91"/>
      <c r="I517" s="91"/>
      <c r="J517" s="91"/>
      <c r="K517" s="91"/>
      <c r="S517" s="92"/>
      <c r="T517" s="92"/>
      <c r="U517" s="92"/>
      <c r="W517" s="95"/>
    </row>
    <row r="518">
      <c r="F518" s="91"/>
      <c r="G518" s="91"/>
      <c r="H518" s="91"/>
      <c r="I518" s="91"/>
      <c r="J518" s="91"/>
      <c r="K518" s="91"/>
      <c r="S518" s="92"/>
      <c r="T518" s="92"/>
      <c r="U518" s="92"/>
      <c r="W518" s="95"/>
    </row>
    <row r="519">
      <c r="F519" s="91"/>
      <c r="G519" s="91"/>
      <c r="H519" s="91"/>
      <c r="I519" s="91"/>
      <c r="J519" s="91"/>
      <c r="K519" s="91"/>
      <c r="S519" s="92"/>
      <c r="T519" s="92"/>
      <c r="U519" s="92"/>
      <c r="W519" s="95"/>
    </row>
    <row r="520">
      <c r="F520" s="91"/>
      <c r="G520" s="91"/>
      <c r="H520" s="91"/>
      <c r="I520" s="91"/>
      <c r="J520" s="91"/>
      <c r="K520" s="91"/>
      <c r="S520" s="92"/>
      <c r="T520" s="92"/>
      <c r="U520" s="92"/>
      <c r="W520" s="95"/>
    </row>
    <row r="521">
      <c r="F521" s="91"/>
      <c r="G521" s="91"/>
      <c r="H521" s="91"/>
      <c r="I521" s="91"/>
      <c r="J521" s="91"/>
      <c r="K521" s="91"/>
      <c r="S521" s="92"/>
      <c r="T521" s="92"/>
      <c r="U521" s="92"/>
      <c r="W521" s="95"/>
    </row>
    <row r="522">
      <c r="F522" s="91"/>
      <c r="G522" s="91"/>
      <c r="H522" s="91"/>
      <c r="I522" s="91"/>
      <c r="J522" s="91"/>
      <c r="K522" s="91"/>
      <c r="S522" s="92"/>
      <c r="T522" s="92"/>
      <c r="U522" s="92"/>
      <c r="W522" s="95"/>
    </row>
    <row r="523">
      <c r="F523" s="91"/>
      <c r="G523" s="91"/>
      <c r="H523" s="91"/>
      <c r="I523" s="91"/>
      <c r="J523" s="91"/>
      <c r="K523" s="91"/>
      <c r="S523" s="92"/>
      <c r="T523" s="92"/>
      <c r="U523" s="92"/>
      <c r="W523" s="95"/>
    </row>
    <row r="524">
      <c r="F524" s="91"/>
      <c r="G524" s="91"/>
      <c r="H524" s="91"/>
      <c r="I524" s="91"/>
      <c r="J524" s="91"/>
      <c r="K524" s="91"/>
      <c r="S524" s="92"/>
      <c r="T524" s="92"/>
      <c r="U524" s="92"/>
      <c r="W524" s="95"/>
    </row>
    <row r="525">
      <c r="F525" s="91"/>
      <c r="G525" s="91"/>
      <c r="H525" s="91"/>
      <c r="I525" s="91"/>
      <c r="J525" s="91"/>
      <c r="K525" s="91"/>
      <c r="S525" s="92"/>
      <c r="T525" s="92"/>
      <c r="U525" s="92"/>
      <c r="W525" s="95"/>
    </row>
    <row r="526">
      <c r="F526" s="91"/>
      <c r="G526" s="91"/>
      <c r="H526" s="91"/>
      <c r="I526" s="91"/>
      <c r="J526" s="91"/>
      <c r="K526" s="91"/>
      <c r="S526" s="92"/>
      <c r="T526" s="92"/>
      <c r="U526" s="92"/>
      <c r="W526" s="95"/>
    </row>
    <row r="527">
      <c r="F527" s="91"/>
      <c r="G527" s="91"/>
      <c r="H527" s="91"/>
      <c r="I527" s="91"/>
      <c r="J527" s="91"/>
      <c r="K527" s="91"/>
      <c r="S527" s="92"/>
      <c r="T527" s="92"/>
      <c r="U527" s="92"/>
      <c r="W527" s="95"/>
    </row>
    <row r="528">
      <c r="F528" s="91"/>
      <c r="G528" s="91"/>
      <c r="H528" s="91"/>
      <c r="I528" s="91"/>
      <c r="J528" s="91"/>
      <c r="K528" s="91"/>
      <c r="S528" s="92"/>
      <c r="T528" s="92"/>
      <c r="U528" s="92"/>
      <c r="W528" s="95"/>
    </row>
    <row r="529">
      <c r="F529" s="91"/>
      <c r="G529" s="91"/>
      <c r="H529" s="91"/>
      <c r="I529" s="91"/>
      <c r="J529" s="91"/>
      <c r="K529" s="91"/>
      <c r="S529" s="92"/>
      <c r="T529" s="92"/>
      <c r="U529" s="92"/>
      <c r="W529" s="95"/>
    </row>
    <row r="530">
      <c r="F530" s="91"/>
      <c r="G530" s="91"/>
      <c r="H530" s="91"/>
      <c r="I530" s="91"/>
      <c r="J530" s="91"/>
      <c r="K530" s="91"/>
      <c r="S530" s="92"/>
      <c r="T530" s="92"/>
      <c r="U530" s="92"/>
      <c r="W530" s="95"/>
    </row>
    <row r="531">
      <c r="F531" s="91"/>
      <c r="G531" s="91"/>
      <c r="H531" s="91"/>
      <c r="I531" s="91"/>
      <c r="J531" s="91"/>
      <c r="K531" s="91"/>
      <c r="S531" s="92"/>
      <c r="T531" s="92"/>
      <c r="U531" s="92"/>
      <c r="W531" s="95"/>
    </row>
    <row r="532">
      <c r="F532" s="91"/>
      <c r="G532" s="91"/>
      <c r="H532" s="91"/>
      <c r="I532" s="91"/>
      <c r="J532" s="91"/>
      <c r="K532" s="91"/>
      <c r="S532" s="92"/>
      <c r="T532" s="92"/>
      <c r="U532" s="92"/>
      <c r="W532" s="95"/>
    </row>
    <row r="533">
      <c r="F533" s="91"/>
      <c r="G533" s="91"/>
      <c r="H533" s="91"/>
      <c r="I533" s="91"/>
      <c r="J533" s="91"/>
      <c r="K533" s="91"/>
      <c r="S533" s="92"/>
      <c r="T533" s="92"/>
      <c r="U533" s="92"/>
      <c r="W533" s="95"/>
    </row>
    <row r="534">
      <c r="F534" s="91"/>
      <c r="G534" s="91"/>
      <c r="H534" s="91"/>
      <c r="I534" s="91"/>
      <c r="J534" s="91"/>
      <c r="K534" s="91"/>
      <c r="S534" s="92"/>
      <c r="T534" s="92"/>
      <c r="U534" s="92"/>
      <c r="W534" s="95"/>
    </row>
    <row r="535">
      <c r="F535" s="91"/>
      <c r="G535" s="91"/>
      <c r="H535" s="91"/>
      <c r="I535" s="91"/>
      <c r="J535" s="91"/>
      <c r="K535" s="91"/>
      <c r="S535" s="92"/>
      <c r="T535" s="92"/>
      <c r="U535" s="92"/>
      <c r="W535" s="95"/>
    </row>
    <row r="536">
      <c r="F536" s="91"/>
      <c r="G536" s="91"/>
      <c r="H536" s="91"/>
      <c r="I536" s="91"/>
      <c r="J536" s="91"/>
      <c r="K536" s="91"/>
      <c r="S536" s="92"/>
      <c r="T536" s="92"/>
      <c r="U536" s="92"/>
      <c r="W536" s="95"/>
    </row>
    <row r="537">
      <c r="F537" s="91"/>
      <c r="G537" s="91"/>
      <c r="H537" s="91"/>
      <c r="I537" s="91"/>
      <c r="J537" s="91"/>
      <c r="K537" s="91"/>
      <c r="S537" s="92"/>
      <c r="T537" s="92"/>
      <c r="U537" s="92"/>
      <c r="W537" s="95"/>
    </row>
    <row r="538">
      <c r="F538" s="91"/>
      <c r="G538" s="91"/>
      <c r="H538" s="91"/>
      <c r="I538" s="91"/>
      <c r="J538" s="91"/>
      <c r="K538" s="91"/>
      <c r="S538" s="92"/>
      <c r="T538" s="92"/>
      <c r="U538" s="92"/>
      <c r="W538" s="95"/>
    </row>
    <row r="539">
      <c r="F539" s="91"/>
      <c r="G539" s="91"/>
      <c r="H539" s="91"/>
      <c r="I539" s="91"/>
      <c r="J539" s="91"/>
      <c r="K539" s="91"/>
      <c r="S539" s="92"/>
      <c r="T539" s="92"/>
      <c r="U539" s="92"/>
      <c r="W539" s="95"/>
    </row>
    <row r="540">
      <c r="F540" s="91"/>
      <c r="G540" s="91"/>
      <c r="H540" s="91"/>
      <c r="I540" s="91"/>
      <c r="J540" s="91"/>
      <c r="K540" s="91"/>
      <c r="S540" s="92"/>
      <c r="T540" s="92"/>
      <c r="U540" s="92"/>
      <c r="W540" s="95"/>
    </row>
    <row r="541">
      <c r="F541" s="91"/>
      <c r="G541" s="91"/>
      <c r="H541" s="91"/>
      <c r="I541" s="91"/>
      <c r="J541" s="91"/>
      <c r="K541" s="91"/>
      <c r="S541" s="92"/>
      <c r="T541" s="92"/>
      <c r="U541" s="92"/>
      <c r="W541" s="95"/>
    </row>
    <row r="542">
      <c r="F542" s="91"/>
      <c r="G542" s="91"/>
      <c r="H542" s="91"/>
      <c r="I542" s="91"/>
      <c r="J542" s="91"/>
      <c r="K542" s="91"/>
      <c r="S542" s="92"/>
      <c r="T542" s="92"/>
      <c r="U542" s="92"/>
      <c r="W542" s="95"/>
    </row>
    <row r="543">
      <c r="F543" s="91"/>
      <c r="G543" s="91"/>
      <c r="H543" s="91"/>
      <c r="I543" s="91"/>
      <c r="J543" s="91"/>
      <c r="K543" s="91"/>
      <c r="S543" s="92"/>
      <c r="T543" s="92"/>
      <c r="U543" s="92"/>
      <c r="W543" s="95"/>
    </row>
    <row r="544">
      <c r="F544" s="91"/>
      <c r="G544" s="91"/>
      <c r="H544" s="91"/>
      <c r="I544" s="91"/>
      <c r="J544" s="91"/>
      <c r="K544" s="91"/>
      <c r="S544" s="92"/>
      <c r="T544" s="92"/>
      <c r="U544" s="92"/>
      <c r="W544" s="95"/>
    </row>
    <row r="545">
      <c r="F545" s="91"/>
      <c r="G545" s="91"/>
      <c r="H545" s="91"/>
      <c r="I545" s="91"/>
      <c r="J545" s="91"/>
      <c r="K545" s="91"/>
      <c r="S545" s="92"/>
      <c r="T545" s="92"/>
      <c r="U545" s="92"/>
      <c r="W545" s="95"/>
    </row>
    <row r="546">
      <c r="F546" s="91"/>
      <c r="G546" s="91"/>
      <c r="H546" s="91"/>
      <c r="I546" s="91"/>
      <c r="J546" s="91"/>
      <c r="K546" s="91"/>
      <c r="S546" s="92"/>
      <c r="T546" s="92"/>
      <c r="U546" s="92"/>
      <c r="W546" s="95"/>
    </row>
    <row r="547">
      <c r="F547" s="91"/>
      <c r="G547" s="91"/>
      <c r="H547" s="91"/>
      <c r="I547" s="91"/>
      <c r="J547" s="91"/>
      <c r="K547" s="91"/>
      <c r="S547" s="92"/>
      <c r="T547" s="92"/>
      <c r="U547" s="92"/>
      <c r="W547" s="95"/>
    </row>
    <row r="548">
      <c r="F548" s="91"/>
      <c r="G548" s="91"/>
      <c r="H548" s="91"/>
      <c r="I548" s="91"/>
      <c r="J548" s="91"/>
      <c r="K548" s="91"/>
      <c r="S548" s="92"/>
      <c r="T548" s="92"/>
      <c r="U548" s="92"/>
      <c r="W548" s="95"/>
    </row>
    <row r="549">
      <c r="F549" s="91"/>
      <c r="G549" s="91"/>
      <c r="H549" s="91"/>
      <c r="I549" s="91"/>
      <c r="J549" s="91"/>
      <c r="K549" s="91"/>
      <c r="S549" s="92"/>
      <c r="T549" s="92"/>
      <c r="U549" s="92"/>
      <c r="W549" s="95"/>
    </row>
    <row r="550">
      <c r="F550" s="91"/>
      <c r="G550" s="91"/>
      <c r="H550" s="91"/>
      <c r="I550" s="91"/>
      <c r="J550" s="91"/>
      <c r="K550" s="91"/>
      <c r="S550" s="92"/>
      <c r="T550" s="92"/>
      <c r="U550" s="92"/>
      <c r="W550" s="95"/>
    </row>
    <row r="551">
      <c r="F551" s="91"/>
      <c r="G551" s="91"/>
      <c r="H551" s="91"/>
      <c r="I551" s="91"/>
      <c r="J551" s="91"/>
      <c r="K551" s="91"/>
      <c r="S551" s="92"/>
      <c r="T551" s="92"/>
      <c r="U551" s="92"/>
      <c r="W551" s="95"/>
    </row>
    <row r="552">
      <c r="F552" s="91"/>
      <c r="G552" s="91"/>
      <c r="H552" s="91"/>
      <c r="I552" s="91"/>
      <c r="J552" s="91"/>
      <c r="K552" s="91"/>
      <c r="S552" s="92"/>
      <c r="T552" s="92"/>
      <c r="U552" s="92"/>
      <c r="W552" s="95"/>
    </row>
    <row r="553">
      <c r="F553" s="91"/>
      <c r="G553" s="91"/>
      <c r="H553" s="91"/>
      <c r="I553" s="91"/>
      <c r="J553" s="91"/>
      <c r="K553" s="91"/>
      <c r="S553" s="92"/>
      <c r="T553" s="92"/>
      <c r="U553" s="92"/>
      <c r="W553" s="95"/>
    </row>
    <row r="554">
      <c r="F554" s="91"/>
      <c r="G554" s="91"/>
      <c r="H554" s="91"/>
      <c r="I554" s="91"/>
      <c r="J554" s="91"/>
      <c r="K554" s="91"/>
      <c r="S554" s="92"/>
      <c r="T554" s="92"/>
      <c r="U554" s="92"/>
      <c r="W554" s="95"/>
    </row>
    <row r="555">
      <c r="F555" s="91"/>
      <c r="G555" s="91"/>
      <c r="H555" s="91"/>
      <c r="I555" s="91"/>
      <c r="J555" s="91"/>
      <c r="K555" s="91"/>
      <c r="S555" s="92"/>
      <c r="T555" s="92"/>
      <c r="U555" s="92"/>
      <c r="W555" s="95"/>
    </row>
    <row r="556">
      <c r="F556" s="91"/>
      <c r="G556" s="91"/>
      <c r="H556" s="91"/>
      <c r="I556" s="91"/>
      <c r="J556" s="91"/>
      <c r="K556" s="91"/>
      <c r="S556" s="92"/>
      <c r="T556" s="92"/>
      <c r="U556" s="92"/>
      <c r="W556" s="95"/>
    </row>
    <row r="557">
      <c r="F557" s="91"/>
      <c r="G557" s="91"/>
      <c r="H557" s="91"/>
      <c r="I557" s="91"/>
      <c r="J557" s="91"/>
      <c r="K557" s="91"/>
      <c r="S557" s="92"/>
      <c r="T557" s="92"/>
      <c r="U557" s="92"/>
      <c r="W557" s="95"/>
    </row>
    <row r="558">
      <c r="F558" s="91"/>
      <c r="G558" s="91"/>
      <c r="H558" s="91"/>
      <c r="I558" s="91"/>
      <c r="J558" s="91"/>
      <c r="K558" s="91"/>
      <c r="S558" s="92"/>
      <c r="T558" s="92"/>
      <c r="U558" s="92"/>
      <c r="W558" s="95"/>
    </row>
    <row r="559">
      <c r="F559" s="91"/>
      <c r="G559" s="91"/>
      <c r="H559" s="91"/>
      <c r="I559" s="91"/>
      <c r="J559" s="91"/>
      <c r="K559" s="91"/>
      <c r="S559" s="92"/>
      <c r="T559" s="92"/>
      <c r="U559" s="92"/>
      <c r="W559" s="95"/>
    </row>
    <row r="560">
      <c r="F560" s="91"/>
      <c r="G560" s="91"/>
      <c r="H560" s="91"/>
      <c r="I560" s="91"/>
      <c r="J560" s="91"/>
      <c r="K560" s="91"/>
      <c r="S560" s="92"/>
      <c r="T560" s="92"/>
      <c r="U560" s="92"/>
      <c r="W560" s="95"/>
    </row>
    <row r="561">
      <c r="F561" s="91"/>
      <c r="G561" s="91"/>
      <c r="H561" s="91"/>
      <c r="I561" s="91"/>
      <c r="J561" s="91"/>
      <c r="K561" s="91"/>
      <c r="S561" s="92"/>
      <c r="T561" s="92"/>
      <c r="U561" s="92"/>
      <c r="W561" s="95"/>
    </row>
    <row r="562">
      <c r="F562" s="91"/>
      <c r="G562" s="91"/>
      <c r="H562" s="91"/>
      <c r="I562" s="91"/>
      <c r="J562" s="91"/>
      <c r="K562" s="91"/>
      <c r="S562" s="92"/>
      <c r="T562" s="92"/>
      <c r="U562" s="92"/>
      <c r="W562" s="95"/>
    </row>
    <row r="563">
      <c r="F563" s="91"/>
      <c r="G563" s="91"/>
      <c r="H563" s="91"/>
      <c r="I563" s="91"/>
      <c r="J563" s="91"/>
      <c r="K563" s="91"/>
      <c r="S563" s="92"/>
      <c r="T563" s="92"/>
      <c r="U563" s="92"/>
      <c r="W563" s="95"/>
    </row>
    <row r="564">
      <c r="F564" s="91"/>
      <c r="G564" s="91"/>
      <c r="H564" s="91"/>
      <c r="I564" s="91"/>
      <c r="J564" s="91"/>
      <c r="K564" s="91"/>
      <c r="S564" s="92"/>
      <c r="T564" s="92"/>
      <c r="U564" s="92"/>
      <c r="W564" s="95"/>
    </row>
    <row r="565">
      <c r="F565" s="91"/>
      <c r="G565" s="91"/>
      <c r="H565" s="91"/>
      <c r="I565" s="91"/>
      <c r="J565" s="91"/>
      <c r="K565" s="91"/>
      <c r="S565" s="92"/>
      <c r="T565" s="92"/>
      <c r="U565" s="92"/>
      <c r="W565" s="95"/>
    </row>
    <row r="566">
      <c r="F566" s="91"/>
      <c r="G566" s="91"/>
      <c r="H566" s="91"/>
      <c r="I566" s="91"/>
      <c r="J566" s="91"/>
      <c r="K566" s="91"/>
      <c r="S566" s="92"/>
      <c r="T566" s="92"/>
      <c r="U566" s="92"/>
      <c r="W566" s="95"/>
    </row>
    <row r="567">
      <c r="F567" s="91"/>
      <c r="G567" s="91"/>
      <c r="H567" s="91"/>
      <c r="I567" s="91"/>
      <c r="J567" s="91"/>
      <c r="K567" s="91"/>
      <c r="S567" s="92"/>
      <c r="T567" s="92"/>
      <c r="U567" s="92"/>
      <c r="W567" s="95"/>
    </row>
    <row r="568">
      <c r="F568" s="91"/>
      <c r="G568" s="91"/>
      <c r="H568" s="91"/>
      <c r="I568" s="91"/>
      <c r="J568" s="91"/>
      <c r="K568" s="91"/>
      <c r="S568" s="92"/>
      <c r="T568" s="92"/>
      <c r="U568" s="92"/>
      <c r="W568" s="95"/>
    </row>
    <row r="569">
      <c r="F569" s="91"/>
      <c r="G569" s="91"/>
      <c r="H569" s="91"/>
      <c r="I569" s="91"/>
      <c r="J569" s="91"/>
      <c r="K569" s="91"/>
      <c r="S569" s="92"/>
      <c r="T569" s="92"/>
      <c r="U569" s="92"/>
      <c r="W569" s="95"/>
    </row>
    <row r="570">
      <c r="F570" s="91"/>
      <c r="G570" s="91"/>
      <c r="H570" s="91"/>
      <c r="I570" s="91"/>
      <c r="J570" s="91"/>
      <c r="K570" s="91"/>
      <c r="S570" s="92"/>
      <c r="T570" s="92"/>
      <c r="U570" s="92"/>
      <c r="W570" s="95"/>
    </row>
    <row r="571">
      <c r="F571" s="91"/>
      <c r="G571" s="91"/>
      <c r="H571" s="91"/>
      <c r="I571" s="91"/>
      <c r="J571" s="91"/>
      <c r="K571" s="91"/>
      <c r="S571" s="92"/>
      <c r="T571" s="92"/>
      <c r="U571" s="92"/>
      <c r="W571" s="95"/>
    </row>
    <row r="572">
      <c r="F572" s="91"/>
      <c r="G572" s="91"/>
      <c r="H572" s="91"/>
      <c r="I572" s="91"/>
      <c r="J572" s="91"/>
      <c r="K572" s="91"/>
      <c r="S572" s="92"/>
      <c r="T572" s="92"/>
      <c r="U572" s="92"/>
      <c r="W572" s="95"/>
    </row>
    <row r="573">
      <c r="F573" s="91"/>
      <c r="G573" s="91"/>
      <c r="H573" s="91"/>
      <c r="I573" s="91"/>
      <c r="J573" s="91"/>
      <c r="K573" s="91"/>
      <c r="S573" s="92"/>
      <c r="T573" s="92"/>
      <c r="U573" s="92"/>
      <c r="W573" s="95"/>
    </row>
    <row r="574">
      <c r="F574" s="91"/>
      <c r="G574" s="91"/>
      <c r="H574" s="91"/>
      <c r="I574" s="91"/>
      <c r="J574" s="91"/>
      <c r="K574" s="91"/>
      <c r="S574" s="92"/>
      <c r="T574" s="92"/>
      <c r="U574" s="92"/>
      <c r="W574" s="95"/>
    </row>
    <row r="575">
      <c r="F575" s="91"/>
      <c r="G575" s="91"/>
      <c r="H575" s="91"/>
      <c r="I575" s="91"/>
      <c r="J575" s="91"/>
      <c r="K575" s="91"/>
      <c r="S575" s="92"/>
      <c r="T575" s="92"/>
      <c r="U575" s="92"/>
      <c r="W575" s="95"/>
    </row>
    <row r="576">
      <c r="F576" s="91"/>
      <c r="G576" s="91"/>
      <c r="H576" s="91"/>
      <c r="I576" s="91"/>
      <c r="J576" s="91"/>
      <c r="K576" s="91"/>
      <c r="S576" s="92"/>
      <c r="T576" s="92"/>
      <c r="U576" s="92"/>
      <c r="W576" s="95"/>
    </row>
    <row r="577">
      <c r="F577" s="91"/>
      <c r="G577" s="91"/>
      <c r="H577" s="91"/>
      <c r="I577" s="91"/>
      <c r="J577" s="91"/>
      <c r="K577" s="91"/>
      <c r="S577" s="92"/>
      <c r="T577" s="92"/>
      <c r="U577" s="92"/>
      <c r="W577" s="95"/>
    </row>
    <row r="578">
      <c r="F578" s="91"/>
      <c r="G578" s="91"/>
      <c r="H578" s="91"/>
      <c r="I578" s="91"/>
      <c r="J578" s="91"/>
      <c r="K578" s="91"/>
      <c r="S578" s="92"/>
      <c r="T578" s="92"/>
      <c r="U578" s="92"/>
      <c r="W578" s="95"/>
    </row>
    <row r="579">
      <c r="F579" s="91"/>
      <c r="G579" s="91"/>
      <c r="H579" s="91"/>
      <c r="I579" s="91"/>
      <c r="J579" s="91"/>
      <c r="K579" s="91"/>
      <c r="S579" s="92"/>
      <c r="T579" s="92"/>
      <c r="U579" s="92"/>
      <c r="W579" s="95"/>
    </row>
    <row r="580">
      <c r="F580" s="91"/>
      <c r="G580" s="91"/>
      <c r="H580" s="91"/>
      <c r="I580" s="91"/>
      <c r="J580" s="91"/>
      <c r="K580" s="91"/>
      <c r="S580" s="92"/>
      <c r="T580" s="92"/>
      <c r="U580" s="92"/>
      <c r="W580" s="95"/>
    </row>
    <row r="581">
      <c r="F581" s="91"/>
      <c r="G581" s="91"/>
      <c r="H581" s="91"/>
      <c r="I581" s="91"/>
      <c r="J581" s="91"/>
      <c r="K581" s="91"/>
      <c r="S581" s="92"/>
      <c r="T581" s="92"/>
      <c r="U581" s="92"/>
      <c r="W581" s="95"/>
    </row>
    <row r="582">
      <c r="F582" s="91"/>
      <c r="G582" s="91"/>
      <c r="H582" s="91"/>
      <c r="I582" s="91"/>
      <c r="J582" s="91"/>
      <c r="K582" s="91"/>
      <c r="S582" s="92"/>
      <c r="T582" s="92"/>
      <c r="U582" s="92"/>
      <c r="W582" s="95"/>
    </row>
    <row r="583">
      <c r="F583" s="91"/>
      <c r="G583" s="91"/>
      <c r="H583" s="91"/>
      <c r="I583" s="91"/>
      <c r="J583" s="91"/>
      <c r="K583" s="91"/>
      <c r="S583" s="92"/>
      <c r="T583" s="92"/>
      <c r="U583" s="92"/>
      <c r="W583" s="95"/>
    </row>
    <row r="584">
      <c r="F584" s="91"/>
      <c r="G584" s="91"/>
      <c r="H584" s="91"/>
      <c r="I584" s="91"/>
      <c r="J584" s="91"/>
      <c r="K584" s="91"/>
      <c r="S584" s="92"/>
      <c r="T584" s="92"/>
      <c r="U584" s="92"/>
      <c r="W584" s="95"/>
    </row>
    <row r="585">
      <c r="F585" s="91"/>
      <c r="G585" s="91"/>
      <c r="H585" s="91"/>
      <c r="I585" s="91"/>
      <c r="J585" s="91"/>
      <c r="K585" s="91"/>
      <c r="S585" s="92"/>
      <c r="T585" s="92"/>
      <c r="U585" s="92"/>
      <c r="W585" s="95"/>
    </row>
    <row r="586">
      <c r="F586" s="91"/>
      <c r="G586" s="91"/>
      <c r="H586" s="91"/>
      <c r="I586" s="91"/>
      <c r="J586" s="91"/>
      <c r="K586" s="91"/>
      <c r="S586" s="92"/>
      <c r="T586" s="92"/>
      <c r="U586" s="92"/>
      <c r="W586" s="95"/>
    </row>
    <row r="587">
      <c r="F587" s="91"/>
      <c r="G587" s="91"/>
      <c r="H587" s="91"/>
      <c r="I587" s="91"/>
      <c r="J587" s="91"/>
      <c r="K587" s="91"/>
      <c r="S587" s="92"/>
      <c r="T587" s="92"/>
      <c r="U587" s="92"/>
      <c r="W587" s="95"/>
    </row>
    <row r="588">
      <c r="F588" s="91"/>
      <c r="G588" s="91"/>
      <c r="H588" s="91"/>
      <c r="I588" s="91"/>
      <c r="J588" s="91"/>
      <c r="K588" s="91"/>
      <c r="S588" s="92"/>
      <c r="T588" s="92"/>
      <c r="U588" s="92"/>
      <c r="W588" s="95"/>
    </row>
    <row r="589">
      <c r="F589" s="91"/>
      <c r="G589" s="91"/>
      <c r="H589" s="91"/>
      <c r="I589" s="91"/>
      <c r="J589" s="91"/>
      <c r="K589" s="91"/>
      <c r="S589" s="92"/>
      <c r="T589" s="92"/>
      <c r="U589" s="92"/>
      <c r="W589" s="95"/>
    </row>
    <row r="590">
      <c r="F590" s="91"/>
      <c r="G590" s="91"/>
      <c r="H590" s="91"/>
      <c r="I590" s="91"/>
      <c r="J590" s="91"/>
      <c r="K590" s="91"/>
      <c r="S590" s="92"/>
      <c r="T590" s="92"/>
      <c r="U590" s="92"/>
      <c r="W590" s="95"/>
    </row>
    <row r="591">
      <c r="F591" s="91"/>
      <c r="G591" s="91"/>
      <c r="H591" s="91"/>
      <c r="I591" s="91"/>
      <c r="J591" s="91"/>
      <c r="K591" s="91"/>
      <c r="S591" s="92"/>
      <c r="T591" s="92"/>
      <c r="U591" s="92"/>
      <c r="W591" s="95"/>
    </row>
    <row r="592">
      <c r="F592" s="91"/>
      <c r="G592" s="91"/>
      <c r="H592" s="91"/>
      <c r="I592" s="91"/>
      <c r="J592" s="91"/>
      <c r="K592" s="91"/>
      <c r="S592" s="92"/>
      <c r="T592" s="92"/>
      <c r="U592" s="92"/>
      <c r="W592" s="95"/>
    </row>
    <row r="593">
      <c r="F593" s="91"/>
      <c r="G593" s="91"/>
      <c r="H593" s="91"/>
      <c r="I593" s="91"/>
      <c r="J593" s="91"/>
      <c r="K593" s="91"/>
      <c r="S593" s="92"/>
      <c r="T593" s="92"/>
      <c r="U593" s="92"/>
      <c r="W593" s="95"/>
    </row>
    <row r="594">
      <c r="F594" s="91"/>
      <c r="G594" s="91"/>
      <c r="H594" s="91"/>
      <c r="I594" s="91"/>
      <c r="J594" s="91"/>
      <c r="K594" s="91"/>
      <c r="S594" s="92"/>
      <c r="T594" s="92"/>
      <c r="U594" s="92"/>
      <c r="W594" s="95"/>
    </row>
    <row r="595">
      <c r="F595" s="91"/>
      <c r="G595" s="91"/>
      <c r="H595" s="91"/>
      <c r="I595" s="91"/>
      <c r="J595" s="91"/>
      <c r="K595" s="91"/>
      <c r="S595" s="92"/>
      <c r="T595" s="92"/>
      <c r="U595" s="92"/>
      <c r="W595" s="95"/>
    </row>
    <row r="596">
      <c r="F596" s="91"/>
      <c r="G596" s="91"/>
      <c r="H596" s="91"/>
      <c r="I596" s="91"/>
      <c r="J596" s="91"/>
      <c r="K596" s="91"/>
      <c r="S596" s="92"/>
      <c r="T596" s="92"/>
      <c r="U596" s="92"/>
      <c r="W596" s="95"/>
    </row>
    <row r="597">
      <c r="F597" s="91"/>
      <c r="G597" s="91"/>
      <c r="H597" s="91"/>
      <c r="I597" s="91"/>
      <c r="J597" s="91"/>
      <c r="K597" s="91"/>
      <c r="S597" s="92"/>
      <c r="T597" s="92"/>
      <c r="U597" s="92"/>
      <c r="W597" s="95"/>
    </row>
    <row r="598">
      <c r="F598" s="91"/>
      <c r="G598" s="91"/>
      <c r="H598" s="91"/>
      <c r="I598" s="91"/>
      <c r="J598" s="91"/>
      <c r="K598" s="91"/>
      <c r="S598" s="92"/>
      <c r="T598" s="92"/>
      <c r="U598" s="92"/>
      <c r="W598" s="95"/>
    </row>
    <row r="599">
      <c r="F599" s="91"/>
      <c r="G599" s="91"/>
      <c r="H599" s="91"/>
      <c r="I599" s="91"/>
      <c r="J599" s="91"/>
      <c r="K599" s="91"/>
      <c r="S599" s="92"/>
      <c r="T599" s="92"/>
      <c r="U599" s="92"/>
      <c r="W599" s="95"/>
    </row>
    <row r="600">
      <c r="F600" s="91"/>
      <c r="G600" s="91"/>
      <c r="H600" s="91"/>
      <c r="I600" s="91"/>
      <c r="J600" s="91"/>
      <c r="K600" s="91"/>
      <c r="S600" s="92"/>
      <c r="T600" s="92"/>
      <c r="U600" s="92"/>
      <c r="W600" s="95"/>
    </row>
    <row r="601">
      <c r="F601" s="91"/>
      <c r="G601" s="91"/>
      <c r="H601" s="91"/>
      <c r="I601" s="91"/>
      <c r="J601" s="91"/>
      <c r="K601" s="91"/>
      <c r="S601" s="92"/>
      <c r="T601" s="92"/>
      <c r="U601" s="92"/>
      <c r="W601" s="95"/>
    </row>
    <row r="602">
      <c r="F602" s="91"/>
      <c r="G602" s="91"/>
      <c r="H602" s="91"/>
      <c r="I602" s="91"/>
      <c r="J602" s="91"/>
      <c r="K602" s="91"/>
      <c r="S602" s="92"/>
      <c r="T602" s="92"/>
      <c r="U602" s="92"/>
      <c r="W602" s="95"/>
    </row>
    <row r="603">
      <c r="F603" s="91"/>
      <c r="G603" s="91"/>
      <c r="H603" s="91"/>
      <c r="I603" s="91"/>
      <c r="J603" s="91"/>
      <c r="K603" s="91"/>
      <c r="S603" s="92"/>
      <c r="T603" s="92"/>
      <c r="U603" s="92"/>
      <c r="W603" s="95"/>
    </row>
    <row r="604">
      <c r="F604" s="91"/>
      <c r="G604" s="91"/>
      <c r="H604" s="91"/>
      <c r="I604" s="91"/>
      <c r="J604" s="91"/>
      <c r="K604" s="91"/>
      <c r="S604" s="92"/>
      <c r="T604" s="92"/>
      <c r="U604" s="92"/>
      <c r="W604" s="95"/>
    </row>
    <row r="605">
      <c r="F605" s="91"/>
      <c r="G605" s="91"/>
      <c r="H605" s="91"/>
      <c r="I605" s="91"/>
      <c r="J605" s="91"/>
      <c r="K605" s="91"/>
      <c r="S605" s="92"/>
      <c r="T605" s="92"/>
      <c r="U605" s="92"/>
      <c r="W605" s="95"/>
    </row>
    <row r="606">
      <c r="F606" s="91"/>
      <c r="G606" s="91"/>
      <c r="H606" s="91"/>
      <c r="I606" s="91"/>
      <c r="J606" s="91"/>
      <c r="K606" s="91"/>
      <c r="S606" s="92"/>
      <c r="T606" s="92"/>
      <c r="U606" s="92"/>
      <c r="W606" s="95"/>
    </row>
    <row r="607">
      <c r="F607" s="91"/>
      <c r="G607" s="91"/>
      <c r="H607" s="91"/>
      <c r="I607" s="91"/>
      <c r="J607" s="91"/>
      <c r="K607" s="91"/>
      <c r="S607" s="92"/>
      <c r="T607" s="92"/>
      <c r="U607" s="92"/>
      <c r="W607" s="95"/>
    </row>
    <row r="608">
      <c r="F608" s="91"/>
      <c r="G608" s="91"/>
      <c r="H608" s="91"/>
      <c r="I608" s="91"/>
      <c r="J608" s="91"/>
      <c r="K608" s="91"/>
      <c r="S608" s="92"/>
      <c r="T608" s="92"/>
      <c r="U608" s="92"/>
      <c r="W608" s="95"/>
    </row>
    <row r="609">
      <c r="F609" s="91"/>
      <c r="G609" s="91"/>
      <c r="H609" s="91"/>
      <c r="I609" s="91"/>
      <c r="J609" s="91"/>
      <c r="K609" s="91"/>
      <c r="S609" s="92"/>
      <c r="T609" s="92"/>
      <c r="U609" s="92"/>
      <c r="W609" s="95"/>
    </row>
    <row r="610">
      <c r="F610" s="91"/>
      <c r="G610" s="91"/>
      <c r="H610" s="91"/>
      <c r="I610" s="91"/>
      <c r="J610" s="91"/>
      <c r="K610" s="91"/>
      <c r="S610" s="92"/>
      <c r="T610" s="92"/>
      <c r="U610" s="92"/>
      <c r="W610" s="95"/>
    </row>
    <row r="611">
      <c r="F611" s="91"/>
      <c r="G611" s="91"/>
      <c r="H611" s="91"/>
      <c r="I611" s="91"/>
      <c r="J611" s="91"/>
      <c r="K611" s="91"/>
      <c r="S611" s="92"/>
      <c r="T611" s="92"/>
      <c r="U611" s="92"/>
      <c r="W611" s="95"/>
    </row>
    <row r="612">
      <c r="F612" s="91"/>
      <c r="G612" s="91"/>
      <c r="H612" s="91"/>
      <c r="I612" s="91"/>
      <c r="J612" s="91"/>
      <c r="K612" s="91"/>
      <c r="S612" s="92"/>
      <c r="T612" s="92"/>
      <c r="U612" s="92"/>
      <c r="W612" s="95"/>
    </row>
    <row r="613">
      <c r="F613" s="91"/>
      <c r="G613" s="91"/>
      <c r="H613" s="91"/>
      <c r="I613" s="91"/>
      <c r="J613" s="91"/>
      <c r="K613" s="91"/>
      <c r="S613" s="92"/>
      <c r="T613" s="92"/>
      <c r="U613" s="92"/>
      <c r="W613" s="95"/>
    </row>
    <row r="614">
      <c r="F614" s="91"/>
      <c r="G614" s="91"/>
      <c r="H614" s="91"/>
      <c r="I614" s="91"/>
      <c r="J614" s="91"/>
      <c r="K614" s="91"/>
      <c r="S614" s="92"/>
      <c r="T614" s="92"/>
      <c r="U614" s="92"/>
      <c r="W614" s="95"/>
    </row>
    <row r="615">
      <c r="F615" s="91"/>
      <c r="G615" s="91"/>
      <c r="H615" s="91"/>
      <c r="I615" s="91"/>
      <c r="J615" s="91"/>
      <c r="K615" s="91"/>
      <c r="S615" s="92"/>
      <c r="T615" s="92"/>
      <c r="U615" s="92"/>
      <c r="W615" s="95"/>
    </row>
    <row r="616">
      <c r="F616" s="91"/>
      <c r="G616" s="91"/>
      <c r="H616" s="91"/>
      <c r="I616" s="91"/>
      <c r="J616" s="91"/>
      <c r="K616" s="91"/>
      <c r="S616" s="92"/>
      <c r="T616" s="92"/>
      <c r="U616" s="92"/>
      <c r="W616" s="95"/>
    </row>
    <row r="617">
      <c r="F617" s="91"/>
      <c r="G617" s="91"/>
      <c r="H617" s="91"/>
      <c r="I617" s="91"/>
      <c r="J617" s="91"/>
      <c r="K617" s="91"/>
      <c r="S617" s="92"/>
      <c r="T617" s="92"/>
      <c r="U617" s="92"/>
      <c r="W617" s="95"/>
    </row>
    <row r="618">
      <c r="F618" s="91"/>
      <c r="G618" s="91"/>
      <c r="H618" s="91"/>
      <c r="I618" s="91"/>
      <c r="J618" s="91"/>
      <c r="K618" s="91"/>
      <c r="S618" s="92"/>
      <c r="T618" s="92"/>
      <c r="U618" s="92"/>
      <c r="W618" s="95"/>
    </row>
    <row r="619">
      <c r="F619" s="91"/>
      <c r="G619" s="91"/>
      <c r="H619" s="91"/>
      <c r="I619" s="91"/>
      <c r="J619" s="91"/>
      <c r="K619" s="91"/>
      <c r="S619" s="92"/>
      <c r="T619" s="92"/>
      <c r="U619" s="92"/>
      <c r="W619" s="95"/>
    </row>
    <row r="620">
      <c r="F620" s="91"/>
      <c r="G620" s="91"/>
      <c r="H620" s="91"/>
      <c r="I620" s="91"/>
      <c r="J620" s="91"/>
      <c r="K620" s="91"/>
      <c r="S620" s="92"/>
      <c r="T620" s="92"/>
      <c r="U620" s="92"/>
      <c r="W620" s="95"/>
    </row>
    <row r="621">
      <c r="F621" s="91"/>
      <c r="G621" s="91"/>
      <c r="H621" s="91"/>
      <c r="I621" s="91"/>
      <c r="J621" s="91"/>
      <c r="K621" s="91"/>
      <c r="S621" s="92"/>
      <c r="T621" s="92"/>
      <c r="U621" s="92"/>
      <c r="W621" s="95"/>
    </row>
    <row r="622">
      <c r="F622" s="91"/>
      <c r="G622" s="91"/>
      <c r="H622" s="91"/>
      <c r="I622" s="91"/>
      <c r="J622" s="91"/>
      <c r="K622" s="91"/>
      <c r="S622" s="92"/>
      <c r="T622" s="92"/>
      <c r="U622" s="92"/>
      <c r="W622" s="95"/>
    </row>
    <row r="623">
      <c r="F623" s="91"/>
      <c r="G623" s="91"/>
      <c r="H623" s="91"/>
      <c r="I623" s="91"/>
      <c r="J623" s="91"/>
      <c r="K623" s="91"/>
      <c r="S623" s="92"/>
      <c r="T623" s="92"/>
      <c r="U623" s="92"/>
      <c r="W623" s="95"/>
    </row>
    <row r="624">
      <c r="F624" s="91"/>
      <c r="G624" s="91"/>
      <c r="H624" s="91"/>
      <c r="I624" s="91"/>
      <c r="J624" s="91"/>
      <c r="K624" s="91"/>
      <c r="S624" s="92"/>
      <c r="T624" s="92"/>
      <c r="U624" s="92"/>
      <c r="W624" s="95"/>
    </row>
    <row r="625">
      <c r="F625" s="91"/>
      <c r="G625" s="91"/>
      <c r="H625" s="91"/>
      <c r="I625" s="91"/>
      <c r="J625" s="91"/>
      <c r="K625" s="91"/>
      <c r="S625" s="92"/>
      <c r="T625" s="92"/>
      <c r="U625" s="92"/>
      <c r="W625" s="95"/>
    </row>
    <row r="626">
      <c r="F626" s="91"/>
      <c r="G626" s="91"/>
      <c r="H626" s="91"/>
      <c r="I626" s="91"/>
      <c r="J626" s="91"/>
      <c r="K626" s="91"/>
      <c r="S626" s="92"/>
      <c r="T626" s="92"/>
      <c r="U626" s="92"/>
      <c r="W626" s="95"/>
    </row>
    <row r="627">
      <c r="F627" s="91"/>
      <c r="G627" s="91"/>
      <c r="H627" s="91"/>
      <c r="I627" s="91"/>
      <c r="J627" s="91"/>
      <c r="K627" s="91"/>
      <c r="S627" s="92"/>
      <c r="T627" s="92"/>
      <c r="U627" s="92"/>
      <c r="W627" s="95"/>
    </row>
    <row r="628">
      <c r="F628" s="91"/>
      <c r="G628" s="91"/>
      <c r="H628" s="91"/>
      <c r="I628" s="91"/>
      <c r="J628" s="91"/>
      <c r="K628" s="91"/>
      <c r="S628" s="92"/>
      <c r="T628" s="92"/>
      <c r="U628" s="92"/>
      <c r="W628" s="95"/>
    </row>
    <row r="629">
      <c r="F629" s="91"/>
      <c r="G629" s="91"/>
      <c r="H629" s="91"/>
      <c r="I629" s="91"/>
      <c r="J629" s="91"/>
      <c r="K629" s="91"/>
      <c r="S629" s="92"/>
      <c r="T629" s="92"/>
      <c r="U629" s="92"/>
      <c r="W629" s="95"/>
    </row>
    <row r="630">
      <c r="F630" s="91"/>
      <c r="G630" s="91"/>
      <c r="H630" s="91"/>
      <c r="I630" s="91"/>
      <c r="J630" s="91"/>
      <c r="K630" s="91"/>
      <c r="S630" s="92"/>
      <c r="T630" s="92"/>
      <c r="U630" s="92"/>
      <c r="W630" s="95"/>
    </row>
    <row r="631">
      <c r="F631" s="91"/>
      <c r="G631" s="91"/>
      <c r="H631" s="91"/>
      <c r="I631" s="91"/>
      <c r="J631" s="91"/>
      <c r="K631" s="91"/>
      <c r="S631" s="92"/>
      <c r="T631" s="92"/>
      <c r="U631" s="92"/>
      <c r="W631" s="95"/>
    </row>
    <row r="632">
      <c r="F632" s="91"/>
      <c r="G632" s="91"/>
      <c r="H632" s="91"/>
      <c r="I632" s="91"/>
      <c r="J632" s="91"/>
      <c r="K632" s="91"/>
      <c r="S632" s="92"/>
      <c r="T632" s="92"/>
      <c r="U632" s="92"/>
      <c r="W632" s="95"/>
    </row>
    <row r="633">
      <c r="F633" s="91"/>
      <c r="G633" s="91"/>
      <c r="H633" s="91"/>
      <c r="I633" s="91"/>
      <c r="J633" s="91"/>
      <c r="K633" s="91"/>
      <c r="S633" s="92"/>
      <c r="T633" s="92"/>
      <c r="U633" s="92"/>
      <c r="W633" s="95"/>
    </row>
    <row r="634">
      <c r="F634" s="91"/>
      <c r="G634" s="91"/>
      <c r="H634" s="91"/>
      <c r="I634" s="91"/>
      <c r="J634" s="91"/>
      <c r="K634" s="91"/>
      <c r="S634" s="92"/>
      <c r="T634" s="92"/>
      <c r="U634" s="92"/>
      <c r="W634" s="95"/>
    </row>
    <row r="635">
      <c r="F635" s="91"/>
      <c r="G635" s="91"/>
      <c r="H635" s="91"/>
      <c r="I635" s="91"/>
      <c r="J635" s="91"/>
      <c r="K635" s="91"/>
      <c r="S635" s="92"/>
      <c r="T635" s="92"/>
      <c r="U635" s="92"/>
      <c r="W635" s="95"/>
    </row>
    <row r="636">
      <c r="F636" s="91"/>
      <c r="G636" s="91"/>
      <c r="H636" s="91"/>
      <c r="I636" s="91"/>
      <c r="J636" s="91"/>
      <c r="K636" s="91"/>
      <c r="S636" s="92"/>
      <c r="T636" s="92"/>
      <c r="U636" s="92"/>
      <c r="W636" s="95"/>
    </row>
    <row r="637">
      <c r="F637" s="91"/>
      <c r="G637" s="91"/>
      <c r="H637" s="91"/>
      <c r="I637" s="91"/>
      <c r="J637" s="91"/>
      <c r="K637" s="91"/>
      <c r="S637" s="92"/>
      <c r="T637" s="92"/>
      <c r="U637" s="92"/>
      <c r="W637" s="95"/>
    </row>
    <row r="638">
      <c r="F638" s="91"/>
      <c r="G638" s="91"/>
      <c r="H638" s="91"/>
      <c r="I638" s="91"/>
      <c r="J638" s="91"/>
      <c r="K638" s="91"/>
      <c r="S638" s="92"/>
      <c r="T638" s="92"/>
      <c r="U638" s="92"/>
      <c r="W638" s="95"/>
    </row>
    <row r="639">
      <c r="F639" s="91"/>
      <c r="G639" s="91"/>
      <c r="H639" s="91"/>
      <c r="I639" s="91"/>
      <c r="J639" s="91"/>
      <c r="K639" s="91"/>
      <c r="S639" s="92"/>
      <c r="T639" s="92"/>
      <c r="U639" s="92"/>
      <c r="W639" s="95"/>
    </row>
    <row r="640">
      <c r="F640" s="91"/>
      <c r="G640" s="91"/>
      <c r="H640" s="91"/>
      <c r="I640" s="91"/>
      <c r="J640" s="91"/>
      <c r="K640" s="91"/>
      <c r="S640" s="92"/>
      <c r="T640" s="92"/>
      <c r="U640" s="92"/>
      <c r="W640" s="95"/>
    </row>
    <row r="641">
      <c r="F641" s="91"/>
      <c r="G641" s="91"/>
      <c r="H641" s="91"/>
      <c r="I641" s="91"/>
      <c r="J641" s="91"/>
      <c r="K641" s="91"/>
      <c r="S641" s="92"/>
      <c r="T641" s="92"/>
      <c r="U641" s="92"/>
      <c r="W641" s="95"/>
    </row>
    <row r="642">
      <c r="F642" s="91"/>
      <c r="G642" s="91"/>
      <c r="H642" s="91"/>
      <c r="I642" s="91"/>
      <c r="J642" s="91"/>
      <c r="K642" s="91"/>
      <c r="S642" s="92"/>
      <c r="T642" s="92"/>
      <c r="U642" s="92"/>
      <c r="W642" s="95"/>
    </row>
    <row r="643">
      <c r="F643" s="91"/>
      <c r="G643" s="91"/>
      <c r="H643" s="91"/>
      <c r="I643" s="91"/>
      <c r="J643" s="91"/>
      <c r="K643" s="91"/>
      <c r="S643" s="92"/>
      <c r="T643" s="92"/>
      <c r="U643" s="92"/>
      <c r="W643" s="95"/>
    </row>
    <row r="644">
      <c r="F644" s="91"/>
      <c r="G644" s="91"/>
      <c r="H644" s="91"/>
      <c r="I644" s="91"/>
      <c r="J644" s="91"/>
      <c r="K644" s="91"/>
      <c r="S644" s="92"/>
      <c r="T644" s="92"/>
      <c r="U644" s="92"/>
      <c r="W644" s="95"/>
    </row>
    <row r="645">
      <c r="F645" s="91"/>
      <c r="G645" s="91"/>
      <c r="H645" s="91"/>
      <c r="I645" s="91"/>
      <c r="J645" s="91"/>
      <c r="K645" s="91"/>
      <c r="S645" s="92"/>
      <c r="T645" s="92"/>
      <c r="U645" s="92"/>
      <c r="W645" s="95"/>
    </row>
    <row r="646">
      <c r="F646" s="91"/>
      <c r="G646" s="91"/>
      <c r="H646" s="91"/>
      <c r="I646" s="91"/>
      <c r="J646" s="91"/>
      <c r="K646" s="91"/>
      <c r="S646" s="92"/>
      <c r="T646" s="92"/>
      <c r="U646" s="92"/>
      <c r="W646" s="95"/>
    </row>
    <row r="647">
      <c r="F647" s="91"/>
      <c r="G647" s="91"/>
      <c r="H647" s="91"/>
      <c r="I647" s="91"/>
      <c r="J647" s="91"/>
      <c r="K647" s="91"/>
      <c r="S647" s="92"/>
      <c r="T647" s="92"/>
      <c r="U647" s="92"/>
      <c r="W647" s="95"/>
    </row>
    <row r="648">
      <c r="F648" s="91"/>
      <c r="G648" s="91"/>
      <c r="H648" s="91"/>
      <c r="I648" s="91"/>
      <c r="J648" s="91"/>
      <c r="K648" s="91"/>
      <c r="S648" s="92"/>
      <c r="T648" s="92"/>
      <c r="U648" s="92"/>
      <c r="W648" s="95"/>
    </row>
    <row r="649">
      <c r="F649" s="91"/>
      <c r="G649" s="91"/>
      <c r="H649" s="91"/>
      <c r="I649" s="91"/>
      <c r="J649" s="91"/>
      <c r="K649" s="91"/>
      <c r="S649" s="92"/>
      <c r="T649" s="92"/>
      <c r="U649" s="92"/>
      <c r="W649" s="95"/>
    </row>
    <row r="650">
      <c r="F650" s="91"/>
      <c r="G650" s="91"/>
      <c r="H650" s="91"/>
      <c r="I650" s="91"/>
      <c r="J650" s="91"/>
      <c r="K650" s="91"/>
      <c r="S650" s="92"/>
      <c r="T650" s="92"/>
      <c r="U650" s="92"/>
      <c r="W650" s="95"/>
    </row>
    <row r="651">
      <c r="F651" s="91"/>
      <c r="G651" s="91"/>
      <c r="H651" s="91"/>
      <c r="I651" s="91"/>
      <c r="J651" s="91"/>
      <c r="K651" s="91"/>
      <c r="S651" s="92"/>
      <c r="T651" s="92"/>
      <c r="U651" s="92"/>
      <c r="W651" s="95"/>
    </row>
    <row r="652">
      <c r="F652" s="91"/>
      <c r="G652" s="91"/>
      <c r="H652" s="91"/>
      <c r="I652" s="91"/>
      <c r="J652" s="91"/>
      <c r="K652" s="91"/>
      <c r="S652" s="92"/>
      <c r="T652" s="92"/>
      <c r="U652" s="92"/>
      <c r="W652" s="95"/>
    </row>
    <row r="653">
      <c r="F653" s="91"/>
      <c r="G653" s="91"/>
      <c r="H653" s="91"/>
      <c r="I653" s="91"/>
      <c r="J653" s="91"/>
      <c r="K653" s="91"/>
      <c r="S653" s="92"/>
      <c r="T653" s="92"/>
      <c r="U653" s="92"/>
      <c r="W653" s="95"/>
    </row>
    <row r="654">
      <c r="F654" s="91"/>
      <c r="G654" s="91"/>
      <c r="H654" s="91"/>
      <c r="I654" s="91"/>
      <c r="J654" s="91"/>
      <c r="K654" s="91"/>
      <c r="S654" s="92"/>
      <c r="T654" s="92"/>
      <c r="U654" s="92"/>
      <c r="W654" s="95"/>
    </row>
    <row r="655">
      <c r="F655" s="91"/>
      <c r="G655" s="91"/>
      <c r="H655" s="91"/>
      <c r="I655" s="91"/>
      <c r="J655" s="91"/>
      <c r="K655" s="91"/>
      <c r="S655" s="92"/>
      <c r="T655" s="92"/>
      <c r="U655" s="92"/>
      <c r="W655" s="95"/>
    </row>
    <row r="656">
      <c r="F656" s="91"/>
      <c r="G656" s="91"/>
      <c r="H656" s="91"/>
      <c r="I656" s="91"/>
      <c r="J656" s="91"/>
      <c r="K656" s="91"/>
      <c r="S656" s="92"/>
      <c r="T656" s="92"/>
      <c r="U656" s="92"/>
      <c r="W656" s="95"/>
    </row>
    <row r="657">
      <c r="F657" s="91"/>
      <c r="G657" s="91"/>
      <c r="H657" s="91"/>
      <c r="I657" s="91"/>
      <c r="J657" s="91"/>
      <c r="K657" s="91"/>
      <c r="S657" s="92"/>
      <c r="T657" s="92"/>
      <c r="U657" s="92"/>
      <c r="W657" s="95"/>
    </row>
    <row r="658">
      <c r="F658" s="91"/>
      <c r="G658" s="91"/>
      <c r="H658" s="91"/>
      <c r="I658" s="91"/>
      <c r="J658" s="91"/>
      <c r="K658" s="91"/>
      <c r="S658" s="92"/>
      <c r="T658" s="92"/>
      <c r="U658" s="92"/>
      <c r="W658" s="95"/>
    </row>
    <row r="659">
      <c r="F659" s="91"/>
      <c r="G659" s="91"/>
      <c r="H659" s="91"/>
      <c r="I659" s="91"/>
      <c r="J659" s="91"/>
      <c r="K659" s="91"/>
      <c r="S659" s="92"/>
      <c r="T659" s="92"/>
      <c r="U659" s="92"/>
      <c r="W659" s="95"/>
    </row>
    <row r="660">
      <c r="F660" s="91"/>
      <c r="G660" s="91"/>
      <c r="H660" s="91"/>
      <c r="I660" s="91"/>
      <c r="J660" s="91"/>
      <c r="K660" s="91"/>
      <c r="S660" s="92"/>
      <c r="T660" s="92"/>
      <c r="U660" s="92"/>
      <c r="W660" s="95"/>
    </row>
    <row r="661">
      <c r="F661" s="91"/>
      <c r="G661" s="91"/>
      <c r="H661" s="91"/>
      <c r="I661" s="91"/>
      <c r="J661" s="91"/>
      <c r="K661" s="91"/>
      <c r="S661" s="92"/>
      <c r="T661" s="92"/>
      <c r="U661" s="92"/>
      <c r="W661" s="95"/>
    </row>
    <row r="662">
      <c r="F662" s="91"/>
      <c r="G662" s="91"/>
      <c r="H662" s="91"/>
      <c r="I662" s="91"/>
      <c r="J662" s="91"/>
      <c r="K662" s="91"/>
      <c r="S662" s="92"/>
      <c r="T662" s="92"/>
      <c r="U662" s="92"/>
      <c r="W662" s="95"/>
    </row>
    <row r="663">
      <c r="F663" s="91"/>
      <c r="G663" s="91"/>
      <c r="H663" s="91"/>
      <c r="I663" s="91"/>
      <c r="J663" s="91"/>
      <c r="K663" s="91"/>
      <c r="S663" s="92"/>
      <c r="T663" s="92"/>
      <c r="U663" s="92"/>
      <c r="W663" s="95"/>
    </row>
    <row r="664">
      <c r="F664" s="91"/>
      <c r="G664" s="91"/>
      <c r="H664" s="91"/>
      <c r="I664" s="91"/>
      <c r="J664" s="91"/>
      <c r="K664" s="91"/>
      <c r="S664" s="92"/>
      <c r="T664" s="92"/>
      <c r="U664" s="92"/>
      <c r="W664" s="95"/>
    </row>
    <row r="665">
      <c r="F665" s="91"/>
      <c r="G665" s="91"/>
      <c r="H665" s="91"/>
      <c r="I665" s="91"/>
      <c r="J665" s="91"/>
      <c r="K665" s="91"/>
      <c r="S665" s="92"/>
      <c r="T665" s="92"/>
      <c r="U665" s="92"/>
      <c r="W665" s="95"/>
    </row>
    <row r="666">
      <c r="F666" s="91"/>
      <c r="G666" s="91"/>
      <c r="H666" s="91"/>
      <c r="I666" s="91"/>
      <c r="J666" s="91"/>
      <c r="K666" s="91"/>
      <c r="S666" s="92"/>
      <c r="T666" s="92"/>
      <c r="U666" s="92"/>
      <c r="W666" s="95"/>
    </row>
    <row r="667">
      <c r="F667" s="91"/>
      <c r="G667" s="91"/>
      <c r="H667" s="91"/>
      <c r="I667" s="91"/>
      <c r="J667" s="91"/>
      <c r="K667" s="91"/>
      <c r="S667" s="92"/>
      <c r="T667" s="92"/>
      <c r="U667" s="92"/>
      <c r="W667" s="95"/>
    </row>
    <row r="668">
      <c r="F668" s="91"/>
      <c r="G668" s="91"/>
      <c r="H668" s="91"/>
      <c r="I668" s="91"/>
      <c r="J668" s="91"/>
      <c r="K668" s="91"/>
      <c r="S668" s="92"/>
      <c r="T668" s="92"/>
      <c r="U668" s="92"/>
      <c r="W668" s="95"/>
    </row>
    <row r="669">
      <c r="F669" s="91"/>
      <c r="G669" s="91"/>
      <c r="H669" s="91"/>
      <c r="I669" s="91"/>
      <c r="J669" s="91"/>
      <c r="K669" s="91"/>
      <c r="S669" s="92"/>
      <c r="T669" s="92"/>
      <c r="U669" s="92"/>
      <c r="W669" s="95"/>
    </row>
    <row r="670">
      <c r="F670" s="91"/>
      <c r="G670" s="91"/>
      <c r="H670" s="91"/>
      <c r="I670" s="91"/>
      <c r="J670" s="91"/>
      <c r="K670" s="91"/>
      <c r="S670" s="92"/>
      <c r="T670" s="92"/>
      <c r="U670" s="92"/>
      <c r="W670" s="95"/>
    </row>
    <row r="671">
      <c r="F671" s="91"/>
      <c r="G671" s="91"/>
      <c r="H671" s="91"/>
      <c r="I671" s="91"/>
      <c r="J671" s="91"/>
      <c r="K671" s="91"/>
      <c r="S671" s="92"/>
      <c r="T671" s="92"/>
      <c r="U671" s="92"/>
      <c r="W671" s="95"/>
    </row>
    <row r="672">
      <c r="F672" s="91"/>
      <c r="G672" s="91"/>
      <c r="H672" s="91"/>
      <c r="I672" s="91"/>
      <c r="J672" s="91"/>
      <c r="K672" s="91"/>
      <c r="S672" s="92"/>
      <c r="T672" s="92"/>
      <c r="U672" s="92"/>
      <c r="W672" s="95"/>
    </row>
    <row r="673">
      <c r="F673" s="91"/>
      <c r="G673" s="91"/>
      <c r="H673" s="91"/>
      <c r="I673" s="91"/>
      <c r="J673" s="91"/>
      <c r="K673" s="91"/>
      <c r="S673" s="92"/>
      <c r="T673" s="92"/>
      <c r="U673" s="92"/>
      <c r="W673" s="95"/>
    </row>
    <row r="674">
      <c r="F674" s="91"/>
      <c r="G674" s="91"/>
      <c r="H674" s="91"/>
      <c r="I674" s="91"/>
      <c r="J674" s="91"/>
      <c r="K674" s="91"/>
      <c r="S674" s="92"/>
      <c r="T674" s="92"/>
      <c r="U674" s="92"/>
      <c r="W674" s="95"/>
    </row>
    <row r="675">
      <c r="F675" s="91"/>
      <c r="G675" s="91"/>
      <c r="H675" s="91"/>
      <c r="I675" s="91"/>
      <c r="J675" s="91"/>
      <c r="K675" s="91"/>
      <c r="S675" s="92"/>
      <c r="T675" s="92"/>
      <c r="U675" s="92"/>
      <c r="W675" s="95"/>
    </row>
    <row r="676">
      <c r="F676" s="91"/>
      <c r="G676" s="91"/>
      <c r="H676" s="91"/>
      <c r="I676" s="91"/>
      <c r="J676" s="91"/>
      <c r="K676" s="91"/>
      <c r="S676" s="92"/>
      <c r="T676" s="92"/>
      <c r="U676" s="92"/>
      <c r="W676" s="95"/>
    </row>
    <row r="677">
      <c r="F677" s="91"/>
      <c r="G677" s="91"/>
      <c r="H677" s="91"/>
      <c r="I677" s="91"/>
      <c r="J677" s="91"/>
      <c r="K677" s="91"/>
      <c r="S677" s="92"/>
      <c r="T677" s="92"/>
      <c r="U677" s="92"/>
      <c r="W677" s="95"/>
    </row>
    <row r="678">
      <c r="F678" s="91"/>
      <c r="G678" s="91"/>
      <c r="H678" s="91"/>
      <c r="I678" s="91"/>
      <c r="J678" s="91"/>
      <c r="K678" s="91"/>
      <c r="S678" s="92"/>
      <c r="T678" s="92"/>
      <c r="U678" s="92"/>
      <c r="W678" s="95"/>
    </row>
    <row r="679">
      <c r="F679" s="91"/>
      <c r="G679" s="91"/>
      <c r="H679" s="91"/>
      <c r="I679" s="91"/>
      <c r="J679" s="91"/>
      <c r="K679" s="91"/>
      <c r="S679" s="92"/>
      <c r="T679" s="92"/>
      <c r="U679" s="92"/>
      <c r="W679" s="95"/>
    </row>
    <row r="680">
      <c r="F680" s="91"/>
      <c r="G680" s="91"/>
      <c r="H680" s="91"/>
      <c r="I680" s="91"/>
      <c r="J680" s="91"/>
      <c r="K680" s="91"/>
      <c r="S680" s="92"/>
      <c r="T680" s="92"/>
      <c r="U680" s="92"/>
      <c r="W680" s="95"/>
    </row>
    <row r="681">
      <c r="F681" s="91"/>
      <c r="G681" s="91"/>
      <c r="H681" s="91"/>
      <c r="I681" s="91"/>
      <c r="J681" s="91"/>
      <c r="K681" s="91"/>
      <c r="S681" s="92"/>
      <c r="T681" s="92"/>
      <c r="U681" s="92"/>
      <c r="W681" s="95"/>
    </row>
    <row r="682">
      <c r="F682" s="91"/>
      <c r="G682" s="91"/>
      <c r="H682" s="91"/>
      <c r="I682" s="91"/>
      <c r="J682" s="91"/>
      <c r="K682" s="91"/>
      <c r="S682" s="92"/>
      <c r="T682" s="92"/>
      <c r="U682" s="92"/>
      <c r="W682" s="95"/>
    </row>
    <row r="683">
      <c r="F683" s="91"/>
      <c r="G683" s="91"/>
      <c r="H683" s="91"/>
      <c r="I683" s="91"/>
      <c r="J683" s="91"/>
      <c r="K683" s="91"/>
      <c r="S683" s="92"/>
      <c r="T683" s="92"/>
      <c r="U683" s="92"/>
      <c r="W683" s="95"/>
    </row>
    <row r="684">
      <c r="F684" s="91"/>
      <c r="G684" s="91"/>
      <c r="H684" s="91"/>
      <c r="I684" s="91"/>
      <c r="J684" s="91"/>
      <c r="K684" s="91"/>
      <c r="S684" s="92"/>
      <c r="T684" s="92"/>
      <c r="U684" s="92"/>
      <c r="W684" s="95"/>
    </row>
    <row r="685">
      <c r="F685" s="91"/>
      <c r="G685" s="91"/>
      <c r="H685" s="91"/>
      <c r="I685" s="91"/>
      <c r="J685" s="91"/>
      <c r="K685" s="91"/>
      <c r="S685" s="92"/>
      <c r="T685" s="92"/>
      <c r="U685" s="92"/>
      <c r="W685" s="95"/>
    </row>
    <row r="686">
      <c r="F686" s="91"/>
      <c r="G686" s="91"/>
      <c r="H686" s="91"/>
      <c r="I686" s="91"/>
      <c r="J686" s="91"/>
      <c r="K686" s="91"/>
      <c r="S686" s="92"/>
      <c r="T686" s="92"/>
      <c r="U686" s="92"/>
      <c r="W686" s="95"/>
    </row>
    <row r="687">
      <c r="F687" s="91"/>
      <c r="G687" s="91"/>
      <c r="H687" s="91"/>
      <c r="I687" s="91"/>
      <c r="J687" s="91"/>
      <c r="K687" s="91"/>
      <c r="S687" s="92"/>
      <c r="T687" s="92"/>
      <c r="U687" s="92"/>
      <c r="W687" s="95"/>
    </row>
    <row r="688">
      <c r="F688" s="91"/>
      <c r="G688" s="91"/>
      <c r="H688" s="91"/>
      <c r="I688" s="91"/>
      <c r="J688" s="91"/>
      <c r="K688" s="91"/>
      <c r="S688" s="92"/>
      <c r="T688" s="92"/>
      <c r="U688" s="92"/>
      <c r="W688" s="95"/>
    </row>
    <row r="689">
      <c r="F689" s="91"/>
      <c r="G689" s="91"/>
      <c r="H689" s="91"/>
      <c r="I689" s="91"/>
      <c r="J689" s="91"/>
      <c r="K689" s="91"/>
      <c r="S689" s="92"/>
      <c r="T689" s="92"/>
      <c r="U689" s="92"/>
      <c r="W689" s="95"/>
    </row>
    <row r="690">
      <c r="F690" s="91"/>
      <c r="G690" s="91"/>
      <c r="H690" s="91"/>
      <c r="I690" s="91"/>
      <c r="J690" s="91"/>
      <c r="K690" s="91"/>
      <c r="S690" s="92"/>
      <c r="T690" s="92"/>
      <c r="U690" s="92"/>
      <c r="W690" s="95"/>
    </row>
    <row r="691">
      <c r="F691" s="91"/>
      <c r="G691" s="91"/>
      <c r="H691" s="91"/>
      <c r="I691" s="91"/>
      <c r="J691" s="91"/>
      <c r="K691" s="91"/>
      <c r="S691" s="92"/>
      <c r="T691" s="92"/>
      <c r="U691" s="92"/>
      <c r="W691" s="95"/>
    </row>
    <row r="692">
      <c r="F692" s="91"/>
      <c r="G692" s="91"/>
      <c r="H692" s="91"/>
      <c r="I692" s="91"/>
      <c r="J692" s="91"/>
      <c r="K692" s="91"/>
      <c r="S692" s="92"/>
      <c r="T692" s="92"/>
      <c r="U692" s="92"/>
      <c r="W692" s="95"/>
    </row>
    <row r="693">
      <c r="F693" s="91"/>
      <c r="G693" s="91"/>
      <c r="H693" s="91"/>
      <c r="I693" s="91"/>
      <c r="J693" s="91"/>
      <c r="K693" s="91"/>
      <c r="S693" s="92"/>
      <c r="T693" s="92"/>
      <c r="U693" s="92"/>
      <c r="W693" s="95"/>
    </row>
    <row r="694">
      <c r="F694" s="91"/>
      <c r="G694" s="91"/>
      <c r="H694" s="91"/>
      <c r="I694" s="91"/>
      <c r="J694" s="91"/>
      <c r="K694" s="91"/>
      <c r="S694" s="92"/>
      <c r="T694" s="92"/>
      <c r="U694" s="92"/>
      <c r="W694" s="95"/>
    </row>
    <row r="695">
      <c r="F695" s="91"/>
      <c r="G695" s="91"/>
      <c r="H695" s="91"/>
      <c r="I695" s="91"/>
      <c r="J695" s="91"/>
      <c r="K695" s="91"/>
      <c r="S695" s="92"/>
      <c r="T695" s="92"/>
      <c r="U695" s="92"/>
      <c r="W695" s="95"/>
    </row>
    <row r="696">
      <c r="F696" s="91"/>
      <c r="G696" s="91"/>
      <c r="H696" s="91"/>
      <c r="I696" s="91"/>
      <c r="J696" s="91"/>
      <c r="K696" s="91"/>
      <c r="S696" s="92"/>
      <c r="T696" s="92"/>
      <c r="U696" s="92"/>
      <c r="W696" s="95"/>
    </row>
    <row r="697">
      <c r="F697" s="91"/>
      <c r="G697" s="91"/>
      <c r="H697" s="91"/>
      <c r="I697" s="91"/>
      <c r="J697" s="91"/>
      <c r="K697" s="91"/>
      <c r="S697" s="92"/>
      <c r="T697" s="92"/>
      <c r="U697" s="92"/>
      <c r="W697" s="95"/>
    </row>
    <row r="698">
      <c r="F698" s="91"/>
      <c r="G698" s="91"/>
      <c r="H698" s="91"/>
      <c r="I698" s="91"/>
      <c r="J698" s="91"/>
      <c r="K698" s="91"/>
      <c r="S698" s="92"/>
      <c r="T698" s="92"/>
      <c r="U698" s="92"/>
      <c r="W698" s="95"/>
    </row>
    <row r="699">
      <c r="F699" s="91"/>
      <c r="G699" s="91"/>
      <c r="H699" s="91"/>
      <c r="I699" s="91"/>
      <c r="J699" s="91"/>
      <c r="K699" s="91"/>
      <c r="S699" s="92"/>
      <c r="T699" s="92"/>
      <c r="U699" s="92"/>
      <c r="W699" s="95"/>
    </row>
    <row r="700">
      <c r="F700" s="91"/>
      <c r="G700" s="91"/>
      <c r="H700" s="91"/>
      <c r="I700" s="91"/>
      <c r="J700" s="91"/>
      <c r="K700" s="91"/>
      <c r="S700" s="92"/>
      <c r="T700" s="92"/>
      <c r="U700" s="92"/>
      <c r="W700" s="95"/>
    </row>
    <row r="701">
      <c r="F701" s="91"/>
      <c r="G701" s="91"/>
      <c r="H701" s="91"/>
      <c r="I701" s="91"/>
      <c r="J701" s="91"/>
      <c r="K701" s="91"/>
      <c r="S701" s="92"/>
      <c r="T701" s="92"/>
      <c r="U701" s="92"/>
      <c r="W701" s="95"/>
    </row>
    <row r="702">
      <c r="F702" s="91"/>
      <c r="G702" s="91"/>
      <c r="H702" s="91"/>
      <c r="I702" s="91"/>
      <c r="J702" s="91"/>
      <c r="K702" s="91"/>
      <c r="S702" s="92"/>
      <c r="T702" s="92"/>
      <c r="U702" s="92"/>
      <c r="W702" s="95"/>
    </row>
    <row r="703">
      <c r="F703" s="91"/>
      <c r="G703" s="91"/>
      <c r="H703" s="91"/>
      <c r="I703" s="91"/>
      <c r="J703" s="91"/>
      <c r="K703" s="91"/>
      <c r="S703" s="92"/>
      <c r="T703" s="92"/>
      <c r="U703" s="92"/>
      <c r="W703" s="95"/>
    </row>
    <row r="704">
      <c r="F704" s="91"/>
      <c r="G704" s="91"/>
      <c r="H704" s="91"/>
      <c r="I704" s="91"/>
      <c r="J704" s="91"/>
      <c r="K704" s="91"/>
      <c r="S704" s="92"/>
      <c r="T704" s="92"/>
      <c r="U704" s="92"/>
      <c r="W704" s="95"/>
    </row>
    <row r="705">
      <c r="F705" s="91"/>
      <c r="G705" s="91"/>
      <c r="H705" s="91"/>
      <c r="I705" s="91"/>
      <c r="J705" s="91"/>
      <c r="K705" s="91"/>
      <c r="S705" s="92"/>
      <c r="T705" s="92"/>
      <c r="U705" s="92"/>
      <c r="W705" s="95"/>
    </row>
    <row r="706">
      <c r="F706" s="91"/>
      <c r="G706" s="91"/>
      <c r="H706" s="91"/>
      <c r="I706" s="91"/>
      <c r="J706" s="91"/>
      <c r="K706" s="91"/>
      <c r="S706" s="92"/>
      <c r="T706" s="92"/>
      <c r="U706" s="92"/>
      <c r="W706" s="95"/>
    </row>
    <row r="707">
      <c r="F707" s="91"/>
      <c r="G707" s="91"/>
      <c r="H707" s="91"/>
      <c r="I707" s="91"/>
      <c r="J707" s="91"/>
      <c r="K707" s="91"/>
      <c r="S707" s="92"/>
      <c r="T707" s="92"/>
      <c r="U707" s="92"/>
      <c r="W707" s="95"/>
    </row>
    <row r="708">
      <c r="F708" s="91"/>
      <c r="G708" s="91"/>
      <c r="H708" s="91"/>
      <c r="I708" s="91"/>
      <c r="J708" s="91"/>
      <c r="K708" s="91"/>
      <c r="S708" s="92"/>
      <c r="T708" s="92"/>
      <c r="U708" s="92"/>
      <c r="W708" s="95"/>
    </row>
    <row r="709">
      <c r="F709" s="91"/>
      <c r="G709" s="91"/>
      <c r="H709" s="91"/>
      <c r="I709" s="91"/>
      <c r="J709" s="91"/>
      <c r="K709" s="91"/>
      <c r="S709" s="92"/>
      <c r="T709" s="92"/>
      <c r="U709" s="92"/>
      <c r="W709" s="95"/>
    </row>
    <row r="710">
      <c r="F710" s="91"/>
      <c r="G710" s="91"/>
      <c r="H710" s="91"/>
      <c r="I710" s="91"/>
      <c r="J710" s="91"/>
      <c r="K710" s="91"/>
      <c r="S710" s="92"/>
      <c r="T710" s="92"/>
      <c r="U710" s="92"/>
      <c r="W710" s="95"/>
    </row>
    <row r="711">
      <c r="F711" s="91"/>
      <c r="G711" s="91"/>
      <c r="H711" s="91"/>
      <c r="I711" s="91"/>
      <c r="J711" s="91"/>
      <c r="K711" s="91"/>
      <c r="S711" s="92"/>
      <c r="T711" s="92"/>
      <c r="U711" s="92"/>
      <c r="W711" s="95"/>
    </row>
    <row r="712">
      <c r="F712" s="91"/>
      <c r="G712" s="91"/>
      <c r="H712" s="91"/>
      <c r="I712" s="91"/>
      <c r="J712" s="91"/>
      <c r="K712" s="91"/>
      <c r="S712" s="92"/>
      <c r="T712" s="92"/>
      <c r="U712" s="92"/>
      <c r="W712" s="95"/>
    </row>
    <row r="713">
      <c r="F713" s="91"/>
      <c r="G713" s="91"/>
      <c r="H713" s="91"/>
      <c r="I713" s="91"/>
      <c r="J713" s="91"/>
      <c r="K713" s="91"/>
      <c r="S713" s="92"/>
      <c r="T713" s="92"/>
      <c r="U713" s="92"/>
      <c r="W713" s="95"/>
    </row>
    <row r="714">
      <c r="F714" s="91"/>
      <c r="G714" s="91"/>
      <c r="H714" s="91"/>
      <c r="I714" s="91"/>
      <c r="J714" s="91"/>
      <c r="K714" s="91"/>
      <c r="S714" s="92"/>
      <c r="T714" s="92"/>
      <c r="U714" s="92"/>
      <c r="W714" s="95"/>
    </row>
    <row r="715">
      <c r="F715" s="91"/>
      <c r="G715" s="91"/>
      <c r="H715" s="91"/>
      <c r="I715" s="91"/>
      <c r="J715" s="91"/>
      <c r="K715" s="91"/>
      <c r="S715" s="92"/>
      <c r="T715" s="92"/>
      <c r="U715" s="92"/>
      <c r="W715" s="95"/>
    </row>
    <row r="716">
      <c r="F716" s="91"/>
      <c r="G716" s="91"/>
      <c r="H716" s="91"/>
      <c r="I716" s="91"/>
      <c r="J716" s="91"/>
      <c r="K716" s="91"/>
      <c r="S716" s="92"/>
      <c r="T716" s="92"/>
      <c r="U716" s="92"/>
      <c r="W716" s="95"/>
    </row>
    <row r="717">
      <c r="F717" s="91"/>
      <c r="G717" s="91"/>
      <c r="H717" s="91"/>
      <c r="I717" s="91"/>
      <c r="J717" s="91"/>
      <c r="K717" s="91"/>
      <c r="S717" s="92"/>
      <c r="T717" s="92"/>
      <c r="U717" s="92"/>
      <c r="W717" s="95"/>
    </row>
    <row r="718">
      <c r="F718" s="91"/>
      <c r="G718" s="91"/>
      <c r="H718" s="91"/>
      <c r="I718" s="91"/>
      <c r="J718" s="91"/>
      <c r="K718" s="91"/>
      <c r="S718" s="92"/>
      <c r="T718" s="92"/>
      <c r="U718" s="92"/>
      <c r="W718" s="95"/>
    </row>
    <row r="719">
      <c r="F719" s="91"/>
      <c r="G719" s="91"/>
      <c r="H719" s="91"/>
      <c r="I719" s="91"/>
      <c r="J719" s="91"/>
      <c r="K719" s="91"/>
      <c r="S719" s="92"/>
      <c r="T719" s="92"/>
      <c r="U719" s="92"/>
      <c r="W719" s="95"/>
    </row>
    <row r="720">
      <c r="F720" s="91"/>
      <c r="G720" s="91"/>
      <c r="H720" s="91"/>
      <c r="I720" s="91"/>
      <c r="J720" s="91"/>
      <c r="K720" s="91"/>
      <c r="S720" s="92"/>
      <c r="T720" s="92"/>
      <c r="U720" s="92"/>
      <c r="W720" s="95"/>
    </row>
    <row r="721">
      <c r="F721" s="91"/>
      <c r="G721" s="91"/>
      <c r="H721" s="91"/>
      <c r="I721" s="91"/>
      <c r="J721" s="91"/>
      <c r="K721" s="91"/>
      <c r="S721" s="92"/>
      <c r="T721" s="92"/>
      <c r="U721" s="92"/>
      <c r="W721" s="95"/>
    </row>
    <row r="722">
      <c r="F722" s="91"/>
      <c r="G722" s="91"/>
      <c r="H722" s="91"/>
      <c r="I722" s="91"/>
      <c r="J722" s="91"/>
      <c r="K722" s="91"/>
      <c r="S722" s="92"/>
      <c r="T722" s="92"/>
      <c r="U722" s="92"/>
      <c r="W722" s="95"/>
    </row>
    <row r="723">
      <c r="F723" s="91"/>
      <c r="G723" s="91"/>
      <c r="H723" s="91"/>
      <c r="I723" s="91"/>
      <c r="J723" s="91"/>
      <c r="K723" s="91"/>
      <c r="S723" s="92"/>
      <c r="T723" s="92"/>
      <c r="U723" s="92"/>
      <c r="W723" s="95"/>
    </row>
    <row r="724">
      <c r="F724" s="91"/>
      <c r="G724" s="91"/>
      <c r="H724" s="91"/>
      <c r="I724" s="91"/>
      <c r="J724" s="91"/>
      <c r="K724" s="91"/>
      <c r="S724" s="92"/>
      <c r="T724" s="92"/>
      <c r="U724" s="92"/>
      <c r="W724" s="95"/>
    </row>
    <row r="725">
      <c r="F725" s="91"/>
      <c r="G725" s="91"/>
      <c r="H725" s="91"/>
      <c r="I725" s="91"/>
      <c r="J725" s="91"/>
      <c r="K725" s="91"/>
      <c r="S725" s="92"/>
      <c r="T725" s="92"/>
      <c r="U725" s="92"/>
      <c r="W725" s="95"/>
    </row>
    <row r="726">
      <c r="F726" s="91"/>
      <c r="G726" s="91"/>
      <c r="H726" s="91"/>
      <c r="I726" s="91"/>
      <c r="J726" s="91"/>
      <c r="K726" s="91"/>
      <c r="S726" s="92"/>
      <c r="T726" s="92"/>
      <c r="U726" s="92"/>
      <c r="W726" s="95"/>
    </row>
    <row r="727">
      <c r="F727" s="91"/>
      <c r="G727" s="91"/>
      <c r="H727" s="91"/>
      <c r="I727" s="91"/>
      <c r="J727" s="91"/>
      <c r="K727" s="91"/>
      <c r="S727" s="92"/>
      <c r="T727" s="92"/>
      <c r="U727" s="92"/>
      <c r="W727" s="95"/>
    </row>
    <row r="728">
      <c r="F728" s="91"/>
      <c r="G728" s="91"/>
      <c r="H728" s="91"/>
      <c r="I728" s="91"/>
      <c r="J728" s="91"/>
      <c r="K728" s="91"/>
      <c r="S728" s="92"/>
      <c r="T728" s="92"/>
      <c r="U728" s="92"/>
      <c r="W728" s="95"/>
    </row>
    <row r="729">
      <c r="F729" s="91"/>
      <c r="G729" s="91"/>
      <c r="H729" s="91"/>
      <c r="I729" s="91"/>
      <c r="J729" s="91"/>
      <c r="K729" s="91"/>
      <c r="S729" s="92"/>
      <c r="T729" s="92"/>
      <c r="U729" s="92"/>
      <c r="W729" s="95"/>
    </row>
    <row r="730">
      <c r="F730" s="91"/>
      <c r="G730" s="91"/>
      <c r="H730" s="91"/>
      <c r="I730" s="91"/>
      <c r="J730" s="91"/>
      <c r="K730" s="91"/>
      <c r="S730" s="92"/>
      <c r="T730" s="92"/>
      <c r="U730" s="92"/>
      <c r="W730" s="95"/>
    </row>
    <row r="731">
      <c r="F731" s="91"/>
      <c r="G731" s="91"/>
      <c r="H731" s="91"/>
      <c r="I731" s="91"/>
      <c r="J731" s="91"/>
      <c r="K731" s="91"/>
      <c r="S731" s="92"/>
      <c r="T731" s="92"/>
      <c r="U731" s="92"/>
      <c r="W731" s="95"/>
    </row>
    <row r="732">
      <c r="F732" s="91"/>
      <c r="G732" s="91"/>
      <c r="H732" s="91"/>
      <c r="I732" s="91"/>
      <c r="J732" s="91"/>
      <c r="K732" s="91"/>
      <c r="S732" s="92"/>
      <c r="T732" s="92"/>
      <c r="U732" s="92"/>
      <c r="W732" s="95"/>
    </row>
    <row r="733">
      <c r="F733" s="91"/>
      <c r="G733" s="91"/>
      <c r="H733" s="91"/>
      <c r="I733" s="91"/>
      <c r="J733" s="91"/>
      <c r="K733" s="91"/>
      <c r="S733" s="92"/>
      <c r="T733" s="92"/>
      <c r="U733" s="92"/>
      <c r="W733" s="95"/>
    </row>
    <row r="734">
      <c r="F734" s="91"/>
      <c r="G734" s="91"/>
      <c r="H734" s="91"/>
      <c r="I734" s="91"/>
      <c r="J734" s="91"/>
      <c r="K734" s="91"/>
      <c r="S734" s="92"/>
      <c r="T734" s="92"/>
      <c r="U734" s="92"/>
      <c r="W734" s="95"/>
    </row>
    <row r="735">
      <c r="F735" s="91"/>
      <c r="G735" s="91"/>
      <c r="H735" s="91"/>
      <c r="I735" s="91"/>
      <c r="J735" s="91"/>
      <c r="K735" s="91"/>
      <c r="S735" s="92"/>
      <c r="T735" s="92"/>
      <c r="U735" s="92"/>
      <c r="W735" s="95"/>
    </row>
    <row r="736">
      <c r="F736" s="91"/>
      <c r="G736" s="91"/>
      <c r="H736" s="91"/>
      <c r="I736" s="91"/>
      <c r="J736" s="91"/>
      <c r="K736" s="91"/>
      <c r="S736" s="92"/>
      <c r="T736" s="92"/>
      <c r="U736" s="92"/>
      <c r="W736" s="95"/>
    </row>
    <row r="737">
      <c r="F737" s="91"/>
      <c r="G737" s="91"/>
      <c r="H737" s="91"/>
      <c r="I737" s="91"/>
      <c r="J737" s="91"/>
      <c r="K737" s="91"/>
      <c r="S737" s="92"/>
      <c r="T737" s="92"/>
      <c r="U737" s="92"/>
      <c r="W737" s="95"/>
    </row>
    <row r="738">
      <c r="F738" s="91"/>
      <c r="G738" s="91"/>
      <c r="H738" s="91"/>
      <c r="I738" s="91"/>
      <c r="J738" s="91"/>
      <c r="K738" s="91"/>
      <c r="S738" s="92"/>
      <c r="T738" s="92"/>
      <c r="U738" s="92"/>
      <c r="W738" s="95"/>
    </row>
    <row r="739">
      <c r="F739" s="91"/>
      <c r="G739" s="91"/>
      <c r="H739" s="91"/>
      <c r="I739" s="91"/>
      <c r="J739" s="91"/>
      <c r="K739" s="91"/>
      <c r="S739" s="92"/>
      <c r="T739" s="92"/>
      <c r="U739" s="92"/>
      <c r="W739" s="95"/>
    </row>
    <row r="740">
      <c r="F740" s="91"/>
      <c r="G740" s="91"/>
      <c r="H740" s="91"/>
      <c r="I740" s="91"/>
      <c r="J740" s="91"/>
      <c r="K740" s="91"/>
      <c r="S740" s="92"/>
      <c r="T740" s="92"/>
      <c r="U740" s="92"/>
      <c r="W740" s="95"/>
    </row>
    <row r="741">
      <c r="F741" s="91"/>
      <c r="G741" s="91"/>
      <c r="H741" s="91"/>
      <c r="I741" s="91"/>
      <c r="J741" s="91"/>
      <c r="K741" s="91"/>
      <c r="S741" s="92"/>
      <c r="T741" s="92"/>
      <c r="U741" s="92"/>
      <c r="W741" s="95"/>
    </row>
    <row r="742">
      <c r="F742" s="91"/>
      <c r="G742" s="91"/>
      <c r="H742" s="91"/>
      <c r="I742" s="91"/>
      <c r="J742" s="91"/>
      <c r="K742" s="91"/>
      <c r="S742" s="92"/>
      <c r="T742" s="92"/>
      <c r="U742" s="92"/>
      <c r="W742" s="95"/>
    </row>
    <row r="743">
      <c r="F743" s="91"/>
      <c r="G743" s="91"/>
      <c r="H743" s="91"/>
      <c r="I743" s="91"/>
      <c r="J743" s="91"/>
      <c r="K743" s="91"/>
      <c r="S743" s="92"/>
      <c r="T743" s="92"/>
      <c r="U743" s="92"/>
      <c r="W743" s="95"/>
    </row>
    <row r="744">
      <c r="F744" s="91"/>
      <c r="G744" s="91"/>
      <c r="H744" s="91"/>
      <c r="I744" s="91"/>
      <c r="J744" s="91"/>
      <c r="K744" s="91"/>
      <c r="S744" s="92"/>
      <c r="T744" s="92"/>
      <c r="U744" s="92"/>
      <c r="W744" s="95"/>
    </row>
    <row r="745">
      <c r="F745" s="91"/>
      <c r="G745" s="91"/>
      <c r="H745" s="91"/>
      <c r="I745" s="91"/>
      <c r="J745" s="91"/>
      <c r="K745" s="91"/>
      <c r="S745" s="92"/>
      <c r="T745" s="92"/>
      <c r="U745" s="92"/>
      <c r="W745" s="95"/>
    </row>
    <row r="746">
      <c r="F746" s="91"/>
      <c r="G746" s="91"/>
      <c r="H746" s="91"/>
      <c r="I746" s="91"/>
      <c r="J746" s="91"/>
      <c r="K746" s="91"/>
      <c r="S746" s="92"/>
      <c r="T746" s="92"/>
      <c r="U746" s="92"/>
      <c r="W746" s="95"/>
    </row>
    <row r="747">
      <c r="F747" s="91"/>
      <c r="G747" s="91"/>
      <c r="H747" s="91"/>
      <c r="I747" s="91"/>
      <c r="J747" s="91"/>
      <c r="K747" s="91"/>
      <c r="S747" s="92"/>
      <c r="T747" s="92"/>
      <c r="U747" s="92"/>
      <c r="W747" s="95"/>
    </row>
    <row r="748">
      <c r="F748" s="91"/>
      <c r="G748" s="91"/>
      <c r="H748" s="91"/>
      <c r="I748" s="91"/>
      <c r="J748" s="91"/>
      <c r="K748" s="91"/>
      <c r="S748" s="92"/>
      <c r="T748" s="92"/>
      <c r="U748" s="92"/>
      <c r="W748" s="95"/>
    </row>
    <row r="749">
      <c r="F749" s="91"/>
      <c r="G749" s="91"/>
      <c r="H749" s="91"/>
      <c r="I749" s="91"/>
      <c r="J749" s="91"/>
      <c r="K749" s="91"/>
      <c r="S749" s="92"/>
      <c r="T749" s="92"/>
      <c r="U749" s="92"/>
      <c r="W749" s="95"/>
    </row>
    <row r="750">
      <c r="F750" s="91"/>
      <c r="G750" s="91"/>
      <c r="H750" s="91"/>
      <c r="I750" s="91"/>
      <c r="J750" s="91"/>
      <c r="K750" s="91"/>
      <c r="S750" s="92"/>
      <c r="T750" s="92"/>
      <c r="U750" s="92"/>
      <c r="W750" s="95"/>
    </row>
    <row r="751">
      <c r="F751" s="91"/>
      <c r="G751" s="91"/>
      <c r="H751" s="91"/>
      <c r="I751" s="91"/>
      <c r="J751" s="91"/>
      <c r="K751" s="91"/>
      <c r="S751" s="92"/>
      <c r="T751" s="92"/>
      <c r="U751" s="92"/>
      <c r="W751" s="95"/>
    </row>
    <row r="752">
      <c r="F752" s="91"/>
      <c r="G752" s="91"/>
      <c r="H752" s="91"/>
      <c r="I752" s="91"/>
      <c r="J752" s="91"/>
      <c r="K752" s="91"/>
      <c r="S752" s="92"/>
      <c r="T752" s="92"/>
      <c r="U752" s="92"/>
      <c r="W752" s="95"/>
    </row>
    <row r="753">
      <c r="F753" s="91"/>
      <c r="G753" s="91"/>
      <c r="H753" s="91"/>
      <c r="I753" s="91"/>
      <c r="J753" s="91"/>
      <c r="K753" s="91"/>
      <c r="S753" s="92"/>
      <c r="T753" s="92"/>
      <c r="U753" s="92"/>
      <c r="W753" s="95"/>
    </row>
    <row r="754">
      <c r="F754" s="91"/>
      <c r="G754" s="91"/>
      <c r="H754" s="91"/>
      <c r="I754" s="91"/>
      <c r="J754" s="91"/>
      <c r="K754" s="91"/>
      <c r="S754" s="92"/>
      <c r="T754" s="92"/>
      <c r="U754" s="92"/>
      <c r="W754" s="95"/>
    </row>
    <row r="755">
      <c r="F755" s="91"/>
      <c r="G755" s="91"/>
      <c r="H755" s="91"/>
      <c r="I755" s="91"/>
      <c r="J755" s="91"/>
      <c r="K755" s="91"/>
      <c r="S755" s="92"/>
      <c r="T755" s="92"/>
      <c r="U755" s="92"/>
      <c r="W755" s="95"/>
    </row>
    <row r="756">
      <c r="F756" s="91"/>
      <c r="G756" s="91"/>
      <c r="H756" s="91"/>
      <c r="I756" s="91"/>
      <c r="J756" s="91"/>
      <c r="K756" s="91"/>
      <c r="S756" s="92"/>
      <c r="T756" s="92"/>
      <c r="U756" s="92"/>
      <c r="W756" s="95"/>
    </row>
    <row r="757">
      <c r="F757" s="91"/>
      <c r="G757" s="91"/>
      <c r="H757" s="91"/>
      <c r="I757" s="91"/>
      <c r="J757" s="91"/>
      <c r="K757" s="91"/>
      <c r="S757" s="92"/>
      <c r="T757" s="92"/>
      <c r="U757" s="92"/>
      <c r="W757" s="95"/>
    </row>
    <row r="758">
      <c r="F758" s="91"/>
      <c r="G758" s="91"/>
      <c r="H758" s="91"/>
      <c r="I758" s="91"/>
      <c r="J758" s="91"/>
      <c r="K758" s="91"/>
      <c r="S758" s="92"/>
      <c r="T758" s="92"/>
      <c r="U758" s="92"/>
      <c r="W758" s="95"/>
    </row>
    <row r="759">
      <c r="F759" s="91"/>
      <c r="G759" s="91"/>
      <c r="H759" s="91"/>
      <c r="I759" s="91"/>
      <c r="J759" s="91"/>
      <c r="K759" s="91"/>
      <c r="S759" s="92"/>
      <c r="T759" s="92"/>
      <c r="U759" s="92"/>
      <c r="W759" s="95"/>
    </row>
    <row r="760">
      <c r="F760" s="91"/>
      <c r="G760" s="91"/>
      <c r="H760" s="91"/>
      <c r="I760" s="91"/>
      <c r="J760" s="91"/>
      <c r="K760" s="91"/>
      <c r="S760" s="92"/>
      <c r="T760" s="92"/>
      <c r="U760" s="92"/>
      <c r="W760" s="95"/>
    </row>
    <row r="761">
      <c r="F761" s="91"/>
      <c r="G761" s="91"/>
      <c r="H761" s="91"/>
      <c r="I761" s="91"/>
      <c r="J761" s="91"/>
      <c r="K761" s="91"/>
      <c r="S761" s="92"/>
      <c r="T761" s="92"/>
      <c r="U761" s="92"/>
      <c r="W761" s="95"/>
    </row>
    <row r="762">
      <c r="F762" s="91"/>
      <c r="G762" s="91"/>
      <c r="H762" s="91"/>
      <c r="I762" s="91"/>
      <c r="J762" s="91"/>
      <c r="K762" s="91"/>
      <c r="S762" s="92"/>
      <c r="T762" s="92"/>
      <c r="U762" s="92"/>
      <c r="W762" s="95"/>
    </row>
    <row r="763">
      <c r="F763" s="91"/>
      <c r="G763" s="91"/>
      <c r="H763" s="91"/>
      <c r="I763" s="91"/>
      <c r="J763" s="91"/>
      <c r="K763" s="91"/>
      <c r="S763" s="92"/>
      <c r="T763" s="92"/>
      <c r="U763" s="92"/>
      <c r="W763" s="95"/>
    </row>
    <row r="764">
      <c r="F764" s="91"/>
      <c r="G764" s="91"/>
      <c r="H764" s="91"/>
      <c r="I764" s="91"/>
      <c r="J764" s="91"/>
      <c r="K764" s="91"/>
      <c r="S764" s="92"/>
      <c r="T764" s="92"/>
      <c r="U764" s="92"/>
      <c r="W764" s="95"/>
    </row>
    <row r="765">
      <c r="F765" s="91"/>
      <c r="G765" s="91"/>
      <c r="H765" s="91"/>
      <c r="I765" s="91"/>
      <c r="J765" s="91"/>
      <c r="K765" s="91"/>
      <c r="S765" s="92"/>
      <c r="T765" s="92"/>
      <c r="U765" s="92"/>
      <c r="W765" s="95"/>
    </row>
    <row r="766">
      <c r="F766" s="91"/>
      <c r="G766" s="91"/>
      <c r="H766" s="91"/>
      <c r="I766" s="91"/>
      <c r="J766" s="91"/>
      <c r="K766" s="91"/>
      <c r="S766" s="92"/>
      <c r="T766" s="92"/>
      <c r="U766" s="92"/>
      <c r="W766" s="95"/>
    </row>
    <row r="767">
      <c r="F767" s="91"/>
      <c r="G767" s="91"/>
      <c r="H767" s="91"/>
      <c r="I767" s="91"/>
      <c r="J767" s="91"/>
      <c r="K767" s="91"/>
      <c r="S767" s="92"/>
      <c r="T767" s="92"/>
      <c r="U767" s="92"/>
      <c r="W767" s="95"/>
    </row>
    <row r="768">
      <c r="F768" s="91"/>
      <c r="G768" s="91"/>
      <c r="H768" s="91"/>
      <c r="I768" s="91"/>
      <c r="J768" s="91"/>
      <c r="K768" s="91"/>
      <c r="S768" s="92"/>
      <c r="T768" s="92"/>
      <c r="U768" s="92"/>
      <c r="W768" s="95"/>
    </row>
    <row r="769">
      <c r="F769" s="91"/>
      <c r="G769" s="91"/>
      <c r="H769" s="91"/>
      <c r="I769" s="91"/>
      <c r="J769" s="91"/>
      <c r="K769" s="91"/>
      <c r="S769" s="92"/>
      <c r="T769" s="92"/>
      <c r="U769" s="92"/>
      <c r="W769" s="95"/>
    </row>
    <row r="770">
      <c r="F770" s="91"/>
      <c r="G770" s="91"/>
      <c r="H770" s="91"/>
      <c r="I770" s="91"/>
      <c r="J770" s="91"/>
      <c r="K770" s="91"/>
      <c r="S770" s="92"/>
      <c r="T770" s="92"/>
      <c r="U770" s="92"/>
      <c r="W770" s="95"/>
    </row>
    <row r="771">
      <c r="F771" s="91"/>
      <c r="G771" s="91"/>
      <c r="H771" s="91"/>
      <c r="I771" s="91"/>
      <c r="J771" s="91"/>
      <c r="K771" s="91"/>
      <c r="S771" s="92"/>
      <c r="T771" s="92"/>
      <c r="U771" s="92"/>
      <c r="W771" s="95"/>
    </row>
    <row r="772">
      <c r="F772" s="91"/>
      <c r="G772" s="91"/>
      <c r="H772" s="91"/>
      <c r="I772" s="91"/>
      <c r="J772" s="91"/>
      <c r="K772" s="91"/>
      <c r="S772" s="92"/>
      <c r="T772" s="92"/>
      <c r="U772" s="92"/>
      <c r="W772" s="95"/>
    </row>
    <row r="773">
      <c r="F773" s="91"/>
      <c r="G773" s="91"/>
      <c r="H773" s="91"/>
      <c r="I773" s="91"/>
      <c r="J773" s="91"/>
      <c r="K773" s="91"/>
      <c r="S773" s="92"/>
      <c r="T773" s="92"/>
      <c r="U773" s="92"/>
      <c r="W773" s="95"/>
    </row>
    <row r="774">
      <c r="F774" s="91"/>
      <c r="G774" s="91"/>
      <c r="H774" s="91"/>
      <c r="I774" s="91"/>
      <c r="J774" s="91"/>
      <c r="K774" s="91"/>
      <c r="S774" s="92"/>
      <c r="T774" s="92"/>
      <c r="U774" s="92"/>
      <c r="W774" s="95"/>
    </row>
    <row r="775">
      <c r="F775" s="91"/>
      <c r="G775" s="91"/>
      <c r="H775" s="91"/>
      <c r="I775" s="91"/>
      <c r="J775" s="91"/>
      <c r="K775" s="91"/>
      <c r="S775" s="92"/>
      <c r="T775" s="92"/>
      <c r="U775" s="92"/>
      <c r="W775" s="95"/>
    </row>
    <row r="776">
      <c r="F776" s="91"/>
      <c r="G776" s="91"/>
      <c r="H776" s="91"/>
      <c r="I776" s="91"/>
      <c r="J776" s="91"/>
      <c r="K776" s="91"/>
      <c r="S776" s="92"/>
      <c r="T776" s="92"/>
      <c r="U776" s="92"/>
      <c r="W776" s="95"/>
    </row>
    <row r="777">
      <c r="F777" s="91"/>
      <c r="G777" s="91"/>
      <c r="H777" s="91"/>
      <c r="I777" s="91"/>
      <c r="J777" s="91"/>
      <c r="K777" s="91"/>
      <c r="S777" s="92"/>
      <c r="T777" s="92"/>
      <c r="U777" s="92"/>
      <c r="W777" s="95"/>
    </row>
    <row r="778">
      <c r="F778" s="91"/>
      <c r="G778" s="91"/>
      <c r="H778" s="91"/>
      <c r="I778" s="91"/>
      <c r="J778" s="91"/>
      <c r="K778" s="91"/>
      <c r="S778" s="92"/>
      <c r="T778" s="92"/>
      <c r="U778" s="92"/>
      <c r="W778" s="95"/>
    </row>
    <row r="779">
      <c r="F779" s="91"/>
      <c r="G779" s="91"/>
      <c r="H779" s="91"/>
      <c r="I779" s="91"/>
      <c r="J779" s="91"/>
      <c r="K779" s="91"/>
      <c r="S779" s="92"/>
      <c r="T779" s="92"/>
      <c r="U779" s="92"/>
      <c r="W779" s="95"/>
    </row>
    <row r="780">
      <c r="F780" s="91"/>
      <c r="G780" s="91"/>
      <c r="H780" s="91"/>
      <c r="I780" s="91"/>
      <c r="J780" s="91"/>
      <c r="K780" s="91"/>
      <c r="S780" s="92"/>
      <c r="T780" s="92"/>
      <c r="U780" s="92"/>
      <c r="W780" s="95"/>
    </row>
    <row r="781">
      <c r="F781" s="91"/>
      <c r="G781" s="91"/>
      <c r="H781" s="91"/>
      <c r="I781" s="91"/>
      <c r="J781" s="91"/>
      <c r="K781" s="91"/>
      <c r="S781" s="92"/>
      <c r="T781" s="92"/>
      <c r="U781" s="92"/>
      <c r="W781" s="95"/>
    </row>
    <row r="782">
      <c r="F782" s="91"/>
      <c r="G782" s="91"/>
      <c r="H782" s="91"/>
      <c r="I782" s="91"/>
      <c r="J782" s="91"/>
      <c r="K782" s="91"/>
      <c r="S782" s="92"/>
      <c r="T782" s="92"/>
      <c r="U782" s="92"/>
      <c r="W782" s="95"/>
    </row>
    <row r="783">
      <c r="F783" s="91"/>
      <c r="G783" s="91"/>
      <c r="H783" s="91"/>
      <c r="I783" s="91"/>
      <c r="J783" s="91"/>
      <c r="K783" s="91"/>
      <c r="S783" s="92"/>
      <c r="T783" s="92"/>
      <c r="U783" s="92"/>
      <c r="W783" s="95"/>
    </row>
    <row r="784">
      <c r="F784" s="91"/>
      <c r="G784" s="91"/>
      <c r="H784" s="91"/>
      <c r="I784" s="91"/>
      <c r="J784" s="91"/>
      <c r="K784" s="91"/>
      <c r="S784" s="92"/>
      <c r="T784" s="92"/>
      <c r="U784" s="92"/>
      <c r="W784" s="95"/>
    </row>
    <row r="785">
      <c r="F785" s="91"/>
      <c r="G785" s="91"/>
      <c r="H785" s="91"/>
      <c r="I785" s="91"/>
      <c r="J785" s="91"/>
      <c r="K785" s="91"/>
      <c r="S785" s="92"/>
      <c r="T785" s="92"/>
      <c r="U785" s="92"/>
      <c r="W785" s="95"/>
    </row>
    <row r="786">
      <c r="F786" s="91"/>
      <c r="G786" s="91"/>
      <c r="H786" s="91"/>
      <c r="I786" s="91"/>
      <c r="J786" s="91"/>
      <c r="K786" s="91"/>
      <c r="S786" s="92"/>
      <c r="T786" s="92"/>
      <c r="U786" s="92"/>
      <c r="W786" s="95"/>
    </row>
    <row r="787">
      <c r="F787" s="91"/>
      <c r="G787" s="91"/>
      <c r="H787" s="91"/>
      <c r="I787" s="91"/>
      <c r="J787" s="91"/>
      <c r="K787" s="91"/>
      <c r="S787" s="92"/>
      <c r="T787" s="92"/>
      <c r="U787" s="92"/>
      <c r="W787" s="95"/>
    </row>
    <row r="788">
      <c r="F788" s="91"/>
      <c r="G788" s="91"/>
      <c r="H788" s="91"/>
      <c r="I788" s="91"/>
      <c r="J788" s="91"/>
      <c r="K788" s="91"/>
      <c r="S788" s="92"/>
      <c r="T788" s="92"/>
      <c r="U788" s="92"/>
      <c r="W788" s="95"/>
    </row>
    <row r="789">
      <c r="F789" s="91"/>
      <c r="G789" s="91"/>
      <c r="H789" s="91"/>
      <c r="I789" s="91"/>
      <c r="J789" s="91"/>
      <c r="K789" s="91"/>
      <c r="S789" s="92"/>
      <c r="T789" s="92"/>
      <c r="U789" s="92"/>
      <c r="W789" s="95"/>
    </row>
    <row r="790">
      <c r="F790" s="91"/>
      <c r="G790" s="91"/>
      <c r="H790" s="91"/>
      <c r="I790" s="91"/>
      <c r="J790" s="91"/>
      <c r="K790" s="91"/>
      <c r="S790" s="92"/>
      <c r="T790" s="92"/>
      <c r="U790" s="92"/>
      <c r="W790" s="95"/>
    </row>
    <row r="791">
      <c r="F791" s="91"/>
      <c r="G791" s="91"/>
      <c r="H791" s="91"/>
      <c r="I791" s="91"/>
      <c r="J791" s="91"/>
      <c r="K791" s="91"/>
      <c r="S791" s="92"/>
      <c r="T791" s="92"/>
      <c r="U791" s="92"/>
      <c r="W791" s="95"/>
    </row>
    <row r="792">
      <c r="F792" s="91"/>
      <c r="G792" s="91"/>
      <c r="H792" s="91"/>
      <c r="I792" s="91"/>
      <c r="J792" s="91"/>
      <c r="K792" s="91"/>
      <c r="S792" s="92"/>
      <c r="T792" s="92"/>
      <c r="U792" s="92"/>
      <c r="W792" s="95"/>
    </row>
    <row r="793">
      <c r="F793" s="91"/>
      <c r="G793" s="91"/>
      <c r="H793" s="91"/>
      <c r="I793" s="91"/>
      <c r="J793" s="91"/>
      <c r="K793" s="91"/>
      <c r="S793" s="92"/>
      <c r="T793" s="92"/>
      <c r="U793" s="92"/>
      <c r="W793" s="95"/>
    </row>
    <row r="794">
      <c r="F794" s="91"/>
      <c r="G794" s="91"/>
      <c r="H794" s="91"/>
      <c r="I794" s="91"/>
      <c r="J794" s="91"/>
      <c r="K794" s="91"/>
      <c r="S794" s="92"/>
      <c r="T794" s="92"/>
      <c r="U794" s="92"/>
      <c r="W794" s="95"/>
    </row>
    <row r="795">
      <c r="F795" s="91"/>
      <c r="G795" s="91"/>
      <c r="H795" s="91"/>
      <c r="I795" s="91"/>
      <c r="J795" s="91"/>
      <c r="K795" s="91"/>
      <c r="S795" s="92"/>
      <c r="T795" s="92"/>
      <c r="U795" s="92"/>
      <c r="W795" s="95"/>
    </row>
    <row r="796">
      <c r="F796" s="91"/>
      <c r="G796" s="91"/>
      <c r="H796" s="91"/>
      <c r="I796" s="91"/>
      <c r="J796" s="91"/>
      <c r="K796" s="91"/>
      <c r="S796" s="92"/>
      <c r="T796" s="92"/>
      <c r="U796" s="92"/>
      <c r="W796" s="95"/>
    </row>
    <row r="797">
      <c r="F797" s="91"/>
      <c r="G797" s="91"/>
      <c r="H797" s="91"/>
      <c r="I797" s="91"/>
      <c r="J797" s="91"/>
      <c r="K797" s="91"/>
      <c r="S797" s="92"/>
      <c r="T797" s="92"/>
      <c r="U797" s="92"/>
      <c r="W797" s="95"/>
    </row>
    <row r="798">
      <c r="F798" s="91"/>
      <c r="G798" s="91"/>
      <c r="H798" s="91"/>
      <c r="I798" s="91"/>
      <c r="J798" s="91"/>
      <c r="K798" s="91"/>
      <c r="S798" s="92"/>
      <c r="T798" s="92"/>
      <c r="U798" s="92"/>
      <c r="W798" s="95"/>
    </row>
    <row r="799">
      <c r="F799" s="91"/>
      <c r="G799" s="91"/>
      <c r="H799" s="91"/>
      <c r="I799" s="91"/>
      <c r="J799" s="91"/>
      <c r="K799" s="91"/>
      <c r="S799" s="92"/>
      <c r="T799" s="92"/>
      <c r="U799" s="92"/>
      <c r="W799" s="95"/>
    </row>
    <row r="800">
      <c r="F800" s="91"/>
      <c r="G800" s="91"/>
      <c r="H800" s="91"/>
      <c r="I800" s="91"/>
      <c r="J800" s="91"/>
      <c r="K800" s="91"/>
      <c r="S800" s="92"/>
      <c r="T800" s="92"/>
      <c r="U800" s="92"/>
      <c r="W800" s="95"/>
    </row>
    <row r="801">
      <c r="F801" s="91"/>
      <c r="G801" s="91"/>
      <c r="H801" s="91"/>
      <c r="I801" s="91"/>
      <c r="J801" s="91"/>
      <c r="K801" s="91"/>
      <c r="S801" s="92"/>
      <c r="T801" s="92"/>
      <c r="U801" s="92"/>
      <c r="W801" s="95"/>
    </row>
    <row r="802">
      <c r="F802" s="91"/>
      <c r="G802" s="91"/>
      <c r="H802" s="91"/>
      <c r="I802" s="91"/>
      <c r="J802" s="91"/>
      <c r="K802" s="91"/>
      <c r="S802" s="92"/>
      <c r="T802" s="92"/>
      <c r="U802" s="92"/>
      <c r="W802" s="95"/>
    </row>
    <row r="803">
      <c r="F803" s="91"/>
      <c r="G803" s="91"/>
      <c r="H803" s="91"/>
      <c r="I803" s="91"/>
      <c r="J803" s="91"/>
      <c r="K803" s="91"/>
      <c r="S803" s="92"/>
      <c r="T803" s="92"/>
      <c r="U803" s="92"/>
      <c r="W803" s="95"/>
    </row>
    <row r="804">
      <c r="F804" s="91"/>
      <c r="G804" s="91"/>
      <c r="H804" s="91"/>
      <c r="I804" s="91"/>
      <c r="J804" s="91"/>
      <c r="K804" s="91"/>
      <c r="S804" s="92"/>
      <c r="T804" s="92"/>
      <c r="U804" s="92"/>
      <c r="W804" s="95"/>
    </row>
    <row r="805">
      <c r="F805" s="91"/>
      <c r="G805" s="91"/>
      <c r="H805" s="91"/>
      <c r="I805" s="91"/>
      <c r="J805" s="91"/>
      <c r="K805" s="91"/>
      <c r="S805" s="92"/>
      <c r="T805" s="92"/>
      <c r="U805" s="92"/>
      <c r="W805" s="95"/>
    </row>
    <row r="806">
      <c r="F806" s="91"/>
      <c r="G806" s="91"/>
      <c r="H806" s="91"/>
      <c r="I806" s="91"/>
      <c r="J806" s="91"/>
      <c r="K806" s="91"/>
      <c r="S806" s="92"/>
      <c r="T806" s="92"/>
      <c r="U806" s="92"/>
      <c r="W806" s="95"/>
    </row>
    <row r="807">
      <c r="F807" s="91"/>
      <c r="G807" s="91"/>
      <c r="H807" s="91"/>
      <c r="I807" s="91"/>
      <c r="J807" s="91"/>
      <c r="K807" s="91"/>
      <c r="S807" s="92"/>
      <c r="T807" s="92"/>
      <c r="U807" s="92"/>
      <c r="W807" s="95"/>
    </row>
    <row r="808">
      <c r="F808" s="91"/>
      <c r="G808" s="91"/>
      <c r="H808" s="91"/>
      <c r="I808" s="91"/>
      <c r="J808" s="91"/>
      <c r="K808" s="91"/>
      <c r="S808" s="92"/>
      <c r="T808" s="92"/>
      <c r="U808" s="92"/>
      <c r="W808" s="95"/>
    </row>
    <row r="809">
      <c r="F809" s="91"/>
      <c r="G809" s="91"/>
      <c r="H809" s="91"/>
      <c r="I809" s="91"/>
      <c r="J809" s="91"/>
      <c r="K809" s="91"/>
      <c r="S809" s="92"/>
      <c r="T809" s="92"/>
      <c r="U809" s="92"/>
      <c r="W809" s="95"/>
    </row>
    <row r="810">
      <c r="F810" s="91"/>
      <c r="G810" s="91"/>
      <c r="H810" s="91"/>
      <c r="I810" s="91"/>
      <c r="J810" s="91"/>
      <c r="K810" s="91"/>
      <c r="S810" s="92"/>
      <c r="T810" s="92"/>
      <c r="U810" s="92"/>
      <c r="W810" s="95"/>
    </row>
    <row r="811">
      <c r="F811" s="91"/>
      <c r="G811" s="91"/>
      <c r="H811" s="91"/>
      <c r="I811" s="91"/>
      <c r="J811" s="91"/>
      <c r="K811" s="91"/>
      <c r="S811" s="92"/>
      <c r="T811" s="92"/>
      <c r="U811" s="92"/>
      <c r="W811" s="95"/>
    </row>
    <row r="812">
      <c r="F812" s="91"/>
      <c r="G812" s="91"/>
      <c r="H812" s="91"/>
      <c r="I812" s="91"/>
      <c r="J812" s="91"/>
      <c r="K812" s="91"/>
      <c r="S812" s="92"/>
      <c r="T812" s="92"/>
      <c r="U812" s="92"/>
      <c r="W812" s="95"/>
    </row>
    <row r="813">
      <c r="F813" s="91"/>
      <c r="G813" s="91"/>
      <c r="H813" s="91"/>
      <c r="I813" s="91"/>
      <c r="J813" s="91"/>
      <c r="K813" s="91"/>
      <c r="S813" s="92"/>
      <c r="T813" s="92"/>
      <c r="U813" s="92"/>
      <c r="W813" s="95"/>
    </row>
    <row r="814">
      <c r="F814" s="91"/>
      <c r="G814" s="91"/>
      <c r="H814" s="91"/>
      <c r="I814" s="91"/>
      <c r="J814" s="91"/>
      <c r="K814" s="91"/>
      <c r="S814" s="92"/>
      <c r="T814" s="92"/>
      <c r="U814" s="92"/>
      <c r="W814" s="95"/>
    </row>
    <row r="815">
      <c r="F815" s="91"/>
      <c r="G815" s="91"/>
      <c r="H815" s="91"/>
      <c r="I815" s="91"/>
      <c r="J815" s="91"/>
      <c r="K815" s="91"/>
      <c r="S815" s="92"/>
      <c r="T815" s="92"/>
      <c r="U815" s="92"/>
      <c r="W815" s="95"/>
    </row>
    <row r="816">
      <c r="F816" s="91"/>
      <c r="G816" s="91"/>
      <c r="H816" s="91"/>
      <c r="I816" s="91"/>
      <c r="J816" s="91"/>
      <c r="K816" s="91"/>
      <c r="S816" s="92"/>
      <c r="T816" s="92"/>
      <c r="U816" s="92"/>
      <c r="W816" s="95"/>
    </row>
    <row r="817">
      <c r="F817" s="91"/>
      <c r="G817" s="91"/>
      <c r="H817" s="91"/>
      <c r="I817" s="91"/>
      <c r="J817" s="91"/>
      <c r="K817" s="91"/>
      <c r="S817" s="92"/>
      <c r="T817" s="92"/>
      <c r="U817" s="92"/>
      <c r="W817" s="95"/>
    </row>
    <row r="818">
      <c r="F818" s="91"/>
      <c r="G818" s="91"/>
      <c r="H818" s="91"/>
      <c r="I818" s="91"/>
      <c r="J818" s="91"/>
      <c r="K818" s="91"/>
      <c r="S818" s="92"/>
      <c r="T818" s="92"/>
      <c r="U818" s="92"/>
      <c r="W818" s="95"/>
    </row>
    <row r="819">
      <c r="F819" s="91"/>
      <c r="G819" s="91"/>
      <c r="H819" s="91"/>
      <c r="I819" s="91"/>
      <c r="J819" s="91"/>
      <c r="K819" s="91"/>
      <c r="S819" s="92"/>
      <c r="T819" s="92"/>
      <c r="U819" s="92"/>
      <c r="W819" s="95"/>
    </row>
    <row r="820">
      <c r="F820" s="91"/>
      <c r="G820" s="91"/>
      <c r="H820" s="91"/>
      <c r="I820" s="91"/>
      <c r="J820" s="91"/>
      <c r="K820" s="91"/>
      <c r="S820" s="92"/>
      <c r="T820" s="92"/>
      <c r="U820" s="92"/>
      <c r="W820" s="95"/>
    </row>
    <row r="821">
      <c r="F821" s="91"/>
      <c r="G821" s="91"/>
      <c r="H821" s="91"/>
      <c r="I821" s="91"/>
      <c r="J821" s="91"/>
      <c r="K821" s="91"/>
      <c r="S821" s="92"/>
      <c r="T821" s="92"/>
      <c r="U821" s="92"/>
      <c r="W821" s="95"/>
    </row>
    <row r="822">
      <c r="F822" s="91"/>
      <c r="G822" s="91"/>
      <c r="H822" s="91"/>
      <c r="I822" s="91"/>
      <c r="J822" s="91"/>
      <c r="K822" s="91"/>
      <c r="S822" s="92"/>
      <c r="T822" s="92"/>
      <c r="U822" s="92"/>
      <c r="W822" s="95"/>
    </row>
    <row r="823">
      <c r="F823" s="91"/>
      <c r="G823" s="91"/>
      <c r="H823" s="91"/>
      <c r="I823" s="91"/>
      <c r="J823" s="91"/>
      <c r="K823" s="91"/>
      <c r="S823" s="92"/>
      <c r="T823" s="92"/>
      <c r="U823" s="92"/>
      <c r="W823" s="95"/>
    </row>
    <row r="824">
      <c r="F824" s="91"/>
      <c r="G824" s="91"/>
      <c r="H824" s="91"/>
      <c r="I824" s="91"/>
      <c r="J824" s="91"/>
      <c r="K824" s="91"/>
      <c r="S824" s="92"/>
      <c r="T824" s="92"/>
      <c r="U824" s="92"/>
      <c r="W824" s="95"/>
    </row>
    <row r="825">
      <c r="F825" s="91"/>
      <c r="G825" s="91"/>
      <c r="H825" s="91"/>
      <c r="I825" s="91"/>
      <c r="J825" s="91"/>
      <c r="K825" s="91"/>
      <c r="S825" s="92"/>
      <c r="T825" s="92"/>
      <c r="U825" s="92"/>
      <c r="W825" s="95"/>
    </row>
    <row r="826">
      <c r="F826" s="91"/>
      <c r="G826" s="91"/>
      <c r="H826" s="91"/>
      <c r="I826" s="91"/>
      <c r="J826" s="91"/>
      <c r="K826" s="91"/>
      <c r="S826" s="92"/>
      <c r="T826" s="92"/>
      <c r="U826" s="92"/>
      <c r="W826" s="95"/>
    </row>
    <row r="827">
      <c r="F827" s="91"/>
      <c r="G827" s="91"/>
      <c r="H827" s="91"/>
      <c r="I827" s="91"/>
      <c r="J827" s="91"/>
      <c r="K827" s="91"/>
      <c r="S827" s="92"/>
      <c r="T827" s="92"/>
      <c r="U827" s="92"/>
      <c r="W827" s="95"/>
    </row>
    <row r="828">
      <c r="F828" s="91"/>
      <c r="G828" s="91"/>
      <c r="H828" s="91"/>
      <c r="I828" s="91"/>
      <c r="J828" s="91"/>
      <c r="K828" s="91"/>
      <c r="S828" s="92"/>
      <c r="T828" s="92"/>
      <c r="U828" s="92"/>
      <c r="W828" s="95"/>
    </row>
    <row r="829">
      <c r="F829" s="91"/>
      <c r="G829" s="91"/>
      <c r="H829" s="91"/>
      <c r="I829" s="91"/>
      <c r="J829" s="91"/>
      <c r="K829" s="91"/>
      <c r="S829" s="92"/>
      <c r="T829" s="92"/>
      <c r="U829" s="92"/>
      <c r="W829" s="95"/>
    </row>
    <row r="830">
      <c r="F830" s="91"/>
      <c r="G830" s="91"/>
      <c r="H830" s="91"/>
      <c r="I830" s="91"/>
      <c r="J830" s="91"/>
      <c r="K830" s="91"/>
      <c r="S830" s="92"/>
      <c r="T830" s="92"/>
      <c r="U830" s="92"/>
      <c r="W830" s="95"/>
    </row>
    <row r="831">
      <c r="F831" s="91"/>
      <c r="G831" s="91"/>
      <c r="H831" s="91"/>
      <c r="I831" s="91"/>
      <c r="J831" s="91"/>
      <c r="K831" s="91"/>
      <c r="S831" s="92"/>
      <c r="T831" s="92"/>
      <c r="U831" s="92"/>
      <c r="W831" s="95"/>
    </row>
    <row r="832">
      <c r="F832" s="91"/>
      <c r="G832" s="91"/>
      <c r="H832" s="91"/>
      <c r="I832" s="91"/>
      <c r="J832" s="91"/>
      <c r="K832" s="91"/>
      <c r="S832" s="92"/>
      <c r="T832" s="92"/>
      <c r="U832" s="92"/>
      <c r="W832" s="95"/>
    </row>
    <row r="833">
      <c r="F833" s="91"/>
      <c r="G833" s="91"/>
      <c r="H833" s="91"/>
      <c r="I833" s="91"/>
      <c r="J833" s="91"/>
      <c r="K833" s="91"/>
      <c r="S833" s="92"/>
      <c r="T833" s="92"/>
      <c r="U833" s="92"/>
      <c r="W833" s="95"/>
    </row>
    <row r="834">
      <c r="F834" s="91"/>
      <c r="G834" s="91"/>
      <c r="H834" s="91"/>
      <c r="I834" s="91"/>
      <c r="J834" s="91"/>
      <c r="K834" s="91"/>
      <c r="S834" s="92"/>
      <c r="T834" s="92"/>
      <c r="U834" s="92"/>
      <c r="W834" s="95"/>
    </row>
    <row r="835">
      <c r="F835" s="91"/>
      <c r="G835" s="91"/>
      <c r="H835" s="91"/>
      <c r="I835" s="91"/>
      <c r="J835" s="91"/>
      <c r="K835" s="91"/>
      <c r="S835" s="92"/>
      <c r="T835" s="92"/>
      <c r="U835" s="92"/>
      <c r="W835" s="95"/>
    </row>
    <row r="836">
      <c r="F836" s="91"/>
      <c r="G836" s="91"/>
      <c r="H836" s="91"/>
      <c r="I836" s="91"/>
      <c r="J836" s="91"/>
      <c r="K836" s="91"/>
      <c r="S836" s="92"/>
      <c r="T836" s="92"/>
      <c r="U836" s="92"/>
      <c r="W836" s="95"/>
    </row>
    <row r="837">
      <c r="F837" s="91"/>
      <c r="G837" s="91"/>
      <c r="H837" s="91"/>
      <c r="I837" s="91"/>
      <c r="J837" s="91"/>
      <c r="K837" s="91"/>
      <c r="S837" s="92"/>
      <c r="T837" s="92"/>
      <c r="U837" s="92"/>
      <c r="W837" s="95"/>
    </row>
    <row r="838">
      <c r="F838" s="91"/>
      <c r="G838" s="91"/>
      <c r="H838" s="91"/>
      <c r="I838" s="91"/>
      <c r="J838" s="91"/>
      <c r="K838" s="91"/>
      <c r="S838" s="92"/>
      <c r="T838" s="92"/>
      <c r="U838" s="92"/>
      <c r="W838" s="95"/>
    </row>
    <row r="839">
      <c r="F839" s="91"/>
      <c r="G839" s="91"/>
      <c r="H839" s="91"/>
      <c r="I839" s="91"/>
      <c r="J839" s="91"/>
      <c r="K839" s="91"/>
      <c r="S839" s="92"/>
      <c r="T839" s="92"/>
      <c r="U839" s="92"/>
      <c r="W839" s="95"/>
    </row>
    <row r="840">
      <c r="F840" s="91"/>
      <c r="G840" s="91"/>
      <c r="H840" s="91"/>
      <c r="I840" s="91"/>
      <c r="J840" s="91"/>
      <c r="K840" s="91"/>
      <c r="S840" s="92"/>
      <c r="T840" s="92"/>
      <c r="U840" s="92"/>
      <c r="W840" s="95"/>
    </row>
    <row r="841">
      <c r="F841" s="91"/>
      <c r="G841" s="91"/>
      <c r="H841" s="91"/>
      <c r="I841" s="91"/>
      <c r="J841" s="91"/>
      <c r="K841" s="91"/>
      <c r="S841" s="92"/>
      <c r="T841" s="92"/>
      <c r="U841" s="92"/>
      <c r="W841" s="95"/>
    </row>
    <row r="842">
      <c r="F842" s="91"/>
      <c r="G842" s="91"/>
      <c r="H842" s="91"/>
      <c r="I842" s="91"/>
      <c r="J842" s="91"/>
      <c r="K842" s="91"/>
      <c r="S842" s="92"/>
      <c r="T842" s="92"/>
      <c r="U842" s="92"/>
      <c r="W842" s="95"/>
    </row>
    <row r="843">
      <c r="F843" s="91"/>
      <c r="G843" s="91"/>
      <c r="H843" s="91"/>
      <c r="I843" s="91"/>
      <c r="J843" s="91"/>
      <c r="K843" s="91"/>
      <c r="S843" s="92"/>
      <c r="T843" s="92"/>
      <c r="U843" s="92"/>
      <c r="W843" s="95"/>
    </row>
    <row r="844">
      <c r="F844" s="91"/>
      <c r="G844" s="91"/>
      <c r="H844" s="91"/>
      <c r="I844" s="91"/>
      <c r="J844" s="91"/>
      <c r="K844" s="91"/>
      <c r="S844" s="92"/>
      <c r="T844" s="92"/>
      <c r="U844" s="92"/>
      <c r="W844" s="95"/>
    </row>
    <row r="845">
      <c r="F845" s="91"/>
      <c r="G845" s="91"/>
      <c r="H845" s="91"/>
      <c r="I845" s="91"/>
      <c r="J845" s="91"/>
      <c r="K845" s="91"/>
      <c r="S845" s="92"/>
      <c r="T845" s="92"/>
      <c r="U845" s="92"/>
      <c r="W845" s="95"/>
    </row>
    <row r="846">
      <c r="F846" s="91"/>
      <c r="G846" s="91"/>
      <c r="H846" s="91"/>
      <c r="I846" s="91"/>
      <c r="J846" s="91"/>
      <c r="K846" s="91"/>
      <c r="S846" s="92"/>
      <c r="T846" s="92"/>
      <c r="U846" s="92"/>
      <c r="W846" s="95"/>
    </row>
    <row r="847">
      <c r="F847" s="91"/>
      <c r="G847" s="91"/>
      <c r="H847" s="91"/>
      <c r="I847" s="91"/>
      <c r="J847" s="91"/>
      <c r="K847" s="91"/>
      <c r="S847" s="92"/>
      <c r="T847" s="92"/>
      <c r="U847" s="92"/>
      <c r="W847" s="95"/>
    </row>
    <row r="848">
      <c r="F848" s="91"/>
      <c r="G848" s="91"/>
      <c r="H848" s="91"/>
      <c r="I848" s="91"/>
      <c r="J848" s="91"/>
      <c r="K848" s="91"/>
      <c r="S848" s="92"/>
      <c r="T848" s="92"/>
      <c r="U848" s="92"/>
      <c r="W848" s="95"/>
    </row>
    <row r="849">
      <c r="F849" s="91"/>
      <c r="G849" s="91"/>
      <c r="H849" s="91"/>
      <c r="I849" s="91"/>
      <c r="J849" s="91"/>
      <c r="K849" s="91"/>
      <c r="S849" s="92"/>
      <c r="T849" s="92"/>
      <c r="U849" s="92"/>
      <c r="W849" s="95"/>
    </row>
    <row r="850">
      <c r="F850" s="91"/>
      <c r="G850" s="91"/>
      <c r="H850" s="91"/>
      <c r="I850" s="91"/>
      <c r="J850" s="91"/>
      <c r="K850" s="91"/>
      <c r="S850" s="92"/>
      <c r="T850" s="92"/>
      <c r="U850" s="92"/>
      <c r="W850" s="95"/>
    </row>
    <row r="851">
      <c r="F851" s="91"/>
      <c r="G851" s="91"/>
      <c r="H851" s="91"/>
      <c r="I851" s="91"/>
      <c r="J851" s="91"/>
      <c r="K851" s="91"/>
      <c r="S851" s="92"/>
      <c r="T851" s="92"/>
      <c r="U851" s="92"/>
      <c r="W851" s="95"/>
    </row>
    <row r="852">
      <c r="F852" s="91"/>
      <c r="G852" s="91"/>
      <c r="H852" s="91"/>
      <c r="I852" s="91"/>
      <c r="J852" s="91"/>
      <c r="K852" s="91"/>
      <c r="S852" s="92"/>
      <c r="T852" s="92"/>
      <c r="U852" s="92"/>
      <c r="W852" s="95"/>
    </row>
    <row r="853">
      <c r="F853" s="91"/>
      <c r="G853" s="91"/>
      <c r="H853" s="91"/>
      <c r="I853" s="91"/>
      <c r="J853" s="91"/>
      <c r="K853" s="91"/>
      <c r="S853" s="92"/>
      <c r="T853" s="92"/>
      <c r="U853" s="92"/>
      <c r="W853" s="95"/>
    </row>
    <row r="854">
      <c r="F854" s="91"/>
      <c r="G854" s="91"/>
      <c r="H854" s="91"/>
      <c r="I854" s="91"/>
      <c r="J854" s="91"/>
      <c r="K854" s="91"/>
      <c r="S854" s="92"/>
      <c r="T854" s="92"/>
      <c r="U854" s="92"/>
      <c r="W854" s="95"/>
    </row>
    <row r="855">
      <c r="F855" s="91"/>
      <c r="G855" s="91"/>
      <c r="H855" s="91"/>
      <c r="I855" s="91"/>
      <c r="J855" s="91"/>
      <c r="K855" s="91"/>
      <c r="S855" s="92"/>
      <c r="T855" s="92"/>
      <c r="U855" s="92"/>
      <c r="W855" s="95"/>
    </row>
    <row r="856">
      <c r="F856" s="91"/>
      <c r="G856" s="91"/>
      <c r="H856" s="91"/>
      <c r="I856" s="91"/>
      <c r="J856" s="91"/>
      <c r="K856" s="91"/>
      <c r="S856" s="92"/>
      <c r="T856" s="92"/>
      <c r="U856" s="92"/>
      <c r="W856" s="95"/>
    </row>
    <row r="857">
      <c r="F857" s="91"/>
      <c r="G857" s="91"/>
      <c r="H857" s="91"/>
      <c r="I857" s="91"/>
      <c r="J857" s="91"/>
      <c r="K857" s="91"/>
      <c r="S857" s="92"/>
      <c r="T857" s="92"/>
      <c r="U857" s="92"/>
      <c r="W857" s="95"/>
    </row>
    <row r="858">
      <c r="F858" s="91"/>
      <c r="G858" s="91"/>
      <c r="H858" s="91"/>
      <c r="I858" s="91"/>
      <c r="J858" s="91"/>
      <c r="K858" s="91"/>
      <c r="S858" s="92"/>
      <c r="T858" s="92"/>
      <c r="U858" s="92"/>
      <c r="W858" s="95"/>
    </row>
    <row r="859">
      <c r="F859" s="91"/>
      <c r="G859" s="91"/>
      <c r="H859" s="91"/>
      <c r="I859" s="91"/>
      <c r="J859" s="91"/>
      <c r="K859" s="91"/>
      <c r="S859" s="92"/>
      <c r="T859" s="92"/>
      <c r="U859" s="92"/>
      <c r="W859" s="95"/>
    </row>
    <row r="860">
      <c r="F860" s="91"/>
      <c r="G860" s="91"/>
      <c r="H860" s="91"/>
      <c r="I860" s="91"/>
      <c r="J860" s="91"/>
      <c r="K860" s="91"/>
      <c r="S860" s="92"/>
      <c r="T860" s="92"/>
      <c r="U860" s="92"/>
      <c r="W860" s="95"/>
    </row>
    <row r="861">
      <c r="F861" s="91"/>
      <c r="G861" s="91"/>
      <c r="H861" s="91"/>
      <c r="I861" s="91"/>
      <c r="J861" s="91"/>
      <c r="K861" s="91"/>
      <c r="S861" s="92"/>
      <c r="T861" s="92"/>
      <c r="U861" s="92"/>
      <c r="W861" s="95"/>
    </row>
    <row r="862">
      <c r="F862" s="91"/>
      <c r="G862" s="91"/>
      <c r="H862" s="91"/>
      <c r="I862" s="91"/>
      <c r="J862" s="91"/>
      <c r="K862" s="91"/>
      <c r="S862" s="92"/>
      <c r="T862" s="92"/>
      <c r="U862" s="92"/>
      <c r="W862" s="95"/>
    </row>
    <row r="863">
      <c r="F863" s="91"/>
      <c r="G863" s="91"/>
      <c r="H863" s="91"/>
      <c r="I863" s="91"/>
      <c r="J863" s="91"/>
      <c r="K863" s="91"/>
      <c r="S863" s="92"/>
      <c r="T863" s="92"/>
      <c r="U863" s="92"/>
      <c r="W863" s="95"/>
    </row>
    <row r="864">
      <c r="F864" s="91"/>
      <c r="G864" s="91"/>
      <c r="H864" s="91"/>
      <c r="I864" s="91"/>
      <c r="J864" s="91"/>
      <c r="K864" s="91"/>
      <c r="S864" s="92"/>
      <c r="T864" s="92"/>
      <c r="U864" s="92"/>
      <c r="W864" s="95"/>
    </row>
    <row r="865">
      <c r="F865" s="91"/>
      <c r="G865" s="91"/>
      <c r="H865" s="91"/>
      <c r="I865" s="91"/>
      <c r="J865" s="91"/>
      <c r="K865" s="91"/>
      <c r="S865" s="92"/>
      <c r="T865" s="92"/>
      <c r="U865" s="92"/>
      <c r="W865" s="95"/>
    </row>
    <row r="866">
      <c r="F866" s="91"/>
      <c r="G866" s="91"/>
      <c r="H866" s="91"/>
      <c r="I866" s="91"/>
      <c r="J866" s="91"/>
      <c r="K866" s="91"/>
      <c r="S866" s="92"/>
      <c r="T866" s="92"/>
      <c r="U866" s="92"/>
      <c r="W866" s="95"/>
    </row>
    <row r="867">
      <c r="F867" s="91"/>
      <c r="G867" s="91"/>
      <c r="H867" s="91"/>
      <c r="I867" s="91"/>
      <c r="J867" s="91"/>
      <c r="K867" s="91"/>
      <c r="S867" s="92"/>
      <c r="T867" s="92"/>
      <c r="U867" s="92"/>
      <c r="W867" s="95"/>
    </row>
    <row r="868">
      <c r="F868" s="91"/>
      <c r="G868" s="91"/>
      <c r="H868" s="91"/>
      <c r="I868" s="91"/>
      <c r="J868" s="91"/>
      <c r="K868" s="91"/>
      <c r="S868" s="92"/>
      <c r="T868" s="92"/>
      <c r="U868" s="92"/>
      <c r="W868" s="95"/>
    </row>
    <row r="869">
      <c r="F869" s="91"/>
      <c r="G869" s="91"/>
      <c r="H869" s="91"/>
      <c r="I869" s="91"/>
      <c r="J869" s="91"/>
      <c r="K869" s="91"/>
      <c r="S869" s="92"/>
      <c r="T869" s="92"/>
      <c r="U869" s="92"/>
      <c r="W869" s="95"/>
    </row>
    <row r="870">
      <c r="F870" s="91"/>
      <c r="G870" s="91"/>
      <c r="H870" s="91"/>
      <c r="I870" s="91"/>
      <c r="J870" s="91"/>
      <c r="K870" s="91"/>
      <c r="S870" s="92"/>
      <c r="T870" s="92"/>
      <c r="U870" s="92"/>
      <c r="W870" s="95"/>
    </row>
    <row r="871">
      <c r="F871" s="91"/>
      <c r="G871" s="91"/>
      <c r="H871" s="91"/>
      <c r="I871" s="91"/>
      <c r="J871" s="91"/>
      <c r="K871" s="91"/>
      <c r="S871" s="92"/>
      <c r="T871" s="92"/>
      <c r="U871" s="92"/>
      <c r="W871" s="95"/>
    </row>
    <row r="872">
      <c r="F872" s="91"/>
      <c r="G872" s="91"/>
      <c r="H872" s="91"/>
      <c r="I872" s="91"/>
      <c r="J872" s="91"/>
      <c r="K872" s="91"/>
      <c r="S872" s="92"/>
      <c r="T872" s="92"/>
      <c r="U872" s="92"/>
      <c r="W872" s="95"/>
    </row>
    <row r="873">
      <c r="F873" s="91"/>
      <c r="G873" s="91"/>
      <c r="H873" s="91"/>
      <c r="I873" s="91"/>
      <c r="J873" s="91"/>
      <c r="K873" s="91"/>
      <c r="S873" s="92"/>
      <c r="T873" s="92"/>
      <c r="U873" s="92"/>
      <c r="W873" s="95"/>
    </row>
    <row r="874">
      <c r="F874" s="91"/>
      <c r="G874" s="91"/>
      <c r="H874" s="91"/>
      <c r="I874" s="91"/>
      <c r="J874" s="91"/>
      <c r="K874" s="91"/>
      <c r="S874" s="92"/>
      <c r="T874" s="92"/>
      <c r="U874" s="92"/>
      <c r="W874" s="95"/>
    </row>
    <row r="875">
      <c r="F875" s="91"/>
      <c r="G875" s="91"/>
      <c r="H875" s="91"/>
      <c r="I875" s="91"/>
      <c r="J875" s="91"/>
      <c r="K875" s="91"/>
      <c r="S875" s="92"/>
      <c r="T875" s="92"/>
      <c r="U875" s="92"/>
      <c r="W875" s="95"/>
    </row>
    <row r="876">
      <c r="F876" s="91"/>
      <c r="G876" s="91"/>
      <c r="H876" s="91"/>
      <c r="I876" s="91"/>
      <c r="J876" s="91"/>
      <c r="K876" s="91"/>
      <c r="S876" s="92"/>
      <c r="T876" s="92"/>
      <c r="U876" s="92"/>
      <c r="W876" s="95"/>
    </row>
    <row r="877">
      <c r="F877" s="91"/>
      <c r="G877" s="91"/>
      <c r="H877" s="91"/>
      <c r="I877" s="91"/>
      <c r="J877" s="91"/>
      <c r="K877" s="91"/>
      <c r="S877" s="92"/>
      <c r="T877" s="92"/>
      <c r="U877" s="92"/>
      <c r="W877" s="95"/>
    </row>
    <row r="878">
      <c r="F878" s="91"/>
      <c r="G878" s="91"/>
      <c r="H878" s="91"/>
      <c r="I878" s="91"/>
      <c r="J878" s="91"/>
      <c r="K878" s="91"/>
      <c r="S878" s="92"/>
      <c r="T878" s="92"/>
      <c r="U878" s="92"/>
      <c r="W878" s="95"/>
    </row>
    <row r="879">
      <c r="F879" s="91"/>
      <c r="G879" s="91"/>
      <c r="H879" s="91"/>
      <c r="I879" s="91"/>
      <c r="J879" s="91"/>
      <c r="K879" s="91"/>
      <c r="S879" s="92"/>
      <c r="T879" s="92"/>
      <c r="U879" s="92"/>
      <c r="W879" s="95"/>
    </row>
    <row r="880">
      <c r="F880" s="91"/>
      <c r="G880" s="91"/>
      <c r="H880" s="91"/>
      <c r="I880" s="91"/>
      <c r="J880" s="91"/>
      <c r="K880" s="91"/>
      <c r="S880" s="92"/>
      <c r="T880" s="92"/>
      <c r="U880" s="92"/>
      <c r="W880" s="95"/>
    </row>
    <row r="881">
      <c r="F881" s="91"/>
      <c r="G881" s="91"/>
      <c r="H881" s="91"/>
      <c r="I881" s="91"/>
      <c r="J881" s="91"/>
      <c r="K881" s="91"/>
      <c r="S881" s="92"/>
      <c r="T881" s="92"/>
      <c r="U881" s="92"/>
      <c r="W881" s="95"/>
    </row>
    <row r="882">
      <c r="F882" s="91"/>
      <c r="G882" s="91"/>
      <c r="H882" s="91"/>
      <c r="I882" s="91"/>
      <c r="J882" s="91"/>
      <c r="K882" s="91"/>
      <c r="S882" s="92"/>
      <c r="T882" s="92"/>
      <c r="U882" s="92"/>
      <c r="W882" s="95"/>
    </row>
    <row r="883">
      <c r="F883" s="91"/>
      <c r="G883" s="91"/>
      <c r="H883" s="91"/>
      <c r="I883" s="91"/>
      <c r="J883" s="91"/>
      <c r="K883" s="91"/>
      <c r="S883" s="92"/>
      <c r="T883" s="92"/>
      <c r="U883" s="92"/>
      <c r="W883" s="95"/>
    </row>
    <row r="884">
      <c r="F884" s="91"/>
      <c r="G884" s="91"/>
      <c r="H884" s="91"/>
      <c r="I884" s="91"/>
      <c r="J884" s="91"/>
      <c r="K884" s="91"/>
      <c r="S884" s="92"/>
      <c r="T884" s="92"/>
      <c r="U884" s="92"/>
      <c r="W884" s="95"/>
    </row>
    <row r="885">
      <c r="F885" s="91"/>
      <c r="G885" s="91"/>
      <c r="H885" s="91"/>
      <c r="I885" s="91"/>
      <c r="J885" s="91"/>
      <c r="K885" s="91"/>
      <c r="S885" s="92"/>
      <c r="T885" s="92"/>
      <c r="U885" s="92"/>
      <c r="W885" s="95"/>
    </row>
    <row r="886">
      <c r="F886" s="91"/>
      <c r="G886" s="91"/>
      <c r="H886" s="91"/>
      <c r="I886" s="91"/>
      <c r="J886" s="91"/>
      <c r="K886" s="91"/>
      <c r="S886" s="92"/>
      <c r="T886" s="92"/>
      <c r="U886" s="92"/>
      <c r="W886" s="95"/>
    </row>
    <row r="887">
      <c r="F887" s="91"/>
      <c r="G887" s="91"/>
      <c r="H887" s="91"/>
      <c r="I887" s="91"/>
      <c r="J887" s="91"/>
      <c r="K887" s="91"/>
      <c r="S887" s="92"/>
      <c r="T887" s="92"/>
      <c r="U887" s="92"/>
      <c r="W887" s="95"/>
    </row>
    <row r="888">
      <c r="F888" s="91"/>
      <c r="G888" s="91"/>
      <c r="H888" s="91"/>
      <c r="I888" s="91"/>
      <c r="J888" s="91"/>
      <c r="K888" s="91"/>
      <c r="S888" s="92"/>
      <c r="T888" s="92"/>
      <c r="U888" s="92"/>
      <c r="W888" s="95"/>
    </row>
    <row r="889">
      <c r="F889" s="91"/>
      <c r="G889" s="91"/>
      <c r="H889" s="91"/>
      <c r="I889" s="91"/>
      <c r="J889" s="91"/>
      <c r="K889" s="91"/>
      <c r="S889" s="92"/>
      <c r="T889" s="92"/>
      <c r="U889" s="92"/>
      <c r="W889" s="95"/>
    </row>
    <row r="890">
      <c r="F890" s="91"/>
      <c r="G890" s="91"/>
      <c r="H890" s="91"/>
      <c r="I890" s="91"/>
      <c r="J890" s="91"/>
      <c r="K890" s="91"/>
      <c r="S890" s="92"/>
      <c r="T890" s="92"/>
      <c r="U890" s="92"/>
      <c r="W890" s="95"/>
    </row>
    <row r="891">
      <c r="F891" s="91"/>
      <c r="G891" s="91"/>
      <c r="H891" s="91"/>
      <c r="I891" s="91"/>
      <c r="J891" s="91"/>
      <c r="K891" s="91"/>
      <c r="S891" s="92"/>
      <c r="T891" s="92"/>
      <c r="U891" s="92"/>
      <c r="W891" s="95"/>
    </row>
    <row r="892">
      <c r="F892" s="91"/>
      <c r="G892" s="91"/>
      <c r="H892" s="91"/>
      <c r="I892" s="91"/>
      <c r="J892" s="91"/>
      <c r="K892" s="91"/>
      <c r="S892" s="92"/>
      <c r="T892" s="92"/>
      <c r="U892" s="92"/>
      <c r="W892" s="95"/>
    </row>
    <row r="893">
      <c r="F893" s="91"/>
      <c r="G893" s="91"/>
      <c r="H893" s="91"/>
      <c r="I893" s="91"/>
      <c r="J893" s="91"/>
      <c r="K893" s="91"/>
      <c r="S893" s="92"/>
      <c r="T893" s="92"/>
      <c r="U893" s="92"/>
      <c r="W893" s="95"/>
    </row>
    <row r="894">
      <c r="F894" s="91"/>
      <c r="G894" s="91"/>
      <c r="H894" s="91"/>
      <c r="I894" s="91"/>
      <c r="J894" s="91"/>
      <c r="K894" s="91"/>
      <c r="S894" s="92"/>
      <c r="T894" s="92"/>
      <c r="U894" s="92"/>
      <c r="W894" s="95"/>
    </row>
    <row r="895">
      <c r="F895" s="91"/>
      <c r="G895" s="91"/>
      <c r="H895" s="91"/>
      <c r="I895" s="91"/>
      <c r="J895" s="91"/>
      <c r="K895" s="91"/>
      <c r="S895" s="92"/>
      <c r="T895" s="92"/>
      <c r="U895" s="92"/>
      <c r="W895" s="95"/>
    </row>
    <row r="896">
      <c r="F896" s="91"/>
      <c r="G896" s="91"/>
      <c r="H896" s="91"/>
      <c r="I896" s="91"/>
      <c r="J896" s="91"/>
      <c r="K896" s="91"/>
      <c r="S896" s="92"/>
      <c r="T896" s="92"/>
      <c r="U896" s="92"/>
      <c r="W896" s="95"/>
    </row>
    <row r="897">
      <c r="F897" s="91"/>
      <c r="G897" s="91"/>
      <c r="H897" s="91"/>
      <c r="I897" s="91"/>
      <c r="J897" s="91"/>
      <c r="K897" s="91"/>
      <c r="S897" s="92"/>
      <c r="T897" s="92"/>
      <c r="U897" s="92"/>
      <c r="W897" s="95"/>
    </row>
    <row r="898">
      <c r="F898" s="91"/>
      <c r="G898" s="91"/>
      <c r="H898" s="91"/>
      <c r="I898" s="91"/>
      <c r="J898" s="91"/>
      <c r="K898" s="91"/>
      <c r="S898" s="92"/>
      <c r="T898" s="92"/>
      <c r="U898" s="92"/>
      <c r="W898" s="95"/>
    </row>
    <row r="899">
      <c r="F899" s="91"/>
      <c r="G899" s="91"/>
      <c r="H899" s="91"/>
      <c r="I899" s="91"/>
      <c r="J899" s="91"/>
      <c r="K899" s="91"/>
      <c r="S899" s="92"/>
      <c r="T899" s="92"/>
      <c r="U899" s="92"/>
      <c r="W899" s="95"/>
    </row>
    <row r="900">
      <c r="F900" s="91"/>
      <c r="G900" s="91"/>
      <c r="H900" s="91"/>
      <c r="I900" s="91"/>
      <c r="J900" s="91"/>
      <c r="K900" s="91"/>
      <c r="S900" s="92"/>
      <c r="T900" s="92"/>
      <c r="U900" s="92"/>
      <c r="W900" s="95"/>
    </row>
    <row r="901">
      <c r="F901" s="91"/>
      <c r="G901" s="91"/>
      <c r="H901" s="91"/>
      <c r="I901" s="91"/>
      <c r="J901" s="91"/>
      <c r="K901" s="91"/>
      <c r="S901" s="92"/>
      <c r="T901" s="92"/>
      <c r="U901" s="92"/>
      <c r="W901" s="95"/>
    </row>
    <row r="902">
      <c r="F902" s="91"/>
      <c r="G902" s="91"/>
      <c r="H902" s="91"/>
      <c r="I902" s="91"/>
      <c r="J902" s="91"/>
      <c r="K902" s="91"/>
      <c r="S902" s="92"/>
      <c r="T902" s="92"/>
      <c r="U902" s="92"/>
      <c r="W902" s="95"/>
    </row>
    <row r="903">
      <c r="F903" s="91"/>
      <c r="G903" s="91"/>
      <c r="H903" s="91"/>
      <c r="I903" s="91"/>
      <c r="J903" s="91"/>
      <c r="K903" s="91"/>
      <c r="S903" s="92"/>
      <c r="T903" s="92"/>
      <c r="U903" s="92"/>
      <c r="W903" s="95"/>
    </row>
    <row r="904">
      <c r="F904" s="91"/>
      <c r="G904" s="91"/>
      <c r="H904" s="91"/>
      <c r="I904" s="91"/>
      <c r="J904" s="91"/>
      <c r="K904" s="91"/>
      <c r="S904" s="92"/>
      <c r="T904" s="92"/>
      <c r="U904" s="92"/>
      <c r="W904" s="95"/>
    </row>
    <row r="905">
      <c r="F905" s="91"/>
      <c r="G905" s="91"/>
      <c r="H905" s="91"/>
      <c r="I905" s="91"/>
      <c r="J905" s="91"/>
      <c r="K905" s="91"/>
      <c r="S905" s="92"/>
      <c r="T905" s="92"/>
      <c r="U905" s="92"/>
      <c r="W905" s="95"/>
    </row>
    <row r="906">
      <c r="F906" s="91"/>
      <c r="G906" s="91"/>
      <c r="H906" s="91"/>
      <c r="I906" s="91"/>
      <c r="J906" s="91"/>
      <c r="K906" s="91"/>
      <c r="S906" s="92"/>
      <c r="T906" s="92"/>
      <c r="U906" s="92"/>
      <c r="W906" s="95"/>
    </row>
    <row r="907">
      <c r="F907" s="91"/>
      <c r="G907" s="91"/>
      <c r="H907" s="91"/>
      <c r="I907" s="91"/>
      <c r="J907" s="91"/>
      <c r="K907" s="91"/>
      <c r="S907" s="92"/>
      <c r="T907" s="92"/>
      <c r="U907" s="92"/>
      <c r="W907" s="95"/>
    </row>
    <row r="908">
      <c r="F908" s="91"/>
      <c r="G908" s="91"/>
      <c r="H908" s="91"/>
      <c r="I908" s="91"/>
      <c r="J908" s="91"/>
      <c r="K908" s="91"/>
      <c r="S908" s="92"/>
      <c r="T908" s="92"/>
      <c r="U908" s="92"/>
      <c r="W908" s="95"/>
    </row>
    <row r="909">
      <c r="F909" s="91"/>
      <c r="G909" s="91"/>
      <c r="H909" s="91"/>
      <c r="I909" s="91"/>
      <c r="J909" s="91"/>
      <c r="K909" s="91"/>
      <c r="S909" s="92"/>
      <c r="T909" s="92"/>
      <c r="U909" s="92"/>
      <c r="W909" s="95"/>
    </row>
    <row r="910">
      <c r="F910" s="91"/>
      <c r="G910" s="91"/>
      <c r="H910" s="91"/>
      <c r="I910" s="91"/>
      <c r="J910" s="91"/>
      <c r="K910" s="91"/>
      <c r="S910" s="92"/>
      <c r="T910" s="92"/>
      <c r="U910" s="92"/>
      <c r="W910" s="95"/>
    </row>
    <row r="911">
      <c r="F911" s="91"/>
      <c r="G911" s="91"/>
      <c r="H911" s="91"/>
      <c r="I911" s="91"/>
      <c r="J911" s="91"/>
      <c r="K911" s="91"/>
      <c r="S911" s="92"/>
      <c r="T911" s="92"/>
      <c r="U911" s="92"/>
      <c r="W911" s="95"/>
    </row>
    <row r="912">
      <c r="F912" s="91"/>
      <c r="G912" s="91"/>
      <c r="H912" s="91"/>
      <c r="I912" s="91"/>
      <c r="J912" s="91"/>
      <c r="K912" s="91"/>
      <c r="S912" s="92"/>
      <c r="T912" s="92"/>
      <c r="U912" s="92"/>
      <c r="W912" s="95"/>
    </row>
    <row r="913">
      <c r="F913" s="91"/>
      <c r="G913" s="91"/>
      <c r="H913" s="91"/>
      <c r="I913" s="91"/>
      <c r="J913" s="91"/>
      <c r="K913" s="91"/>
      <c r="S913" s="92"/>
      <c r="T913" s="92"/>
      <c r="U913" s="92"/>
      <c r="W913" s="95"/>
    </row>
    <row r="914">
      <c r="F914" s="91"/>
      <c r="G914" s="91"/>
      <c r="H914" s="91"/>
      <c r="I914" s="91"/>
      <c r="J914" s="91"/>
      <c r="K914" s="91"/>
      <c r="S914" s="92"/>
      <c r="T914" s="92"/>
      <c r="U914" s="92"/>
      <c r="W914" s="95"/>
    </row>
    <row r="915">
      <c r="F915" s="91"/>
      <c r="G915" s="91"/>
      <c r="H915" s="91"/>
      <c r="I915" s="91"/>
      <c r="J915" s="91"/>
      <c r="K915" s="91"/>
      <c r="S915" s="92"/>
      <c r="T915" s="92"/>
      <c r="U915" s="92"/>
      <c r="W915" s="95"/>
    </row>
    <row r="916">
      <c r="F916" s="91"/>
      <c r="G916" s="91"/>
      <c r="H916" s="91"/>
      <c r="I916" s="91"/>
      <c r="J916" s="91"/>
      <c r="K916" s="91"/>
      <c r="S916" s="92"/>
      <c r="T916" s="92"/>
      <c r="U916" s="92"/>
      <c r="W916" s="95"/>
    </row>
    <row r="917">
      <c r="F917" s="91"/>
      <c r="G917" s="91"/>
      <c r="H917" s="91"/>
      <c r="I917" s="91"/>
      <c r="J917" s="91"/>
      <c r="K917" s="91"/>
      <c r="S917" s="92"/>
      <c r="T917" s="92"/>
      <c r="U917" s="92"/>
      <c r="W917" s="95"/>
    </row>
    <row r="918">
      <c r="F918" s="91"/>
      <c r="G918" s="91"/>
      <c r="H918" s="91"/>
      <c r="I918" s="91"/>
      <c r="J918" s="91"/>
      <c r="K918" s="91"/>
      <c r="S918" s="92"/>
      <c r="T918" s="92"/>
      <c r="U918" s="92"/>
      <c r="W918" s="95"/>
    </row>
    <row r="919">
      <c r="F919" s="91"/>
      <c r="G919" s="91"/>
      <c r="H919" s="91"/>
      <c r="I919" s="91"/>
      <c r="J919" s="91"/>
      <c r="K919" s="91"/>
      <c r="S919" s="92"/>
      <c r="T919" s="92"/>
      <c r="U919" s="92"/>
      <c r="W919" s="95"/>
    </row>
    <row r="920">
      <c r="F920" s="91"/>
      <c r="G920" s="91"/>
      <c r="H920" s="91"/>
      <c r="I920" s="91"/>
      <c r="J920" s="91"/>
      <c r="K920" s="91"/>
      <c r="S920" s="92"/>
      <c r="T920" s="92"/>
      <c r="U920" s="92"/>
      <c r="W920" s="95"/>
    </row>
    <row r="921">
      <c r="F921" s="91"/>
      <c r="G921" s="91"/>
      <c r="H921" s="91"/>
      <c r="I921" s="91"/>
      <c r="J921" s="91"/>
      <c r="K921" s="91"/>
      <c r="S921" s="92"/>
      <c r="T921" s="92"/>
      <c r="U921" s="92"/>
      <c r="W921" s="95"/>
    </row>
    <row r="922">
      <c r="F922" s="91"/>
      <c r="G922" s="91"/>
      <c r="H922" s="91"/>
      <c r="I922" s="91"/>
      <c r="J922" s="91"/>
      <c r="K922" s="91"/>
      <c r="S922" s="92"/>
      <c r="T922" s="92"/>
      <c r="U922" s="92"/>
      <c r="W922" s="95"/>
    </row>
    <row r="923">
      <c r="F923" s="91"/>
      <c r="G923" s="91"/>
      <c r="H923" s="91"/>
      <c r="I923" s="91"/>
      <c r="J923" s="91"/>
      <c r="K923" s="91"/>
      <c r="S923" s="92"/>
      <c r="T923" s="92"/>
      <c r="U923" s="92"/>
      <c r="W923" s="95"/>
    </row>
    <row r="924">
      <c r="F924" s="91"/>
      <c r="G924" s="91"/>
      <c r="H924" s="91"/>
      <c r="I924" s="91"/>
      <c r="J924" s="91"/>
      <c r="K924" s="91"/>
      <c r="S924" s="92"/>
      <c r="T924" s="92"/>
      <c r="U924" s="92"/>
      <c r="W924" s="95"/>
    </row>
    <row r="925">
      <c r="F925" s="91"/>
      <c r="G925" s="91"/>
      <c r="H925" s="91"/>
      <c r="I925" s="91"/>
      <c r="J925" s="91"/>
      <c r="K925" s="91"/>
      <c r="S925" s="92"/>
      <c r="T925" s="92"/>
      <c r="U925" s="92"/>
      <c r="W925" s="95"/>
    </row>
    <row r="926">
      <c r="F926" s="91"/>
      <c r="G926" s="91"/>
      <c r="H926" s="91"/>
      <c r="I926" s="91"/>
      <c r="J926" s="91"/>
      <c r="K926" s="91"/>
      <c r="S926" s="92"/>
      <c r="T926" s="92"/>
      <c r="U926" s="92"/>
      <c r="W926" s="95"/>
    </row>
    <row r="927">
      <c r="F927" s="91"/>
      <c r="G927" s="91"/>
      <c r="H927" s="91"/>
      <c r="I927" s="91"/>
      <c r="J927" s="91"/>
      <c r="K927" s="91"/>
      <c r="S927" s="92"/>
      <c r="T927" s="92"/>
      <c r="U927" s="92"/>
      <c r="W927" s="95"/>
    </row>
    <row r="928">
      <c r="F928" s="91"/>
      <c r="G928" s="91"/>
      <c r="H928" s="91"/>
      <c r="I928" s="91"/>
      <c r="J928" s="91"/>
      <c r="K928" s="91"/>
      <c r="S928" s="92"/>
      <c r="T928" s="92"/>
      <c r="U928" s="92"/>
      <c r="W928" s="95"/>
    </row>
    <row r="929">
      <c r="F929" s="91"/>
      <c r="G929" s="91"/>
      <c r="H929" s="91"/>
      <c r="I929" s="91"/>
      <c r="J929" s="91"/>
      <c r="K929" s="91"/>
      <c r="S929" s="92"/>
      <c r="T929" s="92"/>
      <c r="U929" s="92"/>
      <c r="W929" s="95"/>
    </row>
    <row r="930">
      <c r="F930" s="91"/>
      <c r="G930" s="91"/>
      <c r="H930" s="91"/>
      <c r="I930" s="91"/>
      <c r="J930" s="91"/>
      <c r="K930" s="91"/>
      <c r="S930" s="92"/>
      <c r="T930" s="92"/>
      <c r="U930" s="92"/>
      <c r="W930" s="95"/>
    </row>
    <row r="931">
      <c r="F931" s="91"/>
      <c r="G931" s="91"/>
      <c r="H931" s="91"/>
      <c r="I931" s="91"/>
      <c r="J931" s="91"/>
      <c r="K931" s="91"/>
      <c r="S931" s="92"/>
      <c r="T931" s="92"/>
      <c r="U931" s="92"/>
      <c r="W931" s="95"/>
    </row>
    <row r="932">
      <c r="F932" s="91"/>
      <c r="G932" s="91"/>
      <c r="H932" s="91"/>
      <c r="I932" s="91"/>
      <c r="J932" s="91"/>
      <c r="K932" s="91"/>
      <c r="S932" s="92"/>
      <c r="T932" s="92"/>
      <c r="U932" s="92"/>
      <c r="W932" s="95"/>
    </row>
    <row r="933">
      <c r="F933" s="91"/>
      <c r="G933" s="91"/>
      <c r="H933" s="91"/>
      <c r="I933" s="91"/>
      <c r="J933" s="91"/>
      <c r="K933" s="91"/>
      <c r="S933" s="92"/>
      <c r="T933" s="92"/>
      <c r="U933" s="92"/>
      <c r="W933" s="95"/>
    </row>
    <row r="934">
      <c r="F934" s="91"/>
      <c r="G934" s="91"/>
      <c r="H934" s="91"/>
      <c r="I934" s="91"/>
      <c r="J934" s="91"/>
      <c r="K934" s="91"/>
      <c r="S934" s="92"/>
      <c r="T934" s="92"/>
      <c r="U934" s="92"/>
      <c r="W934" s="95"/>
    </row>
    <row r="935">
      <c r="F935" s="91"/>
      <c r="G935" s="91"/>
      <c r="H935" s="91"/>
      <c r="I935" s="91"/>
      <c r="J935" s="91"/>
      <c r="K935" s="91"/>
      <c r="S935" s="92"/>
      <c r="T935" s="92"/>
      <c r="U935" s="92"/>
      <c r="W935" s="95"/>
    </row>
    <row r="936">
      <c r="F936" s="91"/>
      <c r="G936" s="91"/>
      <c r="H936" s="91"/>
      <c r="I936" s="91"/>
      <c r="J936" s="91"/>
      <c r="K936" s="91"/>
      <c r="S936" s="92"/>
      <c r="T936" s="92"/>
      <c r="U936" s="92"/>
      <c r="W936" s="95"/>
    </row>
    <row r="937">
      <c r="F937" s="91"/>
      <c r="G937" s="91"/>
      <c r="H937" s="91"/>
      <c r="I937" s="91"/>
      <c r="J937" s="91"/>
      <c r="K937" s="91"/>
      <c r="S937" s="92"/>
      <c r="T937" s="92"/>
      <c r="U937" s="92"/>
      <c r="W937" s="95"/>
    </row>
    <row r="938">
      <c r="F938" s="91"/>
      <c r="G938" s="91"/>
      <c r="H938" s="91"/>
      <c r="I938" s="91"/>
      <c r="J938" s="91"/>
      <c r="K938" s="91"/>
      <c r="S938" s="92"/>
      <c r="T938" s="92"/>
      <c r="U938" s="92"/>
      <c r="W938" s="95"/>
    </row>
    <row r="939">
      <c r="F939" s="91"/>
      <c r="G939" s="91"/>
      <c r="H939" s="91"/>
      <c r="I939" s="91"/>
      <c r="J939" s="91"/>
      <c r="K939" s="91"/>
      <c r="S939" s="92"/>
      <c r="T939" s="92"/>
      <c r="U939" s="92"/>
      <c r="W939" s="95"/>
    </row>
    <row r="940">
      <c r="F940" s="91"/>
      <c r="G940" s="91"/>
      <c r="H940" s="91"/>
      <c r="I940" s="91"/>
      <c r="J940" s="91"/>
      <c r="K940" s="91"/>
      <c r="S940" s="92"/>
      <c r="T940" s="92"/>
      <c r="U940" s="92"/>
      <c r="W940" s="95"/>
    </row>
    <row r="941">
      <c r="F941" s="91"/>
      <c r="G941" s="91"/>
      <c r="H941" s="91"/>
      <c r="I941" s="91"/>
      <c r="J941" s="91"/>
      <c r="K941" s="91"/>
      <c r="S941" s="92"/>
      <c r="T941" s="92"/>
      <c r="U941" s="92"/>
      <c r="W941" s="95"/>
    </row>
    <row r="942">
      <c r="F942" s="91"/>
      <c r="G942" s="91"/>
      <c r="H942" s="91"/>
      <c r="I942" s="91"/>
      <c r="J942" s="91"/>
      <c r="K942" s="91"/>
      <c r="S942" s="92"/>
      <c r="T942" s="92"/>
      <c r="U942" s="92"/>
      <c r="W942" s="95"/>
    </row>
    <row r="943">
      <c r="F943" s="91"/>
      <c r="G943" s="91"/>
      <c r="H943" s="91"/>
      <c r="I943" s="91"/>
      <c r="J943" s="91"/>
      <c r="K943" s="91"/>
      <c r="S943" s="92"/>
      <c r="T943" s="92"/>
      <c r="U943" s="92"/>
      <c r="W943" s="95"/>
    </row>
    <row r="944">
      <c r="F944" s="91"/>
      <c r="G944" s="91"/>
      <c r="H944" s="91"/>
      <c r="I944" s="91"/>
      <c r="J944" s="91"/>
      <c r="K944" s="91"/>
      <c r="S944" s="92"/>
      <c r="T944" s="92"/>
      <c r="U944" s="92"/>
      <c r="W944" s="95"/>
    </row>
    <row r="945">
      <c r="F945" s="91"/>
      <c r="G945" s="91"/>
      <c r="H945" s="91"/>
      <c r="I945" s="91"/>
      <c r="J945" s="91"/>
      <c r="K945" s="91"/>
      <c r="S945" s="92"/>
      <c r="T945" s="92"/>
      <c r="U945" s="92"/>
      <c r="W945" s="95"/>
    </row>
    <row r="946">
      <c r="F946" s="91"/>
      <c r="G946" s="91"/>
      <c r="H946" s="91"/>
      <c r="I946" s="91"/>
      <c r="J946" s="91"/>
      <c r="K946" s="91"/>
      <c r="S946" s="92"/>
      <c r="T946" s="92"/>
      <c r="U946" s="92"/>
      <c r="W946" s="95"/>
    </row>
    <row r="947">
      <c r="F947" s="91"/>
      <c r="G947" s="91"/>
      <c r="H947" s="91"/>
      <c r="I947" s="91"/>
      <c r="J947" s="91"/>
      <c r="K947" s="91"/>
      <c r="S947" s="92"/>
      <c r="T947" s="92"/>
      <c r="U947" s="92"/>
      <c r="W947" s="95"/>
    </row>
    <row r="948">
      <c r="F948" s="91"/>
      <c r="G948" s="91"/>
      <c r="H948" s="91"/>
      <c r="I948" s="91"/>
      <c r="J948" s="91"/>
      <c r="K948" s="91"/>
      <c r="S948" s="92"/>
      <c r="T948" s="92"/>
      <c r="U948" s="92"/>
      <c r="W948" s="95"/>
    </row>
    <row r="949">
      <c r="F949" s="91"/>
      <c r="G949" s="91"/>
      <c r="H949" s="91"/>
      <c r="I949" s="91"/>
      <c r="J949" s="91"/>
      <c r="K949" s="91"/>
      <c r="S949" s="92"/>
      <c r="T949" s="92"/>
      <c r="U949" s="92"/>
      <c r="W949" s="95"/>
    </row>
    <row r="950">
      <c r="F950" s="91"/>
      <c r="G950" s="91"/>
      <c r="H950" s="91"/>
      <c r="I950" s="91"/>
      <c r="J950" s="91"/>
      <c r="K950" s="91"/>
      <c r="S950" s="92"/>
      <c r="T950" s="92"/>
      <c r="U950" s="92"/>
      <c r="W950" s="95"/>
    </row>
    <row r="951">
      <c r="F951" s="91"/>
      <c r="G951" s="91"/>
      <c r="H951" s="91"/>
      <c r="I951" s="91"/>
      <c r="J951" s="91"/>
      <c r="K951" s="91"/>
      <c r="S951" s="92"/>
      <c r="T951" s="92"/>
      <c r="U951" s="92"/>
      <c r="W951" s="95"/>
    </row>
    <row r="952">
      <c r="F952" s="91"/>
      <c r="G952" s="91"/>
      <c r="H952" s="91"/>
      <c r="I952" s="91"/>
      <c r="J952" s="91"/>
      <c r="K952" s="91"/>
      <c r="S952" s="92"/>
      <c r="T952" s="92"/>
      <c r="U952" s="92"/>
      <c r="W952" s="95"/>
    </row>
    <row r="953">
      <c r="F953" s="91"/>
      <c r="G953" s="91"/>
      <c r="H953" s="91"/>
      <c r="I953" s="91"/>
      <c r="J953" s="91"/>
      <c r="K953" s="91"/>
      <c r="S953" s="92"/>
      <c r="T953" s="92"/>
      <c r="U953" s="92"/>
      <c r="W953" s="95"/>
    </row>
    <row r="954">
      <c r="F954" s="91"/>
      <c r="G954" s="91"/>
      <c r="H954" s="91"/>
      <c r="I954" s="91"/>
      <c r="J954" s="91"/>
      <c r="K954" s="91"/>
      <c r="S954" s="92"/>
      <c r="T954" s="92"/>
      <c r="U954" s="92"/>
      <c r="W954" s="95"/>
    </row>
    <row r="955">
      <c r="F955" s="91"/>
      <c r="G955" s="91"/>
      <c r="H955" s="91"/>
      <c r="I955" s="91"/>
      <c r="J955" s="91"/>
      <c r="K955" s="91"/>
      <c r="S955" s="92"/>
      <c r="T955" s="92"/>
      <c r="U955" s="92"/>
      <c r="W955" s="95"/>
    </row>
    <row r="956">
      <c r="F956" s="91"/>
      <c r="G956" s="91"/>
      <c r="H956" s="91"/>
      <c r="I956" s="91"/>
      <c r="J956" s="91"/>
      <c r="K956" s="91"/>
      <c r="S956" s="92"/>
      <c r="T956" s="92"/>
      <c r="U956" s="92"/>
      <c r="W956" s="95"/>
    </row>
    <row r="957">
      <c r="F957" s="91"/>
      <c r="G957" s="91"/>
      <c r="H957" s="91"/>
      <c r="I957" s="91"/>
      <c r="J957" s="91"/>
      <c r="K957" s="91"/>
      <c r="S957" s="92"/>
      <c r="T957" s="92"/>
      <c r="U957" s="92"/>
      <c r="W957" s="95"/>
    </row>
    <row r="958">
      <c r="F958" s="91"/>
      <c r="G958" s="91"/>
      <c r="H958" s="91"/>
      <c r="I958" s="91"/>
      <c r="J958" s="91"/>
      <c r="K958" s="91"/>
      <c r="S958" s="92"/>
      <c r="T958" s="92"/>
      <c r="U958" s="92"/>
      <c r="W958" s="95"/>
    </row>
    <row r="959">
      <c r="F959" s="91"/>
      <c r="G959" s="91"/>
      <c r="H959" s="91"/>
      <c r="I959" s="91"/>
      <c r="J959" s="91"/>
      <c r="K959" s="91"/>
      <c r="S959" s="92"/>
      <c r="T959" s="92"/>
      <c r="U959" s="92"/>
      <c r="W959" s="95"/>
    </row>
    <row r="960">
      <c r="F960" s="91"/>
      <c r="G960" s="91"/>
      <c r="H960" s="91"/>
      <c r="I960" s="91"/>
      <c r="J960" s="91"/>
      <c r="K960" s="91"/>
      <c r="S960" s="92"/>
      <c r="T960" s="92"/>
      <c r="U960" s="92"/>
      <c r="W960" s="95"/>
    </row>
    <row r="961">
      <c r="F961" s="91"/>
      <c r="G961" s="91"/>
      <c r="H961" s="91"/>
      <c r="I961" s="91"/>
      <c r="J961" s="91"/>
      <c r="K961" s="91"/>
      <c r="S961" s="92"/>
      <c r="T961" s="92"/>
      <c r="U961" s="92"/>
      <c r="W961" s="95"/>
    </row>
    <row r="962">
      <c r="F962" s="91"/>
      <c r="G962" s="91"/>
      <c r="H962" s="91"/>
      <c r="I962" s="91"/>
      <c r="J962" s="91"/>
      <c r="K962" s="91"/>
      <c r="S962" s="92"/>
      <c r="T962" s="92"/>
      <c r="U962" s="92"/>
      <c r="W962" s="95"/>
    </row>
    <row r="963">
      <c r="F963" s="91"/>
      <c r="G963" s="91"/>
      <c r="H963" s="91"/>
      <c r="I963" s="91"/>
      <c r="J963" s="91"/>
      <c r="K963" s="91"/>
      <c r="S963" s="92"/>
      <c r="T963" s="92"/>
      <c r="U963" s="92"/>
      <c r="W963" s="95"/>
    </row>
    <row r="964">
      <c r="F964" s="91"/>
      <c r="G964" s="91"/>
      <c r="H964" s="91"/>
      <c r="I964" s="91"/>
      <c r="J964" s="91"/>
      <c r="K964" s="91"/>
      <c r="S964" s="92"/>
      <c r="T964" s="92"/>
      <c r="U964" s="92"/>
      <c r="W964" s="95"/>
    </row>
    <row r="965">
      <c r="F965" s="91"/>
      <c r="G965" s="91"/>
      <c r="H965" s="91"/>
      <c r="I965" s="91"/>
      <c r="J965" s="91"/>
      <c r="K965" s="91"/>
      <c r="S965" s="92"/>
      <c r="T965" s="92"/>
      <c r="U965" s="92"/>
      <c r="W965" s="95"/>
    </row>
    <row r="966">
      <c r="F966" s="91"/>
      <c r="G966" s="91"/>
      <c r="H966" s="91"/>
      <c r="I966" s="91"/>
      <c r="J966" s="91"/>
      <c r="K966" s="91"/>
      <c r="S966" s="92"/>
      <c r="T966" s="92"/>
      <c r="U966" s="92"/>
      <c r="W966" s="95"/>
    </row>
    <row r="967">
      <c r="F967" s="91"/>
      <c r="G967" s="91"/>
      <c r="H967" s="91"/>
      <c r="I967" s="91"/>
      <c r="J967" s="91"/>
      <c r="K967" s="91"/>
      <c r="S967" s="92"/>
      <c r="T967" s="92"/>
      <c r="U967" s="92"/>
      <c r="W967" s="95"/>
    </row>
    <row r="968">
      <c r="F968" s="91"/>
      <c r="G968" s="91"/>
      <c r="H968" s="91"/>
      <c r="I968" s="91"/>
      <c r="J968" s="91"/>
      <c r="K968" s="91"/>
      <c r="S968" s="92"/>
      <c r="T968" s="92"/>
      <c r="U968" s="92"/>
      <c r="W968" s="95"/>
    </row>
    <row r="969">
      <c r="F969" s="91"/>
      <c r="G969" s="91"/>
      <c r="H969" s="91"/>
      <c r="I969" s="91"/>
      <c r="J969" s="91"/>
      <c r="K969" s="91"/>
      <c r="S969" s="92"/>
      <c r="T969" s="92"/>
      <c r="U969" s="92"/>
      <c r="W969" s="95"/>
    </row>
    <row r="970">
      <c r="F970" s="91"/>
      <c r="G970" s="91"/>
      <c r="H970" s="91"/>
      <c r="I970" s="91"/>
      <c r="J970" s="91"/>
      <c r="K970" s="91"/>
      <c r="S970" s="92"/>
      <c r="T970" s="92"/>
      <c r="U970" s="92"/>
      <c r="W970" s="95"/>
    </row>
    <row r="971">
      <c r="F971" s="91"/>
      <c r="G971" s="91"/>
      <c r="H971" s="91"/>
      <c r="I971" s="91"/>
      <c r="J971" s="91"/>
      <c r="K971" s="91"/>
      <c r="S971" s="92"/>
      <c r="T971" s="92"/>
      <c r="U971" s="92"/>
      <c r="W971" s="95"/>
    </row>
    <row r="972">
      <c r="F972" s="91"/>
      <c r="G972" s="91"/>
      <c r="H972" s="91"/>
      <c r="I972" s="91"/>
      <c r="J972" s="91"/>
      <c r="K972" s="91"/>
      <c r="S972" s="92"/>
      <c r="T972" s="92"/>
      <c r="U972" s="92"/>
      <c r="W972" s="95"/>
    </row>
    <row r="973">
      <c r="F973" s="91"/>
      <c r="G973" s="91"/>
      <c r="H973" s="91"/>
      <c r="I973" s="91"/>
      <c r="J973" s="91"/>
      <c r="K973" s="91"/>
      <c r="S973" s="92"/>
      <c r="T973" s="92"/>
      <c r="U973" s="92"/>
      <c r="W973" s="95"/>
    </row>
    <row r="974">
      <c r="F974" s="91"/>
      <c r="G974" s="91"/>
      <c r="H974" s="91"/>
      <c r="I974" s="91"/>
      <c r="J974" s="91"/>
      <c r="K974" s="91"/>
      <c r="S974" s="92"/>
      <c r="T974" s="92"/>
      <c r="U974" s="92"/>
      <c r="W974" s="95"/>
    </row>
    <row r="975">
      <c r="F975" s="91"/>
      <c r="G975" s="91"/>
      <c r="H975" s="91"/>
      <c r="I975" s="91"/>
      <c r="J975" s="91"/>
      <c r="K975" s="91"/>
      <c r="S975" s="92"/>
      <c r="T975" s="92"/>
      <c r="U975" s="92"/>
      <c r="W975" s="95"/>
    </row>
    <row r="976">
      <c r="F976" s="91"/>
      <c r="G976" s="91"/>
      <c r="H976" s="91"/>
      <c r="I976" s="91"/>
      <c r="J976" s="91"/>
      <c r="K976" s="91"/>
      <c r="S976" s="92"/>
      <c r="T976" s="92"/>
      <c r="U976" s="92"/>
      <c r="W976" s="95"/>
    </row>
    <row r="977">
      <c r="F977" s="91"/>
      <c r="G977" s="91"/>
      <c r="H977" s="91"/>
      <c r="I977" s="91"/>
      <c r="J977" s="91"/>
      <c r="K977" s="91"/>
      <c r="S977" s="92"/>
      <c r="T977" s="92"/>
      <c r="U977" s="92"/>
      <c r="W977" s="95"/>
    </row>
    <row r="978">
      <c r="F978" s="91"/>
      <c r="G978" s="91"/>
      <c r="H978" s="91"/>
      <c r="I978" s="91"/>
      <c r="J978" s="91"/>
      <c r="K978" s="91"/>
      <c r="S978" s="92"/>
      <c r="T978" s="92"/>
      <c r="U978" s="92"/>
      <c r="W978" s="95"/>
    </row>
    <row r="979">
      <c r="F979" s="91"/>
      <c r="G979" s="91"/>
      <c r="H979" s="91"/>
      <c r="I979" s="91"/>
      <c r="J979" s="91"/>
      <c r="K979" s="91"/>
      <c r="S979" s="92"/>
      <c r="T979" s="92"/>
      <c r="U979" s="92"/>
      <c r="W979" s="95"/>
    </row>
    <row r="980">
      <c r="F980" s="91"/>
      <c r="G980" s="91"/>
      <c r="H980" s="91"/>
      <c r="I980" s="91"/>
      <c r="J980" s="91"/>
      <c r="K980" s="91"/>
      <c r="S980" s="92"/>
      <c r="T980" s="92"/>
      <c r="U980" s="92"/>
      <c r="W980" s="95"/>
    </row>
    <row r="981">
      <c r="F981" s="91"/>
      <c r="G981" s="91"/>
      <c r="H981" s="91"/>
      <c r="I981" s="91"/>
      <c r="J981" s="91"/>
      <c r="K981" s="91"/>
      <c r="S981" s="92"/>
      <c r="T981" s="92"/>
      <c r="U981" s="92"/>
      <c r="W981" s="95"/>
    </row>
    <row r="982">
      <c r="F982" s="91"/>
      <c r="G982" s="91"/>
      <c r="H982" s="91"/>
      <c r="I982" s="91"/>
      <c r="J982" s="91"/>
      <c r="K982" s="91"/>
      <c r="S982" s="92"/>
      <c r="T982" s="92"/>
      <c r="U982" s="92"/>
      <c r="W982" s="95"/>
    </row>
    <row r="983">
      <c r="F983" s="91"/>
      <c r="G983" s="91"/>
      <c r="H983" s="91"/>
      <c r="I983" s="91"/>
      <c r="J983" s="91"/>
      <c r="K983" s="91"/>
      <c r="S983" s="92"/>
      <c r="T983" s="92"/>
      <c r="U983" s="92"/>
      <c r="W983" s="95"/>
    </row>
    <row r="984">
      <c r="F984" s="91"/>
      <c r="G984" s="91"/>
      <c r="H984" s="91"/>
      <c r="I984" s="91"/>
      <c r="J984" s="91"/>
      <c r="K984" s="91"/>
      <c r="S984" s="92"/>
      <c r="T984" s="92"/>
      <c r="U984" s="92"/>
      <c r="W984" s="95"/>
    </row>
    <row r="985">
      <c r="F985" s="91"/>
      <c r="G985" s="91"/>
      <c r="H985" s="91"/>
      <c r="I985" s="91"/>
      <c r="J985" s="91"/>
      <c r="K985" s="91"/>
      <c r="S985" s="92"/>
      <c r="T985" s="92"/>
      <c r="U985" s="92"/>
      <c r="W985" s="95"/>
    </row>
    <row r="986">
      <c r="F986" s="91"/>
      <c r="G986" s="91"/>
      <c r="H986" s="91"/>
      <c r="I986" s="91"/>
      <c r="J986" s="91"/>
      <c r="K986" s="91"/>
      <c r="S986" s="92"/>
      <c r="T986" s="92"/>
      <c r="U986" s="92"/>
      <c r="W986" s="95"/>
    </row>
    <row r="987">
      <c r="F987" s="91"/>
      <c r="G987" s="91"/>
      <c r="H987" s="91"/>
      <c r="I987" s="91"/>
      <c r="J987" s="91"/>
      <c r="K987" s="91"/>
      <c r="S987" s="92"/>
      <c r="T987" s="92"/>
      <c r="U987" s="92"/>
      <c r="W987" s="95"/>
    </row>
    <row r="988">
      <c r="F988" s="91"/>
      <c r="G988" s="91"/>
      <c r="H988" s="91"/>
      <c r="I988" s="91"/>
      <c r="J988" s="91"/>
      <c r="K988" s="91"/>
      <c r="S988" s="92"/>
      <c r="T988" s="92"/>
      <c r="U988" s="92"/>
      <c r="W988" s="95"/>
    </row>
    <row r="989">
      <c r="F989" s="91"/>
      <c r="G989" s="91"/>
      <c r="H989" s="91"/>
      <c r="I989" s="91"/>
      <c r="J989" s="91"/>
      <c r="K989" s="91"/>
      <c r="S989" s="92"/>
      <c r="T989" s="92"/>
      <c r="U989" s="92"/>
      <c r="W989" s="95"/>
    </row>
    <row r="990">
      <c r="F990" s="91"/>
      <c r="G990" s="91"/>
      <c r="H990" s="91"/>
      <c r="I990" s="91"/>
      <c r="J990" s="91"/>
      <c r="K990" s="91"/>
      <c r="S990" s="92"/>
      <c r="T990" s="92"/>
      <c r="U990" s="92"/>
      <c r="W990" s="95"/>
    </row>
    <row r="991">
      <c r="F991" s="91"/>
      <c r="G991" s="91"/>
      <c r="H991" s="91"/>
      <c r="I991" s="91"/>
      <c r="J991" s="91"/>
      <c r="K991" s="91"/>
      <c r="S991" s="92"/>
      <c r="T991" s="92"/>
      <c r="U991" s="92"/>
      <c r="W991" s="95"/>
    </row>
    <row r="992">
      <c r="F992" s="91"/>
      <c r="G992" s="91"/>
      <c r="H992" s="91"/>
      <c r="I992" s="91"/>
      <c r="J992" s="91"/>
      <c r="K992" s="91"/>
      <c r="S992" s="92"/>
      <c r="T992" s="92"/>
      <c r="U992" s="92"/>
      <c r="W992" s="95"/>
    </row>
    <row r="993">
      <c r="F993" s="91"/>
      <c r="G993" s="91"/>
      <c r="H993" s="91"/>
      <c r="I993" s="91"/>
      <c r="J993" s="91"/>
      <c r="K993" s="91"/>
      <c r="S993" s="92"/>
      <c r="T993" s="92"/>
      <c r="U993" s="92"/>
      <c r="W993" s="95"/>
    </row>
    <row r="994">
      <c r="F994" s="91"/>
      <c r="G994" s="91"/>
      <c r="H994" s="91"/>
      <c r="I994" s="91"/>
      <c r="J994" s="91"/>
      <c r="K994" s="91"/>
      <c r="S994" s="92"/>
      <c r="T994" s="92"/>
      <c r="U994" s="92"/>
      <c r="W994" s="95"/>
    </row>
    <row r="995">
      <c r="F995" s="91"/>
      <c r="G995" s="91"/>
      <c r="H995" s="91"/>
      <c r="I995" s="91"/>
      <c r="J995" s="91"/>
      <c r="K995" s="91"/>
      <c r="S995" s="92"/>
      <c r="T995" s="92"/>
      <c r="U995" s="92"/>
      <c r="W995" s="95"/>
    </row>
    <row r="996">
      <c r="F996" s="91"/>
      <c r="G996" s="91"/>
      <c r="H996" s="91"/>
      <c r="I996" s="91"/>
      <c r="J996" s="91"/>
      <c r="K996" s="91"/>
      <c r="S996" s="92"/>
      <c r="T996" s="92"/>
      <c r="U996" s="92"/>
      <c r="W996" s="95"/>
    </row>
    <row r="997">
      <c r="F997" s="91"/>
      <c r="G997" s="91"/>
      <c r="H997" s="91"/>
      <c r="I997" s="91"/>
      <c r="J997" s="91"/>
      <c r="K997" s="91"/>
      <c r="S997" s="92"/>
      <c r="T997" s="92"/>
      <c r="U997" s="92"/>
      <c r="W997" s="95"/>
    </row>
    <row r="998">
      <c r="F998" s="91"/>
      <c r="G998" s="91"/>
      <c r="H998" s="91"/>
      <c r="I998" s="91"/>
      <c r="J998" s="91"/>
      <c r="K998" s="91"/>
      <c r="S998" s="92"/>
      <c r="T998" s="92"/>
      <c r="U998" s="92"/>
      <c r="W998" s="95"/>
    </row>
    <row r="999">
      <c r="F999" s="91"/>
      <c r="G999" s="91"/>
      <c r="H999" s="91"/>
      <c r="I999" s="91"/>
      <c r="J999" s="91"/>
      <c r="K999" s="91"/>
      <c r="S999" s="92"/>
      <c r="T999" s="92"/>
      <c r="U999" s="92"/>
      <c r="W999" s="95"/>
    </row>
    <row r="1000">
      <c r="F1000" s="91"/>
      <c r="G1000" s="91"/>
      <c r="H1000" s="91"/>
      <c r="I1000" s="91"/>
      <c r="J1000" s="91"/>
      <c r="K1000" s="91"/>
      <c r="S1000" s="92"/>
      <c r="T1000" s="92"/>
      <c r="U1000" s="92"/>
      <c r="W1000" s="95"/>
    </row>
    <row r="1001">
      <c r="F1001" s="91"/>
      <c r="G1001" s="91"/>
      <c r="H1001" s="91"/>
      <c r="I1001" s="91"/>
      <c r="J1001" s="91"/>
      <c r="K1001" s="91"/>
      <c r="S1001" s="92"/>
      <c r="T1001" s="92"/>
      <c r="U1001" s="92"/>
      <c r="W1001" s="95"/>
    </row>
    <row r="1002">
      <c r="F1002" s="91"/>
      <c r="G1002" s="91"/>
      <c r="H1002" s="91"/>
      <c r="I1002" s="91"/>
      <c r="J1002" s="91"/>
      <c r="K1002" s="91"/>
      <c r="S1002" s="92"/>
      <c r="T1002" s="92"/>
      <c r="U1002" s="92"/>
      <c r="W1002" s="95"/>
    </row>
    <row r="1003">
      <c r="F1003" s="91"/>
      <c r="G1003" s="91"/>
      <c r="H1003" s="91"/>
      <c r="I1003" s="91"/>
      <c r="J1003" s="91"/>
      <c r="K1003" s="91"/>
      <c r="S1003" s="92"/>
      <c r="T1003" s="92"/>
      <c r="U1003" s="92"/>
      <c r="W1003" s="95"/>
    </row>
    <row r="1004">
      <c r="F1004" s="91"/>
      <c r="G1004" s="91"/>
      <c r="H1004" s="91"/>
      <c r="I1004" s="91"/>
      <c r="J1004" s="91"/>
      <c r="K1004" s="91"/>
      <c r="S1004" s="92"/>
      <c r="T1004" s="92"/>
      <c r="U1004" s="92"/>
      <c r="W1004" s="95"/>
    </row>
  </sheetData>
  <mergeCells count="3">
    <mergeCell ref="S1:U1"/>
    <mergeCell ref="V1:V2"/>
    <mergeCell ref="A26:C26"/>
  </mergeCells>
  <conditionalFormatting sqref="V3:V24">
    <cfRule type="cellIs" dxfId="0" priority="1" operator="greaterThanOrEqual">
      <formula>7</formula>
    </cfRule>
  </conditionalFormatting>
  <conditionalFormatting sqref="V3:V24">
    <cfRule type="cellIs" dxfId="2" priority="2" operator="lessThanOrEqual">
      <formula>3</formula>
    </cfRule>
  </conditionalFormatting>
  <conditionalFormatting sqref="X3:X24">
    <cfRule type="cellIs" dxfId="0" priority="3" operator="equal">
      <formula>8</formula>
    </cfRule>
  </conditionalFormatting>
  <conditionalFormatting sqref="X3:X24">
    <cfRule type="cellIs" dxfId="3" priority="4" operator="equal">
      <formula>7</formula>
    </cfRule>
  </conditionalFormatting>
  <conditionalFormatting sqref="X3:X24">
    <cfRule type="cellIs" dxfId="4" priority="5" operator="equal">
      <formula>6</formula>
    </cfRule>
  </conditionalFormatting>
  <conditionalFormatting sqref="X3:X24">
    <cfRule type="cellIs" dxfId="5" priority="6" operator="equal">
      <formula>5</formula>
    </cfRule>
  </conditionalFormatting>
  <conditionalFormatting sqref="X3:X24">
    <cfRule type="cellIs" dxfId="2" priority="7" operator="equal">
      <formula>1</formula>
    </cfRule>
  </conditionalFormatting>
  <conditionalFormatting sqref="Q3:R24">
    <cfRule type="cellIs" dxfId="6" priority="8" operator="lessThan">
      <formula>4</formula>
    </cfRule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0"/>
    <col customWidth="1" min="2" max="2" width="35.86"/>
    <col customWidth="1" min="3" max="3" width="7.71"/>
    <col customWidth="1" min="4" max="4" width="14.0"/>
    <col customWidth="1" min="5" max="5" width="18.29"/>
    <col customWidth="1" min="6" max="6" width="24.0"/>
    <col customWidth="1" min="7" max="7" width="24.43"/>
    <col customWidth="1" min="8" max="8" width="22.57"/>
    <col customWidth="1" min="9" max="9" width="23.0"/>
    <col customWidth="1" min="10" max="11" width="5.71"/>
    <col customWidth="1" hidden="1" min="12" max="12" width="3.71"/>
    <col customWidth="1" hidden="1" min="13" max="13" width="5.57"/>
    <col customWidth="1" hidden="1" min="14" max="16" width="5.86"/>
    <col customWidth="1" min="17" max="18" width="5.86"/>
    <col customWidth="1" min="19" max="19" width="10.14"/>
    <col customWidth="1" min="20" max="20" width="12.71"/>
    <col customWidth="1" min="21" max="21" width="6.57"/>
    <col customWidth="1" min="22" max="22" width="11.0"/>
    <col customWidth="1" hidden="1" min="23" max="23" width="9.86"/>
    <col customWidth="1" hidden="1" min="24" max="24" width="11.71"/>
  </cols>
  <sheetData>
    <row r="1" ht="21.0" customHeight="1">
      <c r="A1" s="35"/>
      <c r="B1" s="36"/>
      <c r="C1" s="37"/>
      <c r="D1" s="38">
        <v>1.0</v>
      </c>
      <c r="E1" s="38">
        <v>2.0</v>
      </c>
      <c r="F1" s="38">
        <v>3.0</v>
      </c>
      <c r="G1" s="38">
        <v>4.0</v>
      </c>
      <c r="H1" s="108">
        <v>5.0</v>
      </c>
      <c r="I1" s="109">
        <v>6.0</v>
      </c>
      <c r="J1" s="108">
        <v>7.0</v>
      </c>
      <c r="K1" s="109">
        <v>8.0</v>
      </c>
      <c r="L1" s="42"/>
      <c r="M1" s="42"/>
      <c r="N1" s="42"/>
      <c r="O1" s="43"/>
      <c r="P1" s="44">
        <v>7.0</v>
      </c>
      <c r="Q1" s="45">
        <v>9.0</v>
      </c>
      <c r="R1" s="45">
        <v>10.0</v>
      </c>
      <c r="S1" s="46" t="s">
        <v>33</v>
      </c>
      <c r="T1" s="47"/>
      <c r="U1" s="48"/>
      <c r="V1" s="110" t="s">
        <v>56</v>
      </c>
      <c r="W1" s="50"/>
      <c r="X1" s="50"/>
    </row>
    <row r="2" ht="21.0" customHeight="1">
      <c r="A2" s="51" t="s">
        <v>35</v>
      </c>
      <c r="B2" s="52" t="s">
        <v>0</v>
      </c>
      <c r="C2" s="52" t="s">
        <v>1</v>
      </c>
      <c r="D2" s="53" t="s">
        <v>36</v>
      </c>
      <c r="E2" s="53" t="s">
        <v>37</v>
      </c>
      <c r="F2" s="53" t="s">
        <v>38</v>
      </c>
      <c r="G2" s="53" t="s">
        <v>39</v>
      </c>
      <c r="H2" s="57" t="s">
        <v>40</v>
      </c>
      <c r="I2" s="57" t="s">
        <v>41</v>
      </c>
      <c r="J2" s="57" t="s">
        <v>42</v>
      </c>
      <c r="K2" s="57" t="s">
        <v>43</v>
      </c>
      <c r="L2" s="56" t="s">
        <v>44</v>
      </c>
      <c r="M2" s="57">
        <v>5.0</v>
      </c>
      <c r="N2" s="57">
        <v>6.0</v>
      </c>
      <c r="O2" s="57">
        <v>7.0</v>
      </c>
      <c r="Q2" s="53" t="s">
        <v>45</v>
      </c>
      <c r="R2" s="53" t="s">
        <v>46</v>
      </c>
      <c r="S2" s="58" t="s">
        <v>47</v>
      </c>
      <c r="T2" s="58" t="s">
        <v>48</v>
      </c>
      <c r="U2" s="58" t="s">
        <v>49</v>
      </c>
      <c r="V2" s="59"/>
      <c r="W2" s="60" t="s">
        <v>50</v>
      </c>
      <c r="X2" s="60" t="s">
        <v>51</v>
      </c>
    </row>
    <row r="3">
      <c r="A3" s="15">
        <v>1.0</v>
      </c>
      <c r="B3" s="15" t="str">
        <f>'Посещаемость'!B3</f>
        <v>Бандюк Павел Сергеевич</v>
      </c>
      <c r="C3" s="15" t="s">
        <v>57</v>
      </c>
      <c r="D3" s="63" t="s">
        <v>58</v>
      </c>
      <c r="E3" s="63" t="s">
        <v>59</v>
      </c>
      <c r="F3" s="111" t="s">
        <v>60</v>
      </c>
      <c r="G3" s="111" t="s">
        <v>61</v>
      </c>
      <c r="H3" s="63" t="s">
        <v>62</v>
      </c>
      <c r="I3" s="63" t="s">
        <v>63</v>
      </c>
      <c r="J3" s="63" t="s">
        <v>64</v>
      </c>
      <c r="K3" s="111"/>
      <c r="L3" s="63"/>
      <c r="M3" s="63"/>
      <c r="N3" s="63"/>
      <c r="O3" s="63"/>
      <c r="P3" s="63"/>
      <c r="Q3" s="63">
        <v>6.89</v>
      </c>
      <c r="R3" s="63">
        <v>6.91</v>
      </c>
      <c r="S3" s="72">
        <f t="shared" ref="S3:S24" si="1">round(SUM(D3:K3)/15,0)</f>
        <v>0</v>
      </c>
      <c r="T3" s="65">
        <f>'Посещаемость лекций'!X3</f>
        <v>0</v>
      </c>
      <c r="U3" s="72">
        <f t="shared" ref="U3:U24" si="2">round(AVERAGE(Q3:R3),0)</f>
        <v>7</v>
      </c>
      <c r="V3" s="112">
        <f t="shared" ref="V3:V24" si="3">round(AVERAGE(S3:U3),0)</f>
        <v>2</v>
      </c>
      <c r="W3" s="67"/>
      <c r="X3" s="68">
        <f t="shared" ref="X3:X24" si="4">round(0.3*V3+W3*0.7,0)</f>
        <v>1</v>
      </c>
    </row>
    <row r="4">
      <c r="A4" s="15">
        <v>2.0</v>
      </c>
      <c r="B4" s="15" t="str">
        <f>'Посещаемость'!B4</f>
        <v>Гридюшко Анна Анатольевна</v>
      </c>
      <c r="C4" s="62" t="str">
        <f>'Посещаемость'!C4</f>
        <v>группа12-2</v>
      </c>
      <c r="D4" s="63" t="s">
        <v>65</v>
      </c>
      <c r="E4" s="63" t="s">
        <v>66</v>
      </c>
      <c r="F4" s="63" t="s">
        <v>67</v>
      </c>
      <c r="G4" s="63" t="s">
        <v>67</v>
      </c>
      <c r="H4" s="63" t="s">
        <v>68</v>
      </c>
      <c r="I4" s="63" t="s">
        <v>69</v>
      </c>
      <c r="J4" s="90" t="s">
        <v>70</v>
      </c>
      <c r="K4" s="111"/>
      <c r="L4" s="63"/>
      <c r="M4" s="63"/>
      <c r="N4" s="63"/>
      <c r="O4" s="63"/>
      <c r="P4" s="63"/>
      <c r="Q4" s="63">
        <v>5.51</v>
      </c>
      <c r="R4" s="63">
        <v>5.77</v>
      </c>
      <c r="S4" s="72">
        <f t="shared" si="1"/>
        <v>0</v>
      </c>
      <c r="T4" s="65">
        <f>'Посещаемость лекций'!X4</f>
        <v>10</v>
      </c>
      <c r="U4" s="72">
        <f t="shared" si="2"/>
        <v>6</v>
      </c>
      <c r="V4" s="112">
        <f t="shared" si="3"/>
        <v>5</v>
      </c>
      <c r="W4" s="67"/>
      <c r="X4" s="68">
        <f t="shared" si="4"/>
        <v>2</v>
      </c>
    </row>
    <row r="5">
      <c r="A5" s="15">
        <v>3.0</v>
      </c>
      <c r="B5" s="15" t="str">
        <f>'Посещаемость'!B5</f>
        <v>Гришкин Андрей Иванович</v>
      </c>
      <c r="C5" s="62" t="str">
        <f>'Посещаемость'!C5</f>
        <v>группа12-1</v>
      </c>
      <c r="D5" s="63" t="s">
        <v>71</v>
      </c>
      <c r="E5" s="63" t="s">
        <v>71</v>
      </c>
      <c r="F5" s="113" t="s">
        <v>72</v>
      </c>
      <c r="G5" s="63" t="s">
        <v>73</v>
      </c>
      <c r="H5" s="63"/>
      <c r="I5" s="63"/>
      <c r="J5" s="63"/>
      <c r="K5" s="111"/>
      <c r="L5" s="63"/>
      <c r="M5" s="63"/>
      <c r="N5" s="63"/>
      <c r="O5" s="63"/>
      <c r="P5" s="63"/>
      <c r="Q5" s="63">
        <v>5.2</v>
      </c>
      <c r="R5" s="63">
        <v>6.34</v>
      </c>
      <c r="S5" s="72">
        <f t="shared" si="1"/>
        <v>0</v>
      </c>
      <c r="T5" s="65">
        <f>'Посещаемость лекций'!X5</f>
        <v>8</v>
      </c>
      <c r="U5" s="72">
        <f t="shared" si="2"/>
        <v>6</v>
      </c>
      <c r="V5" s="112">
        <f t="shared" si="3"/>
        <v>5</v>
      </c>
      <c r="W5" s="67"/>
      <c r="X5" s="68">
        <f t="shared" si="4"/>
        <v>2</v>
      </c>
    </row>
    <row r="6">
      <c r="A6" s="15">
        <v>4.0</v>
      </c>
      <c r="B6" s="15" t="str">
        <f>'Посещаемость'!B6</f>
        <v>Жуковский Павел Сергеевич</v>
      </c>
      <c r="C6" s="62" t="str">
        <f>'Посещаемость'!C6</f>
        <v>группа12-1</v>
      </c>
      <c r="D6" s="63" t="s">
        <v>74</v>
      </c>
      <c r="E6" s="63" t="s">
        <v>75</v>
      </c>
      <c r="F6" s="63" t="s">
        <v>76</v>
      </c>
      <c r="G6" s="63" t="s">
        <v>77</v>
      </c>
      <c r="H6" s="63" t="s">
        <v>66</v>
      </c>
      <c r="I6" s="114" t="s">
        <v>78</v>
      </c>
      <c r="J6" s="90" t="s">
        <v>79</v>
      </c>
      <c r="K6" s="111"/>
      <c r="L6" s="76"/>
      <c r="M6" s="76"/>
      <c r="N6" s="76"/>
      <c r="O6" s="76"/>
      <c r="P6" s="76"/>
      <c r="Q6" s="63">
        <v>6.72</v>
      </c>
      <c r="R6" s="63">
        <v>8.27</v>
      </c>
      <c r="S6" s="72">
        <f t="shared" si="1"/>
        <v>0</v>
      </c>
      <c r="T6" s="65">
        <f>'Посещаемость лекций'!X6</f>
        <v>10</v>
      </c>
      <c r="U6" s="72">
        <f t="shared" si="2"/>
        <v>7</v>
      </c>
      <c r="V6" s="112">
        <f t="shared" si="3"/>
        <v>6</v>
      </c>
      <c r="W6" s="67"/>
      <c r="X6" s="68">
        <f t="shared" si="4"/>
        <v>2</v>
      </c>
    </row>
    <row r="7">
      <c r="A7" s="15">
        <v>5.0</v>
      </c>
      <c r="B7" s="15" t="str">
        <f>'Посещаемость'!B7</f>
        <v>Калинчук Иван Андреевич</v>
      </c>
      <c r="C7" s="15" t="s">
        <v>80</v>
      </c>
      <c r="D7" s="63" t="s">
        <v>58</v>
      </c>
      <c r="E7" s="63" t="s">
        <v>81</v>
      </c>
      <c r="F7" s="111" t="s">
        <v>60</v>
      </c>
      <c r="G7" s="111" t="s">
        <v>82</v>
      </c>
      <c r="H7" s="63" t="s">
        <v>62</v>
      </c>
      <c r="I7" s="63" t="s">
        <v>63</v>
      </c>
      <c r="J7" s="63" t="s">
        <v>64</v>
      </c>
      <c r="K7" s="111"/>
      <c r="L7" s="63"/>
      <c r="M7" s="63"/>
      <c r="N7" s="63"/>
      <c r="O7" s="63"/>
      <c r="P7" s="63"/>
      <c r="Q7" s="63">
        <v>4.63</v>
      </c>
      <c r="R7" s="63">
        <v>5.23</v>
      </c>
      <c r="S7" s="72">
        <f t="shared" si="1"/>
        <v>0</v>
      </c>
      <c r="T7" s="65">
        <f>'Посещаемость лекций'!X7</f>
        <v>8</v>
      </c>
      <c r="U7" s="72">
        <f t="shared" si="2"/>
        <v>5</v>
      </c>
      <c r="V7" s="112">
        <f t="shared" si="3"/>
        <v>4</v>
      </c>
      <c r="W7" s="67"/>
      <c r="X7" s="68">
        <f t="shared" si="4"/>
        <v>1</v>
      </c>
    </row>
    <row r="8">
      <c r="A8" s="15">
        <v>6.0</v>
      </c>
      <c r="B8" s="15" t="str">
        <f>'Посещаемость'!B8</f>
        <v>Кацуба Анастасия Владимировна</v>
      </c>
      <c r="C8" s="62" t="str">
        <f>'Посещаемость'!C8</f>
        <v>группа12-3</v>
      </c>
      <c r="D8" s="63" t="s">
        <v>83</v>
      </c>
      <c r="E8" s="63" t="s">
        <v>84</v>
      </c>
      <c r="F8" s="63" t="s">
        <v>85</v>
      </c>
      <c r="G8" s="63" t="s">
        <v>86</v>
      </c>
      <c r="H8" s="63" t="s">
        <v>87</v>
      </c>
      <c r="I8" s="63" t="s">
        <v>88</v>
      </c>
      <c r="J8" s="63" t="s">
        <v>64</v>
      </c>
      <c r="K8" s="111"/>
      <c r="L8" s="63"/>
      <c r="M8" s="63"/>
      <c r="N8" s="63"/>
      <c r="O8" s="63"/>
      <c r="P8" s="63"/>
      <c r="Q8" s="63">
        <v>5.25</v>
      </c>
      <c r="R8" s="63">
        <v>5.72</v>
      </c>
      <c r="S8" s="72">
        <f t="shared" si="1"/>
        <v>0</v>
      </c>
      <c r="T8" s="65">
        <f>'Посещаемость лекций'!X8</f>
        <v>10</v>
      </c>
      <c r="U8" s="72">
        <f t="shared" si="2"/>
        <v>5</v>
      </c>
      <c r="V8" s="112">
        <f t="shared" si="3"/>
        <v>5</v>
      </c>
      <c r="W8" s="67"/>
      <c r="X8" s="68">
        <f t="shared" si="4"/>
        <v>2</v>
      </c>
    </row>
    <row r="9">
      <c r="A9" s="15">
        <v>7.0</v>
      </c>
      <c r="B9" s="15" t="str">
        <f>'Посещаемость'!B9</f>
        <v>Клещёв Максим Игоревич</v>
      </c>
      <c r="C9" s="15" t="str">
        <f>'Посещаемость'!C9</f>
        <v>группа12-3</v>
      </c>
      <c r="D9" s="63" t="s">
        <v>65</v>
      </c>
      <c r="E9" s="63" t="s">
        <v>66</v>
      </c>
      <c r="F9" s="63" t="s">
        <v>67</v>
      </c>
      <c r="G9" s="63" t="s">
        <v>67</v>
      </c>
      <c r="H9" s="63" t="s">
        <v>68</v>
      </c>
      <c r="I9" s="63" t="s">
        <v>69</v>
      </c>
      <c r="J9" s="90" t="s">
        <v>70</v>
      </c>
      <c r="K9" s="111"/>
      <c r="L9" s="63"/>
      <c r="M9" s="63"/>
      <c r="N9" s="63"/>
      <c r="O9" s="63"/>
      <c r="P9" s="63"/>
      <c r="Q9" s="63">
        <v>2.19</v>
      </c>
      <c r="R9" s="63">
        <v>5.65</v>
      </c>
      <c r="S9" s="72">
        <f t="shared" si="1"/>
        <v>0</v>
      </c>
      <c r="T9" s="65">
        <f>'Посещаемость лекций'!X9</f>
        <v>5</v>
      </c>
      <c r="U9" s="72">
        <f t="shared" si="2"/>
        <v>4</v>
      </c>
      <c r="V9" s="112">
        <f t="shared" si="3"/>
        <v>3</v>
      </c>
      <c r="W9" s="67"/>
      <c r="X9" s="68">
        <f t="shared" si="4"/>
        <v>1</v>
      </c>
    </row>
    <row r="10">
      <c r="A10" s="15">
        <v>8.0</v>
      </c>
      <c r="B10" s="15" t="str">
        <f>'Посещаемость'!B10</f>
        <v>Коптев Глеб Егорович</v>
      </c>
      <c r="C10" s="15" t="s">
        <v>57</v>
      </c>
      <c r="D10" s="63" t="s">
        <v>58</v>
      </c>
      <c r="E10" s="63" t="s">
        <v>81</v>
      </c>
      <c r="F10" s="111" t="s">
        <v>60</v>
      </c>
      <c r="G10" s="111" t="s">
        <v>82</v>
      </c>
      <c r="H10" s="63" t="s">
        <v>62</v>
      </c>
      <c r="I10" s="63" t="s">
        <v>63</v>
      </c>
      <c r="J10" s="63" t="s">
        <v>64</v>
      </c>
      <c r="K10" s="111"/>
      <c r="L10" s="76"/>
      <c r="M10" s="76"/>
      <c r="N10" s="76"/>
      <c r="O10" s="76"/>
      <c r="P10" s="76"/>
      <c r="Q10" s="63">
        <v>0.7</v>
      </c>
      <c r="R10" s="63">
        <v>3.98</v>
      </c>
      <c r="S10" s="72">
        <f t="shared" si="1"/>
        <v>0</v>
      </c>
      <c r="T10" s="65">
        <f>'Посещаемость лекций'!X10</f>
        <v>4</v>
      </c>
      <c r="U10" s="72">
        <f t="shared" si="2"/>
        <v>2</v>
      </c>
      <c r="V10" s="112">
        <f t="shared" si="3"/>
        <v>2</v>
      </c>
      <c r="W10" s="67"/>
      <c r="X10" s="68">
        <f t="shared" si="4"/>
        <v>1</v>
      </c>
    </row>
    <row r="11">
      <c r="A11" s="15">
        <v>9.0</v>
      </c>
      <c r="B11" s="15" t="str">
        <f>'Посещаемость'!B11</f>
        <v>Коховец Алексей Сергеевич</v>
      </c>
      <c r="C11" s="62" t="str">
        <f>'Посещаемость'!C11</f>
        <v>группа12-1</v>
      </c>
      <c r="D11" s="63" t="s">
        <v>89</v>
      </c>
      <c r="E11" s="63" t="s">
        <v>90</v>
      </c>
      <c r="F11" s="114" t="s">
        <v>91</v>
      </c>
      <c r="G11" s="63" t="s">
        <v>92</v>
      </c>
      <c r="H11" s="63" t="s">
        <v>93</v>
      </c>
      <c r="I11" s="63" t="s">
        <v>94</v>
      </c>
      <c r="J11" s="63" t="s">
        <v>95</v>
      </c>
      <c r="K11" s="111" t="s">
        <v>96</v>
      </c>
      <c r="L11" s="76"/>
      <c r="M11" s="76"/>
      <c r="N11" s="76"/>
      <c r="O11" s="76"/>
      <c r="P11" s="76"/>
      <c r="Q11" s="63">
        <v>6.12</v>
      </c>
      <c r="R11" s="63">
        <v>5.84</v>
      </c>
      <c r="S11" s="72">
        <f t="shared" si="1"/>
        <v>0</v>
      </c>
      <c r="T11" s="65">
        <f>'Посещаемость лекций'!X11</f>
        <v>8</v>
      </c>
      <c r="U11" s="72">
        <f t="shared" si="2"/>
        <v>6</v>
      </c>
      <c r="V11" s="112">
        <f t="shared" si="3"/>
        <v>5</v>
      </c>
      <c r="W11" s="67"/>
      <c r="X11" s="68">
        <f t="shared" si="4"/>
        <v>2</v>
      </c>
    </row>
    <row r="12">
      <c r="A12" s="15">
        <v>10.0</v>
      </c>
      <c r="B12" s="15" t="str">
        <f>'Посещаемость'!B12</f>
        <v>Малявко Александра Витальевна</v>
      </c>
      <c r="C12" s="62" t="str">
        <f>'Посещаемость'!C12</f>
        <v>группа12-2</v>
      </c>
      <c r="D12" s="63" t="s">
        <v>65</v>
      </c>
      <c r="E12" s="63" t="s">
        <v>65</v>
      </c>
      <c r="F12" s="111" t="s">
        <v>97</v>
      </c>
      <c r="G12" s="63" t="s">
        <v>92</v>
      </c>
      <c r="H12" s="63" t="s">
        <v>66</v>
      </c>
      <c r="I12" s="63" t="s">
        <v>98</v>
      </c>
      <c r="J12" s="90" t="s">
        <v>99</v>
      </c>
      <c r="K12" s="111"/>
      <c r="L12" s="63"/>
      <c r="M12" s="63"/>
      <c r="N12" s="63"/>
      <c r="O12" s="63"/>
      <c r="P12" s="63"/>
      <c r="Q12" s="63">
        <v>6.6</v>
      </c>
      <c r="R12" s="63">
        <v>7.87</v>
      </c>
      <c r="S12" s="72">
        <f t="shared" si="1"/>
        <v>0</v>
      </c>
      <c r="T12" s="65">
        <f>'Посещаемость лекций'!X12</f>
        <v>10</v>
      </c>
      <c r="U12" s="72">
        <f t="shared" si="2"/>
        <v>7</v>
      </c>
      <c r="V12" s="112">
        <f t="shared" si="3"/>
        <v>6</v>
      </c>
      <c r="W12" s="67"/>
      <c r="X12" s="68">
        <f t="shared" si="4"/>
        <v>2</v>
      </c>
    </row>
    <row r="13">
      <c r="A13" s="15">
        <v>11.0</v>
      </c>
      <c r="B13" s="15" t="str">
        <f>'Посещаемость'!B13</f>
        <v>Матвеенок Алексей Валерьевич</v>
      </c>
      <c r="C13" s="62" t="str">
        <f>'Посещаемость'!C13</f>
        <v>группа12-2</v>
      </c>
      <c r="D13" s="63" t="s">
        <v>83</v>
      </c>
      <c r="E13" s="63" t="s">
        <v>100</v>
      </c>
      <c r="F13" s="63" t="s">
        <v>101</v>
      </c>
      <c r="G13" s="63" t="s">
        <v>86</v>
      </c>
      <c r="H13" s="63" t="s">
        <v>87</v>
      </c>
      <c r="I13" s="63" t="s">
        <v>88</v>
      </c>
      <c r="J13" s="63" t="s">
        <v>64</v>
      </c>
      <c r="K13" s="111"/>
      <c r="L13" s="63"/>
      <c r="M13" s="63"/>
      <c r="N13" s="63"/>
      <c r="O13" s="63"/>
      <c r="P13" s="63"/>
      <c r="Q13" s="63">
        <v>6.83</v>
      </c>
      <c r="R13" s="63">
        <v>6.98</v>
      </c>
      <c r="S13" s="72">
        <f t="shared" si="1"/>
        <v>0</v>
      </c>
      <c r="T13" s="65">
        <f>'Посещаемость лекций'!X13</f>
        <v>10</v>
      </c>
      <c r="U13" s="72">
        <f t="shared" si="2"/>
        <v>7</v>
      </c>
      <c r="V13" s="112">
        <f t="shared" si="3"/>
        <v>6</v>
      </c>
      <c r="W13" s="67"/>
      <c r="X13" s="68">
        <f t="shared" si="4"/>
        <v>2</v>
      </c>
    </row>
    <row r="14">
      <c r="A14" s="15">
        <v>12.0</v>
      </c>
      <c r="B14" s="15" t="str">
        <f>'Посещаемость'!B14</f>
        <v>Махницкий Никита Дмитриевич</v>
      </c>
      <c r="C14" s="62" t="str">
        <f>'Посещаемость'!C14</f>
        <v>группа12-6</v>
      </c>
      <c r="D14" s="63" t="s">
        <v>89</v>
      </c>
      <c r="E14" s="63" t="s">
        <v>90</v>
      </c>
      <c r="F14" s="114" t="s">
        <v>91</v>
      </c>
      <c r="G14" s="63" t="s">
        <v>92</v>
      </c>
      <c r="H14" s="63" t="s">
        <v>93</v>
      </c>
      <c r="I14" s="63" t="s">
        <v>94</v>
      </c>
      <c r="J14" s="63" t="s">
        <v>95</v>
      </c>
      <c r="K14" s="111" t="s">
        <v>96</v>
      </c>
      <c r="L14" s="63"/>
      <c r="M14" s="63"/>
      <c r="N14" s="63"/>
      <c r="O14" s="63"/>
      <c r="P14" s="63"/>
      <c r="Q14" s="63">
        <v>6.28</v>
      </c>
      <c r="R14" s="63">
        <v>6.18</v>
      </c>
      <c r="S14" s="72">
        <f t="shared" si="1"/>
        <v>0</v>
      </c>
      <c r="T14" s="65">
        <f>'Посещаемость лекций'!X14</f>
        <v>4</v>
      </c>
      <c r="U14" s="72">
        <f t="shared" si="2"/>
        <v>6</v>
      </c>
      <c r="V14" s="112">
        <f t="shared" si="3"/>
        <v>3</v>
      </c>
      <c r="W14" s="67"/>
      <c r="X14" s="68">
        <f t="shared" si="4"/>
        <v>1</v>
      </c>
    </row>
    <row r="15">
      <c r="A15" s="15">
        <v>13.0</v>
      </c>
      <c r="B15" s="15" t="str">
        <f>'Посещаемость'!B15</f>
        <v>Мирон Фёдор Тудорович</v>
      </c>
      <c r="C15" s="62" t="str">
        <f>'Посещаемость'!C15</f>
        <v>группа12-1</v>
      </c>
      <c r="D15" s="63" t="s">
        <v>83</v>
      </c>
      <c r="E15" s="63" t="s">
        <v>100</v>
      </c>
      <c r="F15" s="63" t="s">
        <v>101</v>
      </c>
      <c r="G15" s="63" t="s">
        <v>86</v>
      </c>
      <c r="H15" s="63" t="s">
        <v>87</v>
      </c>
      <c r="I15" s="63" t="s">
        <v>88</v>
      </c>
      <c r="J15" s="63" t="s">
        <v>64</v>
      </c>
      <c r="K15" s="111"/>
      <c r="L15" s="76"/>
      <c r="M15" s="76"/>
      <c r="N15" s="76"/>
      <c r="O15" s="76"/>
      <c r="P15" s="76"/>
      <c r="Q15" s="63">
        <v>6.58</v>
      </c>
      <c r="R15" s="63">
        <v>7.91</v>
      </c>
      <c r="S15" s="72">
        <f t="shared" si="1"/>
        <v>0</v>
      </c>
      <c r="T15" s="65">
        <f>'Посещаемость лекций'!X15</f>
        <v>7</v>
      </c>
      <c r="U15" s="72">
        <f t="shared" si="2"/>
        <v>7</v>
      </c>
      <c r="V15" s="112">
        <f t="shared" si="3"/>
        <v>5</v>
      </c>
      <c r="W15" s="67"/>
      <c r="X15" s="68">
        <f t="shared" si="4"/>
        <v>2</v>
      </c>
    </row>
    <row r="16">
      <c r="A16" s="15">
        <v>14.0</v>
      </c>
      <c r="B16" s="15" t="str">
        <f>'Посещаемость'!B16</f>
        <v>Плеско Виктор Анатольевич</v>
      </c>
      <c r="C16" s="15" t="str">
        <f>'Посещаемость'!C16</f>
        <v>группа12-3</v>
      </c>
      <c r="D16" s="63" t="s">
        <v>102</v>
      </c>
      <c r="E16" s="63" t="s">
        <v>103</v>
      </c>
      <c r="F16" s="63" t="s">
        <v>104</v>
      </c>
      <c r="G16" s="63"/>
      <c r="H16" s="63"/>
      <c r="I16" s="90" t="s">
        <v>105</v>
      </c>
      <c r="J16" s="63" t="s">
        <v>73</v>
      </c>
      <c r="K16" s="111"/>
      <c r="L16" s="63"/>
      <c r="M16" s="63"/>
      <c r="N16" s="63"/>
      <c r="O16" s="63"/>
      <c r="P16" s="63"/>
      <c r="Q16" s="63">
        <v>6.86</v>
      </c>
      <c r="R16" s="63">
        <v>7.47</v>
      </c>
      <c r="S16" s="72">
        <f t="shared" si="1"/>
        <v>0</v>
      </c>
      <c r="T16" s="65">
        <f>'Посещаемость лекций'!X16</f>
        <v>9</v>
      </c>
      <c r="U16" s="72">
        <f t="shared" si="2"/>
        <v>7</v>
      </c>
      <c r="V16" s="112">
        <f t="shared" si="3"/>
        <v>5</v>
      </c>
      <c r="W16" s="67"/>
      <c r="X16" s="68">
        <f t="shared" si="4"/>
        <v>2</v>
      </c>
    </row>
    <row r="17">
      <c r="A17" s="15">
        <v>15.0</v>
      </c>
      <c r="B17" s="15" t="str">
        <f>'Посещаемость'!B17</f>
        <v>Рогозенко Дмитрий Вадимович</v>
      </c>
      <c r="C17" s="62" t="str">
        <f>'Посещаемость'!C17</f>
        <v>группа12-5</v>
      </c>
      <c r="D17" s="63" t="s">
        <v>65</v>
      </c>
      <c r="E17" s="63" t="s">
        <v>65</v>
      </c>
      <c r="F17" s="111" t="s">
        <v>97</v>
      </c>
      <c r="G17" s="63" t="s">
        <v>92</v>
      </c>
      <c r="H17" s="63" t="s">
        <v>66</v>
      </c>
      <c r="I17" s="63" t="s">
        <v>98</v>
      </c>
      <c r="J17" s="90" t="s">
        <v>99</v>
      </c>
      <c r="K17" s="111"/>
      <c r="L17" s="63"/>
      <c r="M17" s="63"/>
      <c r="N17" s="63"/>
      <c r="O17" s="63"/>
      <c r="P17" s="63"/>
      <c r="Q17" s="63">
        <v>6.17</v>
      </c>
      <c r="R17" s="63">
        <v>7.84</v>
      </c>
      <c r="S17" s="72">
        <f t="shared" si="1"/>
        <v>0</v>
      </c>
      <c r="T17" s="65">
        <f>'Посещаемость лекций'!X17</f>
        <v>9</v>
      </c>
      <c r="U17" s="72">
        <f t="shared" si="2"/>
        <v>7</v>
      </c>
      <c r="V17" s="112">
        <f t="shared" si="3"/>
        <v>5</v>
      </c>
      <c r="W17" s="67"/>
      <c r="X17" s="68">
        <f t="shared" si="4"/>
        <v>2</v>
      </c>
    </row>
    <row r="18">
      <c r="A18" s="15">
        <v>16.0</v>
      </c>
      <c r="B18" s="15" t="str">
        <f>'Посещаемость'!B18</f>
        <v>Рубацкий Андрей Александрович</v>
      </c>
      <c r="C18" s="62" t="str">
        <f>'Посещаемость'!C18</f>
        <v>группа12-5</v>
      </c>
      <c r="D18" s="63" t="s">
        <v>106</v>
      </c>
      <c r="E18" s="63" t="s">
        <v>107</v>
      </c>
      <c r="F18" s="63" t="s">
        <v>108</v>
      </c>
      <c r="G18" s="63" t="s">
        <v>109</v>
      </c>
      <c r="H18" s="63" t="s">
        <v>110</v>
      </c>
      <c r="I18" s="90" t="s">
        <v>111</v>
      </c>
      <c r="J18" s="63" t="s">
        <v>112</v>
      </c>
      <c r="K18" s="111"/>
      <c r="L18" s="63"/>
      <c r="M18" s="63"/>
      <c r="N18" s="63"/>
      <c r="O18" s="63"/>
      <c r="P18" s="63"/>
      <c r="Q18" s="63">
        <v>5.15</v>
      </c>
      <c r="R18" s="63">
        <v>6.55</v>
      </c>
      <c r="S18" s="72">
        <f t="shared" si="1"/>
        <v>0</v>
      </c>
      <c r="T18" s="65">
        <f>'Посещаемость лекций'!X18</f>
        <v>8</v>
      </c>
      <c r="U18" s="72">
        <f t="shared" si="2"/>
        <v>6</v>
      </c>
      <c r="V18" s="112">
        <f t="shared" si="3"/>
        <v>5</v>
      </c>
      <c r="W18" s="67"/>
      <c r="X18" s="68">
        <f t="shared" si="4"/>
        <v>2</v>
      </c>
    </row>
    <row r="19">
      <c r="A19" s="15">
        <v>17.0</v>
      </c>
      <c r="B19" s="15" t="str">
        <f>'Посещаемость'!B19</f>
        <v>Шиковец Александр Дмитриевич</v>
      </c>
      <c r="C19" s="15" t="str">
        <f>'Посещаемость'!C19</f>
        <v>группа12-4</v>
      </c>
      <c r="D19" s="63" t="s">
        <v>65</v>
      </c>
      <c r="E19" s="63" t="s">
        <v>66</v>
      </c>
      <c r="F19" s="63" t="s">
        <v>67</v>
      </c>
      <c r="G19" s="63" t="s">
        <v>67</v>
      </c>
      <c r="H19" s="63" t="s">
        <v>68</v>
      </c>
      <c r="I19" s="63" t="s">
        <v>69</v>
      </c>
      <c r="J19" s="90" t="s">
        <v>70</v>
      </c>
      <c r="K19" s="111"/>
      <c r="L19" s="63"/>
      <c r="M19" s="63"/>
      <c r="N19" s="63"/>
      <c r="O19" s="63"/>
      <c r="P19" s="63"/>
      <c r="Q19" s="63">
        <v>5.5</v>
      </c>
      <c r="R19" s="63">
        <v>4.92</v>
      </c>
      <c r="S19" s="72">
        <f t="shared" si="1"/>
        <v>0</v>
      </c>
      <c r="T19" s="65">
        <f>'Посещаемость лекций'!X19</f>
        <v>6</v>
      </c>
      <c r="U19" s="72">
        <f t="shared" si="2"/>
        <v>5</v>
      </c>
      <c r="V19" s="112">
        <f t="shared" si="3"/>
        <v>4</v>
      </c>
      <c r="W19" s="67"/>
      <c r="X19" s="68">
        <f t="shared" si="4"/>
        <v>1</v>
      </c>
    </row>
    <row r="20">
      <c r="A20" s="15">
        <v>18.0</v>
      </c>
      <c r="B20" s="15" t="str">
        <f>'Посещаемость'!B20</f>
        <v>Шилкин Егор Георгиевич</v>
      </c>
      <c r="C20" s="15" t="str">
        <f>'Посещаемость'!C20</f>
        <v>группа12-4</v>
      </c>
      <c r="D20" s="63" t="s">
        <v>106</v>
      </c>
      <c r="E20" s="63" t="s">
        <v>107</v>
      </c>
      <c r="F20" s="63" t="s">
        <v>108</v>
      </c>
      <c r="G20" s="63" t="s">
        <v>109</v>
      </c>
      <c r="H20" s="63" t="s">
        <v>110</v>
      </c>
      <c r="I20" s="90" t="s">
        <v>111</v>
      </c>
      <c r="J20" s="63" t="s">
        <v>112</v>
      </c>
      <c r="K20" s="111"/>
      <c r="L20" s="63"/>
      <c r="M20" s="63"/>
      <c r="N20" s="63"/>
      <c r="O20" s="63"/>
      <c r="P20" s="63"/>
      <c r="Q20" s="63">
        <v>4.38</v>
      </c>
      <c r="R20" s="63">
        <v>7.37</v>
      </c>
      <c r="S20" s="72">
        <f t="shared" si="1"/>
        <v>0</v>
      </c>
      <c r="T20" s="65">
        <f>'Посещаемость лекций'!X20</f>
        <v>8</v>
      </c>
      <c r="U20" s="72">
        <f t="shared" si="2"/>
        <v>6</v>
      </c>
      <c r="V20" s="112">
        <f t="shared" si="3"/>
        <v>5</v>
      </c>
      <c r="W20" s="67"/>
      <c r="X20" s="68">
        <f t="shared" si="4"/>
        <v>2</v>
      </c>
    </row>
    <row r="21">
      <c r="A21" s="15">
        <v>19.0</v>
      </c>
      <c r="B21" s="15" t="str">
        <f>'Посещаемость'!B21</f>
        <v/>
      </c>
      <c r="C21" s="15" t="str">
        <f>'Посещаемость'!C21</f>
        <v/>
      </c>
      <c r="D21" s="63" t="s">
        <v>113</v>
      </c>
      <c r="E21" s="63" t="s">
        <v>114</v>
      </c>
      <c r="F21" s="63" t="s">
        <v>97</v>
      </c>
      <c r="G21" s="63" t="s">
        <v>115</v>
      </c>
      <c r="H21" s="63"/>
      <c r="I21" s="63" t="s">
        <v>116</v>
      </c>
      <c r="J21" s="63" t="s">
        <v>117</v>
      </c>
      <c r="K21" s="111"/>
      <c r="L21" s="63"/>
      <c r="M21" s="63"/>
      <c r="N21" s="63"/>
      <c r="O21" s="63"/>
      <c r="P21" s="63"/>
      <c r="Q21" s="63">
        <v>4.7</v>
      </c>
      <c r="R21" s="63">
        <v>6.52</v>
      </c>
      <c r="S21" s="72">
        <f t="shared" si="1"/>
        <v>0</v>
      </c>
      <c r="T21" s="65">
        <f>'Посещаемость лекций'!X21</f>
        <v>0</v>
      </c>
      <c r="U21" s="72">
        <f t="shared" si="2"/>
        <v>6</v>
      </c>
      <c r="V21" s="112">
        <f t="shared" si="3"/>
        <v>2</v>
      </c>
      <c r="W21" s="67"/>
      <c r="X21" s="68">
        <f t="shared" si="4"/>
        <v>1</v>
      </c>
    </row>
    <row r="22">
      <c r="A22" s="15">
        <v>20.0</v>
      </c>
      <c r="B22" s="15" t="str">
        <f>'Посещаемость'!B22</f>
        <v/>
      </c>
      <c r="C22" s="62" t="str">
        <f>'Посещаемость'!C22</f>
        <v/>
      </c>
      <c r="D22" s="63" t="s">
        <v>58</v>
      </c>
      <c r="E22" s="63" t="s">
        <v>81</v>
      </c>
      <c r="F22" s="111" t="s">
        <v>60</v>
      </c>
      <c r="G22" s="111" t="s">
        <v>82</v>
      </c>
      <c r="H22" s="63"/>
      <c r="I22" s="63"/>
      <c r="J22" s="63"/>
      <c r="K22" s="111"/>
      <c r="L22" s="63"/>
      <c r="M22" s="63"/>
      <c r="N22" s="63"/>
      <c r="O22" s="63"/>
      <c r="P22" s="63"/>
      <c r="Q22" s="63">
        <v>5.94</v>
      </c>
      <c r="R22" s="63">
        <v>0.96</v>
      </c>
      <c r="S22" s="72">
        <f t="shared" si="1"/>
        <v>0</v>
      </c>
      <c r="T22" s="65">
        <f>'Посещаемость лекций'!X22</f>
        <v>0</v>
      </c>
      <c r="U22" s="72">
        <f t="shared" si="2"/>
        <v>3</v>
      </c>
      <c r="V22" s="112">
        <f t="shared" si="3"/>
        <v>1</v>
      </c>
      <c r="W22" s="67"/>
      <c r="X22" s="68">
        <f t="shared" si="4"/>
        <v>0</v>
      </c>
    </row>
    <row r="23">
      <c r="A23" s="15">
        <v>21.0</v>
      </c>
      <c r="B23" s="15" t="str">
        <f>'Посещаемость'!B23</f>
        <v/>
      </c>
      <c r="C23" s="15" t="str">
        <f>'Посещаемость'!C23</f>
        <v/>
      </c>
      <c r="D23" s="63" t="s">
        <v>106</v>
      </c>
      <c r="E23" s="63" t="s">
        <v>107</v>
      </c>
      <c r="F23" s="63" t="s">
        <v>108</v>
      </c>
      <c r="G23" s="63" t="s">
        <v>109</v>
      </c>
      <c r="H23" s="63" t="s">
        <v>110</v>
      </c>
      <c r="I23" s="90" t="s">
        <v>111</v>
      </c>
      <c r="J23" s="63" t="s">
        <v>112</v>
      </c>
      <c r="K23" s="111"/>
      <c r="L23" s="63"/>
      <c r="M23" s="63"/>
      <c r="N23" s="63"/>
      <c r="O23" s="63"/>
      <c r="P23" s="63"/>
      <c r="Q23" s="63">
        <v>4.42</v>
      </c>
      <c r="R23" s="63">
        <v>6.56</v>
      </c>
      <c r="S23" s="72">
        <f t="shared" si="1"/>
        <v>0</v>
      </c>
      <c r="T23" s="65">
        <f>'Посещаемость лекций'!X23</f>
        <v>0</v>
      </c>
      <c r="U23" s="72">
        <f t="shared" si="2"/>
        <v>5</v>
      </c>
      <c r="V23" s="112">
        <f t="shared" si="3"/>
        <v>2</v>
      </c>
      <c r="W23" s="67"/>
      <c r="X23" s="68">
        <f t="shared" si="4"/>
        <v>1</v>
      </c>
    </row>
    <row r="24">
      <c r="A24" s="15">
        <v>22.0</v>
      </c>
      <c r="B24" s="15" t="str">
        <f>'Посещаемость'!B24</f>
        <v/>
      </c>
      <c r="C24" s="15" t="str">
        <f>'Посещаемость'!C24</f>
        <v/>
      </c>
      <c r="D24" s="63" t="s">
        <v>65</v>
      </c>
      <c r="E24" s="63" t="s">
        <v>65</v>
      </c>
      <c r="F24" s="111" t="s">
        <v>97</v>
      </c>
      <c r="G24" s="63" t="s">
        <v>92</v>
      </c>
      <c r="H24" s="63" t="s">
        <v>66</v>
      </c>
      <c r="I24" s="63" t="s">
        <v>98</v>
      </c>
      <c r="J24" s="90" t="s">
        <v>99</v>
      </c>
      <c r="K24" s="111"/>
      <c r="L24" s="63"/>
      <c r="M24" s="63"/>
      <c r="N24" s="63"/>
      <c r="O24" s="63"/>
      <c r="P24" s="63"/>
      <c r="Q24" s="63">
        <v>5.26</v>
      </c>
      <c r="R24" s="63">
        <v>7.84</v>
      </c>
      <c r="S24" s="72">
        <f t="shared" si="1"/>
        <v>0</v>
      </c>
      <c r="T24" s="65">
        <f>'Посещаемость лекций'!X24</f>
        <v>0</v>
      </c>
      <c r="U24" s="72">
        <f t="shared" si="2"/>
        <v>7</v>
      </c>
      <c r="V24" s="112">
        <f t="shared" si="3"/>
        <v>2</v>
      </c>
      <c r="W24" s="67"/>
      <c r="X24" s="68">
        <f t="shared" si="4"/>
        <v>1</v>
      </c>
    </row>
    <row r="25">
      <c r="A25" s="15"/>
      <c r="K25" s="115"/>
      <c r="S25" s="92"/>
      <c r="T25" s="92"/>
      <c r="U25" s="92"/>
      <c r="V25" s="93"/>
      <c r="W25" s="94"/>
      <c r="X25" s="95"/>
    </row>
    <row r="26">
      <c r="A26" s="97" t="s">
        <v>55</v>
      </c>
      <c r="B26" s="98"/>
      <c r="C26" s="98"/>
      <c r="D26" s="99">
        <v>10.0</v>
      </c>
      <c r="E26" s="99">
        <v>15.0</v>
      </c>
      <c r="F26" s="116">
        <v>20.0</v>
      </c>
      <c r="G26" s="117">
        <v>30.0</v>
      </c>
      <c r="H26" s="118">
        <v>15.0</v>
      </c>
      <c r="I26" s="118">
        <v>20.0</v>
      </c>
      <c r="J26" s="118">
        <v>20.0</v>
      </c>
      <c r="K26" s="119">
        <v>20.0</v>
      </c>
      <c r="L26" s="103"/>
      <c r="M26" s="98"/>
      <c r="N26" s="98"/>
      <c r="O26" s="98"/>
      <c r="P26" s="103">
        <v>40.0</v>
      </c>
      <c r="Q26" s="98"/>
      <c r="R26" s="98"/>
      <c r="S26" s="104">
        <f>sum(D26:K26)</f>
        <v>150</v>
      </c>
      <c r="T26" s="104"/>
      <c r="U26" s="104"/>
      <c r="V26" s="106"/>
      <c r="W26" s="98"/>
      <c r="X26" s="98"/>
    </row>
    <row r="27">
      <c r="K27" s="115"/>
      <c r="Q27" s="95"/>
      <c r="R27" s="95"/>
      <c r="S27" s="92"/>
      <c r="T27" s="92"/>
      <c r="U27" s="92"/>
      <c r="V27" s="94"/>
      <c r="W27" s="95"/>
      <c r="X27" s="95"/>
    </row>
    <row r="28">
      <c r="K28" s="115"/>
      <c r="Q28" s="95"/>
      <c r="R28" s="95"/>
      <c r="S28" s="92"/>
      <c r="T28" s="92"/>
      <c r="U28" s="92"/>
      <c r="V28" s="94"/>
      <c r="W28" s="95"/>
      <c r="X28" s="95"/>
    </row>
    <row r="29">
      <c r="K29" s="115"/>
      <c r="Q29" s="95"/>
      <c r="R29" s="95"/>
      <c r="S29" s="92"/>
      <c r="T29" s="92"/>
      <c r="U29" s="92"/>
      <c r="V29" s="94"/>
      <c r="W29" s="95"/>
      <c r="X29" s="95"/>
    </row>
    <row r="30">
      <c r="K30" s="115"/>
      <c r="Q30" s="95"/>
      <c r="R30" s="95"/>
      <c r="S30" s="92"/>
      <c r="T30" s="92"/>
      <c r="U30" s="92"/>
      <c r="V30" s="94"/>
      <c r="W30" s="95"/>
      <c r="X30" s="95"/>
    </row>
    <row r="31">
      <c r="K31" s="115"/>
      <c r="Q31" s="95"/>
      <c r="R31" s="95"/>
      <c r="S31" s="92"/>
      <c r="T31" s="92"/>
      <c r="U31" s="92"/>
      <c r="V31" s="95"/>
      <c r="W31" s="95"/>
      <c r="X31" s="95"/>
    </row>
    <row r="32">
      <c r="K32" s="115"/>
      <c r="Q32" s="95"/>
      <c r="R32" s="95"/>
      <c r="S32" s="92"/>
      <c r="T32" s="92"/>
      <c r="U32" s="92"/>
      <c r="V32" s="95"/>
      <c r="W32" s="95"/>
      <c r="X32" s="95"/>
    </row>
    <row r="33">
      <c r="K33" s="115"/>
      <c r="S33" s="92"/>
      <c r="T33" s="92"/>
      <c r="U33" s="92"/>
      <c r="W33" s="95"/>
    </row>
    <row r="34">
      <c r="K34" s="115"/>
      <c r="S34" s="92"/>
      <c r="T34" s="92"/>
      <c r="U34" s="92"/>
      <c r="W34" s="95"/>
    </row>
    <row r="35">
      <c r="K35" s="115"/>
      <c r="S35" s="92"/>
      <c r="T35" s="92"/>
      <c r="U35" s="92"/>
      <c r="W35" s="95"/>
    </row>
    <row r="36">
      <c r="K36" s="115"/>
      <c r="S36" s="92"/>
      <c r="T36" s="92"/>
      <c r="U36" s="92"/>
      <c r="W36" s="95"/>
    </row>
    <row r="37">
      <c r="K37" s="115"/>
      <c r="S37" s="92"/>
      <c r="T37" s="92"/>
      <c r="U37" s="92"/>
      <c r="W37" s="95"/>
    </row>
    <row r="38">
      <c r="K38" s="115"/>
      <c r="S38" s="92"/>
      <c r="T38" s="92"/>
      <c r="U38" s="92"/>
      <c r="W38" s="95"/>
    </row>
    <row r="39">
      <c r="K39" s="115"/>
      <c r="S39" s="92"/>
      <c r="T39" s="92"/>
      <c r="U39" s="92"/>
      <c r="W39" s="95"/>
    </row>
    <row r="40">
      <c r="K40" s="115"/>
      <c r="S40" s="92"/>
      <c r="T40" s="92"/>
      <c r="U40" s="92"/>
      <c r="W40" s="95"/>
    </row>
    <row r="41">
      <c r="K41" s="115"/>
      <c r="S41" s="92"/>
      <c r="T41" s="92"/>
      <c r="U41" s="92"/>
      <c r="W41" s="95"/>
    </row>
    <row r="42">
      <c r="K42" s="115"/>
      <c r="S42" s="92"/>
      <c r="T42" s="92"/>
      <c r="U42" s="92"/>
      <c r="W42" s="95"/>
    </row>
    <row r="43">
      <c r="K43" s="115"/>
      <c r="S43" s="92"/>
      <c r="T43" s="92"/>
      <c r="U43" s="92"/>
      <c r="W43" s="95"/>
    </row>
    <row r="44">
      <c r="K44" s="115"/>
      <c r="S44" s="92"/>
      <c r="T44" s="92"/>
      <c r="U44" s="92"/>
      <c r="W44" s="95"/>
    </row>
    <row r="45">
      <c r="K45" s="115"/>
      <c r="S45" s="92"/>
      <c r="T45" s="92"/>
      <c r="U45" s="92"/>
      <c r="W45" s="95"/>
    </row>
    <row r="46">
      <c r="K46" s="115"/>
      <c r="S46" s="92"/>
      <c r="T46" s="92"/>
      <c r="U46" s="92"/>
      <c r="W46" s="95"/>
    </row>
    <row r="47">
      <c r="K47" s="115"/>
      <c r="S47" s="92"/>
      <c r="T47" s="92"/>
      <c r="U47" s="92"/>
      <c r="W47" s="95"/>
    </row>
    <row r="48">
      <c r="K48" s="115"/>
      <c r="S48" s="92"/>
      <c r="T48" s="92"/>
      <c r="U48" s="92"/>
      <c r="W48" s="95"/>
    </row>
    <row r="49">
      <c r="K49" s="115"/>
      <c r="S49" s="92"/>
      <c r="T49" s="92"/>
      <c r="U49" s="92"/>
      <c r="W49" s="95"/>
    </row>
    <row r="50">
      <c r="K50" s="115"/>
      <c r="S50" s="92"/>
      <c r="T50" s="92"/>
      <c r="U50" s="92"/>
      <c r="W50" s="95"/>
    </row>
    <row r="51">
      <c r="K51" s="115"/>
      <c r="S51" s="92"/>
      <c r="T51" s="92"/>
      <c r="U51" s="92"/>
      <c r="W51" s="95"/>
    </row>
    <row r="52">
      <c r="K52" s="115"/>
      <c r="S52" s="92"/>
      <c r="T52" s="92"/>
      <c r="U52" s="92"/>
      <c r="W52" s="95"/>
    </row>
    <row r="53">
      <c r="K53" s="115"/>
      <c r="S53" s="92"/>
      <c r="T53" s="92"/>
      <c r="U53" s="92"/>
      <c r="W53" s="95"/>
    </row>
    <row r="54">
      <c r="K54" s="115"/>
      <c r="S54" s="92"/>
      <c r="T54" s="92"/>
      <c r="U54" s="92"/>
      <c r="W54" s="95"/>
    </row>
    <row r="55">
      <c r="K55" s="115"/>
      <c r="S55" s="92"/>
      <c r="T55" s="92"/>
      <c r="U55" s="92"/>
      <c r="W55" s="95"/>
    </row>
    <row r="56">
      <c r="K56" s="115"/>
      <c r="S56" s="92"/>
      <c r="T56" s="92"/>
      <c r="U56" s="92"/>
      <c r="W56" s="95"/>
    </row>
    <row r="57">
      <c r="K57" s="115"/>
      <c r="S57" s="92"/>
      <c r="T57" s="92"/>
      <c r="U57" s="92"/>
      <c r="W57" s="95"/>
    </row>
    <row r="58">
      <c r="K58" s="115"/>
      <c r="S58" s="92"/>
      <c r="T58" s="92"/>
      <c r="U58" s="92"/>
      <c r="W58" s="95"/>
    </row>
    <row r="59">
      <c r="K59" s="115"/>
      <c r="S59" s="92"/>
      <c r="T59" s="92"/>
      <c r="U59" s="92"/>
      <c r="W59" s="95"/>
    </row>
    <row r="60">
      <c r="K60" s="115"/>
      <c r="S60" s="92"/>
      <c r="T60" s="92"/>
      <c r="U60" s="92"/>
      <c r="W60" s="95"/>
    </row>
    <row r="61">
      <c r="K61" s="115"/>
      <c r="S61" s="92"/>
      <c r="T61" s="92"/>
      <c r="U61" s="92"/>
      <c r="W61" s="95"/>
    </row>
    <row r="62">
      <c r="K62" s="115"/>
      <c r="S62" s="92"/>
      <c r="T62" s="92"/>
      <c r="U62" s="92"/>
      <c r="W62" s="95"/>
    </row>
    <row r="63">
      <c r="K63" s="115"/>
      <c r="S63" s="92"/>
      <c r="T63" s="92"/>
      <c r="U63" s="92"/>
      <c r="W63" s="95"/>
    </row>
    <row r="64">
      <c r="K64" s="115"/>
      <c r="S64" s="92"/>
      <c r="T64" s="92"/>
      <c r="U64" s="92"/>
      <c r="W64" s="95"/>
    </row>
    <row r="65">
      <c r="K65" s="115"/>
      <c r="S65" s="92"/>
      <c r="T65" s="92"/>
      <c r="U65" s="92"/>
      <c r="W65" s="95"/>
    </row>
    <row r="66">
      <c r="K66" s="115"/>
      <c r="S66" s="92"/>
      <c r="T66" s="92"/>
      <c r="U66" s="92"/>
      <c r="W66" s="95"/>
    </row>
    <row r="67">
      <c r="K67" s="115"/>
      <c r="S67" s="92"/>
      <c r="T67" s="92"/>
      <c r="U67" s="92"/>
      <c r="W67" s="95"/>
    </row>
    <row r="68">
      <c r="K68" s="115"/>
      <c r="S68" s="92"/>
      <c r="T68" s="92"/>
      <c r="U68" s="92"/>
      <c r="W68" s="95"/>
    </row>
    <row r="69">
      <c r="K69" s="115"/>
      <c r="S69" s="92"/>
      <c r="T69" s="92"/>
      <c r="U69" s="92"/>
      <c r="W69" s="95"/>
    </row>
    <row r="70">
      <c r="K70" s="115"/>
      <c r="S70" s="92"/>
      <c r="T70" s="92"/>
      <c r="U70" s="92"/>
      <c r="W70" s="95"/>
    </row>
    <row r="71">
      <c r="K71" s="115"/>
      <c r="S71" s="92"/>
      <c r="T71" s="92"/>
      <c r="U71" s="92"/>
      <c r="W71" s="95"/>
    </row>
    <row r="72">
      <c r="K72" s="115"/>
      <c r="S72" s="92"/>
      <c r="T72" s="92"/>
      <c r="U72" s="92"/>
      <c r="W72" s="95"/>
    </row>
    <row r="73">
      <c r="K73" s="115"/>
      <c r="S73" s="92"/>
      <c r="T73" s="92"/>
      <c r="U73" s="92"/>
      <c r="W73" s="95"/>
    </row>
    <row r="74">
      <c r="K74" s="115"/>
      <c r="S74" s="92"/>
      <c r="T74" s="92"/>
      <c r="U74" s="92"/>
      <c r="W74" s="95"/>
    </row>
    <row r="75">
      <c r="K75" s="115"/>
      <c r="S75" s="92"/>
      <c r="T75" s="92"/>
      <c r="U75" s="92"/>
      <c r="W75" s="95"/>
    </row>
    <row r="76">
      <c r="K76" s="115"/>
      <c r="S76" s="92"/>
      <c r="T76" s="92"/>
      <c r="U76" s="92"/>
      <c r="W76" s="95"/>
    </row>
    <row r="77">
      <c r="K77" s="115"/>
      <c r="S77" s="92"/>
      <c r="T77" s="92"/>
      <c r="U77" s="92"/>
      <c r="W77" s="95"/>
    </row>
    <row r="78">
      <c r="K78" s="115"/>
      <c r="S78" s="92"/>
      <c r="T78" s="92"/>
      <c r="U78" s="92"/>
      <c r="W78" s="95"/>
    </row>
    <row r="79">
      <c r="K79" s="115"/>
      <c r="S79" s="92"/>
      <c r="T79" s="92"/>
      <c r="U79" s="92"/>
      <c r="W79" s="95"/>
    </row>
    <row r="80">
      <c r="K80" s="115"/>
      <c r="S80" s="92"/>
      <c r="T80" s="92"/>
      <c r="U80" s="92"/>
      <c r="W80" s="95"/>
    </row>
    <row r="81">
      <c r="K81" s="115"/>
      <c r="S81" s="92"/>
      <c r="T81" s="92"/>
      <c r="U81" s="92"/>
      <c r="W81" s="95"/>
    </row>
    <row r="82">
      <c r="K82" s="115"/>
      <c r="S82" s="92"/>
      <c r="T82" s="92"/>
      <c r="U82" s="92"/>
      <c r="W82" s="95"/>
    </row>
    <row r="83">
      <c r="K83" s="115"/>
      <c r="S83" s="92"/>
      <c r="T83" s="92"/>
      <c r="U83" s="92"/>
      <c r="W83" s="95"/>
    </row>
    <row r="84">
      <c r="K84" s="115"/>
      <c r="S84" s="92"/>
      <c r="T84" s="92"/>
      <c r="U84" s="92"/>
      <c r="W84" s="95"/>
    </row>
    <row r="85">
      <c r="K85" s="115"/>
      <c r="S85" s="92"/>
      <c r="T85" s="92"/>
      <c r="U85" s="92"/>
      <c r="W85" s="95"/>
    </row>
    <row r="86">
      <c r="K86" s="115"/>
      <c r="S86" s="92"/>
      <c r="T86" s="92"/>
      <c r="U86" s="92"/>
      <c r="W86" s="95"/>
    </row>
    <row r="87">
      <c r="K87" s="115"/>
      <c r="S87" s="92"/>
      <c r="T87" s="92"/>
      <c r="U87" s="92"/>
      <c r="W87" s="95"/>
    </row>
    <row r="88">
      <c r="K88" s="115"/>
      <c r="S88" s="92"/>
      <c r="T88" s="92"/>
      <c r="U88" s="92"/>
      <c r="W88" s="95"/>
    </row>
    <row r="89">
      <c r="K89" s="115"/>
      <c r="S89" s="92"/>
      <c r="T89" s="92"/>
      <c r="U89" s="92"/>
      <c r="W89" s="95"/>
    </row>
    <row r="90">
      <c r="K90" s="115"/>
      <c r="S90" s="92"/>
      <c r="T90" s="92"/>
      <c r="U90" s="92"/>
      <c r="W90" s="95"/>
    </row>
    <row r="91">
      <c r="K91" s="115"/>
      <c r="S91" s="92"/>
      <c r="T91" s="92"/>
      <c r="U91" s="92"/>
      <c r="W91" s="95"/>
    </row>
    <row r="92">
      <c r="K92" s="115"/>
      <c r="S92" s="92"/>
      <c r="T92" s="92"/>
      <c r="U92" s="92"/>
      <c r="W92" s="95"/>
    </row>
    <row r="93">
      <c r="K93" s="115"/>
      <c r="S93" s="92"/>
      <c r="T93" s="92"/>
      <c r="U93" s="92"/>
      <c r="W93" s="95"/>
    </row>
    <row r="94">
      <c r="K94" s="115"/>
      <c r="S94" s="92"/>
      <c r="T94" s="92"/>
      <c r="U94" s="92"/>
      <c r="W94" s="95"/>
    </row>
    <row r="95">
      <c r="K95" s="115"/>
      <c r="S95" s="92"/>
      <c r="T95" s="92"/>
      <c r="U95" s="92"/>
      <c r="W95" s="95"/>
    </row>
    <row r="96">
      <c r="K96" s="115"/>
      <c r="S96" s="92"/>
      <c r="T96" s="92"/>
      <c r="U96" s="92"/>
      <c r="W96" s="95"/>
    </row>
    <row r="97">
      <c r="K97" s="115"/>
      <c r="S97" s="92"/>
      <c r="T97" s="92"/>
      <c r="U97" s="92"/>
      <c r="W97" s="95"/>
    </row>
    <row r="98">
      <c r="K98" s="115"/>
      <c r="S98" s="92"/>
      <c r="T98" s="92"/>
      <c r="U98" s="92"/>
      <c r="W98" s="95"/>
    </row>
    <row r="99">
      <c r="K99" s="115"/>
      <c r="S99" s="92"/>
      <c r="T99" s="92"/>
      <c r="U99" s="92"/>
      <c r="W99" s="95"/>
    </row>
    <row r="100">
      <c r="K100" s="115"/>
      <c r="S100" s="92"/>
      <c r="T100" s="92"/>
      <c r="U100" s="92"/>
      <c r="W100" s="95"/>
    </row>
    <row r="101">
      <c r="K101" s="115"/>
      <c r="S101" s="92"/>
      <c r="T101" s="92"/>
      <c r="U101" s="92"/>
      <c r="W101" s="95"/>
    </row>
    <row r="102">
      <c r="K102" s="115"/>
      <c r="S102" s="92"/>
      <c r="T102" s="92"/>
      <c r="U102" s="92"/>
      <c r="W102" s="95"/>
    </row>
    <row r="103">
      <c r="K103" s="115"/>
      <c r="S103" s="92"/>
      <c r="T103" s="92"/>
      <c r="U103" s="92"/>
      <c r="W103" s="95"/>
    </row>
    <row r="104">
      <c r="K104" s="115"/>
      <c r="S104" s="92"/>
      <c r="T104" s="92"/>
      <c r="U104" s="92"/>
      <c r="W104" s="95"/>
    </row>
    <row r="105">
      <c r="K105" s="115"/>
      <c r="S105" s="92"/>
      <c r="T105" s="92"/>
      <c r="U105" s="92"/>
      <c r="W105" s="95"/>
    </row>
    <row r="106">
      <c r="K106" s="115"/>
      <c r="S106" s="92"/>
      <c r="T106" s="92"/>
      <c r="U106" s="92"/>
      <c r="W106" s="95"/>
    </row>
    <row r="107">
      <c r="K107" s="115"/>
      <c r="S107" s="92"/>
      <c r="T107" s="92"/>
      <c r="U107" s="92"/>
      <c r="W107" s="95"/>
    </row>
    <row r="108">
      <c r="K108" s="115"/>
      <c r="S108" s="92"/>
      <c r="T108" s="92"/>
      <c r="U108" s="92"/>
      <c r="W108" s="95"/>
    </row>
    <row r="109">
      <c r="K109" s="115"/>
      <c r="S109" s="92"/>
      <c r="T109" s="92"/>
      <c r="U109" s="92"/>
      <c r="W109" s="95"/>
    </row>
    <row r="110">
      <c r="K110" s="115"/>
      <c r="S110" s="92"/>
      <c r="T110" s="92"/>
      <c r="U110" s="92"/>
      <c r="W110" s="95"/>
    </row>
    <row r="111">
      <c r="K111" s="115"/>
      <c r="S111" s="92"/>
      <c r="T111" s="92"/>
      <c r="U111" s="92"/>
      <c r="W111" s="95"/>
    </row>
    <row r="112">
      <c r="K112" s="115"/>
      <c r="S112" s="92"/>
      <c r="T112" s="92"/>
      <c r="U112" s="92"/>
      <c r="W112" s="95"/>
    </row>
    <row r="113">
      <c r="K113" s="115"/>
      <c r="S113" s="92"/>
      <c r="T113" s="92"/>
      <c r="U113" s="92"/>
      <c r="W113" s="95"/>
    </row>
    <row r="114">
      <c r="K114" s="115"/>
      <c r="S114" s="92"/>
      <c r="T114" s="92"/>
      <c r="U114" s="92"/>
      <c r="W114" s="95"/>
    </row>
    <row r="115">
      <c r="K115" s="115"/>
      <c r="S115" s="92"/>
      <c r="T115" s="92"/>
      <c r="U115" s="92"/>
      <c r="W115" s="95"/>
    </row>
    <row r="116">
      <c r="K116" s="115"/>
      <c r="S116" s="92"/>
      <c r="T116" s="92"/>
      <c r="U116" s="92"/>
      <c r="W116" s="95"/>
    </row>
    <row r="117">
      <c r="K117" s="115"/>
      <c r="S117" s="92"/>
      <c r="T117" s="92"/>
      <c r="U117" s="92"/>
      <c r="W117" s="95"/>
    </row>
    <row r="118">
      <c r="K118" s="115"/>
      <c r="S118" s="92"/>
      <c r="T118" s="92"/>
      <c r="U118" s="92"/>
      <c r="W118" s="95"/>
    </row>
    <row r="119">
      <c r="K119" s="115"/>
      <c r="S119" s="92"/>
      <c r="T119" s="92"/>
      <c r="U119" s="92"/>
      <c r="W119" s="95"/>
    </row>
    <row r="120">
      <c r="K120" s="115"/>
      <c r="S120" s="92"/>
      <c r="T120" s="92"/>
      <c r="U120" s="92"/>
      <c r="W120" s="95"/>
    </row>
    <row r="121">
      <c r="K121" s="115"/>
      <c r="S121" s="92"/>
      <c r="T121" s="92"/>
      <c r="U121" s="92"/>
      <c r="W121" s="95"/>
    </row>
    <row r="122">
      <c r="K122" s="115"/>
      <c r="S122" s="92"/>
      <c r="T122" s="92"/>
      <c r="U122" s="92"/>
      <c r="W122" s="95"/>
    </row>
    <row r="123">
      <c r="K123" s="115"/>
      <c r="S123" s="92"/>
      <c r="T123" s="92"/>
      <c r="U123" s="92"/>
      <c r="W123" s="95"/>
    </row>
    <row r="124">
      <c r="K124" s="115"/>
      <c r="S124" s="92"/>
      <c r="T124" s="92"/>
      <c r="U124" s="92"/>
      <c r="W124" s="95"/>
    </row>
    <row r="125">
      <c r="K125" s="115"/>
      <c r="S125" s="92"/>
      <c r="T125" s="92"/>
      <c r="U125" s="92"/>
      <c r="W125" s="95"/>
    </row>
    <row r="126">
      <c r="K126" s="115"/>
      <c r="S126" s="92"/>
      <c r="T126" s="92"/>
      <c r="U126" s="92"/>
      <c r="W126" s="95"/>
    </row>
    <row r="127">
      <c r="K127" s="115"/>
      <c r="S127" s="92"/>
      <c r="T127" s="92"/>
      <c r="U127" s="92"/>
      <c r="W127" s="95"/>
    </row>
    <row r="128">
      <c r="K128" s="115"/>
      <c r="S128" s="92"/>
      <c r="T128" s="92"/>
      <c r="U128" s="92"/>
      <c r="W128" s="95"/>
    </row>
    <row r="129">
      <c r="K129" s="115"/>
      <c r="S129" s="92"/>
      <c r="T129" s="92"/>
      <c r="U129" s="92"/>
      <c r="W129" s="95"/>
    </row>
    <row r="130">
      <c r="K130" s="115"/>
      <c r="S130" s="92"/>
      <c r="T130" s="92"/>
      <c r="U130" s="92"/>
      <c r="W130" s="95"/>
    </row>
    <row r="131">
      <c r="K131" s="115"/>
      <c r="S131" s="92"/>
      <c r="T131" s="92"/>
      <c r="U131" s="92"/>
      <c r="W131" s="95"/>
    </row>
    <row r="132">
      <c r="K132" s="115"/>
      <c r="S132" s="92"/>
      <c r="T132" s="92"/>
      <c r="U132" s="92"/>
      <c r="W132" s="95"/>
    </row>
    <row r="133">
      <c r="K133" s="115"/>
      <c r="S133" s="92"/>
      <c r="T133" s="92"/>
      <c r="U133" s="92"/>
      <c r="W133" s="95"/>
    </row>
    <row r="134">
      <c r="K134" s="115"/>
      <c r="S134" s="92"/>
      <c r="T134" s="92"/>
      <c r="U134" s="92"/>
      <c r="W134" s="95"/>
    </row>
    <row r="135">
      <c r="K135" s="115"/>
      <c r="S135" s="92"/>
      <c r="T135" s="92"/>
      <c r="U135" s="92"/>
      <c r="W135" s="95"/>
    </row>
    <row r="136">
      <c r="K136" s="115"/>
      <c r="S136" s="92"/>
      <c r="T136" s="92"/>
      <c r="U136" s="92"/>
      <c r="W136" s="95"/>
    </row>
    <row r="137">
      <c r="K137" s="115"/>
      <c r="S137" s="92"/>
      <c r="T137" s="92"/>
      <c r="U137" s="92"/>
      <c r="W137" s="95"/>
    </row>
    <row r="138">
      <c r="K138" s="115"/>
      <c r="S138" s="92"/>
      <c r="T138" s="92"/>
      <c r="U138" s="92"/>
      <c r="W138" s="95"/>
    </row>
    <row r="139">
      <c r="K139" s="115"/>
      <c r="S139" s="92"/>
      <c r="T139" s="92"/>
      <c r="U139" s="92"/>
      <c r="W139" s="95"/>
    </row>
    <row r="140">
      <c r="K140" s="115"/>
      <c r="S140" s="92"/>
      <c r="T140" s="92"/>
      <c r="U140" s="92"/>
      <c r="W140" s="95"/>
    </row>
    <row r="141">
      <c r="K141" s="115"/>
      <c r="S141" s="92"/>
      <c r="T141" s="92"/>
      <c r="U141" s="92"/>
      <c r="W141" s="95"/>
    </row>
    <row r="142">
      <c r="K142" s="115"/>
      <c r="S142" s="92"/>
      <c r="T142" s="92"/>
      <c r="U142" s="92"/>
      <c r="W142" s="95"/>
    </row>
    <row r="143">
      <c r="K143" s="115"/>
      <c r="S143" s="92"/>
      <c r="T143" s="92"/>
      <c r="U143" s="92"/>
      <c r="W143" s="95"/>
    </row>
    <row r="144">
      <c r="K144" s="115"/>
      <c r="S144" s="92"/>
      <c r="T144" s="92"/>
      <c r="U144" s="92"/>
      <c r="W144" s="95"/>
    </row>
    <row r="145">
      <c r="K145" s="115"/>
      <c r="S145" s="92"/>
      <c r="T145" s="92"/>
      <c r="U145" s="92"/>
      <c r="W145" s="95"/>
    </row>
    <row r="146">
      <c r="K146" s="115"/>
      <c r="S146" s="92"/>
      <c r="T146" s="92"/>
      <c r="U146" s="92"/>
      <c r="W146" s="95"/>
    </row>
    <row r="147">
      <c r="K147" s="115"/>
      <c r="S147" s="92"/>
      <c r="T147" s="92"/>
      <c r="U147" s="92"/>
      <c r="W147" s="95"/>
    </row>
    <row r="148">
      <c r="K148" s="115"/>
      <c r="S148" s="92"/>
      <c r="T148" s="92"/>
      <c r="U148" s="92"/>
      <c r="W148" s="95"/>
    </row>
    <row r="149">
      <c r="K149" s="115"/>
      <c r="S149" s="92"/>
      <c r="T149" s="92"/>
      <c r="U149" s="92"/>
      <c r="W149" s="95"/>
    </row>
    <row r="150">
      <c r="K150" s="115"/>
      <c r="S150" s="92"/>
      <c r="T150" s="92"/>
      <c r="U150" s="92"/>
      <c r="W150" s="95"/>
    </row>
    <row r="151">
      <c r="K151" s="115"/>
      <c r="S151" s="92"/>
      <c r="T151" s="92"/>
      <c r="U151" s="92"/>
      <c r="W151" s="95"/>
    </row>
    <row r="152">
      <c r="K152" s="115"/>
      <c r="S152" s="92"/>
      <c r="T152" s="92"/>
      <c r="U152" s="92"/>
      <c r="W152" s="95"/>
    </row>
    <row r="153">
      <c r="K153" s="115"/>
      <c r="S153" s="92"/>
      <c r="T153" s="92"/>
      <c r="U153" s="92"/>
      <c r="W153" s="95"/>
    </row>
    <row r="154">
      <c r="K154" s="115"/>
      <c r="S154" s="92"/>
      <c r="T154" s="92"/>
      <c r="U154" s="92"/>
      <c r="W154" s="95"/>
    </row>
    <row r="155">
      <c r="K155" s="115"/>
      <c r="S155" s="92"/>
      <c r="T155" s="92"/>
      <c r="U155" s="92"/>
      <c r="W155" s="95"/>
    </row>
    <row r="156">
      <c r="K156" s="115"/>
      <c r="S156" s="92"/>
      <c r="T156" s="92"/>
      <c r="U156" s="92"/>
      <c r="W156" s="95"/>
    </row>
    <row r="157">
      <c r="K157" s="115"/>
      <c r="S157" s="92"/>
      <c r="T157" s="92"/>
      <c r="U157" s="92"/>
      <c r="W157" s="95"/>
    </row>
    <row r="158">
      <c r="K158" s="115"/>
      <c r="S158" s="92"/>
      <c r="T158" s="92"/>
      <c r="U158" s="92"/>
      <c r="W158" s="95"/>
    </row>
    <row r="159">
      <c r="K159" s="115"/>
      <c r="S159" s="92"/>
      <c r="T159" s="92"/>
      <c r="U159" s="92"/>
      <c r="W159" s="95"/>
    </row>
    <row r="160">
      <c r="K160" s="115"/>
      <c r="S160" s="92"/>
      <c r="T160" s="92"/>
      <c r="U160" s="92"/>
      <c r="W160" s="95"/>
    </row>
    <row r="161">
      <c r="K161" s="115"/>
      <c r="S161" s="92"/>
      <c r="T161" s="92"/>
      <c r="U161" s="92"/>
      <c r="W161" s="95"/>
    </row>
    <row r="162">
      <c r="K162" s="115"/>
      <c r="S162" s="92"/>
      <c r="T162" s="92"/>
      <c r="U162" s="92"/>
      <c r="W162" s="95"/>
    </row>
    <row r="163">
      <c r="K163" s="115"/>
      <c r="S163" s="92"/>
      <c r="T163" s="92"/>
      <c r="U163" s="92"/>
      <c r="W163" s="95"/>
    </row>
    <row r="164">
      <c r="K164" s="115"/>
      <c r="S164" s="92"/>
      <c r="T164" s="92"/>
      <c r="U164" s="92"/>
      <c r="W164" s="95"/>
    </row>
    <row r="165">
      <c r="K165" s="115"/>
      <c r="S165" s="92"/>
      <c r="T165" s="92"/>
      <c r="U165" s="92"/>
      <c r="W165" s="95"/>
    </row>
    <row r="166">
      <c r="K166" s="115"/>
      <c r="S166" s="92"/>
      <c r="T166" s="92"/>
      <c r="U166" s="92"/>
      <c r="W166" s="95"/>
    </row>
    <row r="167">
      <c r="K167" s="115"/>
      <c r="S167" s="92"/>
      <c r="T167" s="92"/>
      <c r="U167" s="92"/>
      <c r="W167" s="95"/>
    </row>
    <row r="168">
      <c r="K168" s="115"/>
      <c r="S168" s="92"/>
      <c r="T168" s="92"/>
      <c r="U168" s="92"/>
      <c r="W168" s="95"/>
    </row>
    <row r="169">
      <c r="K169" s="115"/>
      <c r="S169" s="92"/>
      <c r="T169" s="92"/>
      <c r="U169" s="92"/>
      <c r="W169" s="95"/>
    </row>
    <row r="170">
      <c r="K170" s="115"/>
      <c r="S170" s="92"/>
      <c r="T170" s="92"/>
      <c r="U170" s="92"/>
      <c r="W170" s="95"/>
    </row>
    <row r="171">
      <c r="K171" s="115"/>
      <c r="S171" s="92"/>
      <c r="T171" s="92"/>
      <c r="U171" s="92"/>
      <c r="W171" s="95"/>
    </row>
    <row r="172">
      <c r="K172" s="115"/>
      <c r="S172" s="92"/>
      <c r="T172" s="92"/>
      <c r="U172" s="92"/>
      <c r="W172" s="95"/>
    </row>
    <row r="173">
      <c r="K173" s="115"/>
      <c r="S173" s="92"/>
      <c r="T173" s="92"/>
      <c r="U173" s="92"/>
      <c r="W173" s="95"/>
    </row>
    <row r="174">
      <c r="K174" s="115"/>
      <c r="S174" s="92"/>
      <c r="T174" s="92"/>
      <c r="U174" s="92"/>
      <c r="W174" s="95"/>
    </row>
    <row r="175">
      <c r="K175" s="115"/>
      <c r="S175" s="92"/>
      <c r="T175" s="92"/>
      <c r="U175" s="92"/>
      <c r="W175" s="95"/>
    </row>
    <row r="176">
      <c r="K176" s="115"/>
      <c r="S176" s="92"/>
      <c r="T176" s="92"/>
      <c r="U176" s="92"/>
      <c r="W176" s="95"/>
    </row>
    <row r="177">
      <c r="K177" s="115"/>
      <c r="S177" s="92"/>
      <c r="T177" s="92"/>
      <c r="U177" s="92"/>
      <c r="W177" s="95"/>
    </row>
    <row r="178">
      <c r="K178" s="115"/>
      <c r="S178" s="92"/>
      <c r="T178" s="92"/>
      <c r="U178" s="92"/>
      <c r="W178" s="95"/>
    </row>
    <row r="179">
      <c r="K179" s="115"/>
      <c r="S179" s="92"/>
      <c r="T179" s="92"/>
      <c r="U179" s="92"/>
      <c r="W179" s="95"/>
    </row>
    <row r="180">
      <c r="K180" s="115"/>
      <c r="S180" s="92"/>
      <c r="T180" s="92"/>
      <c r="U180" s="92"/>
      <c r="W180" s="95"/>
    </row>
    <row r="181">
      <c r="K181" s="115"/>
      <c r="S181" s="92"/>
      <c r="T181" s="92"/>
      <c r="U181" s="92"/>
      <c r="W181" s="95"/>
    </row>
    <row r="182">
      <c r="K182" s="115"/>
      <c r="S182" s="92"/>
      <c r="T182" s="92"/>
      <c r="U182" s="92"/>
      <c r="W182" s="95"/>
    </row>
    <row r="183">
      <c r="K183" s="115"/>
      <c r="S183" s="92"/>
      <c r="T183" s="92"/>
      <c r="U183" s="92"/>
      <c r="W183" s="95"/>
    </row>
    <row r="184">
      <c r="K184" s="115"/>
      <c r="S184" s="92"/>
      <c r="T184" s="92"/>
      <c r="U184" s="92"/>
      <c r="W184" s="95"/>
    </row>
    <row r="185">
      <c r="K185" s="115"/>
      <c r="S185" s="92"/>
      <c r="T185" s="92"/>
      <c r="U185" s="92"/>
      <c r="W185" s="95"/>
    </row>
    <row r="186">
      <c r="K186" s="115"/>
      <c r="S186" s="92"/>
      <c r="T186" s="92"/>
      <c r="U186" s="92"/>
      <c r="W186" s="95"/>
    </row>
    <row r="187">
      <c r="K187" s="115"/>
      <c r="S187" s="92"/>
      <c r="T187" s="92"/>
      <c r="U187" s="92"/>
      <c r="W187" s="95"/>
    </row>
    <row r="188">
      <c r="K188" s="115"/>
      <c r="S188" s="92"/>
      <c r="T188" s="92"/>
      <c r="U188" s="92"/>
      <c r="W188" s="95"/>
    </row>
    <row r="189">
      <c r="K189" s="115"/>
      <c r="S189" s="92"/>
      <c r="T189" s="92"/>
      <c r="U189" s="92"/>
      <c r="W189" s="95"/>
    </row>
    <row r="190">
      <c r="K190" s="115"/>
      <c r="S190" s="92"/>
      <c r="T190" s="92"/>
      <c r="U190" s="92"/>
      <c r="W190" s="95"/>
    </row>
    <row r="191">
      <c r="K191" s="115"/>
      <c r="S191" s="92"/>
      <c r="T191" s="92"/>
      <c r="U191" s="92"/>
      <c r="W191" s="95"/>
    </row>
    <row r="192">
      <c r="K192" s="115"/>
      <c r="S192" s="92"/>
      <c r="T192" s="92"/>
      <c r="U192" s="92"/>
      <c r="W192" s="95"/>
    </row>
    <row r="193">
      <c r="K193" s="115"/>
      <c r="S193" s="92"/>
      <c r="T193" s="92"/>
      <c r="U193" s="92"/>
      <c r="W193" s="95"/>
    </row>
    <row r="194">
      <c r="K194" s="115"/>
      <c r="S194" s="92"/>
      <c r="T194" s="92"/>
      <c r="U194" s="92"/>
      <c r="W194" s="95"/>
    </row>
    <row r="195">
      <c r="K195" s="115"/>
      <c r="S195" s="92"/>
      <c r="T195" s="92"/>
      <c r="U195" s="92"/>
      <c r="W195" s="95"/>
    </row>
    <row r="196">
      <c r="K196" s="115"/>
      <c r="S196" s="92"/>
      <c r="T196" s="92"/>
      <c r="U196" s="92"/>
      <c r="W196" s="95"/>
    </row>
    <row r="197">
      <c r="K197" s="115"/>
      <c r="S197" s="92"/>
      <c r="T197" s="92"/>
      <c r="U197" s="92"/>
      <c r="W197" s="95"/>
    </row>
    <row r="198">
      <c r="K198" s="115"/>
      <c r="S198" s="92"/>
      <c r="T198" s="92"/>
      <c r="U198" s="92"/>
      <c r="W198" s="95"/>
    </row>
    <row r="199">
      <c r="K199" s="115"/>
      <c r="S199" s="92"/>
      <c r="T199" s="92"/>
      <c r="U199" s="92"/>
      <c r="W199" s="95"/>
    </row>
    <row r="200">
      <c r="K200" s="115"/>
      <c r="S200" s="92"/>
      <c r="T200" s="92"/>
      <c r="U200" s="92"/>
      <c r="W200" s="95"/>
    </row>
    <row r="201">
      <c r="K201" s="115"/>
      <c r="S201" s="92"/>
      <c r="T201" s="92"/>
      <c r="U201" s="92"/>
      <c r="W201" s="95"/>
    </row>
    <row r="202">
      <c r="K202" s="115"/>
      <c r="S202" s="92"/>
      <c r="T202" s="92"/>
      <c r="U202" s="92"/>
      <c r="W202" s="95"/>
    </row>
    <row r="203">
      <c r="K203" s="115"/>
      <c r="S203" s="92"/>
      <c r="T203" s="92"/>
      <c r="U203" s="92"/>
      <c r="W203" s="95"/>
    </row>
    <row r="204">
      <c r="K204" s="115"/>
      <c r="S204" s="92"/>
      <c r="T204" s="92"/>
      <c r="U204" s="92"/>
      <c r="W204" s="95"/>
    </row>
    <row r="205">
      <c r="K205" s="115"/>
      <c r="S205" s="92"/>
      <c r="T205" s="92"/>
      <c r="U205" s="92"/>
      <c r="W205" s="95"/>
    </row>
    <row r="206">
      <c r="K206" s="115"/>
      <c r="S206" s="92"/>
      <c r="T206" s="92"/>
      <c r="U206" s="92"/>
      <c r="W206" s="95"/>
    </row>
    <row r="207">
      <c r="K207" s="115"/>
      <c r="S207" s="92"/>
      <c r="T207" s="92"/>
      <c r="U207" s="92"/>
      <c r="W207" s="95"/>
    </row>
    <row r="208">
      <c r="K208" s="115"/>
      <c r="S208" s="92"/>
      <c r="T208" s="92"/>
      <c r="U208" s="92"/>
      <c r="W208" s="95"/>
    </row>
    <row r="209">
      <c r="K209" s="115"/>
      <c r="S209" s="92"/>
      <c r="T209" s="92"/>
      <c r="U209" s="92"/>
      <c r="W209" s="95"/>
    </row>
    <row r="210">
      <c r="K210" s="115"/>
      <c r="S210" s="92"/>
      <c r="T210" s="92"/>
      <c r="U210" s="92"/>
      <c r="W210" s="95"/>
    </row>
    <row r="211">
      <c r="K211" s="115"/>
      <c r="S211" s="92"/>
      <c r="T211" s="92"/>
      <c r="U211" s="92"/>
      <c r="W211" s="95"/>
    </row>
    <row r="212">
      <c r="K212" s="115"/>
      <c r="S212" s="92"/>
      <c r="T212" s="92"/>
      <c r="U212" s="92"/>
      <c r="W212" s="95"/>
    </row>
    <row r="213">
      <c r="K213" s="115"/>
      <c r="S213" s="92"/>
      <c r="T213" s="92"/>
      <c r="U213" s="92"/>
      <c r="W213" s="95"/>
    </row>
    <row r="214">
      <c r="K214" s="115"/>
      <c r="S214" s="92"/>
      <c r="T214" s="92"/>
      <c r="U214" s="92"/>
      <c r="W214" s="95"/>
    </row>
    <row r="215">
      <c r="K215" s="115"/>
      <c r="S215" s="92"/>
      <c r="T215" s="92"/>
      <c r="U215" s="92"/>
      <c r="W215" s="95"/>
    </row>
    <row r="216">
      <c r="K216" s="115"/>
      <c r="S216" s="92"/>
      <c r="T216" s="92"/>
      <c r="U216" s="92"/>
      <c r="W216" s="95"/>
    </row>
    <row r="217">
      <c r="K217" s="115"/>
      <c r="S217" s="92"/>
      <c r="T217" s="92"/>
      <c r="U217" s="92"/>
      <c r="W217" s="95"/>
    </row>
    <row r="218">
      <c r="K218" s="115"/>
      <c r="S218" s="92"/>
      <c r="T218" s="92"/>
      <c r="U218" s="92"/>
      <c r="W218" s="95"/>
    </row>
    <row r="219">
      <c r="K219" s="115"/>
      <c r="S219" s="92"/>
      <c r="T219" s="92"/>
      <c r="U219" s="92"/>
      <c r="W219" s="95"/>
    </row>
    <row r="220">
      <c r="K220" s="115"/>
      <c r="S220" s="92"/>
      <c r="T220" s="92"/>
      <c r="U220" s="92"/>
      <c r="W220" s="95"/>
    </row>
    <row r="221">
      <c r="K221" s="115"/>
      <c r="S221" s="92"/>
      <c r="T221" s="92"/>
      <c r="U221" s="92"/>
      <c r="W221" s="95"/>
    </row>
    <row r="222">
      <c r="K222" s="115"/>
      <c r="S222" s="92"/>
      <c r="T222" s="92"/>
      <c r="U222" s="92"/>
      <c r="W222" s="95"/>
    </row>
    <row r="223">
      <c r="K223" s="115"/>
      <c r="S223" s="92"/>
      <c r="T223" s="92"/>
      <c r="U223" s="92"/>
      <c r="W223" s="95"/>
    </row>
    <row r="224">
      <c r="K224" s="115"/>
      <c r="S224" s="92"/>
      <c r="T224" s="92"/>
      <c r="U224" s="92"/>
      <c r="W224" s="95"/>
    </row>
    <row r="225">
      <c r="K225" s="115"/>
      <c r="S225" s="92"/>
      <c r="T225" s="92"/>
      <c r="U225" s="92"/>
      <c r="W225" s="95"/>
    </row>
    <row r="226">
      <c r="K226" s="115"/>
      <c r="S226" s="92"/>
      <c r="T226" s="92"/>
      <c r="U226" s="92"/>
      <c r="W226" s="95"/>
    </row>
    <row r="227">
      <c r="K227" s="115"/>
      <c r="S227" s="92"/>
      <c r="T227" s="92"/>
      <c r="U227" s="92"/>
      <c r="W227" s="95"/>
    </row>
    <row r="228">
      <c r="K228" s="115"/>
      <c r="S228" s="92"/>
      <c r="T228" s="92"/>
      <c r="U228" s="92"/>
      <c r="W228" s="95"/>
    </row>
    <row r="229">
      <c r="K229" s="115"/>
      <c r="S229" s="92"/>
      <c r="T229" s="92"/>
      <c r="U229" s="92"/>
      <c r="W229" s="95"/>
    </row>
    <row r="230">
      <c r="K230" s="115"/>
      <c r="S230" s="92"/>
      <c r="T230" s="92"/>
      <c r="U230" s="92"/>
      <c r="W230" s="95"/>
    </row>
    <row r="231">
      <c r="K231" s="115"/>
      <c r="S231" s="92"/>
      <c r="T231" s="92"/>
      <c r="U231" s="92"/>
      <c r="W231" s="95"/>
    </row>
    <row r="232">
      <c r="K232" s="115"/>
      <c r="S232" s="92"/>
      <c r="T232" s="92"/>
      <c r="U232" s="92"/>
      <c r="W232" s="95"/>
    </row>
    <row r="233">
      <c r="K233" s="115"/>
      <c r="S233" s="92"/>
      <c r="T233" s="92"/>
      <c r="U233" s="92"/>
      <c r="W233" s="95"/>
    </row>
    <row r="234">
      <c r="K234" s="115"/>
      <c r="S234" s="92"/>
      <c r="T234" s="92"/>
      <c r="U234" s="92"/>
      <c r="W234" s="95"/>
    </row>
    <row r="235">
      <c r="K235" s="115"/>
      <c r="S235" s="92"/>
      <c r="T235" s="92"/>
      <c r="U235" s="92"/>
      <c r="W235" s="95"/>
    </row>
    <row r="236">
      <c r="K236" s="115"/>
      <c r="S236" s="92"/>
      <c r="T236" s="92"/>
      <c r="U236" s="92"/>
      <c r="W236" s="95"/>
    </row>
    <row r="237">
      <c r="K237" s="115"/>
      <c r="S237" s="92"/>
      <c r="T237" s="92"/>
      <c r="U237" s="92"/>
      <c r="W237" s="95"/>
    </row>
    <row r="238">
      <c r="K238" s="115"/>
      <c r="S238" s="92"/>
      <c r="T238" s="92"/>
      <c r="U238" s="92"/>
      <c r="W238" s="95"/>
    </row>
    <row r="239">
      <c r="K239" s="115"/>
      <c r="S239" s="92"/>
      <c r="T239" s="92"/>
      <c r="U239" s="92"/>
      <c r="W239" s="95"/>
    </row>
    <row r="240">
      <c r="K240" s="115"/>
      <c r="S240" s="92"/>
      <c r="T240" s="92"/>
      <c r="U240" s="92"/>
      <c r="W240" s="95"/>
    </row>
    <row r="241">
      <c r="K241" s="115"/>
      <c r="S241" s="92"/>
      <c r="T241" s="92"/>
      <c r="U241" s="92"/>
      <c r="W241" s="95"/>
    </row>
    <row r="242">
      <c r="K242" s="115"/>
      <c r="S242" s="92"/>
      <c r="T242" s="92"/>
      <c r="U242" s="92"/>
      <c r="W242" s="95"/>
    </row>
    <row r="243">
      <c r="K243" s="115"/>
      <c r="S243" s="92"/>
      <c r="T243" s="92"/>
      <c r="U243" s="92"/>
      <c r="W243" s="95"/>
    </row>
    <row r="244">
      <c r="K244" s="115"/>
      <c r="S244" s="92"/>
      <c r="T244" s="92"/>
      <c r="U244" s="92"/>
      <c r="W244" s="95"/>
    </row>
    <row r="245">
      <c r="K245" s="115"/>
      <c r="S245" s="92"/>
      <c r="T245" s="92"/>
      <c r="U245" s="92"/>
      <c r="W245" s="95"/>
    </row>
    <row r="246">
      <c r="K246" s="115"/>
      <c r="S246" s="92"/>
      <c r="T246" s="92"/>
      <c r="U246" s="92"/>
      <c r="W246" s="95"/>
    </row>
    <row r="247">
      <c r="K247" s="115"/>
      <c r="S247" s="92"/>
      <c r="T247" s="92"/>
      <c r="U247" s="92"/>
      <c r="W247" s="95"/>
    </row>
    <row r="248">
      <c r="K248" s="115"/>
      <c r="S248" s="92"/>
      <c r="T248" s="92"/>
      <c r="U248" s="92"/>
      <c r="W248" s="95"/>
    </row>
    <row r="249">
      <c r="K249" s="115"/>
      <c r="S249" s="92"/>
      <c r="T249" s="92"/>
      <c r="U249" s="92"/>
      <c r="W249" s="95"/>
    </row>
    <row r="250">
      <c r="K250" s="115"/>
      <c r="S250" s="92"/>
      <c r="T250" s="92"/>
      <c r="U250" s="92"/>
      <c r="W250" s="95"/>
    </row>
    <row r="251">
      <c r="K251" s="115"/>
      <c r="S251" s="92"/>
      <c r="T251" s="92"/>
      <c r="U251" s="92"/>
      <c r="W251" s="95"/>
    </row>
    <row r="252">
      <c r="K252" s="115"/>
      <c r="S252" s="92"/>
      <c r="T252" s="92"/>
      <c r="U252" s="92"/>
      <c r="W252" s="95"/>
    </row>
    <row r="253">
      <c r="K253" s="115"/>
      <c r="S253" s="92"/>
      <c r="T253" s="92"/>
      <c r="U253" s="92"/>
      <c r="W253" s="95"/>
    </row>
    <row r="254">
      <c r="K254" s="115"/>
      <c r="S254" s="92"/>
      <c r="T254" s="92"/>
      <c r="U254" s="92"/>
      <c r="W254" s="95"/>
    </row>
    <row r="255">
      <c r="K255" s="115"/>
      <c r="S255" s="92"/>
      <c r="T255" s="92"/>
      <c r="U255" s="92"/>
      <c r="W255" s="95"/>
    </row>
    <row r="256">
      <c r="K256" s="115"/>
      <c r="S256" s="92"/>
      <c r="T256" s="92"/>
      <c r="U256" s="92"/>
      <c r="W256" s="95"/>
    </row>
    <row r="257">
      <c r="K257" s="115"/>
      <c r="S257" s="92"/>
      <c r="T257" s="92"/>
      <c r="U257" s="92"/>
      <c r="W257" s="95"/>
    </row>
    <row r="258">
      <c r="K258" s="115"/>
      <c r="S258" s="92"/>
      <c r="T258" s="92"/>
      <c r="U258" s="92"/>
      <c r="W258" s="95"/>
    </row>
    <row r="259">
      <c r="K259" s="115"/>
      <c r="S259" s="92"/>
      <c r="T259" s="92"/>
      <c r="U259" s="92"/>
      <c r="W259" s="95"/>
    </row>
    <row r="260">
      <c r="K260" s="115"/>
      <c r="S260" s="92"/>
      <c r="T260" s="92"/>
      <c r="U260" s="92"/>
      <c r="W260" s="95"/>
    </row>
    <row r="261">
      <c r="K261" s="115"/>
      <c r="S261" s="92"/>
      <c r="T261" s="92"/>
      <c r="U261" s="92"/>
      <c r="W261" s="95"/>
    </row>
    <row r="262">
      <c r="K262" s="115"/>
      <c r="S262" s="92"/>
      <c r="T262" s="92"/>
      <c r="U262" s="92"/>
      <c r="W262" s="95"/>
    </row>
    <row r="263">
      <c r="K263" s="115"/>
      <c r="S263" s="92"/>
      <c r="T263" s="92"/>
      <c r="U263" s="92"/>
      <c r="W263" s="95"/>
    </row>
    <row r="264">
      <c r="K264" s="115"/>
      <c r="S264" s="92"/>
      <c r="T264" s="92"/>
      <c r="U264" s="92"/>
      <c r="W264" s="95"/>
    </row>
    <row r="265">
      <c r="K265" s="115"/>
      <c r="S265" s="92"/>
      <c r="T265" s="92"/>
      <c r="U265" s="92"/>
      <c r="W265" s="95"/>
    </row>
    <row r="266">
      <c r="K266" s="115"/>
      <c r="S266" s="92"/>
      <c r="T266" s="92"/>
      <c r="U266" s="92"/>
      <c r="W266" s="95"/>
    </row>
    <row r="267">
      <c r="K267" s="115"/>
      <c r="S267" s="92"/>
      <c r="T267" s="92"/>
      <c r="U267" s="92"/>
      <c r="W267" s="95"/>
    </row>
    <row r="268">
      <c r="K268" s="115"/>
      <c r="S268" s="92"/>
      <c r="T268" s="92"/>
      <c r="U268" s="92"/>
      <c r="W268" s="95"/>
    </row>
    <row r="269">
      <c r="K269" s="115"/>
      <c r="S269" s="92"/>
      <c r="T269" s="92"/>
      <c r="U269" s="92"/>
      <c r="W269" s="95"/>
    </row>
    <row r="270">
      <c r="K270" s="115"/>
      <c r="S270" s="92"/>
      <c r="T270" s="92"/>
      <c r="U270" s="92"/>
      <c r="W270" s="95"/>
    </row>
    <row r="271">
      <c r="K271" s="115"/>
      <c r="S271" s="92"/>
      <c r="T271" s="92"/>
      <c r="U271" s="92"/>
      <c r="W271" s="95"/>
    </row>
    <row r="272">
      <c r="K272" s="115"/>
      <c r="S272" s="92"/>
      <c r="T272" s="92"/>
      <c r="U272" s="92"/>
      <c r="W272" s="95"/>
    </row>
    <row r="273">
      <c r="K273" s="115"/>
      <c r="S273" s="92"/>
      <c r="T273" s="92"/>
      <c r="U273" s="92"/>
      <c r="W273" s="95"/>
    </row>
    <row r="274">
      <c r="K274" s="115"/>
      <c r="S274" s="92"/>
      <c r="T274" s="92"/>
      <c r="U274" s="92"/>
      <c r="W274" s="95"/>
    </row>
    <row r="275">
      <c r="K275" s="115"/>
      <c r="S275" s="92"/>
      <c r="T275" s="92"/>
      <c r="U275" s="92"/>
      <c r="W275" s="95"/>
    </row>
    <row r="276">
      <c r="K276" s="115"/>
      <c r="S276" s="92"/>
      <c r="T276" s="92"/>
      <c r="U276" s="92"/>
      <c r="W276" s="95"/>
    </row>
    <row r="277">
      <c r="K277" s="115"/>
      <c r="S277" s="92"/>
      <c r="T277" s="92"/>
      <c r="U277" s="92"/>
      <c r="W277" s="95"/>
    </row>
    <row r="278">
      <c r="K278" s="115"/>
      <c r="S278" s="92"/>
      <c r="T278" s="92"/>
      <c r="U278" s="92"/>
      <c r="W278" s="95"/>
    </row>
    <row r="279">
      <c r="K279" s="115"/>
      <c r="S279" s="92"/>
      <c r="T279" s="92"/>
      <c r="U279" s="92"/>
      <c r="W279" s="95"/>
    </row>
    <row r="280">
      <c r="K280" s="115"/>
      <c r="S280" s="92"/>
      <c r="T280" s="92"/>
      <c r="U280" s="92"/>
      <c r="W280" s="95"/>
    </row>
    <row r="281">
      <c r="K281" s="115"/>
      <c r="S281" s="92"/>
      <c r="T281" s="92"/>
      <c r="U281" s="92"/>
      <c r="W281" s="95"/>
    </row>
    <row r="282">
      <c r="K282" s="115"/>
      <c r="S282" s="92"/>
      <c r="T282" s="92"/>
      <c r="U282" s="92"/>
      <c r="W282" s="95"/>
    </row>
    <row r="283">
      <c r="K283" s="115"/>
      <c r="S283" s="92"/>
      <c r="T283" s="92"/>
      <c r="U283" s="92"/>
      <c r="W283" s="95"/>
    </row>
    <row r="284">
      <c r="K284" s="115"/>
      <c r="S284" s="92"/>
      <c r="T284" s="92"/>
      <c r="U284" s="92"/>
      <c r="W284" s="95"/>
    </row>
    <row r="285">
      <c r="K285" s="115"/>
      <c r="S285" s="92"/>
      <c r="T285" s="92"/>
      <c r="U285" s="92"/>
      <c r="W285" s="95"/>
    </row>
    <row r="286">
      <c r="K286" s="115"/>
      <c r="S286" s="92"/>
      <c r="T286" s="92"/>
      <c r="U286" s="92"/>
      <c r="W286" s="95"/>
    </row>
    <row r="287">
      <c r="K287" s="115"/>
      <c r="S287" s="92"/>
      <c r="T287" s="92"/>
      <c r="U287" s="92"/>
      <c r="W287" s="95"/>
    </row>
    <row r="288">
      <c r="K288" s="115"/>
      <c r="S288" s="92"/>
      <c r="T288" s="92"/>
      <c r="U288" s="92"/>
      <c r="W288" s="95"/>
    </row>
    <row r="289">
      <c r="K289" s="115"/>
      <c r="S289" s="92"/>
      <c r="T289" s="92"/>
      <c r="U289" s="92"/>
      <c r="W289" s="95"/>
    </row>
    <row r="290">
      <c r="K290" s="115"/>
      <c r="S290" s="92"/>
      <c r="T290" s="92"/>
      <c r="U290" s="92"/>
      <c r="W290" s="95"/>
    </row>
    <row r="291">
      <c r="K291" s="115"/>
      <c r="S291" s="92"/>
      <c r="T291" s="92"/>
      <c r="U291" s="92"/>
      <c r="W291" s="95"/>
    </row>
    <row r="292">
      <c r="K292" s="115"/>
      <c r="S292" s="92"/>
      <c r="T292" s="92"/>
      <c r="U292" s="92"/>
      <c r="W292" s="95"/>
    </row>
    <row r="293">
      <c r="K293" s="115"/>
      <c r="S293" s="92"/>
      <c r="T293" s="92"/>
      <c r="U293" s="92"/>
      <c r="W293" s="95"/>
    </row>
    <row r="294">
      <c r="K294" s="115"/>
      <c r="S294" s="92"/>
      <c r="T294" s="92"/>
      <c r="U294" s="92"/>
      <c r="W294" s="95"/>
    </row>
    <row r="295">
      <c r="K295" s="115"/>
      <c r="S295" s="92"/>
      <c r="T295" s="92"/>
      <c r="U295" s="92"/>
      <c r="W295" s="95"/>
    </row>
    <row r="296">
      <c r="K296" s="115"/>
      <c r="S296" s="92"/>
      <c r="T296" s="92"/>
      <c r="U296" s="92"/>
      <c r="W296" s="95"/>
    </row>
    <row r="297">
      <c r="K297" s="115"/>
      <c r="S297" s="92"/>
      <c r="T297" s="92"/>
      <c r="U297" s="92"/>
      <c r="W297" s="95"/>
    </row>
    <row r="298">
      <c r="K298" s="115"/>
      <c r="S298" s="92"/>
      <c r="T298" s="92"/>
      <c r="U298" s="92"/>
      <c r="W298" s="95"/>
    </row>
    <row r="299">
      <c r="K299" s="115"/>
      <c r="S299" s="92"/>
      <c r="T299" s="92"/>
      <c r="U299" s="92"/>
      <c r="W299" s="95"/>
    </row>
    <row r="300">
      <c r="K300" s="115"/>
      <c r="S300" s="92"/>
      <c r="T300" s="92"/>
      <c r="U300" s="92"/>
      <c r="W300" s="95"/>
    </row>
    <row r="301">
      <c r="K301" s="115"/>
      <c r="S301" s="92"/>
      <c r="T301" s="92"/>
      <c r="U301" s="92"/>
      <c r="W301" s="95"/>
    </row>
    <row r="302">
      <c r="K302" s="115"/>
      <c r="S302" s="92"/>
      <c r="T302" s="92"/>
      <c r="U302" s="92"/>
      <c r="W302" s="95"/>
    </row>
    <row r="303">
      <c r="K303" s="115"/>
      <c r="S303" s="92"/>
      <c r="T303" s="92"/>
      <c r="U303" s="92"/>
      <c r="W303" s="95"/>
    </row>
    <row r="304">
      <c r="K304" s="115"/>
      <c r="S304" s="92"/>
      <c r="T304" s="92"/>
      <c r="U304" s="92"/>
      <c r="W304" s="95"/>
    </row>
    <row r="305">
      <c r="K305" s="115"/>
      <c r="S305" s="92"/>
      <c r="T305" s="92"/>
      <c r="U305" s="92"/>
      <c r="W305" s="95"/>
    </row>
    <row r="306">
      <c r="K306" s="115"/>
      <c r="S306" s="92"/>
      <c r="T306" s="92"/>
      <c r="U306" s="92"/>
      <c r="W306" s="95"/>
    </row>
    <row r="307">
      <c r="K307" s="115"/>
      <c r="S307" s="92"/>
      <c r="T307" s="92"/>
      <c r="U307" s="92"/>
      <c r="W307" s="95"/>
    </row>
    <row r="308">
      <c r="K308" s="115"/>
      <c r="S308" s="92"/>
      <c r="T308" s="92"/>
      <c r="U308" s="92"/>
      <c r="W308" s="95"/>
    </row>
    <row r="309">
      <c r="K309" s="115"/>
      <c r="S309" s="92"/>
      <c r="T309" s="92"/>
      <c r="U309" s="92"/>
      <c r="W309" s="95"/>
    </row>
    <row r="310">
      <c r="K310" s="115"/>
      <c r="S310" s="92"/>
      <c r="T310" s="92"/>
      <c r="U310" s="92"/>
      <c r="W310" s="95"/>
    </row>
    <row r="311">
      <c r="K311" s="115"/>
      <c r="S311" s="92"/>
      <c r="T311" s="92"/>
      <c r="U311" s="92"/>
      <c r="W311" s="95"/>
    </row>
    <row r="312">
      <c r="K312" s="115"/>
      <c r="S312" s="92"/>
      <c r="T312" s="92"/>
      <c r="U312" s="92"/>
      <c r="W312" s="95"/>
    </row>
    <row r="313">
      <c r="K313" s="115"/>
      <c r="S313" s="92"/>
      <c r="T313" s="92"/>
      <c r="U313" s="92"/>
      <c r="W313" s="95"/>
    </row>
    <row r="314">
      <c r="K314" s="115"/>
      <c r="S314" s="92"/>
      <c r="T314" s="92"/>
      <c r="U314" s="92"/>
      <c r="W314" s="95"/>
    </row>
    <row r="315">
      <c r="K315" s="115"/>
      <c r="S315" s="92"/>
      <c r="T315" s="92"/>
      <c r="U315" s="92"/>
      <c r="W315" s="95"/>
    </row>
    <row r="316">
      <c r="K316" s="115"/>
      <c r="S316" s="92"/>
      <c r="T316" s="92"/>
      <c r="U316" s="92"/>
      <c r="W316" s="95"/>
    </row>
    <row r="317">
      <c r="K317" s="115"/>
      <c r="S317" s="92"/>
      <c r="T317" s="92"/>
      <c r="U317" s="92"/>
      <c r="W317" s="95"/>
    </row>
    <row r="318">
      <c r="K318" s="115"/>
      <c r="S318" s="92"/>
      <c r="T318" s="92"/>
      <c r="U318" s="92"/>
      <c r="W318" s="95"/>
    </row>
    <row r="319">
      <c r="K319" s="115"/>
      <c r="S319" s="92"/>
      <c r="T319" s="92"/>
      <c r="U319" s="92"/>
      <c r="W319" s="95"/>
    </row>
    <row r="320">
      <c r="K320" s="115"/>
      <c r="S320" s="92"/>
      <c r="T320" s="92"/>
      <c r="U320" s="92"/>
      <c r="W320" s="95"/>
    </row>
    <row r="321">
      <c r="K321" s="115"/>
      <c r="S321" s="92"/>
      <c r="T321" s="92"/>
      <c r="U321" s="92"/>
      <c r="W321" s="95"/>
    </row>
    <row r="322">
      <c r="K322" s="115"/>
      <c r="S322" s="92"/>
      <c r="T322" s="92"/>
      <c r="U322" s="92"/>
      <c r="W322" s="95"/>
    </row>
    <row r="323">
      <c r="K323" s="115"/>
      <c r="S323" s="92"/>
      <c r="T323" s="92"/>
      <c r="U323" s="92"/>
      <c r="W323" s="95"/>
    </row>
    <row r="324">
      <c r="K324" s="115"/>
      <c r="S324" s="92"/>
      <c r="T324" s="92"/>
      <c r="U324" s="92"/>
      <c r="W324" s="95"/>
    </row>
    <row r="325">
      <c r="K325" s="115"/>
      <c r="S325" s="92"/>
      <c r="T325" s="92"/>
      <c r="U325" s="92"/>
      <c r="W325" s="95"/>
    </row>
    <row r="326">
      <c r="K326" s="115"/>
      <c r="S326" s="92"/>
      <c r="T326" s="92"/>
      <c r="U326" s="92"/>
      <c r="W326" s="95"/>
    </row>
    <row r="327">
      <c r="K327" s="115"/>
      <c r="S327" s="92"/>
      <c r="T327" s="92"/>
      <c r="U327" s="92"/>
      <c r="W327" s="95"/>
    </row>
    <row r="328">
      <c r="K328" s="115"/>
      <c r="S328" s="92"/>
      <c r="T328" s="92"/>
      <c r="U328" s="92"/>
      <c r="W328" s="95"/>
    </row>
    <row r="329">
      <c r="K329" s="115"/>
      <c r="S329" s="92"/>
      <c r="T329" s="92"/>
      <c r="U329" s="92"/>
      <c r="W329" s="95"/>
    </row>
    <row r="330">
      <c r="K330" s="115"/>
      <c r="S330" s="92"/>
      <c r="T330" s="92"/>
      <c r="U330" s="92"/>
      <c r="W330" s="95"/>
    </row>
    <row r="331">
      <c r="K331" s="115"/>
      <c r="S331" s="92"/>
      <c r="T331" s="92"/>
      <c r="U331" s="92"/>
      <c r="W331" s="95"/>
    </row>
    <row r="332">
      <c r="K332" s="115"/>
      <c r="S332" s="92"/>
      <c r="T332" s="92"/>
      <c r="U332" s="92"/>
      <c r="W332" s="95"/>
    </row>
    <row r="333">
      <c r="K333" s="115"/>
      <c r="S333" s="92"/>
      <c r="T333" s="92"/>
      <c r="U333" s="92"/>
      <c r="W333" s="95"/>
    </row>
    <row r="334">
      <c r="K334" s="115"/>
      <c r="S334" s="92"/>
      <c r="T334" s="92"/>
      <c r="U334" s="92"/>
      <c r="W334" s="95"/>
    </row>
    <row r="335">
      <c r="K335" s="115"/>
      <c r="S335" s="92"/>
      <c r="T335" s="92"/>
      <c r="U335" s="92"/>
      <c r="W335" s="95"/>
    </row>
    <row r="336">
      <c r="K336" s="115"/>
      <c r="S336" s="92"/>
      <c r="T336" s="92"/>
      <c r="U336" s="92"/>
      <c r="W336" s="95"/>
    </row>
    <row r="337">
      <c r="K337" s="115"/>
      <c r="S337" s="92"/>
      <c r="T337" s="92"/>
      <c r="U337" s="92"/>
      <c r="W337" s="95"/>
    </row>
    <row r="338">
      <c r="K338" s="115"/>
      <c r="S338" s="92"/>
      <c r="T338" s="92"/>
      <c r="U338" s="92"/>
      <c r="W338" s="95"/>
    </row>
    <row r="339">
      <c r="K339" s="115"/>
      <c r="S339" s="92"/>
      <c r="T339" s="92"/>
      <c r="U339" s="92"/>
      <c r="W339" s="95"/>
    </row>
    <row r="340">
      <c r="K340" s="115"/>
      <c r="S340" s="92"/>
      <c r="T340" s="92"/>
      <c r="U340" s="92"/>
      <c r="W340" s="95"/>
    </row>
    <row r="341">
      <c r="K341" s="115"/>
      <c r="S341" s="92"/>
      <c r="T341" s="92"/>
      <c r="U341" s="92"/>
      <c r="W341" s="95"/>
    </row>
    <row r="342">
      <c r="K342" s="115"/>
      <c r="S342" s="92"/>
      <c r="T342" s="92"/>
      <c r="U342" s="92"/>
      <c r="W342" s="95"/>
    </row>
    <row r="343">
      <c r="K343" s="115"/>
      <c r="S343" s="92"/>
      <c r="T343" s="92"/>
      <c r="U343" s="92"/>
      <c r="W343" s="95"/>
    </row>
    <row r="344">
      <c r="K344" s="115"/>
      <c r="S344" s="92"/>
      <c r="T344" s="92"/>
      <c r="U344" s="92"/>
      <c r="W344" s="95"/>
    </row>
    <row r="345">
      <c r="K345" s="115"/>
      <c r="S345" s="92"/>
      <c r="T345" s="92"/>
      <c r="U345" s="92"/>
      <c r="W345" s="95"/>
    </row>
    <row r="346">
      <c r="K346" s="115"/>
      <c r="S346" s="92"/>
      <c r="T346" s="92"/>
      <c r="U346" s="92"/>
      <c r="W346" s="95"/>
    </row>
    <row r="347">
      <c r="K347" s="115"/>
      <c r="S347" s="92"/>
      <c r="T347" s="92"/>
      <c r="U347" s="92"/>
      <c r="W347" s="95"/>
    </row>
    <row r="348">
      <c r="K348" s="115"/>
      <c r="S348" s="92"/>
      <c r="T348" s="92"/>
      <c r="U348" s="92"/>
      <c r="W348" s="95"/>
    </row>
    <row r="349">
      <c r="K349" s="115"/>
      <c r="S349" s="92"/>
      <c r="T349" s="92"/>
      <c r="U349" s="92"/>
      <c r="W349" s="95"/>
    </row>
    <row r="350">
      <c r="K350" s="115"/>
      <c r="S350" s="92"/>
      <c r="T350" s="92"/>
      <c r="U350" s="92"/>
      <c r="W350" s="95"/>
    </row>
    <row r="351">
      <c r="K351" s="115"/>
      <c r="S351" s="92"/>
      <c r="T351" s="92"/>
      <c r="U351" s="92"/>
      <c r="W351" s="95"/>
    </row>
    <row r="352">
      <c r="K352" s="115"/>
      <c r="S352" s="92"/>
      <c r="T352" s="92"/>
      <c r="U352" s="92"/>
      <c r="W352" s="95"/>
    </row>
    <row r="353">
      <c r="K353" s="115"/>
      <c r="S353" s="92"/>
      <c r="T353" s="92"/>
      <c r="U353" s="92"/>
      <c r="W353" s="95"/>
    </row>
    <row r="354">
      <c r="K354" s="115"/>
      <c r="S354" s="92"/>
      <c r="T354" s="92"/>
      <c r="U354" s="92"/>
      <c r="W354" s="95"/>
    </row>
    <row r="355">
      <c r="K355" s="115"/>
      <c r="S355" s="92"/>
      <c r="T355" s="92"/>
      <c r="U355" s="92"/>
      <c r="W355" s="95"/>
    </row>
    <row r="356">
      <c r="K356" s="115"/>
      <c r="S356" s="92"/>
      <c r="T356" s="92"/>
      <c r="U356" s="92"/>
      <c r="W356" s="95"/>
    </row>
    <row r="357">
      <c r="K357" s="115"/>
      <c r="S357" s="92"/>
      <c r="T357" s="92"/>
      <c r="U357" s="92"/>
      <c r="W357" s="95"/>
    </row>
    <row r="358">
      <c r="K358" s="115"/>
      <c r="S358" s="92"/>
      <c r="T358" s="92"/>
      <c r="U358" s="92"/>
      <c r="W358" s="95"/>
    </row>
    <row r="359">
      <c r="K359" s="115"/>
      <c r="S359" s="92"/>
      <c r="T359" s="92"/>
      <c r="U359" s="92"/>
      <c r="W359" s="95"/>
    </row>
    <row r="360">
      <c r="K360" s="115"/>
      <c r="S360" s="92"/>
      <c r="T360" s="92"/>
      <c r="U360" s="92"/>
      <c r="W360" s="95"/>
    </row>
    <row r="361">
      <c r="K361" s="115"/>
      <c r="S361" s="92"/>
      <c r="T361" s="92"/>
      <c r="U361" s="92"/>
      <c r="W361" s="95"/>
    </row>
    <row r="362">
      <c r="K362" s="115"/>
      <c r="S362" s="92"/>
      <c r="T362" s="92"/>
      <c r="U362" s="92"/>
      <c r="W362" s="95"/>
    </row>
    <row r="363">
      <c r="K363" s="115"/>
      <c r="S363" s="92"/>
      <c r="T363" s="92"/>
      <c r="U363" s="92"/>
      <c r="W363" s="95"/>
    </row>
    <row r="364">
      <c r="K364" s="115"/>
      <c r="S364" s="92"/>
      <c r="T364" s="92"/>
      <c r="U364" s="92"/>
      <c r="W364" s="95"/>
    </row>
    <row r="365">
      <c r="K365" s="115"/>
      <c r="S365" s="92"/>
      <c r="T365" s="92"/>
      <c r="U365" s="92"/>
      <c r="W365" s="95"/>
    </row>
    <row r="366">
      <c r="K366" s="115"/>
      <c r="S366" s="92"/>
      <c r="T366" s="92"/>
      <c r="U366" s="92"/>
      <c r="W366" s="95"/>
    </row>
    <row r="367">
      <c r="K367" s="115"/>
      <c r="S367" s="92"/>
      <c r="T367" s="92"/>
      <c r="U367" s="92"/>
      <c r="W367" s="95"/>
    </row>
    <row r="368">
      <c r="K368" s="115"/>
      <c r="S368" s="92"/>
      <c r="T368" s="92"/>
      <c r="U368" s="92"/>
      <c r="W368" s="95"/>
    </row>
    <row r="369">
      <c r="K369" s="115"/>
      <c r="S369" s="92"/>
      <c r="T369" s="92"/>
      <c r="U369" s="92"/>
      <c r="W369" s="95"/>
    </row>
    <row r="370">
      <c r="K370" s="115"/>
      <c r="S370" s="92"/>
      <c r="T370" s="92"/>
      <c r="U370" s="92"/>
      <c r="W370" s="95"/>
    </row>
    <row r="371">
      <c r="K371" s="115"/>
      <c r="S371" s="92"/>
      <c r="T371" s="92"/>
      <c r="U371" s="92"/>
      <c r="W371" s="95"/>
    </row>
    <row r="372">
      <c r="K372" s="115"/>
      <c r="S372" s="92"/>
      <c r="T372" s="92"/>
      <c r="U372" s="92"/>
      <c r="W372" s="95"/>
    </row>
    <row r="373">
      <c r="K373" s="115"/>
      <c r="S373" s="92"/>
      <c r="T373" s="92"/>
      <c r="U373" s="92"/>
      <c r="W373" s="95"/>
    </row>
    <row r="374">
      <c r="K374" s="115"/>
      <c r="S374" s="92"/>
      <c r="T374" s="92"/>
      <c r="U374" s="92"/>
      <c r="W374" s="95"/>
    </row>
    <row r="375">
      <c r="K375" s="115"/>
      <c r="S375" s="92"/>
      <c r="T375" s="92"/>
      <c r="U375" s="92"/>
      <c r="W375" s="95"/>
    </row>
    <row r="376">
      <c r="K376" s="115"/>
      <c r="S376" s="92"/>
      <c r="T376" s="92"/>
      <c r="U376" s="92"/>
      <c r="W376" s="95"/>
    </row>
    <row r="377">
      <c r="K377" s="115"/>
      <c r="S377" s="92"/>
      <c r="T377" s="92"/>
      <c r="U377" s="92"/>
      <c r="W377" s="95"/>
    </row>
    <row r="378">
      <c r="K378" s="115"/>
      <c r="S378" s="92"/>
      <c r="T378" s="92"/>
      <c r="U378" s="92"/>
      <c r="W378" s="95"/>
    </row>
    <row r="379">
      <c r="K379" s="115"/>
      <c r="S379" s="92"/>
      <c r="T379" s="92"/>
      <c r="U379" s="92"/>
      <c r="W379" s="95"/>
    </row>
    <row r="380">
      <c r="K380" s="115"/>
      <c r="S380" s="92"/>
      <c r="T380" s="92"/>
      <c r="U380" s="92"/>
      <c r="W380" s="95"/>
    </row>
    <row r="381">
      <c r="K381" s="115"/>
      <c r="S381" s="92"/>
      <c r="T381" s="92"/>
      <c r="U381" s="92"/>
      <c r="W381" s="95"/>
    </row>
    <row r="382">
      <c r="K382" s="115"/>
      <c r="S382" s="92"/>
      <c r="T382" s="92"/>
      <c r="U382" s="92"/>
      <c r="W382" s="95"/>
    </row>
    <row r="383">
      <c r="K383" s="115"/>
      <c r="S383" s="92"/>
      <c r="T383" s="92"/>
      <c r="U383" s="92"/>
      <c r="W383" s="95"/>
    </row>
    <row r="384">
      <c r="K384" s="115"/>
      <c r="S384" s="92"/>
      <c r="T384" s="92"/>
      <c r="U384" s="92"/>
      <c r="W384" s="95"/>
    </row>
    <row r="385">
      <c r="K385" s="115"/>
      <c r="S385" s="92"/>
      <c r="T385" s="92"/>
      <c r="U385" s="92"/>
      <c r="W385" s="95"/>
    </row>
    <row r="386">
      <c r="K386" s="115"/>
      <c r="S386" s="92"/>
      <c r="T386" s="92"/>
      <c r="U386" s="92"/>
      <c r="W386" s="95"/>
    </row>
    <row r="387">
      <c r="K387" s="115"/>
      <c r="S387" s="92"/>
      <c r="T387" s="92"/>
      <c r="U387" s="92"/>
      <c r="W387" s="95"/>
    </row>
    <row r="388">
      <c r="K388" s="115"/>
      <c r="S388" s="92"/>
      <c r="T388" s="92"/>
      <c r="U388" s="92"/>
      <c r="W388" s="95"/>
    </row>
    <row r="389">
      <c r="K389" s="115"/>
      <c r="S389" s="92"/>
      <c r="T389" s="92"/>
      <c r="U389" s="92"/>
      <c r="W389" s="95"/>
    </row>
    <row r="390">
      <c r="K390" s="115"/>
      <c r="S390" s="92"/>
      <c r="T390" s="92"/>
      <c r="U390" s="92"/>
      <c r="W390" s="95"/>
    </row>
    <row r="391">
      <c r="K391" s="115"/>
      <c r="S391" s="92"/>
      <c r="T391" s="92"/>
      <c r="U391" s="92"/>
      <c r="W391" s="95"/>
    </row>
    <row r="392">
      <c r="K392" s="115"/>
      <c r="S392" s="92"/>
      <c r="T392" s="92"/>
      <c r="U392" s="92"/>
      <c r="W392" s="95"/>
    </row>
    <row r="393">
      <c r="K393" s="115"/>
      <c r="S393" s="92"/>
      <c r="T393" s="92"/>
      <c r="U393" s="92"/>
      <c r="W393" s="95"/>
    </row>
    <row r="394">
      <c r="K394" s="115"/>
      <c r="S394" s="92"/>
      <c r="T394" s="92"/>
      <c r="U394" s="92"/>
      <c r="W394" s="95"/>
    </row>
    <row r="395">
      <c r="K395" s="115"/>
      <c r="S395" s="92"/>
      <c r="T395" s="92"/>
      <c r="U395" s="92"/>
      <c r="W395" s="95"/>
    </row>
    <row r="396">
      <c r="K396" s="115"/>
      <c r="S396" s="92"/>
      <c r="T396" s="92"/>
      <c r="U396" s="92"/>
      <c r="W396" s="95"/>
    </row>
    <row r="397">
      <c r="K397" s="115"/>
      <c r="S397" s="92"/>
      <c r="T397" s="92"/>
      <c r="U397" s="92"/>
      <c r="W397" s="95"/>
    </row>
    <row r="398">
      <c r="K398" s="115"/>
      <c r="S398" s="92"/>
      <c r="T398" s="92"/>
      <c r="U398" s="92"/>
      <c r="W398" s="95"/>
    </row>
    <row r="399">
      <c r="K399" s="115"/>
      <c r="S399" s="92"/>
      <c r="T399" s="92"/>
      <c r="U399" s="92"/>
      <c r="W399" s="95"/>
    </row>
    <row r="400">
      <c r="K400" s="115"/>
      <c r="S400" s="92"/>
      <c r="T400" s="92"/>
      <c r="U400" s="92"/>
      <c r="W400" s="95"/>
    </row>
    <row r="401">
      <c r="K401" s="115"/>
      <c r="S401" s="92"/>
      <c r="T401" s="92"/>
      <c r="U401" s="92"/>
      <c r="W401" s="95"/>
    </row>
    <row r="402">
      <c r="K402" s="115"/>
      <c r="S402" s="92"/>
      <c r="T402" s="92"/>
      <c r="U402" s="92"/>
      <c r="W402" s="95"/>
    </row>
    <row r="403">
      <c r="K403" s="115"/>
      <c r="S403" s="92"/>
      <c r="T403" s="92"/>
      <c r="U403" s="92"/>
      <c r="W403" s="95"/>
    </row>
    <row r="404">
      <c r="K404" s="115"/>
      <c r="S404" s="92"/>
      <c r="T404" s="92"/>
      <c r="U404" s="92"/>
      <c r="W404" s="95"/>
    </row>
    <row r="405">
      <c r="K405" s="115"/>
      <c r="S405" s="92"/>
      <c r="T405" s="92"/>
      <c r="U405" s="92"/>
      <c r="W405" s="95"/>
    </row>
    <row r="406">
      <c r="K406" s="115"/>
      <c r="S406" s="92"/>
      <c r="T406" s="92"/>
      <c r="U406" s="92"/>
      <c r="W406" s="95"/>
    </row>
    <row r="407">
      <c r="K407" s="115"/>
      <c r="S407" s="92"/>
      <c r="T407" s="92"/>
      <c r="U407" s="92"/>
      <c r="W407" s="95"/>
    </row>
    <row r="408">
      <c r="K408" s="115"/>
      <c r="S408" s="92"/>
      <c r="T408" s="92"/>
      <c r="U408" s="92"/>
      <c r="W408" s="95"/>
    </row>
    <row r="409">
      <c r="K409" s="115"/>
      <c r="S409" s="92"/>
      <c r="T409" s="92"/>
      <c r="U409" s="92"/>
      <c r="W409" s="95"/>
    </row>
    <row r="410">
      <c r="K410" s="115"/>
      <c r="S410" s="92"/>
      <c r="T410" s="92"/>
      <c r="U410" s="92"/>
      <c r="W410" s="95"/>
    </row>
    <row r="411">
      <c r="K411" s="115"/>
      <c r="S411" s="92"/>
      <c r="T411" s="92"/>
      <c r="U411" s="92"/>
      <c r="W411" s="95"/>
    </row>
    <row r="412">
      <c r="K412" s="115"/>
      <c r="S412" s="92"/>
      <c r="T412" s="92"/>
      <c r="U412" s="92"/>
      <c r="W412" s="95"/>
    </row>
    <row r="413">
      <c r="K413" s="115"/>
      <c r="S413" s="92"/>
      <c r="T413" s="92"/>
      <c r="U413" s="92"/>
      <c r="W413" s="95"/>
    </row>
    <row r="414">
      <c r="K414" s="115"/>
      <c r="S414" s="92"/>
      <c r="T414" s="92"/>
      <c r="U414" s="92"/>
      <c r="W414" s="95"/>
    </row>
    <row r="415">
      <c r="K415" s="115"/>
      <c r="S415" s="92"/>
      <c r="T415" s="92"/>
      <c r="U415" s="92"/>
      <c r="W415" s="95"/>
    </row>
    <row r="416">
      <c r="K416" s="115"/>
      <c r="S416" s="92"/>
      <c r="T416" s="92"/>
      <c r="U416" s="92"/>
      <c r="W416" s="95"/>
    </row>
    <row r="417">
      <c r="K417" s="115"/>
      <c r="S417" s="92"/>
      <c r="T417" s="92"/>
      <c r="U417" s="92"/>
      <c r="W417" s="95"/>
    </row>
    <row r="418">
      <c r="K418" s="115"/>
      <c r="S418" s="92"/>
      <c r="T418" s="92"/>
      <c r="U418" s="92"/>
      <c r="W418" s="95"/>
    </row>
    <row r="419">
      <c r="K419" s="115"/>
      <c r="S419" s="92"/>
      <c r="T419" s="92"/>
      <c r="U419" s="92"/>
      <c r="W419" s="95"/>
    </row>
    <row r="420">
      <c r="K420" s="115"/>
      <c r="S420" s="92"/>
      <c r="T420" s="92"/>
      <c r="U420" s="92"/>
      <c r="W420" s="95"/>
    </row>
    <row r="421">
      <c r="K421" s="115"/>
      <c r="S421" s="92"/>
      <c r="T421" s="92"/>
      <c r="U421" s="92"/>
      <c r="W421" s="95"/>
    </row>
    <row r="422">
      <c r="K422" s="115"/>
      <c r="S422" s="92"/>
      <c r="T422" s="92"/>
      <c r="U422" s="92"/>
      <c r="W422" s="95"/>
    </row>
    <row r="423">
      <c r="K423" s="115"/>
      <c r="S423" s="92"/>
      <c r="T423" s="92"/>
      <c r="U423" s="92"/>
      <c r="W423" s="95"/>
    </row>
    <row r="424">
      <c r="K424" s="115"/>
      <c r="S424" s="92"/>
      <c r="T424" s="92"/>
      <c r="U424" s="92"/>
      <c r="W424" s="95"/>
    </row>
    <row r="425">
      <c r="K425" s="115"/>
      <c r="S425" s="92"/>
      <c r="T425" s="92"/>
      <c r="U425" s="92"/>
      <c r="W425" s="95"/>
    </row>
    <row r="426">
      <c r="K426" s="115"/>
      <c r="S426" s="92"/>
      <c r="T426" s="92"/>
      <c r="U426" s="92"/>
      <c r="W426" s="95"/>
    </row>
    <row r="427">
      <c r="K427" s="115"/>
      <c r="S427" s="92"/>
      <c r="T427" s="92"/>
      <c r="U427" s="92"/>
      <c r="W427" s="95"/>
    </row>
    <row r="428">
      <c r="K428" s="115"/>
      <c r="S428" s="92"/>
      <c r="T428" s="92"/>
      <c r="U428" s="92"/>
      <c r="W428" s="95"/>
    </row>
    <row r="429">
      <c r="K429" s="115"/>
      <c r="S429" s="92"/>
      <c r="T429" s="92"/>
      <c r="U429" s="92"/>
      <c r="W429" s="95"/>
    </row>
    <row r="430">
      <c r="K430" s="115"/>
      <c r="S430" s="92"/>
      <c r="T430" s="92"/>
      <c r="U430" s="92"/>
      <c r="W430" s="95"/>
    </row>
    <row r="431">
      <c r="K431" s="115"/>
      <c r="S431" s="92"/>
      <c r="T431" s="92"/>
      <c r="U431" s="92"/>
      <c r="W431" s="95"/>
    </row>
    <row r="432">
      <c r="K432" s="115"/>
      <c r="S432" s="92"/>
      <c r="T432" s="92"/>
      <c r="U432" s="92"/>
      <c r="W432" s="95"/>
    </row>
    <row r="433">
      <c r="K433" s="115"/>
      <c r="S433" s="92"/>
      <c r="T433" s="92"/>
      <c r="U433" s="92"/>
      <c r="W433" s="95"/>
    </row>
    <row r="434">
      <c r="K434" s="115"/>
      <c r="S434" s="92"/>
      <c r="T434" s="92"/>
      <c r="U434" s="92"/>
      <c r="W434" s="95"/>
    </row>
    <row r="435">
      <c r="K435" s="115"/>
      <c r="S435" s="92"/>
      <c r="T435" s="92"/>
      <c r="U435" s="92"/>
      <c r="W435" s="95"/>
    </row>
    <row r="436">
      <c r="K436" s="115"/>
      <c r="S436" s="92"/>
      <c r="T436" s="92"/>
      <c r="U436" s="92"/>
      <c r="W436" s="95"/>
    </row>
    <row r="437">
      <c r="K437" s="115"/>
      <c r="S437" s="92"/>
      <c r="T437" s="92"/>
      <c r="U437" s="92"/>
      <c r="W437" s="95"/>
    </row>
    <row r="438">
      <c r="K438" s="115"/>
      <c r="S438" s="92"/>
      <c r="T438" s="92"/>
      <c r="U438" s="92"/>
      <c r="W438" s="95"/>
    </row>
    <row r="439">
      <c r="K439" s="115"/>
      <c r="S439" s="92"/>
      <c r="T439" s="92"/>
      <c r="U439" s="92"/>
      <c r="W439" s="95"/>
    </row>
    <row r="440">
      <c r="K440" s="115"/>
      <c r="S440" s="92"/>
      <c r="T440" s="92"/>
      <c r="U440" s="92"/>
      <c r="W440" s="95"/>
    </row>
    <row r="441">
      <c r="K441" s="115"/>
      <c r="S441" s="92"/>
      <c r="T441" s="92"/>
      <c r="U441" s="92"/>
      <c r="W441" s="95"/>
    </row>
    <row r="442">
      <c r="K442" s="115"/>
      <c r="S442" s="92"/>
      <c r="T442" s="92"/>
      <c r="U442" s="92"/>
      <c r="W442" s="95"/>
    </row>
    <row r="443">
      <c r="K443" s="115"/>
      <c r="S443" s="92"/>
      <c r="T443" s="92"/>
      <c r="U443" s="92"/>
      <c r="W443" s="95"/>
    </row>
    <row r="444">
      <c r="K444" s="115"/>
      <c r="S444" s="92"/>
      <c r="T444" s="92"/>
      <c r="U444" s="92"/>
      <c r="W444" s="95"/>
    </row>
    <row r="445">
      <c r="K445" s="115"/>
      <c r="S445" s="92"/>
      <c r="T445" s="92"/>
      <c r="U445" s="92"/>
      <c r="W445" s="95"/>
    </row>
    <row r="446">
      <c r="K446" s="115"/>
      <c r="S446" s="92"/>
      <c r="T446" s="92"/>
      <c r="U446" s="92"/>
      <c r="W446" s="95"/>
    </row>
    <row r="447">
      <c r="K447" s="115"/>
      <c r="S447" s="92"/>
      <c r="T447" s="92"/>
      <c r="U447" s="92"/>
      <c r="W447" s="95"/>
    </row>
    <row r="448">
      <c r="K448" s="115"/>
      <c r="S448" s="92"/>
      <c r="T448" s="92"/>
      <c r="U448" s="92"/>
      <c r="W448" s="95"/>
    </row>
    <row r="449">
      <c r="K449" s="115"/>
      <c r="S449" s="92"/>
      <c r="T449" s="92"/>
      <c r="U449" s="92"/>
      <c r="W449" s="95"/>
    </row>
    <row r="450">
      <c r="K450" s="115"/>
      <c r="S450" s="92"/>
      <c r="T450" s="92"/>
      <c r="U450" s="92"/>
      <c r="W450" s="95"/>
    </row>
    <row r="451">
      <c r="K451" s="115"/>
      <c r="S451" s="92"/>
      <c r="T451" s="92"/>
      <c r="U451" s="92"/>
      <c r="W451" s="95"/>
    </row>
    <row r="452">
      <c r="K452" s="115"/>
      <c r="S452" s="92"/>
      <c r="T452" s="92"/>
      <c r="U452" s="92"/>
      <c r="W452" s="95"/>
    </row>
    <row r="453">
      <c r="K453" s="115"/>
      <c r="S453" s="92"/>
      <c r="T453" s="92"/>
      <c r="U453" s="92"/>
      <c r="W453" s="95"/>
    </row>
    <row r="454">
      <c r="K454" s="115"/>
      <c r="S454" s="92"/>
      <c r="T454" s="92"/>
      <c r="U454" s="92"/>
      <c r="W454" s="95"/>
    </row>
    <row r="455">
      <c r="K455" s="115"/>
      <c r="S455" s="92"/>
      <c r="T455" s="92"/>
      <c r="U455" s="92"/>
      <c r="W455" s="95"/>
    </row>
    <row r="456">
      <c r="K456" s="115"/>
      <c r="S456" s="92"/>
      <c r="T456" s="92"/>
      <c r="U456" s="92"/>
      <c r="W456" s="95"/>
    </row>
    <row r="457">
      <c r="K457" s="115"/>
      <c r="S457" s="92"/>
      <c r="T457" s="92"/>
      <c r="U457" s="92"/>
      <c r="W457" s="95"/>
    </row>
    <row r="458">
      <c r="K458" s="115"/>
      <c r="S458" s="92"/>
      <c r="T458" s="92"/>
      <c r="U458" s="92"/>
      <c r="W458" s="95"/>
    </row>
    <row r="459">
      <c r="K459" s="115"/>
      <c r="S459" s="92"/>
      <c r="T459" s="92"/>
      <c r="U459" s="92"/>
      <c r="W459" s="95"/>
    </row>
    <row r="460">
      <c r="K460" s="115"/>
      <c r="S460" s="92"/>
      <c r="T460" s="92"/>
      <c r="U460" s="92"/>
      <c r="W460" s="95"/>
    </row>
    <row r="461">
      <c r="K461" s="115"/>
      <c r="S461" s="92"/>
      <c r="T461" s="92"/>
      <c r="U461" s="92"/>
      <c r="W461" s="95"/>
    </row>
    <row r="462">
      <c r="K462" s="115"/>
      <c r="S462" s="92"/>
      <c r="T462" s="92"/>
      <c r="U462" s="92"/>
      <c r="W462" s="95"/>
    </row>
    <row r="463">
      <c r="K463" s="115"/>
      <c r="S463" s="92"/>
      <c r="T463" s="92"/>
      <c r="U463" s="92"/>
      <c r="W463" s="95"/>
    </row>
    <row r="464">
      <c r="K464" s="115"/>
      <c r="S464" s="92"/>
      <c r="T464" s="92"/>
      <c r="U464" s="92"/>
      <c r="W464" s="95"/>
    </row>
    <row r="465">
      <c r="K465" s="115"/>
      <c r="S465" s="92"/>
      <c r="T465" s="92"/>
      <c r="U465" s="92"/>
      <c r="W465" s="95"/>
    </row>
    <row r="466">
      <c r="K466" s="115"/>
      <c r="S466" s="92"/>
      <c r="T466" s="92"/>
      <c r="U466" s="92"/>
      <c r="W466" s="95"/>
    </row>
    <row r="467">
      <c r="K467" s="115"/>
      <c r="S467" s="92"/>
      <c r="T467" s="92"/>
      <c r="U467" s="92"/>
      <c r="W467" s="95"/>
    </row>
    <row r="468">
      <c r="K468" s="115"/>
      <c r="S468" s="92"/>
      <c r="T468" s="92"/>
      <c r="U468" s="92"/>
      <c r="W468" s="95"/>
    </row>
    <row r="469">
      <c r="K469" s="115"/>
      <c r="S469" s="92"/>
      <c r="T469" s="92"/>
      <c r="U469" s="92"/>
      <c r="W469" s="95"/>
    </row>
    <row r="470">
      <c r="K470" s="115"/>
      <c r="S470" s="92"/>
      <c r="T470" s="92"/>
      <c r="U470" s="92"/>
      <c r="W470" s="95"/>
    </row>
    <row r="471">
      <c r="K471" s="115"/>
      <c r="S471" s="92"/>
      <c r="T471" s="92"/>
      <c r="U471" s="92"/>
      <c r="W471" s="95"/>
    </row>
    <row r="472">
      <c r="K472" s="115"/>
      <c r="S472" s="92"/>
      <c r="T472" s="92"/>
      <c r="U472" s="92"/>
      <c r="W472" s="95"/>
    </row>
    <row r="473">
      <c r="K473" s="115"/>
      <c r="S473" s="92"/>
      <c r="T473" s="92"/>
      <c r="U473" s="92"/>
      <c r="W473" s="95"/>
    </row>
    <row r="474">
      <c r="K474" s="115"/>
      <c r="S474" s="92"/>
      <c r="T474" s="92"/>
      <c r="U474" s="92"/>
      <c r="W474" s="95"/>
    </row>
    <row r="475">
      <c r="K475" s="115"/>
      <c r="S475" s="92"/>
      <c r="T475" s="92"/>
      <c r="U475" s="92"/>
      <c r="W475" s="95"/>
    </row>
    <row r="476">
      <c r="K476" s="115"/>
      <c r="S476" s="92"/>
      <c r="T476" s="92"/>
      <c r="U476" s="92"/>
      <c r="W476" s="95"/>
    </row>
    <row r="477">
      <c r="K477" s="115"/>
      <c r="S477" s="92"/>
      <c r="T477" s="92"/>
      <c r="U477" s="92"/>
      <c r="W477" s="95"/>
    </row>
    <row r="478">
      <c r="K478" s="115"/>
      <c r="S478" s="92"/>
      <c r="T478" s="92"/>
      <c r="U478" s="92"/>
      <c r="W478" s="95"/>
    </row>
    <row r="479">
      <c r="K479" s="115"/>
      <c r="S479" s="92"/>
      <c r="T479" s="92"/>
      <c r="U479" s="92"/>
      <c r="W479" s="95"/>
    </row>
    <row r="480">
      <c r="K480" s="115"/>
      <c r="S480" s="92"/>
      <c r="T480" s="92"/>
      <c r="U480" s="92"/>
      <c r="W480" s="95"/>
    </row>
    <row r="481">
      <c r="K481" s="115"/>
      <c r="S481" s="92"/>
      <c r="T481" s="92"/>
      <c r="U481" s="92"/>
      <c r="W481" s="95"/>
    </row>
    <row r="482">
      <c r="K482" s="115"/>
      <c r="S482" s="92"/>
      <c r="T482" s="92"/>
      <c r="U482" s="92"/>
      <c r="W482" s="95"/>
    </row>
    <row r="483">
      <c r="K483" s="115"/>
      <c r="S483" s="92"/>
      <c r="T483" s="92"/>
      <c r="U483" s="92"/>
      <c r="W483" s="95"/>
    </row>
    <row r="484">
      <c r="K484" s="115"/>
      <c r="S484" s="92"/>
      <c r="T484" s="92"/>
      <c r="U484" s="92"/>
      <c r="W484" s="95"/>
    </row>
    <row r="485">
      <c r="K485" s="115"/>
      <c r="S485" s="92"/>
      <c r="T485" s="92"/>
      <c r="U485" s="92"/>
      <c r="W485" s="95"/>
    </row>
    <row r="486">
      <c r="K486" s="115"/>
      <c r="S486" s="92"/>
      <c r="T486" s="92"/>
      <c r="U486" s="92"/>
      <c r="W486" s="95"/>
    </row>
    <row r="487">
      <c r="K487" s="115"/>
      <c r="S487" s="92"/>
      <c r="T487" s="92"/>
      <c r="U487" s="92"/>
      <c r="W487" s="95"/>
    </row>
    <row r="488">
      <c r="K488" s="115"/>
      <c r="S488" s="92"/>
      <c r="T488" s="92"/>
      <c r="U488" s="92"/>
      <c r="W488" s="95"/>
    </row>
    <row r="489">
      <c r="K489" s="115"/>
      <c r="S489" s="92"/>
      <c r="T489" s="92"/>
      <c r="U489" s="92"/>
      <c r="W489" s="95"/>
    </row>
    <row r="490">
      <c r="K490" s="115"/>
      <c r="S490" s="92"/>
      <c r="T490" s="92"/>
      <c r="U490" s="92"/>
      <c r="W490" s="95"/>
    </row>
    <row r="491">
      <c r="K491" s="115"/>
      <c r="S491" s="92"/>
      <c r="T491" s="92"/>
      <c r="U491" s="92"/>
      <c r="W491" s="95"/>
    </row>
    <row r="492">
      <c r="K492" s="115"/>
      <c r="S492" s="92"/>
      <c r="T492" s="92"/>
      <c r="U492" s="92"/>
      <c r="W492" s="95"/>
    </row>
    <row r="493">
      <c r="K493" s="115"/>
      <c r="S493" s="92"/>
      <c r="T493" s="92"/>
      <c r="U493" s="92"/>
      <c r="W493" s="95"/>
    </row>
    <row r="494">
      <c r="K494" s="115"/>
      <c r="S494" s="92"/>
      <c r="T494" s="92"/>
      <c r="U494" s="92"/>
      <c r="W494" s="95"/>
    </row>
    <row r="495">
      <c r="K495" s="115"/>
      <c r="S495" s="92"/>
      <c r="T495" s="92"/>
      <c r="U495" s="92"/>
      <c r="W495" s="95"/>
    </row>
    <row r="496">
      <c r="K496" s="115"/>
      <c r="S496" s="92"/>
      <c r="T496" s="92"/>
      <c r="U496" s="92"/>
      <c r="W496" s="95"/>
    </row>
    <row r="497">
      <c r="K497" s="115"/>
      <c r="S497" s="92"/>
      <c r="T497" s="92"/>
      <c r="U497" s="92"/>
      <c r="W497" s="95"/>
    </row>
    <row r="498">
      <c r="K498" s="115"/>
      <c r="S498" s="92"/>
      <c r="T498" s="92"/>
      <c r="U498" s="92"/>
      <c r="W498" s="95"/>
    </row>
    <row r="499">
      <c r="K499" s="115"/>
      <c r="S499" s="92"/>
      <c r="T499" s="92"/>
      <c r="U499" s="92"/>
      <c r="W499" s="95"/>
    </row>
    <row r="500">
      <c r="K500" s="115"/>
      <c r="S500" s="92"/>
      <c r="T500" s="92"/>
      <c r="U500" s="92"/>
      <c r="W500" s="95"/>
    </row>
    <row r="501">
      <c r="K501" s="115"/>
      <c r="S501" s="92"/>
      <c r="T501" s="92"/>
      <c r="U501" s="92"/>
      <c r="W501" s="95"/>
    </row>
    <row r="502">
      <c r="K502" s="115"/>
      <c r="S502" s="92"/>
      <c r="T502" s="92"/>
      <c r="U502" s="92"/>
      <c r="W502" s="95"/>
    </row>
    <row r="503">
      <c r="K503" s="115"/>
      <c r="S503" s="92"/>
      <c r="T503" s="92"/>
      <c r="U503" s="92"/>
      <c r="W503" s="95"/>
    </row>
    <row r="504">
      <c r="K504" s="115"/>
      <c r="S504" s="92"/>
      <c r="T504" s="92"/>
      <c r="U504" s="92"/>
      <c r="W504" s="95"/>
    </row>
    <row r="505">
      <c r="K505" s="115"/>
      <c r="S505" s="92"/>
      <c r="T505" s="92"/>
      <c r="U505" s="92"/>
      <c r="W505" s="95"/>
    </row>
    <row r="506">
      <c r="K506" s="115"/>
      <c r="S506" s="92"/>
      <c r="T506" s="92"/>
      <c r="U506" s="92"/>
      <c r="W506" s="95"/>
    </row>
    <row r="507">
      <c r="K507" s="115"/>
      <c r="S507" s="92"/>
      <c r="T507" s="92"/>
      <c r="U507" s="92"/>
      <c r="W507" s="95"/>
    </row>
    <row r="508">
      <c r="K508" s="115"/>
      <c r="S508" s="92"/>
      <c r="T508" s="92"/>
      <c r="U508" s="92"/>
      <c r="W508" s="95"/>
    </row>
    <row r="509">
      <c r="K509" s="115"/>
      <c r="S509" s="92"/>
      <c r="T509" s="92"/>
      <c r="U509" s="92"/>
      <c r="W509" s="95"/>
    </row>
    <row r="510">
      <c r="K510" s="115"/>
      <c r="S510" s="92"/>
      <c r="T510" s="92"/>
      <c r="U510" s="92"/>
      <c r="W510" s="95"/>
    </row>
    <row r="511">
      <c r="K511" s="115"/>
      <c r="S511" s="92"/>
      <c r="T511" s="92"/>
      <c r="U511" s="92"/>
      <c r="W511" s="95"/>
    </row>
    <row r="512">
      <c r="K512" s="115"/>
      <c r="S512" s="92"/>
      <c r="T512" s="92"/>
      <c r="U512" s="92"/>
      <c r="W512" s="95"/>
    </row>
    <row r="513">
      <c r="K513" s="115"/>
      <c r="S513" s="92"/>
      <c r="T513" s="92"/>
      <c r="U513" s="92"/>
      <c r="W513" s="95"/>
    </row>
    <row r="514">
      <c r="K514" s="115"/>
      <c r="S514" s="92"/>
      <c r="T514" s="92"/>
      <c r="U514" s="92"/>
      <c r="W514" s="95"/>
    </row>
    <row r="515">
      <c r="K515" s="115"/>
      <c r="S515" s="92"/>
      <c r="T515" s="92"/>
      <c r="U515" s="92"/>
      <c r="W515" s="95"/>
    </row>
    <row r="516">
      <c r="K516" s="115"/>
      <c r="S516" s="92"/>
      <c r="T516" s="92"/>
      <c r="U516" s="92"/>
      <c r="W516" s="95"/>
    </row>
    <row r="517">
      <c r="K517" s="115"/>
      <c r="S517" s="92"/>
      <c r="T517" s="92"/>
      <c r="U517" s="92"/>
      <c r="W517" s="95"/>
    </row>
    <row r="518">
      <c r="K518" s="115"/>
      <c r="S518" s="92"/>
      <c r="T518" s="92"/>
      <c r="U518" s="92"/>
      <c r="W518" s="95"/>
    </row>
    <row r="519">
      <c r="K519" s="115"/>
      <c r="S519" s="92"/>
      <c r="T519" s="92"/>
      <c r="U519" s="92"/>
      <c r="W519" s="95"/>
    </row>
    <row r="520">
      <c r="K520" s="115"/>
      <c r="S520" s="92"/>
      <c r="T520" s="92"/>
      <c r="U520" s="92"/>
      <c r="W520" s="95"/>
    </row>
    <row r="521">
      <c r="K521" s="115"/>
      <c r="S521" s="92"/>
      <c r="T521" s="92"/>
      <c r="U521" s="92"/>
      <c r="W521" s="95"/>
    </row>
    <row r="522">
      <c r="K522" s="115"/>
      <c r="S522" s="92"/>
      <c r="T522" s="92"/>
      <c r="U522" s="92"/>
      <c r="W522" s="95"/>
    </row>
    <row r="523">
      <c r="K523" s="115"/>
      <c r="S523" s="92"/>
      <c r="T523" s="92"/>
      <c r="U523" s="92"/>
      <c r="W523" s="95"/>
    </row>
    <row r="524">
      <c r="K524" s="115"/>
      <c r="S524" s="92"/>
      <c r="T524" s="92"/>
      <c r="U524" s="92"/>
      <c r="W524" s="95"/>
    </row>
    <row r="525">
      <c r="K525" s="115"/>
      <c r="S525" s="92"/>
      <c r="T525" s="92"/>
      <c r="U525" s="92"/>
      <c r="W525" s="95"/>
    </row>
    <row r="526">
      <c r="K526" s="115"/>
      <c r="S526" s="92"/>
      <c r="T526" s="92"/>
      <c r="U526" s="92"/>
      <c r="W526" s="95"/>
    </row>
    <row r="527">
      <c r="K527" s="115"/>
      <c r="S527" s="92"/>
      <c r="T527" s="92"/>
      <c r="U527" s="92"/>
      <c r="W527" s="95"/>
    </row>
    <row r="528">
      <c r="K528" s="115"/>
      <c r="S528" s="92"/>
      <c r="T528" s="92"/>
      <c r="U528" s="92"/>
      <c r="W528" s="95"/>
    </row>
    <row r="529">
      <c r="K529" s="115"/>
      <c r="S529" s="92"/>
      <c r="T529" s="92"/>
      <c r="U529" s="92"/>
      <c r="W529" s="95"/>
    </row>
    <row r="530">
      <c r="K530" s="115"/>
      <c r="S530" s="92"/>
      <c r="T530" s="92"/>
      <c r="U530" s="92"/>
      <c r="W530" s="95"/>
    </row>
    <row r="531">
      <c r="K531" s="115"/>
      <c r="S531" s="92"/>
      <c r="T531" s="92"/>
      <c r="U531" s="92"/>
      <c r="W531" s="95"/>
    </row>
    <row r="532">
      <c r="K532" s="115"/>
      <c r="S532" s="92"/>
      <c r="T532" s="92"/>
      <c r="U532" s="92"/>
      <c r="W532" s="95"/>
    </row>
    <row r="533">
      <c r="K533" s="115"/>
      <c r="S533" s="92"/>
      <c r="T533" s="92"/>
      <c r="U533" s="92"/>
      <c r="W533" s="95"/>
    </row>
    <row r="534">
      <c r="K534" s="115"/>
      <c r="S534" s="92"/>
      <c r="T534" s="92"/>
      <c r="U534" s="92"/>
      <c r="W534" s="95"/>
    </row>
    <row r="535">
      <c r="K535" s="115"/>
      <c r="S535" s="92"/>
      <c r="T535" s="92"/>
      <c r="U535" s="92"/>
      <c r="W535" s="95"/>
    </row>
    <row r="536">
      <c r="K536" s="115"/>
      <c r="S536" s="92"/>
      <c r="T536" s="92"/>
      <c r="U536" s="92"/>
      <c r="W536" s="95"/>
    </row>
    <row r="537">
      <c r="K537" s="115"/>
      <c r="S537" s="92"/>
      <c r="T537" s="92"/>
      <c r="U537" s="92"/>
      <c r="W537" s="95"/>
    </row>
    <row r="538">
      <c r="K538" s="115"/>
      <c r="S538" s="92"/>
      <c r="T538" s="92"/>
      <c r="U538" s="92"/>
      <c r="W538" s="95"/>
    </row>
    <row r="539">
      <c r="K539" s="115"/>
      <c r="S539" s="92"/>
      <c r="T539" s="92"/>
      <c r="U539" s="92"/>
      <c r="W539" s="95"/>
    </row>
    <row r="540">
      <c r="K540" s="115"/>
      <c r="S540" s="92"/>
      <c r="T540" s="92"/>
      <c r="U540" s="92"/>
      <c r="W540" s="95"/>
    </row>
    <row r="541">
      <c r="K541" s="115"/>
      <c r="S541" s="92"/>
      <c r="T541" s="92"/>
      <c r="U541" s="92"/>
      <c r="W541" s="95"/>
    </row>
    <row r="542">
      <c r="K542" s="115"/>
      <c r="S542" s="92"/>
      <c r="T542" s="92"/>
      <c r="U542" s="92"/>
      <c r="W542" s="95"/>
    </row>
    <row r="543">
      <c r="K543" s="115"/>
      <c r="S543" s="92"/>
      <c r="T543" s="92"/>
      <c r="U543" s="92"/>
      <c r="W543" s="95"/>
    </row>
    <row r="544">
      <c r="K544" s="115"/>
      <c r="S544" s="92"/>
      <c r="T544" s="92"/>
      <c r="U544" s="92"/>
      <c r="W544" s="95"/>
    </row>
    <row r="545">
      <c r="K545" s="115"/>
      <c r="S545" s="92"/>
      <c r="T545" s="92"/>
      <c r="U545" s="92"/>
      <c r="W545" s="95"/>
    </row>
    <row r="546">
      <c r="K546" s="115"/>
      <c r="S546" s="92"/>
      <c r="T546" s="92"/>
      <c r="U546" s="92"/>
      <c r="W546" s="95"/>
    </row>
    <row r="547">
      <c r="K547" s="115"/>
      <c r="S547" s="92"/>
      <c r="T547" s="92"/>
      <c r="U547" s="92"/>
      <c r="W547" s="95"/>
    </row>
    <row r="548">
      <c r="K548" s="115"/>
      <c r="S548" s="92"/>
      <c r="T548" s="92"/>
      <c r="U548" s="92"/>
      <c r="W548" s="95"/>
    </row>
    <row r="549">
      <c r="K549" s="115"/>
      <c r="S549" s="92"/>
      <c r="T549" s="92"/>
      <c r="U549" s="92"/>
      <c r="W549" s="95"/>
    </row>
    <row r="550">
      <c r="K550" s="115"/>
      <c r="S550" s="92"/>
      <c r="T550" s="92"/>
      <c r="U550" s="92"/>
      <c r="W550" s="95"/>
    </row>
    <row r="551">
      <c r="K551" s="115"/>
      <c r="S551" s="92"/>
      <c r="T551" s="92"/>
      <c r="U551" s="92"/>
      <c r="W551" s="95"/>
    </row>
    <row r="552">
      <c r="K552" s="115"/>
      <c r="S552" s="92"/>
      <c r="T552" s="92"/>
      <c r="U552" s="92"/>
      <c r="W552" s="95"/>
    </row>
    <row r="553">
      <c r="K553" s="115"/>
      <c r="S553" s="92"/>
      <c r="T553" s="92"/>
      <c r="U553" s="92"/>
      <c r="W553" s="95"/>
    </row>
    <row r="554">
      <c r="K554" s="115"/>
      <c r="S554" s="92"/>
      <c r="T554" s="92"/>
      <c r="U554" s="92"/>
      <c r="W554" s="95"/>
    </row>
    <row r="555">
      <c r="K555" s="115"/>
      <c r="S555" s="92"/>
      <c r="T555" s="92"/>
      <c r="U555" s="92"/>
      <c r="W555" s="95"/>
    </row>
    <row r="556">
      <c r="K556" s="115"/>
      <c r="S556" s="92"/>
      <c r="T556" s="92"/>
      <c r="U556" s="92"/>
      <c r="W556" s="95"/>
    </row>
    <row r="557">
      <c r="K557" s="115"/>
      <c r="S557" s="92"/>
      <c r="T557" s="92"/>
      <c r="U557" s="92"/>
      <c r="W557" s="95"/>
    </row>
    <row r="558">
      <c r="K558" s="115"/>
      <c r="S558" s="92"/>
      <c r="T558" s="92"/>
      <c r="U558" s="92"/>
      <c r="W558" s="95"/>
    </row>
    <row r="559">
      <c r="K559" s="115"/>
      <c r="S559" s="92"/>
      <c r="T559" s="92"/>
      <c r="U559" s="92"/>
      <c r="W559" s="95"/>
    </row>
    <row r="560">
      <c r="K560" s="115"/>
      <c r="S560" s="92"/>
      <c r="T560" s="92"/>
      <c r="U560" s="92"/>
      <c r="W560" s="95"/>
    </row>
    <row r="561">
      <c r="K561" s="115"/>
      <c r="S561" s="92"/>
      <c r="T561" s="92"/>
      <c r="U561" s="92"/>
      <c r="W561" s="95"/>
    </row>
    <row r="562">
      <c r="K562" s="115"/>
      <c r="S562" s="92"/>
      <c r="T562" s="92"/>
      <c r="U562" s="92"/>
      <c r="W562" s="95"/>
    </row>
    <row r="563">
      <c r="K563" s="115"/>
      <c r="S563" s="92"/>
      <c r="T563" s="92"/>
      <c r="U563" s="92"/>
      <c r="W563" s="95"/>
    </row>
    <row r="564">
      <c r="K564" s="115"/>
      <c r="S564" s="92"/>
      <c r="T564" s="92"/>
      <c r="U564" s="92"/>
      <c r="W564" s="95"/>
    </row>
    <row r="565">
      <c r="K565" s="115"/>
      <c r="S565" s="92"/>
      <c r="T565" s="92"/>
      <c r="U565" s="92"/>
      <c r="W565" s="95"/>
    </row>
    <row r="566">
      <c r="K566" s="115"/>
      <c r="S566" s="92"/>
      <c r="T566" s="92"/>
      <c r="U566" s="92"/>
      <c r="W566" s="95"/>
    </row>
    <row r="567">
      <c r="K567" s="115"/>
      <c r="S567" s="92"/>
      <c r="T567" s="92"/>
      <c r="U567" s="92"/>
      <c r="W567" s="95"/>
    </row>
    <row r="568">
      <c r="K568" s="115"/>
      <c r="S568" s="92"/>
      <c r="T568" s="92"/>
      <c r="U568" s="92"/>
      <c r="W568" s="95"/>
    </row>
    <row r="569">
      <c r="K569" s="115"/>
      <c r="S569" s="92"/>
      <c r="T569" s="92"/>
      <c r="U569" s="92"/>
      <c r="W569" s="95"/>
    </row>
    <row r="570">
      <c r="K570" s="115"/>
      <c r="S570" s="92"/>
      <c r="T570" s="92"/>
      <c r="U570" s="92"/>
      <c r="W570" s="95"/>
    </row>
    <row r="571">
      <c r="K571" s="115"/>
      <c r="S571" s="92"/>
      <c r="T571" s="92"/>
      <c r="U571" s="92"/>
      <c r="W571" s="95"/>
    </row>
    <row r="572">
      <c r="K572" s="115"/>
      <c r="S572" s="92"/>
      <c r="T572" s="92"/>
      <c r="U572" s="92"/>
      <c r="W572" s="95"/>
    </row>
    <row r="573">
      <c r="K573" s="115"/>
      <c r="S573" s="92"/>
      <c r="T573" s="92"/>
      <c r="U573" s="92"/>
      <c r="W573" s="95"/>
    </row>
    <row r="574">
      <c r="K574" s="115"/>
      <c r="S574" s="92"/>
      <c r="T574" s="92"/>
      <c r="U574" s="92"/>
      <c r="W574" s="95"/>
    </row>
    <row r="575">
      <c r="K575" s="115"/>
      <c r="S575" s="92"/>
      <c r="T575" s="92"/>
      <c r="U575" s="92"/>
      <c r="W575" s="95"/>
    </row>
    <row r="576">
      <c r="K576" s="115"/>
      <c r="S576" s="92"/>
      <c r="T576" s="92"/>
      <c r="U576" s="92"/>
      <c r="W576" s="95"/>
    </row>
    <row r="577">
      <c r="K577" s="115"/>
      <c r="S577" s="92"/>
      <c r="T577" s="92"/>
      <c r="U577" s="92"/>
      <c r="W577" s="95"/>
    </row>
    <row r="578">
      <c r="K578" s="115"/>
      <c r="S578" s="92"/>
      <c r="T578" s="92"/>
      <c r="U578" s="92"/>
      <c r="W578" s="95"/>
    </row>
    <row r="579">
      <c r="K579" s="115"/>
      <c r="S579" s="92"/>
      <c r="T579" s="92"/>
      <c r="U579" s="92"/>
      <c r="W579" s="95"/>
    </row>
    <row r="580">
      <c r="K580" s="115"/>
      <c r="S580" s="92"/>
      <c r="T580" s="92"/>
      <c r="U580" s="92"/>
      <c r="W580" s="95"/>
    </row>
    <row r="581">
      <c r="K581" s="115"/>
      <c r="S581" s="92"/>
      <c r="T581" s="92"/>
      <c r="U581" s="92"/>
      <c r="W581" s="95"/>
    </row>
    <row r="582">
      <c r="K582" s="115"/>
      <c r="S582" s="92"/>
      <c r="T582" s="92"/>
      <c r="U582" s="92"/>
      <c r="W582" s="95"/>
    </row>
    <row r="583">
      <c r="K583" s="115"/>
      <c r="S583" s="92"/>
      <c r="T583" s="92"/>
      <c r="U583" s="92"/>
      <c r="W583" s="95"/>
    </row>
    <row r="584">
      <c r="K584" s="115"/>
      <c r="S584" s="92"/>
      <c r="T584" s="92"/>
      <c r="U584" s="92"/>
      <c r="W584" s="95"/>
    </row>
    <row r="585">
      <c r="K585" s="115"/>
      <c r="S585" s="92"/>
      <c r="T585" s="92"/>
      <c r="U585" s="92"/>
      <c r="W585" s="95"/>
    </row>
    <row r="586">
      <c r="K586" s="115"/>
      <c r="S586" s="92"/>
      <c r="T586" s="92"/>
      <c r="U586" s="92"/>
      <c r="W586" s="95"/>
    </row>
    <row r="587">
      <c r="K587" s="115"/>
      <c r="S587" s="92"/>
      <c r="T587" s="92"/>
      <c r="U587" s="92"/>
      <c r="W587" s="95"/>
    </row>
    <row r="588">
      <c r="K588" s="115"/>
      <c r="S588" s="92"/>
      <c r="T588" s="92"/>
      <c r="U588" s="92"/>
      <c r="W588" s="95"/>
    </row>
    <row r="589">
      <c r="K589" s="115"/>
      <c r="S589" s="92"/>
      <c r="T589" s="92"/>
      <c r="U589" s="92"/>
      <c r="W589" s="95"/>
    </row>
    <row r="590">
      <c r="K590" s="115"/>
      <c r="S590" s="92"/>
      <c r="T590" s="92"/>
      <c r="U590" s="92"/>
      <c r="W590" s="95"/>
    </row>
    <row r="591">
      <c r="K591" s="115"/>
      <c r="S591" s="92"/>
      <c r="T591" s="92"/>
      <c r="U591" s="92"/>
      <c r="W591" s="95"/>
    </row>
    <row r="592">
      <c r="K592" s="115"/>
      <c r="S592" s="92"/>
      <c r="T592" s="92"/>
      <c r="U592" s="92"/>
      <c r="W592" s="95"/>
    </row>
    <row r="593">
      <c r="K593" s="115"/>
      <c r="S593" s="92"/>
      <c r="T593" s="92"/>
      <c r="U593" s="92"/>
      <c r="W593" s="95"/>
    </row>
    <row r="594">
      <c r="K594" s="115"/>
      <c r="S594" s="92"/>
      <c r="T594" s="92"/>
      <c r="U594" s="92"/>
      <c r="W594" s="95"/>
    </row>
    <row r="595">
      <c r="K595" s="115"/>
      <c r="S595" s="92"/>
      <c r="T595" s="92"/>
      <c r="U595" s="92"/>
      <c r="W595" s="95"/>
    </row>
    <row r="596">
      <c r="K596" s="115"/>
      <c r="S596" s="92"/>
      <c r="T596" s="92"/>
      <c r="U596" s="92"/>
      <c r="W596" s="95"/>
    </row>
    <row r="597">
      <c r="K597" s="115"/>
      <c r="S597" s="92"/>
      <c r="T597" s="92"/>
      <c r="U597" s="92"/>
      <c r="W597" s="95"/>
    </row>
    <row r="598">
      <c r="K598" s="115"/>
      <c r="S598" s="92"/>
      <c r="T598" s="92"/>
      <c r="U598" s="92"/>
      <c r="W598" s="95"/>
    </row>
    <row r="599">
      <c r="K599" s="115"/>
      <c r="S599" s="92"/>
      <c r="T599" s="92"/>
      <c r="U599" s="92"/>
      <c r="W599" s="95"/>
    </row>
    <row r="600">
      <c r="K600" s="115"/>
      <c r="S600" s="92"/>
      <c r="T600" s="92"/>
      <c r="U600" s="92"/>
      <c r="W600" s="95"/>
    </row>
    <row r="601">
      <c r="K601" s="115"/>
      <c r="S601" s="92"/>
      <c r="T601" s="92"/>
      <c r="U601" s="92"/>
      <c r="W601" s="95"/>
    </row>
    <row r="602">
      <c r="K602" s="115"/>
      <c r="S602" s="92"/>
      <c r="T602" s="92"/>
      <c r="U602" s="92"/>
      <c r="W602" s="95"/>
    </row>
    <row r="603">
      <c r="K603" s="115"/>
      <c r="S603" s="92"/>
      <c r="T603" s="92"/>
      <c r="U603" s="92"/>
      <c r="W603" s="95"/>
    </row>
    <row r="604">
      <c r="K604" s="115"/>
      <c r="S604" s="92"/>
      <c r="T604" s="92"/>
      <c r="U604" s="92"/>
      <c r="W604" s="95"/>
    </row>
    <row r="605">
      <c r="K605" s="115"/>
      <c r="S605" s="92"/>
      <c r="T605" s="92"/>
      <c r="U605" s="92"/>
      <c r="W605" s="95"/>
    </row>
    <row r="606">
      <c r="K606" s="115"/>
      <c r="S606" s="92"/>
      <c r="T606" s="92"/>
      <c r="U606" s="92"/>
      <c r="W606" s="95"/>
    </row>
    <row r="607">
      <c r="K607" s="115"/>
      <c r="S607" s="92"/>
      <c r="T607" s="92"/>
      <c r="U607" s="92"/>
      <c r="W607" s="95"/>
    </row>
    <row r="608">
      <c r="K608" s="115"/>
      <c r="S608" s="92"/>
      <c r="T608" s="92"/>
      <c r="U608" s="92"/>
      <c r="W608" s="95"/>
    </row>
    <row r="609">
      <c r="K609" s="115"/>
      <c r="S609" s="92"/>
      <c r="T609" s="92"/>
      <c r="U609" s="92"/>
      <c r="W609" s="95"/>
    </row>
    <row r="610">
      <c r="K610" s="115"/>
      <c r="S610" s="92"/>
      <c r="T610" s="92"/>
      <c r="U610" s="92"/>
      <c r="W610" s="95"/>
    </row>
    <row r="611">
      <c r="K611" s="115"/>
      <c r="S611" s="92"/>
      <c r="T611" s="92"/>
      <c r="U611" s="92"/>
      <c r="W611" s="95"/>
    </row>
    <row r="612">
      <c r="K612" s="115"/>
      <c r="S612" s="92"/>
      <c r="T612" s="92"/>
      <c r="U612" s="92"/>
      <c r="W612" s="95"/>
    </row>
    <row r="613">
      <c r="K613" s="115"/>
      <c r="S613" s="92"/>
      <c r="T613" s="92"/>
      <c r="U613" s="92"/>
      <c r="W613" s="95"/>
    </row>
    <row r="614">
      <c r="K614" s="115"/>
      <c r="S614" s="92"/>
      <c r="T614" s="92"/>
      <c r="U614" s="92"/>
      <c r="W614" s="95"/>
    </row>
    <row r="615">
      <c r="K615" s="115"/>
      <c r="S615" s="92"/>
      <c r="T615" s="92"/>
      <c r="U615" s="92"/>
      <c r="W615" s="95"/>
    </row>
    <row r="616">
      <c r="K616" s="115"/>
      <c r="S616" s="92"/>
      <c r="T616" s="92"/>
      <c r="U616" s="92"/>
      <c r="W616" s="95"/>
    </row>
    <row r="617">
      <c r="K617" s="115"/>
      <c r="S617" s="92"/>
      <c r="T617" s="92"/>
      <c r="U617" s="92"/>
      <c r="W617" s="95"/>
    </row>
    <row r="618">
      <c r="K618" s="115"/>
      <c r="S618" s="92"/>
      <c r="T618" s="92"/>
      <c r="U618" s="92"/>
      <c r="W618" s="95"/>
    </row>
    <row r="619">
      <c r="K619" s="115"/>
      <c r="S619" s="92"/>
      <c r="T619" s="92"/>
      <c r="U619" s="92"/>
      <c r="W619" s="95"/>
    </row>
    <row r="620">
      <c r="K620" s="115"/>
      <c r="S620" s="92"/>
      <c r="T620" s="92"/>
      <c r="U620" s="92"/>
      <c r="W620" s="95"/>
    </row>
    <row r="621">
      <c r="K621" s="115"/>
      <c r="S621" s="92"/>
      <c r="T621" s="92"/>
      <c r="U621" s="92"/>
      <c r="W621" s="95"/>
    </row>
    <row r="622">
      <c r="K622" s="115"/>
      <c r="S622" s="92"/>
      <c r="T622" s="92"/>
      <c r="U622" s="92"/>
      <c r="W622" s="95"/>
    </row>
    <row r="623">
      <c r="K623" s="115"/>
      <c r="S623" s="92"/>
      <c r="T623" s="92"/>
      <c r="U623" s="92"/>
      <c r="W623" s="95"/>
    </row>
    <row r="624">
      <c r="K624" s="115"/>
      <c r="S624" s="92"/>
      <c r="T624" s="92"/>
      <c r="U624" s="92"/>
      <c r="W624" s="95"/>
    </row>
    <row r="625">
      <c r="K625" s="115"/>
      <c r="S625" s="92"/>
      <c r="T625" s="92"/>
      <c r="U625" s="92"/>
      <c r="W625" s="95"/>
    </row>
    <row r="626">
      <c r="K626" s="115"/>
      <c r="S626" s="92"/>
      <c r="T626" s="92"/>
      <c r="U626" s="92"/>
      <c r="W626" s="95"/>
    </row>
    <row r="627">
      <c r="K627" s="115"/>
      <c r="S627" s="92"/>
      <c r="T627" s="92"/>
      <c r="U627" s="92"/>
      <c r="W627" s="95"/>
    </row>
    <row r="628">
      <c r="K628" s="115"/>
      <c r="S628" s="92"/>
      <c r="T628" s="92"/>
      <c r="U628" s="92"/>
      <c r="W628" s="95"/>
    </row>
    <row r="629">
      <c r="K629" s="115"/>
      <c r="S629" s="92"/>
      <c r="T629" s="92"/>
      <c r="U629" s="92"/>
      <c r="W629" s="95"/>
    </row>
    <row r="630">
      <c r="K630" s="115"/>
      <c r="S630" s="92"/>
      <c r="T630" s="92"/>
      <c r="U630" s="92"/>
      <c r="W630" s="95"/>
    </row>
    <row r="631">
      <c r="K631" s="115"/>
      <c r="S631" s="92"/>
      <c r="T631" s="92"/>
      <c r="U631" s="92"/>
      <c r="W631" s="95"/>
    </row>
    <row r="632">
      <c r="K632" s="115"/>
      <c r="S632" s="92"/>
      <c r="T632" s="92"/>
      <c r="U632" s="92"/>
      <c r="W632" s="95"/>
    </row>
    <row r="633">
      <c r="K633" s="115"/>
      <c r="S633" s="92"/>
      <c r="T633" s="92"/>
      <c r="U633" s="92"/>
      <c r="W633" s="95"/>
    </row>
    <row r="634">
      <c r="K634" s="115"/>
      <c r="S634" s="92"/>
      <c r="T634" s="92"/>
      <c r="U634" s="92"/>
      <c r="W634" s="95"/>
    </row>
    <row r="635">
      <c r="K635" s="115"/>
      <c r="S635" s="92"/>
      <c r="T635" s="92"/>
      <c r="U635" s="92"/>
      <c r="W635" s="95"/>
    </row>
    <row r="636">
      <c r="K636" s="115"/>
      <c r="S636" s="92"/>
      <c r="T636" s="92"/>
      <c r="U636" s="92"/>
      <c r="W636" s="95"/>
    </row>
    <row r="637">
      <c r="K637" s="115"/>
      <c r="S637" s="92"/>
      <c r="T637" s="92"/>
      <c r="U637" s="92"/>
      <c r="W637" s="95"/>
    </row>
    <row r="638">
      <c r="K638" s="115"/>
      <c r="S638" s="92"/>
      <c r="T638" s="92"/>
      <c r="U638" s="92"/>
      <c r="W638" s="95"/>
    </row>
    <row r="639">
      <c r="K639" s="115"/>
      <c r="S639" s="92"/>
      <c r="T639" s="92"/>
      <c r="U639" s="92"/>
      <c r="W639" s="95"/>
    </row>
    <row r="640">
      <c r="K640" s="115"/>
      <c r="S640" s="92"/>
      <c r="T640" s="92"/>
      <c r="U640" s="92"/>
      <c r="W640" s="95"/>
    </row>
    <row r="641">
      <c r="K641" s="115"/>
      <c r="S641" s="92"/>
      <c r="T641" s="92"/>
      <c r="U641" s="92"/>
      <c r="W641" s="95"/>
    </row>
    <row r="642">
      <c r="K642" s="115"/>
      <c r="S642" s="92"/>
      <c r="T642" s="92"/>
      <c r="U642" s="92"/>
      <c r="W642" s="95"/>
    </row>
    <row r="643">
      <c r="K643" s="115"/>
      <c r="S643" s="92"/>
      <c r="T643" s="92"/>
      <c r="U643" s="92"/>
      <c r="W643" s="95"/>
    </row>
    <row r="644">
      <c r="K644" s="115"/>
      <c r="S644" s="92"/>
      <c r="T644" s="92"/>
      <c r="U644" s="92"/>
      <c r="W644" s="95"/>
    </row>
    <row r="645">
      <c r="K645" s="115"/>
      <c r="S645" s="92"/>
      <c r="T645" s="92"/>
      <c r="U645" s="92"/>
      <c r="W645" s="95"/>
    </row>
    <row r="646">
      <c r="K646" s="115"/>
      <c r="S646" s="92"/>
      <c r="T646" s="92"/>
      <c r="U646" s="92"/>
      <c r="W646" s="95"/>
    </row>
    <row r="647">
      <c r="K647" s="115"/>
      <c r="S647" s="92"/>
      <c r="T647" s="92"/>
      <c r="U647" s="92"/>
      <c r="W647" s="95"/>
    </row>
    <row r="648">
      <c r="K648" s="115"/>
      <c r="S648" s="92"/>
      <c r="T648" s="92"/>
      <c r="U648" s="92"/>
      <c r="W648" s="95"/>
    </row>
    <row r="649">
      <c r="K649" s="115"/>
      <c r="S649" s="92"/>
      <c r="T649" s="92"/>
      <c r="U649" s="92"/>
      <c r="W649" s="95"/>
    </row>
    <row r="650">
      <c r="K650" s="115"/>
      <c r="S650" s="92"/>
      <c r="T650" s="92"/>
      <c r="U650" s="92"/>
      <c r="W650" s="95"/>
    </row>
    <row r="651">
      <c r="K651" s="115"/>
      <c r="S651" s="92"/>
      <c r="T651" s="92"/>
      <c r="U651" s="92"/>
      <c r="W651" s="95"/>
    </row>
    <row r="652">
      <c r="K652" s="115"/>
      <c r="S652" s="92"/>
      <c r="T652" s="92"/>
      <c r="U652" s="92"/>
      <c r="W652" s="95"/>
    </row>
    <row r="653">
      <c r="K653" s="115"/>
      <c r="S653" s="92"/>
      <c r="T653" s="92"/>
      <c r="U653" s="92"/>
      <c r="W653" s="95"/>
    </row>
    <row r="654">
      <c r="K654" s="115"/>
      <c r="S654" s="92"/>
      <c r="T654" s="92"/>
      <c r="U654" s="92"/>
      <c r="W654" s="95"/>
    </row>
    <row r="655">
      <c r="K655" s="115"/>
      <c r="S655" s="92"/>
      <c r="T655" s="92"/>
      <c r="U655" s="92"/>
      <c r="W655" s="95"/>
    </row>
    <row r="656">
      <c r="K656" s="115"/>
      <c r="S656" s="92"/>
      <c r="T656" s="92"/>
      <c r="U656" s="92"/>
      <c r="W656" s="95"/>
    </row>
    <row r="657">
      <c r="K657" s="115"/>
      <c r="S657" s="92"/>
      <c r="T657" s="92"/>
      <c r="U657" s="92"/>
      <c r="W657" s="95"/>
    </row>
    <row r="658">
      <c r="K658" s="115"/>
      <c r="S658" s="92"/>
      <c r="T658" s="92"/>
      <c r="U658" s="92"/>
      <c r="W658" s="95"/>
    </row>
    <row r="659">
      <c r="K659" s="115"/>
      <c r="S659" s="92"/>
      <c r="T659" s="92"/>
      <c r="U659" s="92"/>
      <c r="W659" s="95"/>
    </row>
    <row r="660">
      <c r="K660" s="115"/>
      <c r="S660" s="92"/>
      <c r="T660" s="92"/>
      <c r="U660" s="92"/>
      <c r="W660" s="95"/>
    </row>
    <row r="661">
      <c r="K661" s="115"/>
      <c r="S661" s="92"/>
      <c r="T661" s="92"/>
      <c r="U661" s="92"/>
      <c r="W661" s="95"/>
    </row>
    <row r="662">
      <c r="K662" s="115"/>
      <c r="S662" s="92"/>
      <c r="T662" s="92"/>
      <c r="U662" s="92"/>
      <c r="W662" s="95"/>
    </row>
    <row r="663">
      <c r="K663" s="115"/>
      <c r="S663" s="92"/>
      <c r="T663" s="92"/>
      <c r="U663" s="92"/>
      <c r="W663" s="95"/>
    </row>
    <row r="664">
      <c r="K664" s="115"/>
      <c r="S664" s="92"/>
      <c r="T664" s="92"/>
      <c r="U664" s="92"/>
      <c r="W664" s="95"/>
    </row>
    <row r="665">
      <c r="K665" s="115"/>
      <c r="S665" s="92"/>
      <c r="T665" s="92"/>
      <c r="U665" s="92"/>
      <c r="W665" s="95"/>
    </row>
    <row r="666">
      <c r="K666" s="115"/>
      <c r="S666" s="92"/>
      <c r="T666" s="92"/>
      <c r="U666" s="92"/>
      <c r="W666" s="95"/>
    </row>
    <row r="667">
      <c r="K667" s="115"/>
      <c r="S667" s="92"/>
      <c r="T667" s="92"/>
      <c r="U667" s="92"/>
      <c r="W667" s="95"/>
    </row>
    <row r="668">
      <c r="K668" s="115"/>
      <c r="S668" s="92"/>
      <c r="T668" s="92"/>
      <c r="U668" s="92"/>
      <c r="W668" s="95"/>
    </row>
    <row r="669">
      <c r="K669" s="115"/>
      <c r="S669" s="92"/>
      <c r="T669" s="92"/>
      <c r="U669" s="92"/>
      <c r="W669" s="95"/>
    </row>
    <row r="670">
      <c r="K670" s="115"/>
      <c r="S670" s="92"/>
      <c r="T670" s="92"/>
      <c r="U670" s="92"/>
      <c r="W670" s="95"/>
    </row>
    <row r="671">
      <c r="K671" s="115"/>
      <c r="S671" s="92"/>
      <c r="T671" s="92"/>
      <c r="U671" s="92"/>
      <c r="W671" s="95"/>
    </row>
    <row r="672">
      <c r="K672" s="115"/>
      <c r="S672" s="92"/>
      <c r="T672" s="92"/>
      <c r="U672" s="92"/>
      <c r="W672" s="95"/>
    </row>
    <row r="673">
      <c r="K673" s="115"/>
      <c r="S673" s="92"/>
      <c r="T673" s="92"/>
      <c r="U673" s="92"/>
      <c r="W673" s="95"/>
    </row>
    <row r="674">
      <c r="K674" s="115"/>
      <c r="S674" s="92"/>
      <c r="T674" s="92"/>
      <c r="U674" s="92"/>
      <c r="W674" s="95"/>
    </row>
    <row r="675">
      <c r="K675" s="115"/>
      <c r="S675" s="92"/>
      <c r="T675" s="92"/>
      <c r="U675" s="92"/>
      <c r="W675" s="95"/>
    </row>
    <row r="676">
      <c r="K676" s="115"/>
      <c r="S676" s="92"/>
      <c r="T676" s="92"/>
      <c r="U676" s="92"/>
      <c r="W676" s="95"/>
    </row>
    <row r="677">
      <c r="K677" s="115"/>
      <c r="S677" s="92"/>
      <c r="T677" s="92"/>
      <c r="U677" s="92"/>
      <c r="W677" s="95"/>
    </row>
    <row r="678">
      <c r="K678" s="115"/>
      <c r="S678" s="92"/>
      <c r="T678" s="92"/>
      <c r="U678" s="92"/>
      <c r="W678" s="95"/>
    </row>
    <row r="679">
      <c r="K679" s="115"/>
      <c r="S679" s="92"/>
      <c r="T679" s="92"/>
      <c r="U679" s="92"/>
      <c r="W679" s="95"/>
    </row>
    <row r="680">
      <c r="K680" s="115"/>
      <c r="S680" s="92"/>
      <c r="T680" s="92"/>
      <c r="U680" s="92"/>
      <c r="W680" s="95"/>
    </row>
    <row r="681">
      <c r="K681" s="115"/>
      <c r="S681" s="92"/>
      <c r="T681" s="92"/>
      <c r="U681" s="92"/>
      <c r="W681" s="95"/>
    </row>
    <row r="682">
      <c r="K682" s="115"/>
      <c r="S682" s="92"/>
      <c r="T682" s="92"/>
      <c r="U682" s="92"/>
      <c r="W682" s="95"/>
    </row>
    <row r="683">
      <c r="K683" s="115"/>
      <c r="S683" s="92"/>
      <c r="T683" s="92"/>
      <c r="U683" s="92"/>
      <c r="W683" s="95"/>
    </row>
    <row r="684">
      <c r="K684" s="115"/>
      <c r="S684" s="92"/>
      <c r="T684" s="92"/>
      <c r="U684" s="92"/>
      <c r="W684" s="95"/>
    </row>
    <row r="685">
      <c r="K685" s="115"/>
      <c r="S685" s="92"/>
      <c r="T685" s="92"/>
      <c r="U685" s="92"/>
      <c r="W685" s="95"/>
    </row>
    <row r="686">
      <c r="K686" s="115"/>
      <c r="S686" s="92"/>
      <c r="T686" s="92"/>
      <c r="U686" s="92"/>
      <c r="W686" s="95"/>
    </row>
    <row r="687">
      <c r="K687" s="115"/>
      <c r="S687" s="92"/>
      <c r="T687" s="92"/>
      <c r="U687" s="92"/>
      <c r="W687" s="95"/>
    </row>
    <row r="688">
      <c r="K688" s="115"/>
      <c r="S688" s="92"/>
      <c r="T688" s="92"/>
      <c r="U688" s="92"/>
      <c r="W688" s="95"/>
    </row>
    <row r="689">
      <c r="K689" s="115"/>
      <c r="S689" s="92"/>
      <c r="T689" s="92"/>
      <c r="U689" s="92"/>
      <c r="W689" s="95"/>
    </row>
    <row r="690">
      <c r="K690" s="115"/>
      <c r="S690" s="92"/>
      <c r="T690" s="92"/>
      <c r="U690" s="92"/>
      <c r="W690" s="95"/>
    </row>
    <row r="691">
      <c r="K691" s="115"/>
      <c r="S691" s="92"/>
      <c r="T691" s="92"/>
      <c r="U691" s="92"/>
      <c r="W691" s="95"/>
    </row>
    <row r="692">
      <c r="K692" s="115"/>
      <c r="S692" s="92"/>
      <c r="T692" s="92"/>
      <c r="U692" s="92"/>
      <c r="W692" s="95"/>
    </row>
    <row r="693">
      <c r="K693" s="115"/>
      <c r="S693" s="92"/>
      <c r="T693" s="92"/>
      <c r="U693" s="92"/>
      <c r="W693" s="95"/>
    </row>
    <row r="694">
      <c r="K694" s="115"/>
      <c r="S694" s="92"/>
      <c r="T694" s="92"/>
      <c r="U694" s="92"/>
      <c r="W694" s="95"/>
    </row>
    <row r="695">
      <c r="K695" s="115"/>
      <c r="S695" s="92"/>
      <c r="T695" s="92"/>
      <c r="U695" s="92"/>
      <c r="W695" s="95"/>
    </row>
    <row r="696">
      <c r="K696" s="115"/>
      <c r="S696" s="92"/>
      <c r="T696" s="92"/>
      <c r="U696" s="92"/>
      <c r="W696" s="95"/>
    </row>
    <row r="697">
      <c r="K697" s="115"/>
      <c r="S697" s="92"/>
      <c r="T697" s="92"/>
      <c r="U697" s="92"/>
      <c r="W697" s="95"/>
    </row>
    <row r="698">
      <c r="K698" s="115"/>
      <c r="S698" s="92"/>
      <c r="T698" s="92"/>
      <c r="U698" s="92"/>
      <c r="W698" s="95"/>
    </row>
    <row r="699">
      <c r="K699" s="115"/>
      <c r="S699" s="92"/>
      <c r="T699" s="92"/>
      <c r="U699" s="92"/>
      <c r="W699" s="95"/>
    </row>
    <row r="700">
      <c r="K700" s="115"/>
      <c r="S700" s="92"/>
      <c r="T700" s="92"/>
      <c r="U700" s="92"/>
      <c r="W700" s="95"/>
    </row>
    <row r="701">
      <c r="K701" s="115"/>
      <c r="S701" s="92"/>
      <c r="T701" s="92"/>
      <c r="U701" s="92"/>
      <c r="W701" s="95"/>
    </row>
    <row r="702">
      <c r="K702" s="115"/>
      <c r="S702" s="92"/>
      <c r="T702" s="92"/>
      <c r="U702" s="92"/>
      <c r="W702" s="95"/>
    </row>
    <row r="703">
      <c r="K703" s="115"/>
      <c r="S703" s="92"/>
      <c r="T703" s="92"/>
      <c r="U703" s="92"/>
      <c r="W703" s="95"/>
    </row>
    <row r="704">
      <c r="K704" s="115"/>
      <c r="S704" s="92"/>
      <c r="T704" s="92"/>
      <c r="U704" s="92"/>
      <c r="W704" s="95"/>
    </row>
    <row r="705">
      <c r="K705" s="115"/>
      <c r="S705" s="92"/>
      <c r="T705" s="92"/>
      <c r="U705" s="92"/>
      <c r="W705" s="95"/>
    </row>
    <row r="706">
      <c r="K706" s="115"/>
      <c r="S706" s="92"/>
      <c r="T706" s="92"/>
      <c r="U706" s="92"/>
      <c r="W706" s="95"/>
    </row>
    <row r="707">
      <c r="K707" s="115"/>
      <c r="S707" s="92"/>
      <c r="T707" s="92"/>
      <c r="U707" s="92"/>
      <c r="W707" s="95"/>
    </row>
    <row r="708">
      <c r="K708" s="115"/>
      <c r="S708" s="92"/>
      <c r="T708" s="92"/>
      <c r="U708" s="92"/>
      <c r="W708" s="95"/>
    </row>
    <row r="709">
      <c r="K709" s="115"/>
      <c r="S709" s="92"/>
      <c r="T709" s="92"/>
      <c r="U709" s="92"/>
      <c r="W709" s="95"/>
    </row>
    <row r="710">
      <c r="K710" s="115"/>
      <c r="S710" s="92"/>
      <c r="T710" s="92"/>
      <c r="U710" s="92"/>
      <c r="W710" s="95"/>
    </row>
    <row r="711">
      <c r="K711" s="115"/>
      <c r="S711" s="92"/>
      <c r="T711" s="92"/>
      <c r="U711" s="92"/>
      <c r="W711" s="95"/>
    </row>
    <row r="712">
      <c r="K712" s="115"/>
      <c r="S712" s="92"/>
      <c r="T712" s="92"/>
      <c r="U712" s="92"/>
      <c r="W712" s="95"/>
    </row>
    <row r="713">
      <c r="K713" s="115"/>
      <c r="S713" s="92"/>
      <c r="T713" s="92"/>
      <c r="U713" s="92"/>
      <c r="W713" s="95"/>
    </row>
    <row r="714">
      <c r="K714" s="115"/>
      <c r="S714" s="92"/>
      <c r="T714" s="92"/>
      <c r="U714" s="92"/>
      <c r="W714" s="95"/>
    </row>
    <row r="715">
      <c r="K715" s="115"/>
      <c r="S715" s="92"/>
      <c r="T715" s="92"/>
      <c r="U715" s="92"/>
      <c r="W715" s="95"/>
    </row>
    <row r="716">
      <c r="K716" s="115"/>
      <c r="S716" s="92"/>
      <c r="T716" s="92"/>
      <c r="U716" s="92"/>
      <c r="W716" s="95"/>
    </row>
    <row r="717">
      <c r="K717" s="115"/>
      <c r="S717" s="92"/>
      <c r="T717" s="92"/>
      <c r="U717" s="92"/>
      <c r="W717" s="95"/>
    </row>
    <row r="718">
      <c r="K718" s="115"/>
      <c r="S718" s="92"/>
      <c r="T718" s="92"/>
      <c r="U718" s="92"/>
      <c r="W718" s="95"/>
    </row>
    <row r="719">
      <c r="K719" s="115"/>
      <c r="S719" s="92"/>
      <c r="T719" s="92"/>
      <c r="U719" s="92"/>
      <c r="W719" s="95"/>
    </row>
    <row r="720">
      <c r="K720" s="115"/>
      <c r="S720" s="92"/>
      <c r="T720" s="92"/>
      <c r="U720" s="92"/>
      <c r="W720" s="95"/>
    </row>
    <row r="721">
      <c r="K721" s="115"/>
      <c r="S721" s="92"/>
      <c r="T721" s="92"/>
      <c r="U721" s="92"/>
      <c r="W721" s="95"/>
    </row>
    <row r="722">
      <c r="K722" s="115"/>
      <c r="S722" s="92"/>
      <c r="T722" s="92"/>
      <c r="U722" s="92"/>
      <c r="W722" s="95"/>
    </row>
    <row r="723">
      <c r="K723" s="115"/>
      <c r="S723" s="92"/>
      <c r="T723" s="92"/>
      <c r="U723" s="92"/>
      <c r="W723" s="95"/>
    </row>
    <row r="724">
      <c r="K724" s="115"/>
      <c r="S724" s="92"/>
      <c r="T724" s="92"/>
      <c r="U724" s="92"/>
      <c r="W724" s="95"/>
    </row>
    <row r="725">
      <c r="K725" s="115"/>
      <c r="S725" s="92"/>
      <c r="T725" s="92"/>
      <c r="U725" s="92"/>
      <c r="W725" s="95"/>
    </row>
    <row r="726">
      <c r="K726" s="115"/>
      <c r="S726" s="92"/>
      <c r="T726" s="92"/>
      <c r="U726" s="92"/>
      <c r="W726" s="95"/>
    </row>
    <row r="727">
      <c r="K727" s="115"/>
      <c r="S727" s="92"/>
      <c r="T727" s="92"/>
      <c r="U727" s="92"/>
      <c r="W727" s="95"/>
    </row>
    <row r="728">
      <c r="K728" s="115"/>
      <c r="S728" s="92"/>
      <c r="T728" s="92"/>
      <c r="U728" s="92"/>
      <c r="W728" s="95"/>
    </row>
    <row r="729">
      <c r="K729" s="115"/>
      <c r="S729" s="92"/>
      <c r="T729" s="92"/>
      <c r="U729" s="92"/>
      <c r="W729" s="95"/>
    </row>
    <row r="730">
      <c r="K730" s="115"/>
      <c r="S730" s="92"/>
      <c r="T730" s="92"/>
      <c r="U730" s="92"/>
      <c r="W730" s="95"/>
    </row>
    <row r="731">
      <c r="K731" s="115"/>
      <c r="S731" s="92"/>
      <c r="T731" s="92"/>
      <c r="U731" s="92"/>
      <c r="W731" s="95"/>
    </row>
    <row r="732">
      <c r="K732" s="115"/>
      <c r="S732" s="92"/>
      <c r="T732" s="92"/>
      <c r="U732" s="92"/>
      <c r="W732" s="95"/>
    </row>
    <row r="733">
      <c r="K733" s="115"/>
      <c r="S733" s="92"/>
      <c r="T733" s="92"/>
      <c r="U733" s="92"/>
      <c r="W733" s="95"/>
    </row>
    <row r="734">
      <c r="K734" s="115"/>
      <c r="S734" s="92"/>
      <c r="T734" s="92"/>
      <c r="U734" s="92"/>
      <c r="W734" s="95"/>
    </row>
    <row r="735">
      <c r="K735" s="115"/>
      <c r="S735" s="92"/>
      <c r="T735" s="92"/>
      <c r="U735" s="92"/>
      <c r="W735" s="95"/>
    </row>
    <row r="736">
      <c r="K736" s="115"/>
      <c r="S736" s="92"/>
      <c r="T736" s="92"/>
      <c r="U736" s="92"/>
      <c r="W736" s="95"/>
    </row>
    <row r="737">
      <c r="K737" s="115"/>
      <c r="S737" s="92"/>
      <c r="T737" s="92"/>
      <c r="U737" s="92"/>
      <c r="W737" s="95"/>
    </row>
    <row r="738">
      <c r="K738" s="115"/>
      <c r="S738" s="92"/>
      <c r="T738" s="92"/>
      <c r="U738" s="92"/>
      <c r="W738" s="95"/>
    </row>
    <row r="739">
      <c r="K739" s="115"/>
      <c r="S739" s="92"/>
      <c r="T739" s="92"/>
      <c r="U739" s="92"/>
      <c r="W739" s="95"/>
    </row>
    <row r="740">
      <c r="K740" s="115"/>
      <c r="S740" s="92"/>
      <c r="T740" s="92"/>
      <c r="U740" s="92"/>
      <c r="W740" s="95"/>
    </row>
    <row r="741">
      <c r="K741" s="115"/>
      <c r="S741" s="92"/>
      <c r="T741" s="92"/>
      <c r="U741" s="92"/>
      <c r="W741" s="95"/>
    </row>
    <row r="742">
      <c r="K742" s="115"/>
      <c r="S742" s="92"/>
      <c r="T742" s="92"/>
      <c r="U742" s="92"/>
      <c r="W742" s="95"/>
    </row>
    <row r="743">
      <c r="K743" s="115"/>
      <c r="S743" s="92"/>
      <c r="T743" s="92"/>
      <c r="U743" s="92"/>
      <c r="W743" s="95"/>
    </row>
    <row r="744">
      <c r="K744" s="115"/>
      <c r="S744" s="92"/>
      <c r="T744" s="92"/>
      <c r="U744" s="92"/>
      <c r="W744" s="95"/>
    </row>
    <row r="745">
      <c r="K745" s="115"/>
      <c r="S745" s="92"/>
      <c r="T745" s="92"/>
      <c r="U745" s="92"/>
      <c r="W745" s="95"/>
    </row>
    <row r="746">
      <c r="K746" s="115"/>
      <c r="S746" s="92"/>
      <c r="T746" s="92"/>
      <c r="U746" s="92"/>
      <c r="W746" s="95"/>
    </row>
    <row r="747">
      <c r="K747" s="115"/>
      <c r="S747" s="92"/>
      <c r="T747" s="92"/>
      <c r="U747" s="92"/>
      <c r="W747" s="95"/>
    </row>
    <row r="748">
      <c r="K748" s="115"/>
      <c r="S748" s="92"/>
      <c r="T748" s="92"/>
      <c r="U748" s="92"/>
      <c r="W748" s="95"/>
    </row>
    <row r="749">
      <c r="K749" s="115"/>
      <c r="S749" s="92"/>
      <c r="T749" s="92"/>
      <c r="U749" s="92"/>
      <c r="W749" s="95"/>
    </row>
    <row r="750">
      <c r="K750" s="115"/>
      <c r="S750" s="92"/>
      <c r="T750" s="92"/>
      <c r="U750" s="92"/>
      <c r="W750" s="95"/>
    </row>
    <row r="751">
      <c r="K751" s="115"/>
      <c r="S751" s="92"/>
      <c r="T751" s="92"/>
      <c r="U751" s="92"/>
      <c r="W751" s="95"/>
    </row>
    <row r="752">
      <c r="K752" s="115"/>
      <c r="S752" s="92"/>
      <c r="T752" s="92"/>
      <c r="U752" s="92"/>
      <c r="W752" s="95"/>
    </row>
    <row r="753">
      <c r="K753" s="115"/>
      <c r="S753" s="92"/>
      <c r="T753" s="92"/>
      <c r="U753" s="92"/>
      <c r="W753" s="95"/>
    </row>
    <row r="754">
      <c r="K754" s="115"/>
      <c r="S754" s="92"/>
      <c r="T754" s="92"/>
      <c r="U754" s="92"/>
      <c r="W754" s="95"/>
    </row>
    <row r="755">
      <c r="K755" s="115"/>
      <c r="S755" s="92"/>
      <c r="T755" s="92"/>
      <c r="U755" s="92"/>
      <c r="W755" s="95"/>
    </row>
    <row r="756">
      <c r="K756" s="115"/>
      <c r="S756" s="92"/>
      <c r="T756" s="92"/>
      <c r="U756" s="92"/>
      <c r="W756" s="95"/>
    </row>
    <row r="757">
      <c r="K757" s="115"/>
      <c r="S757" s="92"/>
      <c r="T757" s="92"/>
      <c r="U757" s="92"/>
      <c r="W757" s="95"/>
    </row>
    <row r="758">
      <c r="K758" s="115"/>
      <c r="S758" s="92"/>
      <c r="T758" s="92"/>
      <c r="U758" s="92"/>
      <c r="W758" s="95"/>
    </row>
    <row r="759">
      <c r="K759" s="115"/>
      <c r="S759" s="92"/>
      <c r="T759" s="92"/>
      <c r="U759" s="92"/>
      <c r="W759" s="95"/>
    </row>
    <row r="760">
      <c r="K760" s="115"/>
      <c r="S760" s="92"/>
      <c r="T760" s="92"/>
      <c r="U760" s="92"/>
      <c r="W760" s="95"/>
    </row>
    <row r="761">
      <c r="K761" s="115"/>
      <c r="S761" s="92"/>
      <c r="T761" s="92"/>
      <c r="U761" s="92"/>
      <c r="W761" s="95"/>
    </row>
    <row r="762">
      <c r="K762" s="115"/>
      <c r="S762" s="92"/>
      <c r="T762" s="92"/>
      <c r="U762" s="92"/>
      <c r="W762" s="95"/>
    </row>
    <row r="763">
      <c r="K763" s="115"/>
      <c r="S763" s="92"/>
      <c r="T763" s="92"/>
      <c r="U763" s="92"/>
      <c r="W763" s="95"/>
    </row>
    <row r="764">
      <c r="K764" s="115"/>
      <c r="S764" s="92"/>
      <c r="T764" s="92"/>
      <c r="U764" s="92"/>
      <c r="W764" s="95"/>
    </row>
    <row r="765">
      <c r="K765" s="115"/>
      <c r="S765" s="92"/>
      <c r="T765" s="92"/>
      <c r="U765" s="92"/>
      <c r="W765" s="95"/>
    </row>
    <row r="766">
      <c r="K766" s="115"/>
      <c r="S766" s="92"/>
      <c r="T766" s="92"/>
      <c r="U766" s="92"/>
      <c r="W766" s="95"/>
    </row>
    <row r="767">
      <c r="K767" s="115"/>
      <c r="S767" s="92"/>
      <c r="T767" s="92"/>
      <c r="U767" s="92"/>
      <c r="W767" s="95"/>
    </row>
    <row r="768">
      <c r="K768" s="115"/>
      <c r="S768" s="92"/>
      <c r="T768" s="92"/>
      <c r="U768" s="92"/>
      <c r="W768" s="95"/>
    </row>
    <row r="769">
      <c r="K769" s="115"/>
      <c r="S769" s="92"/>
      <c r="T769" s="92"/>
      <c r="U769" s="92"/>
      <c r="W769" s="95"/>
    </row>
    <row r="770">
      <c r="K770" s="115"/>
      <c r="S770" s="92"/>
      <c r="T770" s="92"/>
      <c r="U770" s="92"/>
      <c r="W770" s="95"/>
    </row>
    <row r="771">
      <c r="K771" s="115"/>
      <c r="S771" s="92"/>
      <c r="T771" s="92"/>
      <c r="U771" s="92"/>
      <c r="W771" s="95"/>
    </row>
    <row r="772">
      <c r="K772" s="115"/>
      <c r="S772" s="92"/>
      <c r="T772" s="92"/>
      <c r="U772" s="92"/>
      <c r="W772" s="95"/>
    </row>
    <row r="773">
      <c r="K773" s="115"/>
      <c r="S773" s="92"/>
      <c r="T773" s="92"/>
      <c r="U773" s="92"/>
      <c r="W773" s="95"/>
    </row>
    <row r="774">
      <c r="K774" s="115"/>
      <c r="S774" s="92"/>
      <c r="T774" s="92"/>
      <c r="U774" s="92"/>
      <c r="W774" s="95"/>
    </row>
    <row r="775">
      <c r="K775" s="115"/>
      <c r="S775" s="92"/>
      <c r="T775" s="92"/>
      <c r="U775" s="92"/>
      <c r="W775" s="95"/>
    </row>
    <row r="776">
      <c r="K776" s="115"/>
      <c r="S776" s="92"/>
      <c r="T776" s="92"/>
      <c r="U776" s="92"/>
      <c r="W776" s="95"/>
    </row>
    <row r="777">
      <c r="K777" s="115"/>
      <c r="S777" s="92"/>
      <c r="T777" s="92"/>
      <c r="U777" s="92"/>
      <c r="W777" s="95"/>
    </row>
    <row r="778">
      <c r="K778" s="115"/>
      <c r="S778" s="92"/>
      <c r="T778" s="92"/>
      <c r="U778" s="92"/>
      <c r="W778" s="95"/>
    </row>
    <row r="779">
      <c r="K779" s="115"/>
      <c r="S779" s="92"/>
      <c r="T779" s="92"/>
      <c r="U779" s="92"/>
      <c r="W779" s="95"/>
    </row>
    <row r="780">
      <c r="K780" s="115"/>
      <c r="S780" s="92"/>
      <c r="T780" s="92"/>
      <c r="U780" s="92"/>
      <c r="W780" s="95"/>
    </row>
    <row r="781">
      <c r="K781" s="115"/>
      <c r="S781" s="92"/>
      <c r="T781" s="92"/>
      <c r="U781" s="92"/>
      <c r="W781" s="95"/>
    </row>
    <row r="782">
      <c r="K782" s="115"/>
      <c r="S782" s="92"/>
      <c r="T782" s="92"/>
      <c r="U782" s="92"/>
      <c r="W782" s="95"/>
    </row>
    <row r="783">
      <c r="K783" s="115"/>
      <c r="S783" s="92"/>
      <c r="T783" s="92"/>
      <c r="U783" s="92"/>
      <c r="W783" s="95"/>
    </row>
    <row r="784">
      <c r="K784" s="115"/>
      <c r="S784" s="92"/>
      <c r="T784" s="92"/>
      <c r="U784" s="92"/>
      <c r="W784" s="95"/>
    </row>
    <row r="785">
      <c r="K785" s="115"/>
      <c r="S785" s="92"/>
      <c r="T785" s="92"/>
      <c r="U785" s="92"/>
      <c r="W785" s="95"/>
    </row>
    <row r="786">
      <c r="K786" s="115"/>
      <c r="S786" s="92"/>
      <c r="T786" s="92"/>
      <c r="U786" s="92"/>
      <c r="W786" s="95"/>
    </row>
    <row r="787">
      <c r="K787" s="115"/>
      <c r="S787" s="92"/>
      <c r="T787" s="92"/>
      <c r="U787" s="92"/>
      <c r="W787" s="95"/>
    </row>
    <row r="788">
      <c r="K788" s="115"/>
      <c r="S788" s="92"/>
      <c r="T788" s="92"/>
      <c r="U788" s="92"/>
      <c r="W788" s="95"/>
    </row>
    <row r="789">
      <c r="K789" s="115"/>
      <c r="S789" s="92"/>
      <c r="T789" s="92"/>
      <c r="U789" s="92"/>
      <c r="W789" s="95"/>
    </row>
    <row r="790">
      <c r="K790" s="115"/>
      <c r="S790" s="92"/>
      <c r="T790" s="92"/>
      <c r="U790" s="92"/>
      <c r="W790" s="95"/>
    </row>
    <row r="791">
      <c r="K791" s="115"/>
      <c r="S791" s="92"/>
      <c r="T791" s="92"/>
      <c r="U791" s="92"/>
      <c r="W791" s="95"/>
    </row>
    <row r="792">
      <c r="K792" s="115"/>
      <c r="S792" s="92"/>
      <c r="T792" s="92"/>
      <c r="U792" s="92"/>
      <c r="W792" s="95"/>
    </row>
    <row r="793">
      <c r="K793" s="115"/>
      <c r="S793" s="92"/>
      <c r="T793" s="92"/>
      <c r="U793" s="92"/>
      <c r="W793" s="95"/>
    </row>
    <row r="794">
      <c r="K794" s="115"/>
      <c r="S794" s="92"/>
      <c r="T794" s="92"/>
      <c r="U794" s="92"/>
      <c r="W794" s="95"/>
    </row>
    <row r="795">
      <c r="K795" s="115"/>
      <c r="S795" s="92"/>
      <c r="T795" s="92"/>
      <c r="U795" s="92"/>
      <c r="W795" s="95"/>
    </row>
    <row r="796">
      <c r="K796" s="115"/>
      <c r="S796" s="92"/>
      <c r="T796" s="92"/>
      <c r="U796" s="92"/>
      <c r="W796" s="95"/>
    </row>
    <row r="797">
      <c r="K797" s="115"/>
      <c r="S797" s="92"/>
      <c r="T797" s="92"/>
      <c r="U797" s="92"/>
      <c r="W797" s="95"/>
    </row>
    <row r="798">
      <c r="K798" s="115"/>
      <c r="S798" s="92"/>
      <c r="T798" s="92"/>
      <c r="U798" s="92"/>
      <c r="W798" s="95"/>
    </row>
    <row r="799">
      <c r="K799" s="115"/>
      <c r="S799" s="92"/>
      <c r="T799" s="92"/>
      <c r="U799" s="92"/>
      <c r="W799" s="95"/>
    </row>
    <row r="800">
      <c r="K800" s="115"/>
      <c r="S800" s="92"/>
      <c r="T800" s="92"/>
      <c r="U800" s="92"/>
      <c r="W800" s="95"/>
    </row>
    <row r="801">
      <c r="K801" s="115"/>
      <c r="S801" s="92"/>
      <c r="T801" s="92"/>
      <c r="U801" s="92"/>
      <c r="W801" s="95"/>
    </row>
    <row r="802">
      <c r="K802" s="115"/>
      <c r="S802" s="92"/>
      <c r="T802" s="92"/>
      <c r="U802" s="92"/>
      <c r="W802" s="95"/>
    </row>
    <row r="803">
      <c r="K803" s="115"/>
      <c r="S803" s="92"/>
      <c r="T803" s="92"/>
      <c r="U803" s="92"/>
      <c r="W803" s="95"/>
    </row>
    <row r="804">
      <c r="K804" s="115"/>
      <c r="S804" s="92"/>
      <c r="T804" s="92"/>
      <c r="U804" s="92"/>
      <c r="W804" s="95"/>
    </row>
    <row r="805">
      <c r="K805" s="115"/>
      <c r="S805" s="92"/>
      <c r="T805" s="92"/>
      <c r="U805" s="92"/>
      <c r="W805" s="95"/>
    </row>
    <row r="806">
      <c r="K806" s="115"/>
      <c r="S806" s="92"/>
      <c r="T806" s="92"/>
      <c r="U806" s="92"/>
      <c r="W806" s="95"/>
    </row>
    <row r="807">
      <c r="K807" s="115"/>
      <c r="S807" s="92"/>
      <c r="T807" s="92"/>
      <c r="U807" s="92"/>
      <c r="W807" s="95"/>
    </row>
    <row r="808">
      <c r="K808" s="115"/>
      <c r="S808" s="92"/>
      <c r="T808" s="92"/>
      <c r="U808" s="92"/>
      <c r="W808" s="95"/>
    </row>
    <row r="809">
      <c r="K809" s="115"/>
      <c r="S809" s="92"/>
      <c r="T809" s="92"/>
      <c r="U809" s="92"/>
      <c r="W809" s="95"/>
    </row>
    <row r="810">
      <c r="K810" s="115"/>
      <c r="S810" s="92"/>
      <c r="T810" s="92"/>
      <c r="U810" s="92"/>
      <c r="W810" s="95"/>
    </row>
    <row r="811">
      <c r="K811" s="115"/>
      <c r="S811" s="92"/>
      <c r="T811" s="92"/>
      <c r="U811" s="92"/>
      <c r="W811" s="95"/>
    </row>
    <row r="812">
      <c r="K812" s="115"/>
      <c r="S812" s="92"/>
      <c r="T812" s="92"/>
      <c r="U812" s="92"/>
      <c r="W812" s="95"/>
    </row>
    <row r="813">
      <c r="K813" s="115"/>
      <c r="S813" s="92"/>
      <c r="T813" s="92"/>
      <c r="U813" s="92"/>
      <c r="W813" s="95"/>
    </row>
    <row r="814">
      <c r="K814" s="115"/>
      <c r="S814" s="92"/>
      <c r="T814" s="92"/>
      <c r="U814" s="92"/>
      <c r="W814" s="95"/>
    </row>
    <row r="815">
      <c r="K815" s="115"/>
      <c r="S815" s="92"/>
      <c r="T815" s="92"/>
      <c r="U815" s="92"/>
      <c r="W815" s="95"/>
    </row>
    <row r="816">
      <c r="K816" s="115"/>
      <c r="S816" s="92"/>
      <c r="T816" s="92"/>
      <c r="U816" s="92"/>
      <c r="W816" s="95"/>
    </row>
    <row r="817">
      <c r="K817" s="115"/>
      <c r="S817" s="92"/>
      <c r="T817" s="92"/>
      <c r="U817" s="92"/>
      <c r="W817" s="95"/>
    </row>
    <row r="818">
      <c r="K818" s="115"/>
      <c r="S818" s="92"/>
      <c r="T818" s="92"/>
      <c r="U818" s="92"/>
      <c r="W818" s="95"/>
    </row>
    <row r="819">
      <c r="K819" s="115"/>
      <c r="S819" s="92"/>
      <c r="T819" s="92"/>
      <c r="U819" s="92"/>
      <c r="W819" s="95"/>
    </row>
    <row r="820">
      <c r="K820" s="115"/>
      <c r="S820" s="92"/>
      <c r="T820" s="92"/>
      <c r="U820" s="92"/>
      <c r="W820" s="95"/>
    </row>
    <row r="821">
      <c r="K821" s="115"/>
      <c r="S821" s="92"/>
      <c r="T821" s="92"/>
      <c r="U821" s="92"/>
      <c r="W821" s="95"/>
    </row>
    <row r="822">
      <c r="K822" s="115"/>
      <c r="S822" s="92"/>
      <c r="T822" s="92"/>
      <c r="U822" s="92"/>
      <c r="W822" s="95"/>
    </row>
    <row r="823">
      <c r="K823" s="115"/>
      <c r="S823" s="92"/>
      <c r="T823" s="92"/>
      <c r="U823" s="92"/>
      <c r="W823" s="95"/>
    </row>
    <row r="824">
      <c r="K824" s="115"/>
      <c r="S824" s="92"/>
      <c r="T824" s="92"/>
      <c r="U824" s="92"/>
      <c r="W824" s="95"/>
    </row>
    <row r="825">
      <c r="K825" s="115"/>
      <c r="S825" s="92"/>
      <c r="T825" s="92"/>
      <c r="U825" s="92"/>
      <c r="W825" s="95"/>
    </row>
    <row r="826">
      <c r="K826" s="115"/>
      <c r="S826" s="92"/>
      <c r="T826" s="92"/>
      <c r="U826" s="92"/>
      <c r="W826" s="95"/>
    </row>
    <row r="827">
      <c r="K827" s="115"/>
      <c r="S827" s="92"/>
      <c r="T827" s="92"/>
      <c r="U827" s="92"/>
      <c r="W827" s="95"/>
    </row>
    <row r="828">
      <c r="K828" s="115"/>
      <c r="S828" s="92"/>
      <c r="T828" s="92"/>
      <c r="U828" s="92"/>
      <c r="W828" s="95"/>
    </row>
    <row r="829">
      <c r="K829" s="115"/>
      <c r="S829" s="92"/>
      <c r="T829" s="92"/>
      <c r="U829" s="92"/>
      <c r="W829" s="95"/>
    </row>
    <row r="830">
      <c r="K830" s="115"/>
      <c r="S830" s="92"/>
      <c r="T830" s="92"/>
      <c r="U830" s="92"/>
      <c r="W830" s="95"/>
    </row>
    <row r="831">
      <c r="K831" s="115"/>
      <c r="S831" s="92"/>
      <c r="T831" s="92"/>
      <c r="U831" s="92"/>
      <c r="W831" s="95"/>
    </row>
    <row r="832">
      <c r="K832" s="115"/>
      <c r="S832" s="92"/>
      <c r="T832" s="92"/>
      <c r="U832" s="92"/>
      <c r="W832" s="95"/>
    </row>
    <row r="833">
      <c r="K833" s="115"/>
      <c r="S833" s="92"/>
      <c r="T833" s="92"/>
      <c r="U833" s="92"/>
      <c r="W833" s="95"/>
    </row>
    <row r="834">
      <c r="K834" s="115"/>
      <c r="S834" s="92"/>
      <c r="T834" s="92"/>
      <c r="U834" s="92"/>
      <c r="W834" s="95"/>
    </row>
    <row r="835">
      <c r="K835" s="115"/>
      <c r="S835" s="92"/>
      <c r="T835" s="92"/>
      <c r="U835" s="92"/>
      <c r="W835" s="95"/>
    </row>
    <row r="836">
      <c r="K836" s="115"/>
      <c r="S836" s="92"/>
      <c r="T836" s="92"/>
      <c r="U836" s="92"/>
      <c r="W836" s="95"/>
    </row>
    <row r="837">
      <c r="K837" s="115"/>
      <c r="S837" s="92"/>
      <c r="T837" s="92"/>
      <c r="U837" s="92"/>
      <c r="W837" s="95"/>
    </row>
    <row r="838">
      <c r="K838" s="115"/>
      <c r="S838" s="92"/>
      <c r="T838" s="92"/>
      <c r="U838" s="92"/>
      <c r="W838" s="95"/>
    </row>
    <row r="839">
      <c r="K839" s="115"/>
      <c r="S839" s="92"/>
      <c r="T839" s="92"/>
      <c r="U839" s="92"/>
      <c r="W839" s="95"/>
    </row>
    <row r="840">
      <c r="K840" s="115"/>
      <c r="S840" s="92"/>
      <c r="T840" s="92"/>
      <c r="U840" s="92"/>
      <c r="W840" s="95"/>
    </row>
    <row r="841">
      <c r="K841" s="115"/>
      <c r="S841" s="92"/>
      <c r="T841" s="92"/>
      <c r="U841" s="92"/>
      <c r="W841" s="95"/>
    </row>
    <row r="842">
      <c r="K842" s="115"/>
      <c r="S842" s="92"/>
      <c r="T842" s="92"/>
      <c r="U842" s="92"/>
      <c r="W842" s="95"/>
    </row>
    <row r="843">
      <c r="K843" s="115"/>
      <c r="S843" s="92"/>
      <c r="T843" s="92"/>
      <c r="U843" s="92"/>
      <c r="W843" s="95"/>
    </row>
    <row r="844">
      <c r="K844" s="115"/>
      <c r="S844" s="92"/>
      <c r="T844" s="92"/>
      <c r="U844" s="92"/>
      <c r="W844" s="95"/>
    </row>
    <row r="845">
      <c r="K845" s="115"/>
      <c r="S845" s="92"/>
      <c r="T845" s="92"/>
      <c r="U845" s="92"/>
      <c r="W845" s="95"/>
    </row>
    <row r="846">
      <c r="K846" s="115"/>
      <c r="S846" s="92"/>
      <c r="T846" s="92"/>
      <c r="U846" s="92"/>
      <c r="W846" s="95"/>
    </row>
    <row r="847">
      <c r="K847" s="115"/>
      <c r="S847" s="92"/>
      <c r="T847" s="92"/>
      <c r="U847" s="92"/>
      <c r="W847" s="95"/>
    </row>
    <row r="848">
      <c r="K848" s="115"/>
      <c r="S848" s="92"/>
      <c r="T848" s="92"/>
      <c r="U848" s="92"/>
      <c r="W848" s="95"/>
    </row>
    <row r="849">
      <c r="K849" s="115"/>
      <c r="S849" s="92"/>
      <c r="T849" s="92"/>
      <c r="U849" s="92"/>
      <c r="W849" s="95"/>
    </row>
    <row r="850">
      <c r="K850" s="115"/>
      <c r="S850" s="92"/>
      <c r="T850" s="92"/>
      <c r="U850" s="92"/>
      <c r="W850" s="95"/>
    </row>
    <row r="851">
      <c r="K851" s="115"/>
      <c r="S851" s="92"/>
      <c r="T851" s="92"/>
      <c r="U851" s="92"/>
      <c r="W851" s="95"/>
    </row>
    <row r="852">
      <c r="K852" s="115"/>
      <c r="S852" s="92"/>
      <c r="T852" s="92"/>
      <c r="U852" s="92"/>
      <c r="W852" s="95"/>
    </row>
    <row r="853">
      <c r="K853" s="115"/>
      <c r="S853" s="92"/>
      <c r="T853" s="92"/>
      <c r="U853" s="92"/>
      <c r="W853" s="95"/>
    </row>
    <row r="854">
      <c r="K854" s="115"/>
      <c r="S854" s="92"/>
      <c r="T854" s="92"/>
      <c r="U854" s="92"/>
      <c r="W854" s="95"/>
    </row>
    <row r="855">
      <c r="K855" s="115"/>
      <c r="S855" s="92"/>
      <c r="T855" s="92"/>
      <c r="U855" s="92"/>
      <c r="W855" s="95"/>
    </row>
    <row r="856">
      <c r="K856" s="115"/>
      <c r="S856" s="92"/>
      <c r="T856" s="92"/>
      <c r="U856" s="92"/>
      <c r="W856" s="95"/>
    </row>
    <row r="857">
      <c r="K857" s="115"/>
      <c r="S857" s="92"/>
      <c r="T857" s="92"/>
      <c r="U857" s="92"/>
      <c r="W857" s="95"/>
    </row>
    <row r="858">
      <c r="K858" s="115"/>
      <c r="S858" s="92"/>
      <c r="T858" s="92"/>
      <c r="U858" s="92"/>
      <c r="W858" s="95"/>
    </row>
    <row r="859">
      <c r="K859" s="115"/>
      <c r="S859" s="92"/>
      <c r="T859" s="92"/>
      <c r="U859" s="92"/>
      <c r="W859" s="95"/>
    </row>
    <row r="860">
      <c r="K860" s="115"/>
      <c r="S860" s="92"/>
      <c r="T860" s="92"/>
      <c r="U860" s="92"/>
      <c r="W860" s="95"/>
    </row>
    <row r="861">
      <c r="K861" s="115"/>
      <c r="S861" s="92"/>
      <c r="T861" s="92"/>
      <c r="U861" s="92"/>
      <c r="W861" s="95"/>
    </row>
    <row r="862">
      <c r="K862" s="115"/>
      <c r="S862" s="92"/>
      <c r="T862" s="92"/>
      <c r="U862" s="92"/>
      <c r="W862" s="95"/>
    </row>
    <row r="863">
      <c r="K863" s="115"/>
      <c r="S863" s="92"/>
      <c r="T863" s="92"/>
      <c r="U863" s="92"/>
      <c r="W863" s="95"/>
    </row>
    <row r="864">
      <c r="K864" s="115"/>
      <c r="S864" s="92"/>
      <c r="T864" s="92"/>
      <c r="U864" s="92"/>
      <c r="W864" s="95"/>
    </row>
    <row r="865">
      <c r="K865" s="115"/>
      <c r="S865" s="92"/>
      <c r="T865" s="92"/>
      <c r="U865" s="92"/>
      <c r="W865" s="95"/>
    </row>
    <row r="866">
      <c r="K866" s="115"/>
      <c r="S866" s="92"/>
      <c r="T866" s="92"/>
      <c r="U866" s="92"/>
      <c r="W866" s="95"/>
    </row>
    <row r="867">
      <c r="K867" s="115"/>
      <c r="S867" s="92"/>
      <c r="T867" s="92"/>
      <c r="U867" s="92"/>
      <c r="W867" s="95"/>
    </row>
    <row r="868">
      <c r="K868" s="115"/>
      <c r="S868" s="92"/>
      <c r="T868" s="92"/>
      <c r="U868" s="92"/>
      <c r="W868" s="95"/>
    </row>
    <row r="869">
      <c r="K869" s="115"/>
      <c r="S869" s="92"/>
      <c r="T869" s="92"/>
      <c r="U869" s="92"/>
      <c r="W869" s="95"/>
    </row>
    <row r="870">
      <c r="K870" s="115"/>
      <c r="S870" s="92"/>
      <c r="T870" s="92"/>
      <c r="U870" s="92"/>
      <c r="W870" s="95"/>
    </row>
    <row r="871">
      <c r="K871" s="115"/>
      <c r="S871" s="92"/>
      <c r="T871" s="92"/>
      <c r="U871" s="92"/>
      <c r="W871" s="95"/>
    </row>
    <row r="872">
      <c r="K872" s="115"/>
      <c r="S872" s="92"/>
      <c r="T872" s="92"/>
      <c r="U872" s="92"/>
      <c r="W872" s="95"/>
    </row>
    <row r="873">
      <c r="K873" s="115"/>
      <c r="S873" s="92"/>
      <c r="T873" s="92"/>
      <c r="U873" s="92"/>
      <c r="W873" s="95"/>
    </row>
    <row r="874">
      <c r="K874" s="115"/>
      <c r="S874" s="92"/>
      <c r="T874" s="92"/>
      <c r="U874" s="92"/>
      <c r="W874" s="95"/>
    </row>
    <row r="875">
      <c r="K875" s="115"/>
      <c r="S875" s="92"/>
      <c r="T875" s="92"/>
      <c r="U875" s="92"/>
      <c r="W875" s="95"/>
    </row>
    <row r="876">
      <c r="K876" s="115"/>
      <c r="S876" s="92"/>
      <c r="T876" s="92"/>
      <c r="U876" s="92"/>
      <c r="W876" s="95"/>
    </row>
    <row r="877">
      <c r="K877" s="115"/>
      <c r="S877" s="92"/>
      <c r="T877" s="92"/>
      <c r="U877" s="92"/>
      <c r="W877" s="95"/>
    </row>
    <row r="878">
      <c r="K878" s="115"/>
      <c r="S878" s="92"/>
      <c r="T878" s="92"/>
      <c r="U878" s="92"/>
      <c r="W878" s="95"/>
    </row>
    <row r="879">
      <c r="K879" s="115"/>
      <c r="S879" s="92"/>
      <c r="T879" s="92"/>
      <c r="U879" s="92"/>
      <c r="W879" s="95"/>
    </row>
    <row r="880">
      <c r="K880" s="115"/>
      <c r="S880" s="92"/>
      <c r="T880" s="92"/>
      <c r="U880" s="92"/>
      <c r="W880" s="95"/>
    </row>
    <row r="881">
      <c r="K881" s="115"/>
      <c r="S881" s="92"/>
      <c r="T881" s="92"/>
      <c r="U881" s="92"/>
      <c r="W881" s="95"/>
    </row>
    <row r="882">
      <c r="K882" s="115"/>
      <c r="S882" s="92"/>
      <c r="T882" s="92"/>
      <c r="U882" s="92"/>
      <c r="W882" s="95"/>
    </row>
    <row r="883">
      <c r="K883" s="115"/>
      <c r="S883" s="92"/>
      <c r="T883" s="92"/>
      <c r="U883" s="92"/>
      <c r="W883" s="95"/>
    </row>
    <row r="884">
      <c r="K884" s="115"/>
      <c r="S884" s="92"/>
      <c r="T884" s="92"/>
      <c r="U884" s="92"/>
      <c r="W884" s="95"/>
    </row>
    <row r="885">
      <c r="K885" s="115"/>
      <c r="S885" s="92"/>
      <c r="T885" s="92"/>
      <c r="U885" s="92"/>
      <c r="W885" s="95"/>
    </row>
    <row r="886">
      <c r="K886" s="115"/>
      <c r="S886" s="92"/>
      <c r="T886" s="92"/>
      <c r="U886" s="92"/>
      <c r="W886" s="95"/>
    </row>
    <row r="887">
      <c r="K887" s="115"/>
      <c r="S887" s="92"/>
      <c r="T887" s="92"/>
      <c r="U887" s="92"/>
      <c r="W887" s="95"/>
    </row>
    <row r="888">
      <c r="K888" s="115"/>
      <c r="S888" s="92"/>
      <c r="T888" s="92"/>
      <c r="U888" s="92"/>
      <c r="W888" s="95"/>
    </row>
    <row r="889">
      <c r="K889" s="115"/>
      <c r="S889" s="92"/>
      <c r="T889" s="92"/>
      <c r="U889" s="92"/>
      <c r="W889" s="95"/>
    </row>
    <row r="890">
      <c r="K890" s="115"/>
      <c r="S890" s="92"/>
      <c r="T890" s="92"/>
      <c r="U890" s="92"/>
      <c r="W890" s="95"/>
    </row>
    <row r="891">
      <c r="K891" s="115"/>
      <c r="S891" s="92"/>
      <c r="T891" s="92"/>
      <c r="U891" s="92"/>
      <c r="W891" s="95"/>
    </row>
    <row r="892">
      <c r="K892" s="115"/>
      <c r="S892" s="92"/>
      <c r="T892" s="92"/>
      <c r="U892" s="92"/>
      <c r="W892" s="95"/>
    </row>
    <row r="893">
      <c r="K893" s="115"/>
      <c r="S893" s="92"/>
      <c r="T893" s="92"/>
      <c r="U893" s="92"/>
      <c r="W893" s="95"/>
    </row>
    <row r="894">
      <c r="K894" s="115"/>
      <c r="S894" s="92"/>
      <c r="T894" s="92"/>
      <c r="U894" s="92"/>
      <c r="W894" s="95"/>
    </row>
    <row r="895">
      <c r="K895" s="115"/>
      <c r="S895" s="92"/>
      <c r="T895" s="92"/>
      <c r="U895" s="92"/>
      <c r="W895" s="95"/>
    </row>
    <row r="896">
      <c r="K896" s="115"/>
      <c r="S896" s="92"/>
      <c r="T896" s="92"/>
      <c r="U896" s="92"/>
      <c r="W896" s="95"/>
    </row>
    <row r="897">
      <c r="K897" s="115"/>
      <c r="S897" s="92"/>
      <c r="T897" s="92"/>
      <c r="U897" s="92"/>
      <c r="W897" s="95"/>
    </row>
    <row r="898">
      <c r="K898" s="115"/>
      <c r="S898" s="92"/>
      <c r="T898" s="92"/>
      <c r="U898" s="92"/>
      <c r="W898" s="95"/>
    </row>
    <row r="899">
      <c r="K899" s="115"/>
      <c r="S899" s="92"/>
      <c r="T899" s="92"/>
      <c r="U899" s="92"/>
      <c r="W899" s="95"/>
    </row>
    <row r="900">
      <c r="K900" s="115"/>
      <c r="S900" s="92"/>
      <c r="T900" s="92"/>
      <c r="U900" s="92"/>
      <c r="W900" s="95"/>
    </row>
    <row r="901">
      <c r="K901" s="115"/>
      <c r="S901" s="92"/>
      <c r="T901" s="92"/>
      <c r="U901" s="92"/>
      <c r="W901" s="95"/>
    </row>
    <row r="902">
      <c r="K902" s="115"/>
      <c r="S902" s="92"/>
      <c r="T902" s="92"/>
      <c r="U902" s="92"/>
      <c r="W902" s="95"/>
    </row>
    <row r="903">
      <c r="K903" s="115"/>
      <c r="S903" s="92"/>
      <c r="T903" s="92"/>
      <c r="U903" s="92"/>
      <c r="W903" s="95"/>
    </row>
    <row r="904">
      <c r="K904" s="115"/>
      <c r="S904" s="92"/>
      <c r="T904" s="92"/>
      <c r="U904" s="92"/>
      <c r="W904" s="95"/>
    </row>
    <row r="905">
      <c r="K905" s="115"/>
      <c r="S905" s="92"/>
      <c r="T905" s="92"/>
      <c r="U905" s="92"/>
      <c r="W905" s="95"/>
    </row>
    <row r="906">
      <c r="K906" s="115"/>
      <c r="S906" s="92"/>
      <c r="T906" s="92"/>
      <c r="U906" s="92"/>
      <c r="W906" s="95"/>
    </row>
    <row r="907">
      <c r="K907" s="115"/>
      <c r="S907" s="92"/>
      <c r="T907" s="92"/>
      <c r="U907" s="92"/>
      <c r="W907" s="95"/>
    </row>
    <row r="908">
      <c r="K908" s="115"/>
      <c r="S908" s="92"/>
      <c r="T908" s="92"/>
      <c r="U908" s="92"/>
      <c r="W908" s="95"/>
    </row>
    <row r="909">
      <c r="K909" s="115"/>
      <c r="S909" s="92"/>
      <c r="T909" s="92"/>
      <c r="U909" s="92"/>
      <c r="W909" s="95"/>
    </row>
    <row r="910">
      <c r="K910" s="115"/>
      <c r="S910" s="92"/>
      <c r="T910" s="92"/>
      <c r="U910" s="92"/>
      <c r="W910" s="95"/>
    </row>
    <row r="911">
      <c r="K911" s="115"/>
      <c r="S911" s="92"/>
      <c r="T911" s="92"/>
      <c r="U911" s="92"/>
      <c r="W911" s="95"/>
    </row>
    <row r="912">
      <c r="K912" s="115"/>
      <c r="S912" s="92"/>
      <c r="T912" s="92"/>
      <c r="U912" s="92"/>
      <c r="W912" s="95"/>
    </row>
    <row r="913">
      <c r="K913" s="115"/>
      <c r="S913" s="92"/>
      <c r="T913" s="92"/>
      <c r="U913" s="92"/>
      <c r="W913" s="95"/>
    </row>
    <row r="914">
      <c r="K914" s="115"/>
      <c r="S914" s="92"/>
      <c r="T914" s="92"/>
      <c r="U914" s="92"/>
      <c r="W914" s="95"/>
    </row>
    <row r="915">
      <c r="K915" s="115"/>
      <c r="S915" s="92"/>
      <c r="T915" s="92"/>
      <c r="U915" s="92"/>
      <c r="W915" s="95"/>
    </row>
    <row r="916">
      <c r="K916" s="115"/>
      <c r="S916" s="92"/>
      <c r="T916" s="92"/>
      <c r="U916" s="92"/>
      <c r="W916" s="95"/>
    </row>
    <row r="917">
      <c r="K917" s="115"/>
      <c r="S917" s="92"/>
      <c r="T917" s="92"/>
      <c r="U917" s="92"/>
      <c r="W917" s="95"/>
    </row>
    <row r="918">
      <c r="K918" s="115"/>
      <c r="S918" s="92"/>
      <c r="T918" s="92"/>
      <c r="U918" s="92"/>
      <c r="W918" s="95"/>
    </row>
    <row r="919">
      <c r="K919" s="115"/>
      <c r="S919" s="92"/>
      <c r="T919" s="92"/>
      <c r="U919" s="92"/>
      <c r="W919" s="95"/>
    </row>
    <row r="920">
      <c r="K920" s="115"/>
      <c r="S920" s="92"/>
      <c r="T920" s="92"/>
      <c r="U920" s="92"/>
      <c r="W920" s="95"/>
    </row>
    <row r="921">
      <c r="K921" s="115"/>
      <c r="S921" s="92"/>
      <c r="T921" s="92"/>
      <c r="U921" s="92"/>
      <c r="W921" s="95"/>
    </row>
    <row r="922">
      <c r="K922" s="115"/>
      <c r="S922" s="92"/>
      <c r="T922" s="92"/>
      <c r="U922" s="92"/>
      <c r="W922" s="95"/>
    </row>
    <row r="923">
      <c r="K923" s="115"/>
      <c r="S923" s="92"/>
      <c r="T923" s="92"/>
      <c r="U923" s="92"/>
      <c r="W923" s="95"/>
    </row>
    <row r="924">
      <c r="K924" s="115"/>
      <c r="S924" s="92"/>
      <c r="T924" s="92"/>
      <c r="U924" s="92"/>
      <c r="W924" s="95"/>
    </row>
    <row r="925">
      <c r="K925" s="115"/>
      <c r="S925" s="92"/>
      <c r="T925" s="92"/>
      <c r="U925" s="92"/>
      <c r="W925" s="95"/>
    </row>
    <row r="926">
      <c r="K926" s="115"/>
      <c r="S926" s="92"/>
      <c r="T926" s="92"/>
      <c r="U926" s="92"/>
      <c r="W926" s="95"/>
    </row>
    <row r="927">
      <c r="K927" s="115"/>
      <c r="S927" s="92"/>
      <c r="T927" s="92"/>
      <c r="U927" s="92"/>
      <c r="W927" s="95"/>
    </row>
    <row r="928">
      <c r="K928" s="115"/>
      <c r="S928" s="92"/>
      <c r="T928" s="92"/>
      <c r="U928" s="92"/>
      <c r="W928" s="95"/>
    </row>
    <row r="929">
      <c r="K929" s="115"/>
      <c r="S929" s="92"/>
      <c r="T929" s="92"/>
      <c r="U929" s="92"/>
      <c r="W929" s="95"/>
    </row>
    <row r="930">
      <c r="K930" s="115"/>
      <c r="S930" s="92"/>
      <c r="T930" s="92"/>
      <c r="U930" s="92"/>
      <c r="W930" s="95"/>
    </row>
    <row r="931">
      <c r="K931" s="115"/>
      <c r="S931" s="92"/>
      <c r="T931" s="92"/>
      <c r="U931" s="92"/>
      <c r="W931" s="95"/>
    </row>
    <row r="932">
      <c r="K932" s="115"/>
      <c r="S932" s="92"/>
      <c r="T932" s="92"/>
      <c r="U932" s="92"/>
      <c r="W932" s="95"/>
    </row>
    <row r="933">
      <c r="K933" s="115"/>
      <c r="S933" s="92"/>
      <c r="T933" s="92"/>
      <c r="U933" s="92"/>
      <c r="W933" s="95"/>
    </row>
    <row r="934">
      <c r="K934" s="115"/>
      <c r="S934" s="92"/>
      <c r="T934" s="92"/>
      <c r="U934" s="92"/>
      <c r="W934" s="95"/>
    </row>
    <row r="935">
      <c r="K935" s="115"/>
      <c r="S935" s="92"/>
      <c r="T935" s="92"/>
      <c r="U935" s="92"/>
      <c r="W935" s="95"/>
    </row>
    <row r="936">
      <c r="K936" s="115"/>
      <c r="S936" s="92"/>
      <c r="T936" s="92"/>
      <c r="U936" s="92"/>
      <c r="W936" s="95"/>
    </row>
    <row r="937">
      <c r="K937" s="115"/>
      <c r="S937" s="92"/>
      <c r="T937" s="92"/>
      <c r="U937" s="92"/>
      <c r="W937" s="95"/>
    </row>
    <row r="938">
      <c r="K938" s="115"/>
      <c r="S938" s="92"/>
      <c r="T938" s="92"/>
      <c r="U938" s="92"/>
      <c r="W938" s="95"/>
    </row>
    <row r="939">
      <c r="K939" s="115"/>
      <c r="S939" s="92"/>
      <c r="T939" s="92"/>
      <c r="U939" s="92"/>
      <c r="W939" s="95"/>
    </row>
    <row r="940">
      <c r="K940" s="115"/>
      <c r="S940" s="92"/>
      <c r="T940" s="92"/>
      <c r="U940" s="92"/>
      <c r="W940" s="95"/>
    </row>
    <row r="941">
      <c r="K941" s="115"/>
      <c r="S941" s="92"/>
      <c r="T941" s="92"/>
      <c r="U941" s="92"/>
      <c r="W941" s="95"/>
    </row>
    <row r="942">
      <c r="K942" s="115"/>
      <c r="S942" s="92"/>
      <c r="T942" s="92"/>
      <c r="U942" s="92"/>
      <c r="W942" s="95"/>
    </row>
    <row r="943">
      <c r="K943" s="115"/>
      <c r="S943" s="92"/>
      <c r="T943" s="92"/>
      <c r="U943" s="92"/>
      <c r="W943" s="95"/>
    </row>
    <row r="944">
      <c r="K944" s="115"/>
      <c r="S944" s="92"/>
      <c r="T944" s="92"/>
      <c r="U944" s="92"/>
      <c r="W944" s="95"/>
    </row>
    <row r="945">
      <c r="K945" s="115"/>
      <c r="S945" s="92"/>
      <c r="T945" s="92"/>
      <c r="U945" s="92"/>
      <c r="W945" s="95"/>
    </row>
    <row r="946">
      <c r="K946" s="115"/>
      <c r="S946" s="92"/>
      <c r="T946" s="92"/>
      <c r="U946" s="92"/>
      <c r="W946" s="95"/>
    </row>
    <row r="947">
      <c r="K947" s="115"/>
      <c r="S947" s="92"/>
      <c r="T947" s="92"/>
      <c r="U947" s="92"/>
      <c r="W947" s="95"/>
    </row>
    <row r="948">
      <c r="K948" s="115"/>
      <c r="S948" s="92"/>
      <c r="T948" s="92"/>
      <c r="U948" s="92"/>
      <c r="W948" s="95"/>
    </row>
    <row r="949">
      <c r="K949" s="115"/>
      <c r="S949" s="92"/>
      <c r="T949" s="92"/>
      <c r="U949" s="92"/>
      <c r="W949" s="95"/>
    </row>
    <row r="950">
      <c r="K950" s="115"/>
      <c r="S950" s="92"/>
      <c r="T950" s="92"/>
      <c r="U950" s="92"/>
      <c r="W950" s="95"/>
    </row>
    <row r="951">
      <c r="K951" s="115"/>
      <c r="S951" s="92"/>
      <c r="T951" s="92"/>
      <c r="U951" s="92"/>
      <c r="W951" s="95"/>
    </row>
    <row r="952">
      <c r="K952" s="115"/>
      <c r="S952" s="92"/>
      <c r="T952" s="92"/>
      <c r="U952" s="92"/>
      <c r="W952" s="95"/>
    </row>
    <row r="953">
      <c r="K953" s="115"/>
      <c r="S953" s="92"/>
      <c r="T953" s="92"/>
      <c r="U953" s="92"/>
      <c r="W953" s="95"/>
    </row>
    <row r="954">
      <c r="K954" s="115"/>
      <c r="S954" s="92"/>
      <c r="T954" s="92"/>
      <c r="U954" s="92"/>
      <c r="W954" s="95"/>
    </row>
    <row r="955">
      <c r="K955" s="115"/>
      <c r="S955" s="92"/>
      <c r="T955" s="92"/>
      <c r="U955" s="92"/>
      <c r="W955" s="95"/>
    </row>
    <row r="956">
      <c r="K956" s="115"/>
      <c r="S956" s="92"/>
      <c r="T956" s="92"/>
      <c r="U956" s="92"/>
      <c r="W956" s="95"/>
    </row>
    <row r="957">
      <c r="K957" s="115"/>
      <c r="S957" s="92"/>
      <c r="T957" s="92"/>
      <c r="U957" s="92"/>
      <c r="W957" s="95"/>
    </row>
    <row r="958">
      <c r="K958" s="115"/>
      <c r="S958" s="92"/>
      <c r="T958" s="92"/>
      <c r="U958" s="92"/>
      <c r="W958" s="95"/>
    </row>
    <row r="959">
      <c r="K959" s="115"/>
      <c r="S959" s="92"/>
      <c r="T959" s="92"/>
      <c r="U959" s="92"/>
      <c r="W959" s="95"/>
    </row>
    <row r="960">
      <c r="K960" s="115"/>
      <c r="S960" s="92"/>
      <c r="T960" s="92"/>
      <c r="U960" s="92"/>
      <c r="W960" s="95"/>
    </row>
    <row r="961">
      <c r="K961" s="115"/>
      <c r="S961" s="92"/>
      <c r="T961" s="92"/>
      <c r="U961" s="92"/>
      <c r="W961" s="95"/>
    </row>
    <row r="962">
      <c r="K962" s="115"/>
      <c r="S962" s="92"/>
      <c r="T962" s="92"/>
      <c r="U962" s="92"/>
      <c r="W962" s="95"/>
    </row>
    <row r="963">
      <c r="K963" s="115"/>
      <c r="S963" s="92"/>
      <c r="T963" s="92"/>
      <c r="U963" s="92"/>
      <c r="W963" s="95"/>
    </row>
    <row r="964">
      <c r="K964" s="115"/>
      <c r="S964" s="92"/>
      <c r="T964" s="92"/>
      <c r="U964" s="92"/>
      <c r="W964" s="95"/>
    </row>
    <row r="965">
      <c r="K965" s="115"/>
      <c r="S965" s="92"/>
      <c r="T965" s="92"/>
      <c r="U965" s="92"/>
      <c r="W965" s="95"/>
    </row>
    <row r="966">
      <c r="K966" s="115"/>
      <c r="S966" s="92"/>
      <c r="T966" s="92"/>
      <c r="U966" s="92"/>
      <c r="W966" s="95"/>
    </row>
    <row r="967">
      <c r="K967" s="115"/>
      <c r="S967" s="92"/>
      <c r="T967" s="92"/>
      <c r="U967" s="92"/>
      <c r="W967" s="95"/>
    </row>
    <row r="968">
      <c r="K968" s="115"/>
      <c r="S968" s="92"/>
      <c r="T968" s="92"/>
      <c r="U968" s="92"/>
      <c r="W968" s="95"/>
    </row>
    <row r="969">
      <c r="K969" s="115"/>
      <c r="S969" s="92"/>
      <c r="T969" s="92"/>
      <c r="U969" s="92"/>
      <c r="W969" s="95"/>
    </row>
    <row r="970">
      <c r="K970" s="115"/>
      <c r="S970" s="92"/>
      <c r="T970" s="92"/>
      <c r="U970" s="92"/>
      <c r="W970" s="95"/>
    </row>
    <row r="971">
      <c r="K971" s="115"/>
      <c r="S971" s="92"/>
      <c r="T971" s="92"/>
      <c r="U971" s="92"/>
      <c r="W971" s="95"/>
    </row>
    <row r="972">
      <c r="K972" s="115"/>
      <c r="S972" s="92"/>
      <c r="T972" s="92"/>
      <c r="U972" s="92"/>
      <c r="W972" s="95"/>
    </row>
    <row r="973">
      <c r="K973" s="115"/>
      <c r="S973" s="92"/>
      <c r="T973" s="92"/>
      <c r="U973" s="92"/>
      <c r="W973" s="95"/>
    </row>
    <row r="974">
      <c r="K974" s="115"/>
      <c r="S974" s="92"/>
      <c r="T974" s="92"/>
      <c r="U974" s="92"/>
      <c r="W974" s="95"/>
    </row>
    <row r="975">
      <c r="K975" s="115"/>
      <c r="S975" s="92"/>
      <c r="T975" s="92"/>
      <c r="U975" s="92"/>
      <c r="W975" s="95"/>
    </row>
    <row r="976">
      <c r="K976" s="115"/>
      <c r="S976" s="92"/>
      <c r="T976" s="92"/>
      <c r="U976" s="92"/>
      <c r="W976" s="95"/>
    </row>
    <row r="977">
      <c r="K977" s="115"/>
      <c r="S977" s="92"/>
      <c r="T977" s="92"/>
      <c r="U977" s="92"/>
      <c r="W977" s="95"/>
    </row>
    <row r="978">
      <c r="K978" s="115"/>
      <c r="S978" s="92"/>
      <c r="T978" s="92"/>
      <c r="U978" s="92"/>
      <c r="W978" s="95"/>
    </row>
    <row r="979">
      <c r="K979" s="115"/>
      <c r="S979" s="92"/>
      <c r="T979" s="92"/>
      <c r="U979" s="92"/>
      <c r="W979" s="95"/>
    </row>
    <row r="980">
      <c r="K980" s="115"/>
      <c r="S980" s="92"/>
      <c r="T980" s="92"/>
      <c r="U980" s="92"/>
      <c r="W980" s="95"/>
    </row>
    <row r="981">
      <c r="K981" s="115"/>
      <c r="S981" s="92"/>
      <c r="T981" s="92"/>
      <c r="U981" s="92"/>
      <c r="W981" s="95"/>
    </row>
    <row r="982">
      <c r="K982" s="115"/>
      <c r="S982" s="92"/>
      <c r="T982" s="92"/>
      <c r="U982" s="92"/>
      <c r="W982" s="95"/>
    </row>
    <row r="983">
      <c r="K983" s="115"/>
      <c r="S983" s="92"/>
      <c r="T983" s="92"/>
      <c r="U983" s="92"/>
      <c r="W983" s="95"/>
    </row>
    <row r="984">
      <c r="K984" s="115"/>
      <c r="S984" s="92"/>
      <c r="T984" s="92"/>
      <c r="U984" s="92"/>
      <c r="W984" s="95"/>
    </row>
    <row r="985">
      <c r="K985" s="115"/>
      <c r="S985" s="92"/>
      <c r="T985" s="92"/>
      <c r="U985" s="92"/>
      <c r="W985" s="95"/>
    </row>
    <row r="986">
      <c r="K986" s="115"/>
      <c r="S986" s="92"/>
      <c r="T986" s="92"/>
      <c r="U986" s="92"/>
      <c r="W986" s="95"/>
    </row>
    <row r="987">
      <c r="K987" s="115"/>
      <c r="S987" s="92"/>
      <c r="T987" s="92"/>
      <c r="U987" s="92"/>
      <c r="W987" s="95"/>
    </row>
    <row r="988">
      <c r="K988" s="115"/>
      <c r="S988" s="92"/>
      <c r="T988" s="92"/>
      <c r="U988" s="92"/>
      <c r="W988" s="95"/>
    </row>
    <row r="989">
      <c r="K989" s="115"/>
      <c r="S989" s="92"/>
      <c r="T989" s="92"/>
      <c r="U989" s="92"/>
      <c r="W989" s="95"/>
    </row>
    <row r="990">
      <c r="K990" s="115"/>
      <c r="S990" s="92"/>
      <c r="T990" s="92"/>
      <c r="U990" s="92"/>
      <c r="W990" s="95"/>
    </row>
    <row r="991">
      <c r="K991" s="115"/>
      <c r="S991" s="92"/>
      <c r="T991" s="92"/>
      <c r="U991" s="92"/>
      <c r="W991" s="95"/>
    </row>
    <row r="992">
      <c r="K992" s="115"/>
      <c r="S992" s="92"/>
      <c r="T992" s="92"/>
      <c r="U992" s="92"/>
      <c r="W992" s="95"/>
    </row>
    <row r="993">
      <c r="K993" s="115"/>
      <c r="S993" s="92"/>
      <c r="T993" s="92"/>
      <c r="U993" s="92"/>
      <c r="W993" s="95"/>
    </row>
    <row r="994">
      <c r="K994" s="115"/>
      <c r="S994" s="92"/>
      <c r="T994" s="92"/>
      <c r="U994" s="92"/>
      <c r="W994" s="95"/>
    </row>
    <row r="995">
      <c r="K995" s="115"/>
      <c r="S995" s="92"/>
      <c r="T995" s="92"/>
      <c r="U995" s="92"/>
      <c r="W995" s="95"/>
    </row>
    <row r="996">
      <c r="K996" s="115"/>
      <c r="S996" s="92"/>
      <c r="T996" s="92"/>
      <c r="U996" s="92"/>
      <c r="W996" s="95"/>
    </row>
    <row r="997">
      <c r="K997" s="115"/>
      <c r="S997" s="92"/>
      <c r="T997" s="92"/>
      <c r="U997" s="92"/>
      <c r="W997" s="95"/>
    </row>
    <row r="998">
      <c r="K998" s="115"/>
      <c r="S998" s="92"/>
      <c r="T998" s="92"/>
      <c r="U998" s="92"/>
      <c r="W998" s="95"/>
    </row>
    <row r="999">
      <c r="K999" s="115"/>
      <c r="S999" s="92"/>
      <c r="T999" s="92"/>
      <c r="U999" s="92"/>
      <c r="W999" s="95"/>
    </row>
    <row r="1000">
      <c r="K1000" s="115"/>
      <c r="S1000" s="92"/>
      <c r="T1000" s="92"/>
      <c r="U1000" s="92"/>
      <c r="W1000" s="95"/>
    </row>
    <row r="1001">
      <c r="K1001" s="115"/>
      <c r="S1001" s="92"/>
      <c r="T1001" s="92"/>
      <c r="U1001" s="92"/>
      <c r="W1001" s="95"/>
    </row>
    <row r="1002">
      <c r="K1002" s="115"/>
      <c r="S1002" s="92"/>
      <c r="T1002" s="92"/>
      <c r="U1002" s="92"/>
      <c r="W1002" s="95"/>
    </row>
    <row r="1003">
      <c r="K1003" s="115"/>
      <c r="S1003" s="92"/>
      <c r="T1003" s="92"/>
      <c r="U1003" s="92"/>
      <c r="W1003" s="95"/>
    </row>
    <row r="1004">
      <c r="K1004" s="115"/>
      <c r="S1004" s="92"/>
      <c r="T1004" s="92"/>
      <c r="U1004" s="92"/>
      <c r="W1004" s="95"/>
    </row>
  </sheetData>
  <mergeCells count="3">
    <mergeCell ref="S1:U1"/>
    <mergeCell ref="V1:V2"/>
    <mergeCell ref="A26:C26"/>
  </mergeCells>
  <conditionalFormatting sqref="V3:V24">
    <cfRule type="cellIs" dxfId="0" priority="1" operator="greaterThanOrEqual">
      <formula>7</formula>
    </cfRule>
  </conditionalFormatting>
  <conditionalFormatting sqref="V3:V24">
    <cfRule type="cellIs" dxfId="2" priority="2" operator="lessThanOrEqual">
      <formula>3</formula>
    </cfRule>
  </conditionalFormatting>
  <conditionalFormatting sqref="X3:X24">
    <cfRule type="cellIs" dxfId="0" priority="3" operator="equal">
      <formula>8</formula>
    </cfRule>
  </conditionalFormatting>
  <conditionalFormatting sqref="X3:X24">
    <cfRule type="cellIs" dxfId="3" priority="4" operator="equal">
      <formula>7</formula>
    </cfRule>
  </conditionalFormatting>
  <conditionalFormatting sqref="X3:X24">
    <cfRule type="cellIs" dxfId="4" priority="5" operator="equal">
      <formula>6</formula>
    </cfRule>
  </conditionalFormatting>
  <conditionalFormatting sqref="X3:X24">
    <cfRule type="cellIs" dxfId="5" priority="6" operator="equal">
      <formula>5</formula>
    </cfRule>
  </conditionalFormatting>
  <conditionalFormatting sqref="X3:X24">
    <cfRule type="cellIs" dxfId="2" priority="7" operator="equal">
      <formula>1</formula>
    </cfRule>
  </conditionalFormatting>
  <conditionalFormatting sqref="Q3:R24">
    <cfRule type="cellIs" dxfId="6" priority="8" operator="lessThan">
      <formula>4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37.14"/>
    <col customWidth="1" min="3" max="3" width="5.71"/>
    <col customWidth="1" min="4" max="4" width="6.29"/>
    <col customWidth="1" min="5" max="5" width="5.71"/>
    <col customWidth="1" min="6" max="6" width="6.0"/>
    <col customWidth="1" min="7" max="19" width="5.71"/>
    <col customWidth="1" min="20" max="20" width="16.0"/>
    <col customWidth="1" min="23" max="24" width="13.0"/>
  </cols>
  <sheetData>
    <row r="1">
      <c r="A1" s="1"/>
      <c r="B1" s="2" t="s">
        <v>0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>
        <v>8.0</v>
      </c>
      <c r="K1" s="4">
        <v>9.0</v>
      </c>
      <c r="L1" s="4">
        <v>10.0</v>
      </c>
      <c r="M1" s="4">
        <v>11.0</v>
      </c>
      <c r="N1" s="4">
        <v>12.0</v>
      </c>
      <c r="O1" s="4">
        <v>13.0</v>
      </c>
      <c r="P1" s="4">
        <v>14.0</v>
      </c>
      <c r="Q1" s="4">
        <v>15.0</v>
      </c>
      <c r="R1" s="4">
        <v>16.0</v>
      </c>
      <c r="S1" s="4">
        <v>17.0</v>
      </c>
      <c r="T1" s="120" t="s">
        <v>118</v>
      </c>
    </row>
    <row r="2" ht="26.25" customHeight="1">
      <c r="A2" s="5"/>
      <c r="B2" s="5"/>
      <c r="C2" s="6">
        <v>44443.0</v>
      </c>
      <c r="D2" s="6">
        <v>44450.0</v>
      </c>
      <c r="E2" s="6">
        <v>44457.0</v>
      </c>
      <c r="F2" s="6">
        <v>44464.0</v>
      </c>
      <c r="G2" s="6">
        <v>44471.0</v>
      </c>
      <c r="H2" s="6">
        <v>44478.0</v>
      </c>
      <c r="I2" s="6">
        <v>44485.0</v>
      </c>
      <c r="J2" s="6">
        <v>44492.0</v>
      </c>
      <c r="K2" s="6">
        <v>44499.0</v>
      </c>
      <c r="L2" s="6">
        <v>44506.0</v>
      </c>
      <c r="M2" s="6">
        <v>44513.0</v>
      </c>
      <c r="N2" s="6">
        <v>44520.0</v>
      </c>
      <c r="O2" s="6">
        <v>44527.0</v>
      </c>
      <c r="P2" s="6">
        <v>44534.0</v>
      </c>
      <c r="Q2" s="6">
        <v>44541.0</v>
      </c>
      <c r="R2" s="6">
        <v>44548.0</v>
      </c>
      <c r="S2" s="6">
        <v>44555.0</v>
      </c>
      <c r="U2" s="7" t="s">
        <v>2</v>
      </c>
      <c r="V2" s="7" t="s">
        <v>3</v>
      </c>
      <c r="W2" s="7" t="s">
        <v>119</v>
      </c>
      <c r="X2" s="7" t="s">
        <v>120</v>
      </c>
    </row>
    <row r="3">
      <c r="A3" s="8">
        <v>1.0</v>
      </c>
      <c r="B3" s="9" t="str">
        <f>'Посещаемость'!B3</f>
        <v>Бандюк Павел Сергеевич</v>
      </c>
      <c r="C3" s="11" t="s">
        <v>6</v>
      </c>
      <c r="D3" s="11" t="s">
        <v>6</v>
      </c>
      <c r="E3" s="11" t="s">
        <v>6</v>
      </c>
      <c r="F3" s="11" t="s">
        <v>6</v>
      </c>
      <c r="G3" s="11">
        <v>4.59</v>
      </c>
      <c r="H3" s="11" t="s">
        <v>6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 t="s">
        <v>6</v>
      </c>
      <c r="P3" s="11" t="s">
        <v>6</v>
      </c>
      <c r="Q3" s="11" t="s">
        <v>6</v>
      </c>
      <c r="R3" s="11" t="s">
        <v>6</v>
      </c>
      <c r="S3" s="11"/>
      <c r="T3" s="121">
        <f t="shared" ref="T3:T20" si="1">ROUND(SUM(D3:I3,K3:N3,P3,R3)/12,0)</f>
        <v>0</v>
      </c>
      <c r="U3" s="14">
        <f t="shared" ref="U3:U24" si="2">(17-COUNTif($C3:$S3,"н"))/17</f>
        <v>0.1176470588</v>
      </c>
      <c r="V3">
        <f t="shared" ref="V3:V24" si="3">(17-COUNTIF($C3:$S3, "н"))/17</f>
        <v>0.1176470588</v>
      </c>
      <c r="W3" s="122"/>
      <c r="X3" s="123">
        <f>ROUND(V3,0)+ROUND((W3*0.8+T3*0.2),0)</f>
        <v>0</v>
      </c>
    </row>
    <row r="4">
      <c r="A4" s="15">
        <v>2.0</v>
      </c>
      <c r="B4" s="16" t="str">
        <f>'Посещаемость'!B4</f>
        <v>Гридюшко Анна Анатольевна</v>
      </c>
      <c r="C4" s="18"/>
      <c r="D4" s="18">
        <v>6.25</v>
      </c>
      <c r="E4" s="18">
        <v>6.48</v>
      </c>
      <c r="F4" s="18">
        <v>9.44</v>
      </c>
      <c r="G4" s="18">
        <v>7.77</v>
      </c>
      <c r="H4" s="18">
        <v>10.0</v>
      </c>
      <c r="I4" s="18">
        <v>7.29</v>
      </c>
      <c r="J4" s="18"/>
      <c r="K4" s="18">
        <v>5.63</v>
      </c>
      <c r="L4" s="18">
        <v>9.71</v>
      </c>
      <c r="M4" s="18">
        <v>10.0</v>
      </c>
      <c r="N4" s="18">
        <v>10.0</v>
      </c>
      <c r="O4" s="18"/>
      <c r="P4" s="18">
        <v>8.87</v>
      </c>
      <c r="Q4" s="18"/>
      <c r="R4" s="18">
        <v>8.46</v>
      </c>
      <c r="S4" s="18"/>
      <c r="T4" s="121">
        <f t="shared" si="1"/>
        <v>8</v>
      </c>
      <c r="U4" s="14">
        <f t="shared" si="2"/>
        <v>1</v>
      </c>
      <c r="V4">
        <f t="shared" si="3"/>
        <v>1</v>
      </c>
      <c r="W4" s="122">
        <v>10.0</v>
      </c>
      <c r="X4" s="71">
        <v>10.0</v>
      </c>
    </row>
    <row r="5">
      <c r="A5" s="8">
        <v>3.0</v>
      </c>
      <c r="B5" s="9" t="str">
        <f>'Посещаемость'!B5</f>
        <v>Гришкин Андрей Иванович</v>
      </c>
      <c r="C5" s="11"/>
      <c r="D5" s="11">
        <v>2.88</v>
      </c>
      <c r="E5" s="11">
        <v>5.0</v>
      </c>
      <c r="F5" s="11">
        <v>8.89</v>
      </c>
      <c r="G5" s="11">
        <v>5.08</v>
      </c>
      <c r="H5" s="11">
        <v>8.67</v>
      </c>
      <c r="I5" s="11">
        <v>8.13</v>
      </c>
      <c r="J5" s="11" t="s">
        <v>11</v>
      </c>
      <c r="K5" s="11">
        <v>3.63</v>
      </c>
      <c r="L5" s="11">
        <v>8.57</v>
      </c>
      <c r="M5" s="11">
        <v>8.0</v>
      </c>
      <c r="N5" s="11">
        <v>9.0</v>
      </c>
      <c r="O5" s="11"/>
      <c r="P5" s="11">
        <v>7.0</v>
      </c>
      <c r="Q5" s="11"/>
      <c r="R5" s="11">
        <v>7.56</v>
      </c>
      <c r="S5" s="11"/>
      <c r="T5" s="121">
        <f t="shared" si="1"/>
        <v>7</v>
      </c>
      <c r="U5" s="14">
        <f t="shared" si="2"/>
        <v>1</v>
      </c>
      <c r="V5">
        <f t="shared" si="3"/>
        <v>1</v>
      </c>
      <c r="W5" s="122">
        <v>7.0</v>
      </c>
      <c r="X5" s="123">
        <f t="shared" ref="X5:X20" si="4">ROUND(V5,0)+ROUND((W5*0.8+T5*0.2),0)</f>
        <v>8</v>
      </c>
    </row>
    <row r="6">
      <c r="A6" s="15">
        <v>4.0</v>
      </c>
      <c r="B6" s="16" t="str">
        <f>'Посещаемость'!B6</f>
        <v>Жуковский Павел Сергеевич</v>
      </c>
      <c r="C6" s="19"/>
      <c r="D6" s="18">
        <v>4.9</v>
      </c>
      <c r="E6" s="18">
        <v>5.78</v>
      </c>
      <c r="F6" s="18">
        <v>9.44</v>
      </c>
      <c r="G6" s="18">
        <v>4.52</v>
      </c>
      <c r="H6" s="18">
        <v>8.67</v>
      </c>
      <c r="I6" s="18">
        <v>6.04</v>
      </c>
      <c r="J6" s="18"/>
      <c r="K6" s="18">
        <v>5.56</v>
      </c>
      <c r="L6" s="18">
        <v>7.14</v>
      </c>
      <c r="M6" s="18">
        <v>10.0</v>
      </c>
      <c r="N6" s="18">
        <v>6.1</v>
      </c>
      <c r="O6" s="18"/>
      <c r="P6" s="18">
        <v>7.17</v>
      </c>
      <c r="Q6" s="18"/>
      <c r="R6" s="18">
        <v>7.95</v>
      </c>
      <c r="S6" s="18"/>
      <c r="T6" s="121">
        <f t="shared" si="1"/>
        <v>7</v>
      </c>
      <c r="U6" s="14">
        <f t="shared" si="2"/>
        <v>1</v>
      </c>
      <c r="V6">
        <f t="shared" si="3"/>
        <v>1</v>
      </c>
      <c r="W6" s="122">
        <v>9.0</v>
      </c>
      <c r="X6" s="123">
        <f t="shared" si="4"/>
        <v>10</v>
      </c>
    </row>
    <row r="7">
      <c r="A7" s="8">
        <v>5.0</v>
      </c>
      <c r="B7" s="9" t="str">
        <f>'Посещаемость'!B7</f>
        <v>Калинчук Иван Андреевич</v>
      </c>
      <c r="C7" s="11" t="s">
        <v>6</v>
      </c>
      <c r="D7" s="11">
        <v>3.28</v>
      </c>
      <c r="E7" s="11">
        <v>5.0</v>
      </c>
      <c r="F7" s="11" t="s">
        <v>6</v>
      </c>
      <c r="G7" s="11">
        <v>4.59</v>
      </c>
      <c r="H7" s="11" t="s">
        <v>6</v>
      </c>
      <c r="I7" s="11" t="s">
        <v>6</v>
      </c>
      <c r="J7" s="11" t="s">
        <v>6</v>
      </c>
      <c r="K7" s="11" t="s">
        <v>6</v>
      </c>
      <c r="L7" s="11">
        <v>10.0</v>
      </c>
      <c r="M7" s="11" t="s">
        <v>6</v>
      </c>
      <c r="N7" s="11">
        <v>6.1</v>
      </c>
      <c r="O7" s="11"/>
      <c r="P7" s="11">
        <v>5.74</v>
      </c>
      <c r="Q7" s="11"/>
      <c r="R7" s="11" t="s">
        <v>6</v>
      </c>
      <c r="S7" s="11"/>
      <c r="T7" s="121">
        <f t="shared" si="1"/>
        <v>3</v>
      </c>
      <c r="U7" s="14">
        <f t="shared" si="2"/>
        <v>0.5294117647</v>
      </c>
      <c r="V7">
        <f t="shared" si="3"/>
        <v>0.5294117647</v>
      </c>
      <c r="W7" s="122">
        <v>8.0</v>
      </c>
      <c r="X7" s="123">
        <f t="shared" si="4"/>
        <v>8</v>
      </c>
    </row>
    <row r="8">
      <c r="A8" s="15">
        <v>6.0</v>
      </c>
      <c r="B8" s="16" t="str">
        <f>'Посещаемость'!B8</f>
        <v>Кацуба Анастасия Владимировна</v>
      </c>
      <c r="C8" s="19"/>
      <c r="D8" s="18" t="s">
        <v>11</v>
      </c>
      <c r="E8" s="18">
        <v>9.53</v>
      </c>
      <c r="F8" s="18">
        <v>9.44</v>
      </c>
      <c r="G8" s="18">
        <v>6.21</v>
      </c>
      <c r="H8" s="18">
        <v>10.0</v>
      </c>
      <c r="I8" s="18">
        <v>8.13</v>
      </c>
      <c r="J8" s="18"/>
      <c r="K8" s="18">
        <v>5.25</v>
      </c>
      <c r="L8" s="18" t="s">
        <v>6</v>
      </c>
      <c r="M8" s="18">
        <v>8.0</v>
      </c>
      <c r="N8" s="18">
        <v>10.0</v>
      </c>
      <c r="O8" s="19"/>
      <c r="P8" s="18">
        <v>4.83</v>
      </c>
      <c r="Q8" s="18"/>
      <c r="R8" s="18">
        <v>8.72</v>
      </c>
      <c r="S8" s="18"/>
      <c r="T8" s="121">
        <f t="shared" si="1"/>
        <v>7</v>
      </c>
      <c r="U8" s="14">
        <f t="shared" si="2"/>
        <v>0.9411764706</v>
      </c>
      <c r="V8">
        <f t="shared" si="3"/>
        <v>0.9411764706</v>
      </c>
      <c r="W8" s="122">
        <v>9.0</v>
      </c>
      <c r="X8" s="123">
        <f t="shared" si="4"/>
        <v>10</v>
      </c>
    </row>
    <row r="9">
      <c r="A9" s="8">
        <v>7.0</v>
      </c>
      <c r="B9" s="9" t="str">
        <f>'Посещаемость'!B9</f>
        <v>Клещёв Максим Игоревич</v>
      </c>
      <c r="C9" s="11"/>
      <c r="D9" s="11" t="s">
        <v>6</v>
      </c>
      <c r="E9" s="11" t="s">
        <v>6</v>
      </c>
      <c r="F9" s="11" t="s">
        <v>11</v>
      </c>
      <c r="G9" s="11"/>
      <c r="H9" s="11" t="s">
        <v>6</v>
      </c>
      <c r="I9" s="11" t="s">
        <v>6</v>
      </c>
      <c r="J9" s="11" t="s">
        <v>6</v>
      </c>
      <c r="K9" s="11" t="s">
        <v>6</v>
      </c>
      <c r="L9" s="11" t="s">
        <v>6</v>
      </c>
      <c r="M9" s="11" t="s">
        <v>6</v>
      </c>
      <c r="N9" s="11" t="s">
        <v>6</v>
      </c>
      <c r="O9" s="11"/>
      <c r="P9" s="11" t="s">
        <v>6</v>
      </c>
      <c r="Q9" s="11" t="s">
        <v>6</v>
      </c>
      <c r="R9" s="11"/>
      <c r="S9" s="11"/>
      <c r="T9" s="121">
        <f t="shared" si="1"/>
        <v>0</v>
      </c>
      <c r="U9" s="14">
        <f t="shared" si="2"/>
        <v>0.3529411765</v>
      </c>
      <c r="V9">
        <f t="shared" si="3"/>
        <v>0.3529411765</v>
      </c>
      <c r="W9" s="122">
        <v>6.0</v>
      </c>
      <c r="X9" s="123">
        <f t="shared" si="4"/>
        <v>5</v>
      </c>
    </row>
    <row r="10">
      <c r="A10" s="15">
        <v>8.0</v>
      </c>
      <c r="B10" s="16" t="str">
        <f>'Посещаемость'!B10</f>
        <v>Коптев Глеб Егорович</v>
      </c>
      <c r="C10" s="18"/>
      <c r="D10" s="18" t="s">
        <v>6</v>
      </c>
      <c r="E10" s="18" t="s">
        <v>6</v>
      </c>
      <c r="F10" s="18" t="s">
        <v>6</v>
      </c>
      <c r="G10" s="18" t="s">
        <v>6</v>
      </c>
      <c r="H10" s="18"/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  <c r="N10" s="18" t="s">
        <v>6</v>
      </c>
      <c r="O10" s="18"/>
      <c r="P10" s="18">
        <v>6.48</v>
      </c>
      <c r="Q10" s="18"/>
      <c r="R10" s="18" t="s">
        <v>6</v>
      </c>
      <c r="S10" s="18"/>
      <c r="T10" s="121">
        <f t="shared" si="1"/>
        <v>1</v>
      </c>
      <c r="U10" s="14">
        <f t="shared" si="2"/>
        <v>0.3529411765</v>
      </c>
      <c r="V10">
        <f t="shared" si="3"/>
        <v>0.3529411765</v>
      </c>
      <c r="W10" s="122">
        <v>5.0</v>
      </c>
      <c r="X10" s="123">
        <f t="shared" si="4"/>
        <v>4</v>
      </c>
    </row>
    <row r="11">
      <c r="A11" s="8">
        <v>9.0</v>
      </c>
      <c r="B11" s="9" t="str">
        <f>'Посещаемость'!B11</f>
        <v>Коховец Алексей Сергеевич</v>
      </c>
      <c r="C11" s="11"/>
      <c r="D11" s="11" t="s">
        <v>6</v>
      </c>
      <c r="E11" s="11">
        <v>3.28</v>
      </c>
      <c r="F11" s="11">
        <v>3.96</v>
      </c>
      <c r="G11" s="11">
        <v>3.94</v>
      </c>
      <c r="H11" s="11">
        <v>8.0</v>
      </c>
      <c r="I11" s="11" t="s">
        <v>6</v>
      </c>
      <c r="J11" s="11"/>
      <c r="K11" s="11">
        <v>4.68</v>
      </c>
      <c r="L11" s="11">
        <v>5.71</v>
      </c>
      <c r="M11" s="11">
        <v>4.0</v>
      </c>
      <c r="N11" s="11">
        <v>5.1</v>
      </c>
      <c r="O11" s="11"/>
      <c r="P11" s="11">
        <v>5.91</v>
      </c>
      <c r="Q11" s="11"/>
      <c r="R11" s="11">
        <v>4.1</v>
      </c>
      <c r="S11" s="11"/>
      <c r="T11" s="121">
        <f t="shared" si="1"/>
        <v>4</v>
      </c>
      <c r="U11" s="14">
        <f t="shared" si="2"/>
        <v>0.8823529412</v>
      </c>
      <c r="V11">
        <f t="shared" si="3"/>
        <v>0.8823529412</v>
      </c>
      <c r="W11" s="122">
        <v>8.0</v>
      </c>
      <c r="X11" s="123">
        <f t="shared" si="4"/>
        <v>8</v>
      </c>
    </row>
    <row r="12">
      <c r="A12" s="15">
        <v>10.0</v>
      </c>
      <c r="B12" s="16" t="str">
        <f>'Посещаемость'!B12</f>
        <v>Малявко Александра Витальевна</v>
      </c>
      <c r="C12" s="18"/>
      <c r="D12" s="18">
        <v>6.75</v>
      </c>
      <c r="E12" s="18">
        <v>9.63</v>
      </c>
      <c r="F12" s="18">
        <v>9.44</v>
      </c>
      <c r="G12" s="18">
        <v>4.89</v>
      </c>
      <c r="H12" s="18">
        <v>10.0</v>
      </c>
      <c r="I12" s="18">
        <v>8.44</v>
      </c>
      <c r="J12" s="18"/>
      <c r="K12" s="18">
        <v>7.64</v>
      </c>
      <c r="L12" s="18">
        <v>8.57</v>
      </c>
      <c r="M12" s="18">
        <v>8.67</v>
      </c>
      <c r="N12" s="18">
        <v>6.1</v>
      </c>
      <c r="O12" s="18"/>
      <c r="P12" s="18">
        <v>8.3</v>
      </c>
      <c r="Q12" s="18"/>
      <c r="R12" s="18">
        <v>7.95</v>
      </c>
      <c r="S12" s="18"/>
      <c r="T12" s="121">
        <f t="shared" si="1"/>
        <v>8</v>
      </c>
      <c r="U12" s="14">
        <f t="shared" si="2"/>
        <v>1</v>
      </c>
      <c r="V12">
        <f t="shared" si="3"/>
        <v>1</v>
      </c>
      <c r="W12" s="122">
        <v>9.0</v>
      </c>
      <c r="X12" s="123">
        <f t="shared" si="4"/>
        <v>10</v>
      </c>
    </row>
    <row r="13">
      <c r="A13" s="8">
        <v>11.0</v>
      </c>
      <c r="B13" s="9" t="str">
        <f>'Посещаемость'!B13</f>
        <v>Матвеенок Алексей Валерьевич</v>
      </c>
      <c r="C13" s="11"/>
      <c r="D13" s="11" t="s">
        <v>6</v>
      </c>
      <c r="E13" s="11">
        <v>5.31</v>
      </c>
      <c r="F13" s="11">
        <v>8.06</v>
      </c>
      <c r="G13" s="11">
        <v>5.68</v>
      </c>
      <c r="H13" s="11">
        <v>10.0</v>
      </c>
      <c r="I13" s="11">
        <v>6.77</v>
      </c>
      <c r="J13" s="11"/>
      <c r="K13" s="11">
        <v>5.5</v>
      </c>
      <c r="L13" s="11">
        <v>7.86</v>
      </c>
      <c r="M13" s="11">
        <v>1.0</v>
      </c>
      <c r="N13" s="11">
        <v>4.1</v>
      </c>
      <c r="O13" s="11"/>
      <c r="P13" s="11">
        <v>9.57</v>
      </c>
      <c r="Q13" s="11"/>
      <c r="R13" s="11">
        <v>6.92</v>
      </c>
      <c r="S13" s="11"/>
      <c r="T13" s="121">
        <f t="shared" si="1"/>
        <v>6</v>
      </c>
      <c r="U13" s="14">
        <f t="shared" si="2"/>
        <v>0.9411764706</v>
      </c>
      <c r="V13">
        <f t="shared" si="3"/>
        <v>0.9411764706</v>
      </c>
      <c r="W13" s="122">
        <v>10.0</v>
      </c>
      <c r="X13" s="123">
        <f t="shared" si="4"/>
        <v>10</v>
      </c>
    </row>
    <row r="14">
      <c r="A14" s="15">
        <v>12.0</v>
      </c>
      <c r="B14" s="16" t="str">
        <f>'Посещаемость'!B14</f>
        <v>Махницкий Никита Дмитриевич</v>
      </c>
      <c r="C14" s="18"/>
      <c r="D14" s="18" t="s">
        <v>6</v>
      </c>
      <c r="E14" s="18" t="s">
        <v>6</v>
      </c>
      <c r="F14" s="18" t="s">
        <v>6</v>
      </c>
      <c r="G14" s="18" t="s">
        <v>6</v>
      </c>
      <c r="H14" s="18"/>
      <c r="I14" s="18" t="s">
        <v>6</v>
      </c>
      <c r="J14" s="18" t="s">
        <v>6</v>
      </c>
      <c r="K14" s="18" t="s">
        <v>6</v>
      </c>
      <c r="L14" s="18" t="s">
        <v>6</v>
      </c>
      <c r="M14" s="18" t="s">
        <v>6</v>
      </c>
      <c r="N14" s="18" t="s">
        <v>6</v>
      </c>
      <c r="O14" s="18"/>
      <c r="P14" s="18" t="s">
        <v>6</v>
      </c>
      <c r="Q14" s="18" t="s">
        <v>6</v>
      </c>
      <c r="R14" s="18" t="s">
        <v>6</v>
      </c>
      <c r="S14" s="18"/>
      <c r="T14" s="121">
        <f t="shared" si="1"/>
        <v>0</v>
      </c>
      <c r="U14" s="14">
        <f t="shared" si="2"/>
        <v>0.2352941176</v>
      </c>
      <c r="V14">
        <f t="shared" si="3"/>
        <v>0.2352941176</v>
      </c>
      <c r="W14" s="122">
        <v>5.0</v>
      </c>
      <c r="X14" s="123">
        <f t="shared" si="4"/>
        <v>4</v>
      </c>
    </row>
    <row r="15">
      <c r="A15" s="8">
        <v>13.0</v>
      </c>
      <c r="B15" s="9" t="str">
        <f>'Посещаемость'!B15</f>
        <v>Мирон Фёдор Тудорович</v>
      </c>
      <c r="C15" s="11"/>
      <c r="D15" s="11" t="s">
        <v>6</v>
      </c>
      <c r="E15" s="11" t="s">
        <v>6</v>
      </c>
      <c r="F15" s="11" t="s">
        <v>6</v>
      </c>
      <c r="G15" s="11">
        <v>4.17</v>
      </c>
      <c r="H15" s="11">
        <v>6.17</v>
      </c>
      <c r="I15" s="11" t="s">
        <v>6</v>
      </c>
      <c r="J15" s="11"/>
      <c r="K15" s="11" t="s">
        <v>6</v>
      </c>
      <c r="L15" s="11">
        <v>4.29</v>
      </c>
      <c r="M15" s="11">
        <v>6.67</v>
      </c>
      <c r="N15" s="11">
        <v>6.1</v>
      </c>
      <c r="O15" s="11" t="s">
        <v>11</v>
      </c>
      <c r="P15" s="11">
        <v>8.87</v>
      </c>
      <c r="Q15" s="11"/>
      <c r="R15" s="11">
        <v>6.92</v>
      </c>
      <c r="S15" s="11"/>
      <c r="T15" s="121">
        <f t="shared" si="1"/>
        <v>4</v>
      </c>
      <c r="U15" s="14">
        <f t="shared" si="2"/>
        <v>0.7058823529</v>
      </c>
      <c r="V15">
        <f t="shared" si="3"/>
        <v>0.7058823529</v>
      </c>
      <c r="W15" s="122">
        <v>7.0</v>
      </c>
      <c r="X15" s="123">
        <f t="shared" si="4"/>
        <v>7</v>
      </c>
    </row>
    <row r="16">
      <c r="A16" s="15">
        <v>14.0</v>
      </c>
      <c r="B16" s="16" t="str">
        <f>'Посещаемость'!B16</f>
        <v>Плеско Виктор Анатольевич</v>
      </c>
      <c r="C16" s="18"/>
      <c r="D16" s="18" t="s">
        <v>11</v>
      </c>
      <c r="E16" s="18">
        <v>3.13</v>
      </c>
      <c r="F16" s="18">
        <v>9.44</v>
      </c>
      <c r="G16" s="18">
        <v>1.89</v>
      </c>
      <c r="H16" s="18">
        <v>8.67</v>
      </c>
      <c r="I16" s="18">
        <v>8.13</v>
      </c>
      <c r="J16" s="18"/>
      <c r="K16" s="18">
        <v>3.38</v>
      </c>
      <c r="L16" s="18" t="s">
        <v>6</v>
      </c>
      <c r="M16" s="18">
        <v>9.33</v>
      </c>
      <c r="N16" s="18">
        <v>10.0</v>
      </c>
      <c r="O16" s="18"/>
      <c r="P16" s="18">
        <v>7.0</v>
      </c>
      <c r="Q16" s="18"/>
      <c r="R16" s="18">
        <v>8.33</v>
      </c>
      <c r="S16" s="18"/>
      <c r="T16" s="121">
        <f t="shared" si="1"/>
        <v>6</v>
      </c>
      <c r="U16" s="14">
        <f t="shared" si="2"/>
        <v>0.9411764706</v>
      </c>
      <c r="V16">
        <f t="shared" si="3"/>
        <v>0.9411764706</v>
      </c>
      <c r="W16" s="122">
        <v>9.0</v>
      </c>
      <c r="X16" s="123">
        <f t="shared" si="4"/>
        <v>9</v>
      </c>
    </row>
    <row r="17">
      <c r="A17" s="8">
        <v>15.0</v>
      </c>
      <c r="B17" s="9" t="str">
        <f>'Посещаемость'!B17</f>
        <v>Рогозенко Дмитрий Вадимович</v>
      </c>
      <c r="C17" s="13"/>
      <c r="D17" s="11" t="s">
        <v>27</v>
      </c>
      <c r="E17" s="11">
        <v>5.94</v>
      </c>
      <c r="F17" s="11">
        <v>10.0</v>
      </c>
      <c r="G17" s="11">
        <v>3.86</v>
      </c>
      <c r="H17" s="11">
        <v>10.0</v>
      </c>
      <c r="I17" s="11">
        <v>6.35</v>
      </c>
      <c r="J17" s="11" t="s">
        <v>6</v>
      </c>
      <c r="K17" s="11">
        <v>3.75</v>
      </c>
      <c r="L17" s="11">
        <v>7.81</v>
      </c>
      <c r="M17" s="11">
        <v>10.0</v>
      </c>
      <c r="N17" s="11">
        <v>6.1</v>
      </c>
      <c r="O17" s="11" t="s">
        <v>11</v>
      </c>
      <c r="P17" s="11">
        <v>5.7</v>
      </c>
      <c r="Q17" s="11"/>
      <c r="R17" s="11" t="s">
        <v>11</v>
      </c>
      <c r="S17" s="11"/>
      <c r="T17" s="121">
        <f t="shared" si="1"/>
        <v>6</v>
      </c>
      <c r="U17" s="14">
        <f t="shared" si="2"/>
        <v>0.9411764706</v>
      </c>
      <c r="V17">
        <f t="shared" si="3"/>
        <v>0.9411764706</v>
      </c>
      <c r="W17" s="122">
        <v>8.0</v>
      </c>
      <c r="X17" s="123">
        <f t="shared" si="4"/>
        <v>9</v>
      </c>
    </row>
    <row r="18">
      <c r="A18" s="15">
        <v>16.0</v>
      </c>
      <c r="B18" s="16" t="str">
        <f>'Посещаемость'!B18</f>
        <v>Рубацкий Андрей Александрович</v>
      </c>
      <c r="C18" s="18"/>
      <c r="D18" s="18" t="s">
        <v>6</v>
      </c>
      <c r="E18" s="18">
        <v>0.86</v>
      </c>
      <c r="F18" s="18">
        <v>10.0</v>
      </c>
      <c r="G18" s="18">
        <v>5.12</v>
      </c>
      <c r="H18" s="18" t="s">
        <v>6</v>
      </c>
      <c r="I18" s="18" t="s">
        <v>6</v>
      </c>
      <c r="J18" s="18" t="s">
        <v>6</v>
      </c>
      <c r="K18" s="18" t="s">
        <v>6</v>
      </c>
      <c r="L18" s="18">
        <v>6.67</v>
      </c>
      <c r="M18" s="18">
        <v>8.0</v>
      </c>
      <c r="N18" s="18">
        <v>6.1</v>
      </c>
      <c r="O18" s="18"/>
      <c r="P18" s="18">
        <v>9.35</v>
      </c>
      <c r="Q18" s="18"/>
      <c r="R18" s="18">
        <v>7.95</v>
      </c>
      <c r="S18" s="18"/>
      <c r="T18" s="121">
        <f t="shared" si="1"/>
        <v>5</v>
      </c>
      <c r="U18" s="14">
        <f t="shared" si="2"/>
        <v>0.7058823529</v>
      </c>
      <c r="V18">
        <f t="shared" si="3"/>
        <v>0.7058823529</v>
      </c>
      <c r="W18" s="122">
        <v>8.0</v>
      </c>
      <c r="X18" s="123">
        <f t="shared" si="4"/>
        <v>8</v>
      </c>
    </row>
    <row r="19">
      <c r="A19" s="8">
        <v>17.0</v>
      </c>
      <c r="B19" s="9" t="str">
        <f>'Посещаемость'!B19</f>
        <v>Шиковец Александр Дмитриевич</v>
      </c>
      <c r="C19" s="13"/>
      <c r="D19" s="11" t="s">
        <v>6</v>
      </c>
      <c r="E19" s="11" t="s">
        <v>6</v>
      </c>
      <c r="F19" s="11">
        <v>9.17</v>
      </c>
      <c r="G19" s="11">
        <v>1.03</v>
      </c>
      <c r="H19" s="11" t="s">
        <v>6</v>
      </c>
      <c r="I19" s="11" t="s">
        <v>6</v>
      </c>
      <c r="J19" s="11" t="s">
        <v>6</v>
      </c>
      <c r="K19" s="11">
        <v>1.96</v>
      </c>
      <c r="L19" s="11" t="s">
        <v>6</v>
      </c>
      <c r="M19" s="11" t="s">
        <v>6</v>
      </c>
      <c r="N19" s="11" t="s">
        <v>6</v>
      </c>
      <c r="O19" s="11"/>
      <c r="P19" s="11" t="s">
        <v>6</v>
      </c>
      <c r="Q19" s="11"/>
      <c r="R19" s="11" t="s">
        <v>6</v>
      </c>
      <c r="S19" s="11"/>
      <c r="T19" s="121">
        <f t="shared" si="1"/>
        <v>1</v>
      </c>
      <c r="U19" s="14">
        <f t="shared" si="2"/>
        <v>0.4117647059</v>
      </c>
      <c r="V19">
        <f t="shared" si="3"/>
        <v>0.4117647059</v>
      </c>
      <c r="W19" s="122">
        <v>7.0</v>
      </c>
      <c r="X19" s="123">
        <f t="shared" si="4"/>
        <v>6</v>
      </c>
    </row>
    <row r="20">
      <c r="A20" s="15">
        <v>18.0</v>
      </c>
      <c r="B20" s="16" t="str">
        <f>'Посещаемость'!B20</f>
        <v>Шилкин Егор Георгиевич</v>
      </c>
      <c r="C20" s="18"/>
      <c r="D20" s="18">
        <v>8.1</v>
      </c>
      <c r="E20" s="18">
        <v>5.65</v>
      </c>
      <c r="F20" s="18">
        <v>8.15</v>
      </c>
      <c r="G20" s="18">
        <v>5.65</v>
      </c>
      <c r="H20" s="18">
        <v>7.5</v>
      </c>
      <c r="I20" s="18">
        <v>5.0</v>
      </c>
      <c r="J20" s="18" t="s">
        <v>11</v>
      </c>
      <c r="K20" s="18">
        <v>9.5</v>
      </c>
      <c r="L20" s="18">
        <v>8.57</v>
      </c>
      <c r="M20" s="18">
        <v>8.0</v>
      </c>
      <c r="N20" s="18">
        <v>6.1</v>
      </c>
      <c r="O20" s="18" t="s">
        <v>11</v>
      </c>
      <c r="P20" s="18">
        <v>7.0</v>
      </c>
      <c r="Q20" s="18" t="s">
        <v>11</v>
      </c>
      <c r="R20" s="18" t="s">
        <v>11</v>
      </c>
      <c r="S20" s="18"/>
      <c r="T20" s="121">
        <f t="shared" si="1"/>
        <v>7</v>
      </c>
      <c r="U20" s="14">
        <f t="shared" si="2"/>
        <v>1</v>
      </c>
      <c r="V20">
        <f t="shared" si="3"/>
        <v>1</v>
      </c>
      <c r="W20" s="122">
        <v>7.0</v>
      </c>
      <c r="X20" s="123">
        <f t="shared" si="4"/>
        <v>8</v>
      </c>
    </row>
    <row r="21" hidden="1">
      <c r="A21" s="8">
        <v>19.0</v>
      </c>
      <c r="B21" s="9" t="str">
        <f>'Посещаемость'!B21</f>
        <v/>
      </c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4">
        <f t="shared" ref="T21:T24" si="5">round(sum(E21:K21,N21,P21:S21)/11+countblank(L21)/2+countblank(M21)/2+countblank(O21)/2,0)</f>
        <v>2</v>
      </c>
      <c r="U21" s="14">
        <f t="shared" si="2"/>
        <v>1</v>
      </c>
      <c r="V21">
        <f t="shared" si="3"/>
        <v>1</v>
      </c>
      <c r="W21" s="122"/>
      <c r="X21" s="125">
        <f t="shared" ref="X21:X24" si="6">if(T21&gt;=9,T21,W21)+if(isblank(W21),0,if(T21&gt;=6,1,0))</f>
        <v>0</v>
      </c>
    </row>
    <row r="22" hidden="1">
      <c r="A22" s="15">
        <v>20.0</v>
      </c>
      <c r="B22" s="16" t="str">
        <f>'Посещаемость'!B22</f>
        <v/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24">
        <f t="shared" si="5"/>
        <v>2</v>
      </c>
      <c r="U22" s="14">
        <f t="shared" si="2"/>
        <v>1</v>
      </c>
      <c r="V22">
        <f t="shared" si="3"/>
        <v>1</v>
      </c>
      <c r="W22" s="122"/>
      <c r="X22" s="125">
        <f t="shared" si="6"/>
        <v>0</v>
      </c>
    </row>
    <row r="23" hidden="1">
      <c r="A23" s="8">
        <v>21.0</v>
      </c>
      <c r="B23" s="9" t="str">
        <f>'Посещаемость'!B23</f>
        <v/>
      </c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4">
        <f t="shared" si="5"/>
        <v>2</v>
      </c>
      <c r="U23" s="14">
        <f t="shared" si="2"/>
        <v>1</v>
      </c>
      <c r="V23">
        <f t="shared" si="3"/>
        <v>1</v>
      </c>
      <c r="W23" s="122"/>
      <c r="X23" s="125">
        <f t="shared" si="6"/>
        <v>0</v>
      </c>
    </row>
    <row r="24" hidden="1">
      <c r="A24" s="15">
        <v>22.0</v>
      </c>
      <c r="B24" s="16" t="str">
        <f>'Посещаемость'!B24</f>
        <v/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24">
        <f t="shared" si="5"/>
        <v>2</v>
      </c>
      <c r="U24" s="14">
        <f t="shared" si="2"/>
        <v>1</v>
      </c>
      <c r="V24">
        <f t="shared" si="3"/>
        <v>1</v>
      </c>
      <c r="W24" s="122"/>
      <c r="X24" s="125">
        <f t="shared" si="6"/>
        <v>0</v>
      </c>
    </row>
  </sheetData>
  <mergeCells count="3">
    <mergeCell ref="A1:A2"/>
    <mergeCell ref="B1:B2"/>
    <mergeCell ref="T1:T2"/>
  </mergeCells>
  <conditionalFormatting sqref="T3:T24">
    <cfRule type="cellIs" dxfId="0" priority="1" operator="greaterThanOrEqual">
      <formula>7</formula>
    </cfRule>
  </conditionalFormatting>
  <conditionalFormatting sqref="T3:T24">
    <cfRule type="cellIs" dxfId="3" priority="2" operator="greaterThanOrEqual">
      <formula>6</formula>
    </cfRule>
  </conditionalFormatting>
  <conditionalFormatting sqref="X3:X24">
    <cfRule type="cellIs" dxfId="0" priority="3" operator="greaterThanOrEqual">
      <formula>7</formula>
    </cfRule>
  </conditionalFormatting>
  <conditionalFormatting sqref="U3:U24">
    <cfRule type="cellIs" dxfId="0" priority="4" operator="greaterThanOrEqual">
      <formula>0.75</formula>
    </cfRule>
  </conditionalFormatting>
  <conditionalFormatting sqref="C3:S20">
    <cfRule type="cellIs" dxfId="9" priority="5" operator="greaterThanOrEqual">
      <formula>4</formula>
    </cfRule>
  </conditionalFormatting>
  <conditionalFormatting sqref="C3:S20">
    <cfRule type="cellIs" dxfId="3" priority="6" operator="lessThan">
      <formula>4</formula>
    </cfRule>
  </conditionalFormatting>
  <conditionalFormatting sqref="C3:S20">
    <cfRule type="cellIs" dxfId="6" priority="7" operator="equal">
      <formula>"н"</formula>
    </cfRule>
  </conditionalFormatting>
  <conditionalFormatting sqref="C3:S20">
    <cfRule type="cellIs" dxfId="4" priority="8" operator="equal">
      <formula>"о"</formula>
    </cfRule>
  </conditionalFormatting>
  <drawing r:id="rId1"/>
</worksheet>
</file>