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ds106\Desktop\Excel\"/>
    </mc:Choice>
  </mc:AlternateContent>
  <bookViews>
    <workbookView xWindow="0" yWindow="0" windowWidth="20490" windowHeight="7635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2" i="1" l="1"/>
  <c r="C30" i="1"/>
  <c r="C28" i="1"/>
  <c r="C24" i="1"/>
  <c r="C22" i="1"/>
  <c r="C18" i="1"/>
  <c r="C17" i="1"/>
  <c r="C16" i="1"/>
  <c r="C15" i="1"/>
  <c r="E14" i="1"/>
  <c r="F14" i="1"/>
  <c r="G14" i="1"/>
  <c r="H14" i="1"/>
  <c r="D14" i="1"/>
  <c r="C12" i="1"/>
  <c r="F10" i="1"/>
  <c r="G10" i="1"/>
  <c r="H10" i="1"/>
  <c r="E10" i="1"/>
  <c r="D10" i="1"/>
  <c r="C9" i="1"/>
  <c r="C8" i="1"/>
  <c r="C7" i="1"/>
  <c r="D4" i="1"/>
  <c r="D9" i="1" s="1"/>
  <c r="D15" i="1" l="1"/>
  <c r="D18" i="1"/>
  <c r="E4" i="1"/>
  <c r="D7" i="1"/>
  <c r="D8" i="1"/>
  <c r="E9" i="1" l="1"/>
  <c r="E8" i="1"/>
  <c r="E7" i="1"/>
  <c r="E12" i="1" s="1"/>
  <c r="F4" i="1"/>
  <c r="E18" i="1"/>
  <c r="E15" i="1"/>
  <c r="D16" i="1"/>
  <c r="D17" i="1" s="1"/>
  <c r="D22" i="1" s="1"/>
  <c r="D12" i="1"/>
  <c r="D24" i="1" l="1"/>
  <c r="D28" i="1" s="1"/>
  <c r="F9" i="1"/>
  <c r="F8" i="1"/>
  <c r="F7" i="1"/>
  <c r="F12" i="1" s="1"/>
  <c r="G4" i="1"/>
  <c r="F18" i="1"/>
  <c r="F15" i="1"/>
  <c r="E16" i="1"/>
  <c r="E17" i="1" s="1"/>
  <c r="E22" i="1" s="1"/>
  <c r="E24" i="1" s="1"/>
  <c r="E28" i="1" s="1"/>
  <c r="E30" i="1" l="1"/>
  <c r="E32" i="1" s="1"/>
  <c r="F16" i="1"/>
  <c r="F17" i="1" s="1"/>
  <c r="F22" i="1" s="1"/>
  <c r="F24" i="1" s="1"/>
  <c r="F28" i="1" s="1"/>
  <c r="D30" i="1"/>
  <c r="D32" i="1" s="1"/>
  <c r="G18" i="1"/>
  <c r="G15" i="1"/>
  <c r="G9" i="1"/>
  <c r="G7" i="1"/>
  <c r="H4" i="1"/>
  <c r="G8" i="1"/>
  <c r="F30" i="1" l="1"/>
  <c r="F32" i="1" s="1"/>
  <c r="G16" i="1"/>
  <c r="G17" i="1" s="1"/>
  <c r="G22" i="1" s="1"/>
  <c r="H18" i="1"/>
  <c r="H15" i="1"/>
  <c r="H8" i="1"/>
  <c r="H9" i="1"/>
  <c r="H7" i="1"/>
  <c r="G12" i="1"/>
  <c r="H12" i="1" l="1"/>
  <c r="H16" i="1"/>
  <c r="H17" i="1" s="1"/>
  <c r="H22" i="1" s="1"/>
  <c r="H24" i="1" s="1"/>
  <c r="H28" i="1" s="1"/>
  <c r="G24" i="1"/>
  <c r="G28" i="1" s="1"/>
  <c r="H30" i="1" l="1"/>
  <c r="H32" i="1" s="1"/>
  <c r="G30" i="1"/>
  <c r="G32" i="1" s="1"/>
</calcChain>
</file>

<file path=xl/sharedStrings.xml><?xml version="1.0" encoding="utf-8"?>
<sst xmlns="http://schemas.openxmlformats.org/spreadsheetml/2006/main" count="49" uniqueCount="40">
  <si>
    <t>Sales</t>
  </si>
  <si>
    <t>% Growth over the previous year</t>
  </si>
  <si>
    <t>Materials</t>
  </si>
  <si>
    <t>Wages</t>
  </si>
  <si>
    <t>Other benefits</t>
  </si>
  <si>
    <t>Others</t>
  </si>
  <si>
    <t>Total Cost of Goods Sold</t>
  </si>
  <si>
    <t>Salary : Office</t>
  </si>
  <si>
    <t>Salary : Sales</t>
  </si>
  <si>
    <t>Other Benefits</t>
  </si>
  <si>
    <t>Advertising and Promotions</t>
  </si>
  <si>
    <t>Depreciation</t>
  </si>
  <si>
    <t>Miscellaneous</t>
  </si>
  <si>
    <t>Total General and Admin Expenses</t>
  </si>
  <si>
    <t>Total Operaing Costs</t>
  </si>
  <si>
    <t>Interest on Loans</t>
  </si>
  <si>
    <t>Pre-tax Income</t>
  </si>
  <si>
    <t>Tax</t>
  </si>
  <si>
    <t>Profit</t>
  </si>
  <si>
    <t>Total Salary</t>
  </si>
  <si>
    <t>INCOME AND EXPENSES PROJECTION</t>
  </si>
  <si>
    <t>Parameters</t>
  </si>
  <si>
    <t>Description</t>
  </si>
  <si>
    <t>Starts at 10,000 and grows by a percentage</t>
  </si>
  <si>
    <t>17% of Sales</t>
  </si>
  <si>
    <t>14% of Sales</t>
  </si>
  <si>
    <t>2.1% of Sales</t>
  </si>
  <si>
    <t>Starts at 100, then grows by 8% yearly</t>
  </si>
  <si>
    <t>Salary: Office</t>
  </si>
  <si>
    <t>Starts at 1,000 then grows by 10% annually</t>
  </si>
  <si>
    <t>Salary: Sales</t>
  </si>
  <si>
    <t>8% of Sales</t>
  </si>
  <si>
    <t>17% of Total Salary</t>
  </si>
  <si>
    <t>Advertising &amp; Promotions</t>
  </si>
  <si>
    <t>2.5% of Sales</t>
  </si>
  <si>
    <t xml:space="preserve">Depreciation </t>
  </si>
  <si>
    <t>Fixed at 20 every year</t>
  </si>
  <si>
    <t>Starts at 10 and grows by a fixed amount of 10 annually</t>
  </si>
  <si>
    <t>A fixed amount of 10 each year</t>
  </si>
  <si>
    <t>52% of Pre-tax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</si>
</sst>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₹-4009]\ #,##0.00"/>
  </numFmts>
  <fonts count="6" x14ac:knownFonts="1">
    <font>
      <sz val="11"/>
      <color theme="1"/>
      <name val="Calibri"/>
      <family val="2"/>
      <scheme val="minor"/>
    </font>
    <font>
      <b/>
      <sz val="20"/>
      <color theme="1"/>
      <name val="Times New Roman"/>
      <family val="1"/>
    </font>
    <font>
      <sz val="12"/>
      <color theme="1"/>
      <name val="Times New Roman"/>
      <family val="1"/>
    </font>
    <font>
      <sz val="11"/>
      <color theme="1"/>
      <name val="Times New Roman"/>
      <family val="1"/>
    </font>
    <font>
      <b/>
      <sz val="16"/>
      <color theme="1"/>
      <name val="Times New Roman"/>
      <family val="1"/>
    </font>
    <font>
      <b/>
      <sz val="11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164" fontId="3" fillId="2" borderId="1" xfId="0" applyNumberFormat="1" applyFont="1" applyFill="1" applyBorder="1" applyAlignment="1">
      <alignment horizontal="center" vertical="center"/>
    </xf>
    <xf numFmtId="10" fontId="3" fillId="2" borderId="1" xfId="0" applyNumberFormat="1" applyFont="1" applyFill="1" applyBorder="1" applyAlignment="1">
      <alignment horizontal="center" vertical="center"/>
    </xf>
    <xf numFmtId="0" fontId="3" fillId="2" borderId="1" xfId="0" applyNumberFormat="1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164" fontId="3" fillId="2" borderId="6" xfId="0" applyNumberFormat="1" applyFont="1" applyFill="1" applyBorder="1" applyAlignment="1">
      <alignment horizontal="center" vertical="center"/>
    </xf>
    <xf numFmtId="10" fontId="3" fillId="2" borderId="6" xfId="0" applyNumberFormat="1" applyFont="1" applyFill="1" applyBorder="1" applyAlignment="1">
      <alignment horizontal="center" vertical="center"/>
    </xf>
    <xf numFmtId="0" fontId="3" fillId="2" borderId="6" xfId="0" applyNumberFormat="1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164" fontId="3" fillId="2" borderId="8" xfId="0" applyNumberFormat="1" applyFont="1" applyFill="1" applyBorder="1" applyAlignment="1">
      <alignment horizontal="center" vertical="center"/>
    </xf>
    <xf numFmtId="164" fontId="3" fillId="2" borderId="9" xfId="0" applyNumberFormat="1" applyFont="1" applyFill="1" applyBorder="1" applyAlignment="1">
      <alignment horizontal="center" vertical="center"/>
    </xf>
    <xf numFmtId="0" fontId="3" fillId="3" borderId="10" xfId="0" applyFont="1" applyFill="1" applyBorder="1"/>
    <xf numFmtId="0" fontId="4" fillId="3" borderId="11" xfId="0" applyFont="1" applyFill="1" applyBorder="1" applyAlignment="1">
      <alignment horizontal="center" vertical="center"/>
    </xf>
    <xf numFmtId="0" fontId="4" fillId="3" borderId="1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9" fontId="2" fillId="2" borderId="1" xfId="0" applyNumberFormat="1" applyFont="1" applyFill="1" applyBorder="1" applyAlignment="1">
      <alignment horizontal="center" vertical="center"/>
    </xf>
    <xf numFmtId="1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/>
    </xf>
    <xf numFmtId="9" fontId="2" fillId="2" borderId="8" xfId="0" applyNumberFormat="1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/>
    </xf>
    <xf numFmtId="3" fontId="2" fillId="2" borderId="11" xfId="0" applyNumberFormat="1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 wrapText="1"/>
    </xf>
    <xf numFmtId="0" fontId="1" fillId="4" borderId="13" xfId="0" applyFont="1" applyFill="1" applyBorder="1" applyAlignment="1">
      <alignment horizontal="center" vertical="center"/>
    </xf>
    <xf numFmtId="0" fontId="1" fillId="4" borderId="14" xfId="0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2"/>
  <sheetViews>
    <sheetView tabSelected="1" topLeftCell="B1" zoomScaleNormal="100" workbookViewId="0">
      <selection activeCell="K3" sqref="K3"/>
    </sheetView>
  </sheetViews>
  <sheetFormatPr defaultRowHeight="15" x14ac:dyDescent="0.25"/>
  <cols>
    <col min="2" max="2" width="34" customWidth="1"/>
    <col min="3" max="3" width="11" customWidth="1"/>
    <col min="4" max="8" width="10.7109375" bestFit="1" customWidth="1"/>
  </cols>
  <sheetData>
    <row r="1" spans="2:8" ht="15.75" thickBot="1" x14ac:dyDescent="0.3"/>
    <row r="2" spans="2:8" ht="60.75" customHeight="1" thickBot="1" x14ac:dyDescent="0.3">
      <c r="B2" s="26" t="s">
        <v>20</v>
      </c>
      <c r="C2" s="27"/>
      <c r="D2" s="27"/>
      <c r="E2" s="27"/>
      <c r="F2" s="27"/>
      <c r="G2" s="27"/>
      <c r="H2" s="28"/>
    </row>
    <row r="3" spans="2:8" ht="29.25" customHeight="1" x14ac:dyDescent="0.25">
      <c r="B3" s="11"/>
      <c r="C3" s="12">
        <v>1999</v>
      </c>
      <c r="D3" s="12">
        <v>2000</v>
      </c>
      <c r="E3" s="12">
        <v>2001</v>
      </c>
      <c r="F3" s="12">
        <v>2002</v>
      </c>
      <c r="G3" s="12">
        <v>2003</v>
      </c>
      <c r="H3" s="13">
        <v>2004</v>
      </c>
    </row>
    <row r="4" spans="2:8" ht="23.25" customHeight="1" x14ac:dyDescent="0.25">
      <c r="B4" s="4" t="s">
        <v>0</v>
      </c>
      <c r="C4" s="1">
        <v>10000</v>
      </c>
      <c r="D4" s="1">
        <f>C4*D5+C4</f>
        <v>12000</v>
      </c>
      <c r="E4" s="1">
        <f t="shared" ref="E4:H4" si="0">D4*E5+D4</f>
        <v>15600</v>
      </c>
      <c r="F4" s="1">
        <f t="shared" si="0"/>
        <v>18720</v>
      </c>
      <c r="G4" s="1">
        <f t="shared" si="0"/>
        <v>20592</v>
      </c>
      <c r="H4" s="5">
        <f t="shared" si="0"/>
        <v>22651.200000000001</v>
      </c>
    </row>
    <row r="5" spans="2:8" ht="23.25" customHeight="1" x14ac:dyDescent="0.25">
      <c r="B5" s="4" t="s">
        <v>1</v>
      </c>
      <c r="C5" s="1"/>
      <c r="D5" s="2">
        <v>0.2</v>
      </c>
      <c r="E5" s="2">
        <v>0.3</v>
      </c>
      <c r="F5" s="2">
        <v>0.2</v>
      </c>
      <c r="G5" s="2">
        <v>0.1</v>
      </c>
      <c r="H5" s="6">
        <v>0.1</v>
      </c>
    </row>
    <row r="6" spans="2:8" ht="23.25" customHeight="1" x14ac:dyDescent="0.25">
      <c r="B6" s="4"/>
      <c r="C6" s="1"/>
      <c r="D6" s="1"/>
      <c r="E6" s="1"/>
      <c r="F6" s="1"/>
      <c r="G6" s="1"/>
      <c r="H6" s="5"/>
    </row>
    <row r="7" spans="2:8" ht="23.25" customHeight="1" x14ac:dyDescent="0.25">
      <c r="B7" s="4" t="s">
        <v>2</v>
      </c>
      <c r="C7" s="1">
        <f>C4*17%</f>
        <v>1700.0000000000002</v>
      </c>
      <c r="D7" s="1">
        <f t="shared" ref="D7:H7" si="1">D4*17%</f>
        <v>2040.0000000000002</v>
      </c>
      <c r="E7" s="1">
        <f t="shared" si="1"/>
        <v>2652</v>
      </c>
      <c r="F7" s="1">
        <f t="shared" si="1"/>
        <v>3182.4</v>
      </c>
      <c r="G7" s="1">
        <f t="shared" si="1"/>
        <v>3500.6400000000003</v>
      </c>
      <c r="H7" s="5">
        <f t="shared" si="1"/>
        <v>3850.7040000000002</v>
      </c>
    </row>
    <row r="8" spans="2:8" ht="23.25" customHeight="1" x14ac:dyDescent="0.25">
      <c r="B8" s="4" t="s">
        <v>3</v>
      </c>
      <c r="C8" s="1">
        <f>14%*C4</f>
        <v>1400.0000000000002</v>
      </c>
      <c r="D8" s="1">
        <f t="shared" ref="D8:H8" si="2">14%*D4</f>
        <v>1680.0000000000002</v>
      </c>
      <c r="E8" s="1">
        <f t="shared" si="2"/>
        <v>2184</v>
      </c>
      <c r="F8" s="1">
        <f t="shared" si="2"/>
        <v>2620.8000000000002</v>
      </c>
      <c r="G8" s="1">
        <f t="shared" si="2"/>
        <v>2882.88</v>
      </c>
      <c r="H8" s="5">
        <f t="shared" si="2"/>
        <v>3171.1680000000006</v>
      </c>
    </row>
    <row r="9" spans="2:8" ht="23.25" customHeight="1" x14ac:dyDescent="0.25">
      <c r="B9" s="4" t="s">
        <v>4</v>
      </c>
      <c r="C9" s="1">
        <f>2.1%*C4</f>
        <v>210</v>
      </c>
      <c r="D9" s="1">
        <f t="shared" ref="D9:H9" si="3">2.1%*D4</f>
        <v>252.00000000000003</v>
      </c>
      <c r="E9" s="1">
        <f t="shared" si="3"/>
        <v>327.60000000000002</v>
      </c>
      <c r="F9" s="1">
        <f t="shared" si="3"/>
        <v>393.12</v>
      </c>
      <c r="G9" s="1">
        <f t="shared" si="3"/>
        <v>432.43200000000002</v>
      </c>
      <c r="H9" s="5">
        <f t="shared" si="3"/>
        <v>475.67520000000002</v>
      </c>
    </row>
    <row r="10" spans="2:8" ht="23.25" customHeight="1" x14ac:dyDescent="0.25">
      <c r="B10" s="4" t="s">
        <v>5</v>
      </c>
      <c r="C10" s="1">
        <v>100</v>
      </c>
      <c r="D10" s="1">
        <f>C10*8%+C10</f>
        <v>108</v>
      </c>
      <c r="E10" s="1">
        <f>D10*8%+D10</f>
        <v>116.64</v>
      </c>
      <c r="F10" s="1">
        <f t="shared" ref="F10:H10" si="4">E10*8%+E10</f>
        <v>125.9712</v>
      </c>
      <c r="G10" s="1">
        <f t="shared" si="4"/>
        <v>136.04889599999998</v>
      </c>
      <c r="H10" s="5">
        <f t="shared" si="4"/>
        <v>146.93280768</v>
      </c>
    </row>
    <row r="11" spans="2:8" ht="23.25" customHeight="1" x14ac:dyDescent="0.25">
      <c r="B11" s="4"/>
      <c r="C11" s="1"/>
      <c r="D11" s="1"/>
      <c r="E11" s="1"/>
      <c r="F11" s="1"/>
      <c r="G11" s="1"/>
      <c r="H11" s="5"/>
    </row>
    <row r="12" spans="2:8" ht="23.25" customHeight="1" x14ac:dyDescent="0.25">
      <c r="B12" s="4" t="s">
        <v>6</v>
      </c>
      <c r="C12" s="1">
        <f>C7+C8+C9+C10</f>
        <v>3410.0000000000005</v>
      </c>
      <c r="D12" s="1">
        <f t="shared" ref="D12:H12" si="5">D7+D8+D9+D10</f>
        <v>4080.0000000000005</v>
      </c>
      <c r="E12" s="1">
        <f t="shared" si="5"/>
        <v>5280.2400000000007</v>
      </c>
      <c r="F12" s="1">
        <f t="shared" si="5"/>
        <v>6322.2912000000006</v>
      </c>
      <c r="G12" s="1">
        <f t="shared" si="5"/>
        <v>6952.0008960000005</v>
      </c>
      <c r="H12" s="5">
        <f t="shared" si="5"/>
        <v>7644.4800076800011</v>
      </c>
    </row>
    <row r="13" spans="2:8" ht="23.25" customHeight="1" x14ac:dyDescent="0.25">
      <c r="B13" s="4"/>
      <c r="C13" s="1"/>
      <c r="D13" s="1"/>
      <c r="E13" s="1"/>
      <c r="F13" s="1"/>
      <c r="G13" s="1"/>
      <c r="H13" s="5"/>
    </row>
    <row r="14" spans="2:8" ht="23.25" customHeight="1" x14ac:dyDescent="0.25">
      <c r="B14" s="4" t="s">
        <v>7</v>
      </c>
      <c r="C14" s="1">
        <v>1000</v>
      </c>
      <c r="D14" s="1">
        <f>C14*10%+C14</f>
        <v>1100</v>
      </c>
      <c r="E14" s="1">
        <f t="shared" ref="E14:H14" si="6">D14*10%+D14</f>
        <v>1210</v>
      </c>
      <c r="F14" s="1">
        <f t="shared" si="6"/>
        <v>1331</v>
      </c>
      <c r="G14" s="1">
        <f t="shared" si="6"/>
        <v>1464.1</v>
      </c>
      <c r="H14" s="5">
        <f t="shared" si="6"/>
        <v>1610.51</v>
      </c>
    </row>
    <row r="15" spans="2:8" ht="23.25" customHeight="1" x14ac:dyDescent="0.25">
      <c r="B15" s="4" t="s">
        <v>8</v>
      </c>
      <c r="C15" s="1">
        <f>8%*C4</f>
        <v>800</v>
      </c>
      <c r="D15" s="1">
        <f t="shared" ref="D15:H15" si="7">8%*D4</f>
        <v>960</v>
      </c>
      <c r="E15" s="1">
        <f t="shared" si="7"/>
        <v>1248</v>
      </c>
      <c r="F15" s="1">
        <f t="shared" si="7"/>
        <v>1497.6000000000001</v>
      </c>
      <c r="G15" s="1">
        <f t="shared" si="7"/>
        <v>1647.3600000000001</v>
      </c>
      <c r="H15" s="5">
        <f t="shared" si="7"/>
        <v>1812.096</v>
      </c>
    </row>
    <row r="16" spans="2:8" ht="23.25" customHeight="1" x14ac:dyDescent="0.25">
      <c r="B16" s="4" t="s">
        <v>19</v>
      </c>
      <c r="C16" s="1">
        <f>C14+C15</f>
        <v>1800</v>
      </c>
      <c r="D16" s="1">
        <f t="shared" ref="D16:H16" si="8">D14+D15</f>
        <v>2060</v>
      </c>
      <c r="E16" s="1">
        <f t="shared" si="8"/>
        <v>2458</v>
      </c>
      <c r="F16" s="1">
        <f t="shared" si="8"/>
        <v>2828.6000000000004</v>
      </c>
      <c r="G16" s="1">
        <f t="shared" si="8"/>
        <v>3111.46</v>
      </c>
      <c r="H16" s="5">
        <f t="shared" si="8"/>
        <v>3422.6059999999998</v>
      </c>
    </row>
    <row r="17" spans="2:8" ht="23.25" customHeight="1" x14ac:dyDescent="0.25">
      <c r="B17" s="4" t="s">
        <v>9</v>
      </c>
      <c r="C17" s="1">
        <f>17%*C16</f>
        <v>306</v>
      </c>
      <c r="D17" s="1">
        <f t="shared" ref="D17:H17" si="9">17%*D16</f>
        <v>350.20000000000005</v>
      </c>
      <c r="E17" s="1">
        <f t="shared" si="9"/>
        <v>417.86</v>
      </c>
      <c r="F17" s="1">
        <f t="shared" si="9"/>
        <v>480.86200000000008</v>
      </c>
      <c r="G17" s="1">
        <f t="shared" si="9"/>
        <v>528.94820000000004</v>
      </c>
      <c r="H17" s="5">
        <f t="shared" si="9"/>
        <v>581.84302000000002</v>
      </c>
    </row>
    <row r="18" spans="2:8" ht="23.25" customHeight="1" x14ac:dyDescent="0.25">
      <c r="B18" s="4" t="s">
        <v>10</v>
      </c>
      <c r="C18" s="1">
        <f>2.5%*C4</f>
        <v>250</v>
      </c>
      <c r="D18" s="1">
        <f t="shared" ref="D18:H18" si="10">2.5%*D4</f>
        <v>300</v>
      </c>
      <c r="E18" s="1">
        <f t="shared" si="10"/>
        <v>390</v>
      </c>
      <c r="F18" s="1">
        <f t="shared" si="10"/>
        <v>468</v>
      </c>
      <c r="G18" s="1">
        <f t="shared" si="10"/>
        <v>514.80000000000007</v>
      </c>
      <c r="H18" s="5">
        <f t="shared" si="10"/>
        <v>566.28000000000009</v>
      </c>
    </row>
    <row r="19" spans="2:8" ht="23.25" customHeight="1" x14ac:dyDescent="0.25">
      <c r="B19" s="4" t="s">
        <v>11</v>
      </c>
      <c r="C19" s="1">
        <v>20</v>
      </c>
      <c r="D19" s="1">
        <v>20</v>
      </c>
      <c r="E19" s="1">
        <v>20</v>
      </c>
      <c r="F19" s="1">
        <v>20</v>
      </c>
      <c r="G19" s="1">
        <v>20</v>
      </c>
      <c r="H19" s="5">
        <v>20</v>
      </c>
    </row>
    <row r="20" spans="2:8" ht="23.25" customHeight="1" x14ac:dyDescent="0.25">
      <c r="B20" s="4" t="s">
        <v>12</v>
      </c>
      <c r="C20" s="1">
        <v>10</v>
      </c>
      <c r="D20" s="1">
        <v>20</v>
      </c>
      <c r="E20" s="1">
        <v>30</v>
      </c>
      <c r="F20" s="1">
        <v>40</v>
      </c>
      <c r="G20" s="1">
        <v>50</v>
      </c>
      <c r="H20" s="5">
        <v>60</v>
      </c>
    </row>
    <row r="21" spans="2:8" ht="23.25" customHeight="1" x14ac:dyDescent="0.25">
      <c r="B21" s="4"/>
      <c r="C21" s="1"/>
      <c r="D21" s="1"/>
      <c r="E21" s="1"/>
      <c r="F21" s="1"/>
      <c r="G21" s="1"/>
      <c r="H21" s="5"/>
    </row>
    <row r="22" spans="2:8" ht="23.25" customHeight="1" x14ac:dyDescent="0.25">
      <c r="B22" s="4" t="s">
        <v>13</v>
      </c>
      <c r="C22" s="1">
        <f>C14+C15+C17+C18+C19+C20</f>
        <v>2386</v>
      </c>
      <c r="D22" s="1">
        <f t="shared" ref="D22:H22" si="11">D14+D15+D17+D18+D19+D20</f>
        <v>2750.2</v>
      </c>
      <c r="E22" s="1">
        <f t="shared" si="11"/>
        <v>3315.86</v>
      </c>
      <c r="F22" s="1">
        <f t="shared" si="11"/>
        <v>3837.4620000000004</v>
      </c>
      <c r="G22" s="1">
        <f t="shared" si="11"/>
        <v>4225.2082</v>
      </c>
      <c r="H22" s="5">
        <f t="shared" si="11"/>
        <v>4650.7290199999998</v>
      </c>
    </row>
    <row r="23" spans="2:8" ht="23.25" customHeight="1" x14ac:dyDescent="0.25">
      <c r="B23" s="4"/>
      <c r="C23" s="1"/>
      <c r="D23" s="1"/>
      <c r="E23" s="1"/>
      <c r="F23" s="1"/>
      <c r="G23" s="1"/>
      <c r="H23" s="5"/>
    </row>
    <row r="24" spans="2:8" ht="23.25" customHeight="1" x14ac:dyDescent="0.25">
      <c r="B24" s="4" t="s">
        <v>14</v>
      </c>
      <c r="C24" s="1">
        <f>C12+C22</f>
        <v>5796</v>
      </c>
      <c r="D24" s="1">
        <f t="shared" ref="D24:H24" si="12">D12+D22</f>
        <v>6830.2000000000007</v>
      </c>
      <c r="E24" s="1">
        <f t="shared" si="12"/>
        <v>8596.1</v>
      </c>
      <c r="F24" s="1">
        <f t="shared" si="12"/>
        <v>10159.753200000001</v>
      </c>
      <c r="G24" s="1">
        <f t="shared" si="12"/>
        <v>11177.209096</v>
      </c>
      <c r="H24" s="5">
        <f t="shared" si="12"/>
        <v>12295.209027680001</v>
      </c>
    </row>
    <row r="25" spans="2:8" ht="23.25" customHeight="1" x14ac:dyDescent="0.25">
      <c r="B25" s="4"/>
      <c r="C25" s="1"/>
      <c r="D25" s="1"/>
      <c r="E25" s="1"/>
      <c r="F25" s="1"/>
      <c r="G25" s="1"/>
      <c r="H25" s="5"/>
    </row>
    <row r="26" spans="2:8" ht="23.25" customHeight="1" x14ac:dyDescent="0.25">
      <c r="B26" s="4" t="s">
        <v>15</v>
      </c>
      <c r="C26" s="3">
        <v>10</v>
      </c>
      <c r="D26" s="3">
        <v>10</v>
      </c>
      <c r="E26" s="3">
        <v>10</v>
      </c>
      <c r="F26" s="3">
        <v>10</v>
      </c>
      <c r="G26" s="3">
        <v>10</v>
      </c>
      <c r="H26" s="7">
        <v>10</v>
      </c>
    </row>
    <row r="27" spans="2:8" ht="23.25" customHeight="1" x14ac:dyDescent="0.25">
      <c r="B27" s="4"/>
      <c r="C27" s="1"/>
      <c r="D27" s="1"/>
      <c r="E27" s="1"/>
      <c r="F27" s="1"/>
      <c r="G27" s="1"/>
      <c r="H27" s="5"/>
    </row>
    <row r="28" spans="2:8" ht="23.25" customHeight="1" x14ac:dyDescent="0.25">
      <c r="B28" s="4" t="s">
        <v>16</v>
      </c>
      <c r="C28" s="1">
        <f>C4-C24-C26</f>
        <v>4194</v>
      </c>
      <c r="D28" s="1">
        <f t="shared" ref="D28:H28" si="13">D4-D24-D26</f>
        <v>5159.7999999999993</v>
      </c>
      <c r="E28" s="1">
        <f t="shared" si="13"/>
        <v>6993.9</v>
      </c>
      <c r="F28" s="1">
        <f t="shared" si="13"/>
        <v>8550.246799999999</v>
      </c>
      <c r="G28" s="1">
        <f t="shared" si="13"/>
        <v>9404.7909039999995</v>
      </c>
      <c r="H28" s="5">
        <f t="shared" si="13"/>
        <v>10345.99097232</v>
      </c>
    </row>
    <row r="29" spans="2:8" ht="23.25" customHeight="1" x14ac:dyDescent="0.25">
      <c r="B29" s="4"/>
      <c r="C29" s="1"/>
      <c r="D29" s="1"/>
      <c r="E29" s="1"/>
      <c r="F29" s="1"/>
      <c r="G29" s="1"/>
      <c r="H29" s="5"/>
    </row>
    <row r="30" spans="2:8" ht="23.25" customHeight="1" x14ac:dyDescent="0.25">
      <c r="B30" s="4" t="s">
        <v>17</v>
      </c>
      <c r="C30" s="1">
        <f>C28*52%</f>
        <v>2180.88</v>
      </c>
      <c r="D30" s="1">
        <f t="shared" ref="D30:H30" si="14">D28*52%</f>
        <v>2683.0959999999995</v>
      </c>
      <c r="E30" s="1">
        <f t="shared" si="14"/>
        <v>3636.828</v>
      </c>
      <c r="F30" s="1">
        <f t="shared" si="14"/>
        <v>4446.1283359999998</v>
      </c>
      <c r="G30" s="1">
        <f t="shared" si="14"/>
        <v>4890.4912700799996</v>
      </c>
      <c r="H30" s="5">
        <f t="shared" si="14"/>
        <v>5379.9153056063997</v>
      </c>
    </row>
    <row r="31" spans="2:8" ht="23.25" customHeight="1" x14ac:dyDescent="0.25">
      <c r="B31" s="4"/>
      <c r="C31" s="1"/>
      <c r="D31" s="1"/>
      <c r="E31" s="1"/>
      <c r="F31" s="1"/>
      <c r="G31" s="1"/>
      <c r="H31" s="5"/>
    </row>
    <row r="32" spans="2:8" ht="23.25" customHeight="1" thickBot="1" x14ac:dyDescent="0.3">
      <c r="B32" s="8" t="s">
        <v>18</v>
      </c>
      <c r="C32" s="9">
        <f>C28-C30</f>
        <v>2013.12</v>
      </c>
      <c r="D32" s="9">
        <f t="shared" ref="D32:H32" si="15">D28-D30</f>
        <v>2476.7039999999997</v>
      </c>
      <c r="E32" s="9">
        <f t="shared" si="15"/>
        <v>3357.0719999999997</v>
      </c>
      <c r="F32" s="9">
        <f t="shared" si="15"/>
        <v>4104.1184639999992</v>
      </c>
      <c r="G32" s="9">
        <f t="shared" si="15"/>
        <v>4514.2996339199999</v>
      </c>
      <c r="H32" s="10">
        <f t="shared" si="15"/>
        <v>4966.0756667136002</v>
      </c>
    </row>
  </sheetData>
  <mergeCells count="1">
    <mergeCell ref="B2:H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E17"/>
  <sheetViews>
    <sheetView topLeftCell="B1" workbookViewId="0">
      <selection activeCell="H3" sqref="H3"/>
    </sheetView>
  </sheetViews>
  <sheetFormatPr defaultRowHeight="15" x14ac:dyDescent="0.25"/>
  <cols>
    <col min="3" max="3" width="26" customWidth="1"/>
    <col min="4" max="5" width="24.42578125" customWidth="1"/>
  </cols>
  <sheetData>
    <row r="2" spans="3:5" ht="15.75" thickBot="1" x14ac:dyDescent="0.3"/>
    <row r="3" spans="3:5" ht="27.75" customHeight="1" x14ac:dyDescent="0.25">
      <c r="C3" s="29" t="s">
        <v>21</v>
      </c>
      <c r="D3" s="31"/>
      <c r="E3" s="33" t="s">
        <v>22</v>
      </c>
    </row>
    <row r="4" spans="3:5" ht="15.75" thickBot="1" x14ac:dyDescent="0.3">
      <c r="C4" s="30"/>
      <c r="D4" s="32"/>
      <c r="E4" s="34"/>
    </row>
    <row r="5" spans="3:5" ht="42.75" customHeight="1" x14ac:dyDescent="0.25">
      <c r="C5" s="23" t="s">
        <v>0</v>
      </c>
      <c r="D5" s="24">
        <v>10000</v>
      </c>
      <c r="E5" s="25" t="s">
        <v>23</v>
      </c>
    </row>
    <row r="6" spans="3:5" ht="42.75" customHeight="1" x14ac:dyDescent="0.25">
      <c r="C6" s="18" t="s">
        <v>2</v>
      </c>
      <c r="D6" s="15">
        <v>0.17</v>
      </c>
      <c r="E6" s="19" t="s">
        <v>24</v>
      </c>
    </row>
    <row r="7" spans="3:5" ht="42.75" customHeight="1" x14ac:dyDescent="0.25">
      <c r="C7" s="18" t="s">
        <v>3</v>
      </c>
      <c r="D7" s="15">
        <v>0.14000000000000001</v>
      </c>
      <c r="E7" s="19" t="s">
        <v>25</v>
      </c>
    </row>
    <row r="8" spans="3:5" ht="42.75" customHeight="1" x14ac:dyDescent="0.25">
      <c r="C8" s="18" t="s">
        <v>4</v>
      </c>
      <c r="D8" s="16">
        <v>2.1000000000000001E-2</v>
      </c>
      <c r="E8" s="19" t="s">
        <v>26</v>
      </c>
    </row>
    <row r="9" spans="3:5" ht="42.75" customHeight="1" x14ac:dyDescent="0.25">
      <c r="C9" s="18" t="s">
        <v>5</v>
      </c>
      <c r="D9" s="15">
        <v>0.08</v>
      </c>
      <c r="E9" s="19" t="s">
        <v>27</v>
      </c>
    </row>
    <row r="10" spans="3:5" ht="42.75" customHeight="1" x14ac:dyDescent="0.25">
      <c r="C10" s="18" t="s">
        <v>28</v>
      </c>
      <c r="D10" s="15">
        <v>0.1</v>
      </c>
      <c r="E10" s="19" t="s">
        <v>29</v>
      </c>
    </row>
    <row r="11" spans="3:5" ht="42.75" customHeight="1" x14ac:dyDescent="0.25">
      <c r="C11" s="18" t="s">
        <v>30</v>
      </c>
      <c r="D11" s="15">
        <v>0.08</v>
      </c>
      <c r="E11" s="19" t="s">
        <v>31</v>
      </c>
    </row>
    <row r="12" spans="3:5" ht="42.75" customHeight="1" x14ac:dyDescent="0.25">
      <c r="C12" s="18" t="s">
        <v>4</v>
      </c>
      <c r="D12" s="15">
        <v>0.17</v>
      </c>
      <c r="E12" s="19" t="s">
        <v>32</v>
      </c>
    </row>
    <row r="13" spans="3:5" ht="42.75" customHeight="1" x14ac:dyDescent="0.25">
      <c r="C13" s="18" t="s">
        <v>33</v>
      </c>
      <c r="D13" s="16">
        <v>2.5000000000000001E-2</v>
      </c>
      <c r="E13" s="19" t="s">
        <v>34</v>
      </c>
    </row>
    <row r="14" spans="3:5" ht="42.75" customHeight="1" x14ac:dyDescent="0.25">
      <c r="C14" s="18" t="s">
        <v>35</v>
      </c>
      <c r="D14" s="17">
        <v>20</v>
      </c>
      <c r="E14" s="19" t="s">
        <v>36</v>
      </c>
    </row>
    <row r="15" spans="3:5" ht="42.75" customHeight="1" x14ac:dyDescent="0.25">
      <c r="C15" s="18" t="s">
        <v>12</v>
      </c>
      <c r="D15" s="17">
        <v>10</v>
      </c>
      <c r="E15" s="19" t="s">
        <v>37</v>
      </c>
    </row>
    <row r="16" spans="3:5" ht="42.75" customHeight="1" x14ac:dyDescent="0.25">
      <c r="C16" s="18" t="s">
        <v>15</v>
      </c>
      <c r="D16" s="14">
        <v>10</v>
      </c>
      <c r="E16" s="19" t="s">
        <v>38</v>
      </c>
    </row>
    <row r="17" spans="3:5" ht="42.75" customHeight="1" thickBot="1" x14ac:dyDescent="0.3">
      <c r="C17" s="20" t="s">
        <v>17</v>
      </c>
      <c r="D17" s="21">
        <v>0.52</v>
      </c>
      <c r="E17" s="22" t="s">
        <v>39</v>
      </c>
    </row>
  </sheetData>
  <mergeCells count="3">
    <mergeCell ref="C3:C4"/>
    <mergeCell ref="D3:D4"/>
    <mergeCell ref="E3:E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pds106</dc:creator>
  <cp:lastModifiedBy>pds106</cp:lastModifiedBy>
  <dcterms:created xsi:type="dcterms:W3CDTF">2025-07-23T07:10:48Z</dcterms:created>
  <dcterms:modified xsi:type="dcterms:W3CDTF">2025-08-04T22:25:22Z</dcterms:modified>
</cp:coreProperties>
</file>