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hidePivotFieldList="1"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8_{F21195B9-4061-4693-A4AE-552345976CB7}" xr6:coauthVersionLast="47" xr6:coauthVersionMax="47" xr10:uidLastSave="{00000000-0000-0000-0000-000000000000}"/>
  <bookViews>
    <workbookView xWindow="-108" yWindow="-108" windowWidth="23256" windowHeight="12456" xr2:uid="{00000000-000D-0000-FFFF-FFFF00000000}"/>
  </bookViews>
  <sheets>
    <sheet name="Raw Data" sheetId="1" r:id="rId1"/>
    <sheet name="KPI's" sheetId="3" r:id="rId2"/>
    <sheet name="Dashboard" sheetId="6" r:id="rId3"/>
  </sheets>
  <definedNames>
    <definedName name="Slicer_Product_Category">#N/A</definedName>
    <definedName name="Slicer_Product_Name">#N/A</definedName>
    <definedName name="Table2">'KPI''s'!$A$41:$B$71</definedName>
  </definedNames>
  <calcPr calcId="191029"/>
  <pivotCaches>
    <pivotCache cacheId="11"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42" i="3"/>
  <c r="F3" i="1"/>
  <c r="H3" i="1" s="1"/>
  <c r="F4" i="1"/>
  <c r="H4" i="1" s="1"/>
  <c r="F5" i="1"/>
  <c r="H5" i="1" s="1"/>
  <c r="F6" i="1"/>
  <c r="H6" i="1" s="1"/>
  <c r="F7" i="1"/>
  <c r="H7" i="1" s="1"/>
  <c r="F8" i="1"/>
  <c r="H8" i="1" s="1"/>
  <c r="F9" i="1"/>
  <c r="H9" i="1" s="1"/>
  <c r="F10" i="1"/>
  <c r="H10" i="1" s="1"/>
  <c r="F11" i="1"/>
  <c r="H11" i="1" s="1"/>
  <c r="F12" i="1"/>
  <c r="H12" i="1" s="1"/>
  <c r="F13" i="1"/>
  <c r="H13" i="1" s="1"/>
  <c r="F14" i="1"/>
  <c r="H14" i="1" s="1"/>
  <c r="F15" i="1"/>
  <c r="H15" i="1" s="1"/>
  <c r="F16" i="1"/>
  <c r="H16" i="1" s="1"/>
  <c r="F17" i="1"/>
  <c r="H17" i="1" s="1"/>
  <c r="F18" i="1"/>
  <c r="H18" i="1" s="1"/>
  <c r="F19" i="1"/>
  <c r="H19" i="1" s="1"/>
  <c r="F20" i="1"/>
  <c r="H20" i="1" s="1"/>
  <c r="F21" i="1"/>
  <c r="H21" i="1" s="1"/>
  <c r="F22" i="1"/>
  <c r="H22" i="1" s="1"/>
  <c r="F23" i="1"/>
  <c r="H23" i="1" s="1"/>
  <c r="F24" i="1"/>
  <c r="H24" i="1" s="1"/>
  <c r="F25" i="1"/>
  <c r="H25" i="1" s="1"/>
  <c r="F26" i="1"/>
  <c r="H26" i="1" s="1"/>
  <c r="F27" i="1"/>
  <c r="H27" i="1" s="1"/>
  <c r="F28" i="1"/>
  <c r="H28" i="1" s="1"/>
  <c r="F29" i="1"/>
  <c r="H29" i="1" s="1"/>
  <c r="F30" i="1"/>
  <c r="H30" i="1" s="1"/>
  <c r="F31" i="1"/>
  <c r="H31" i="1" s="1"/>
  <c r="F2" i="1"/>
  <c r="H2" i="1" s="1"/>
  <c r="A88" i="3" l="1" a="1"/>
  <c r="A88" i="3" s="1"/>
  <c r="B88" i="3" s="1"/>
  <c r="B89" i="3" l="1"/>
  <c r="B9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<sst xmlns="http://schemas.openxmlformats.org/spreadsheetml/2006/main" count="174" uniqueCount="64">
  <si>
    <t>Date</t>
  </si>
  <si>
    <t>Product Category</t>
  </si>
  <si>
    <t>Product Name</t>
  </si>
  <si>
    <t>Units Sold</t>
  </si>
  <si>
    <t>Unit Price</t>
  </si>
  <si>
    <t>Total Sales</t>
  </si>
  <si>
    <t>2025-03-14</t>
  </si>
  <si>
    <t>2025-03-13</t>
  </si>
  <si>
    <t>2025-03-17</t>
  </si>
  <si>
    <t>2025-02-06</t>
  </si>
  <si>
    <t>2025-02-21</t>
  </si>
  <si>
    <t>2025-02-23</t>
  </si>
  <si>
    <t>2025-01-26</t>
  </si>
  <si>
    <t>2025-01-11</t>
  </si>
  <si>
    <t>2025-01-13</t>
  </si>
  <si>
    <t>2025-01-02</t>
  </si>
  <si>
    <t>2025-02-17</t>
  </si>
  <si>
    <t>2025-03-21</t>
  </si>
  <si>
    <t>2025-02-18</t>
  </si>
  <si>
    <t>2025-01-14</t>
  </si>
  <si>
    <t>2025-02-04</t>
  </si>
  <si>
    <t>2025-03-04</t>
  </si>
  <si>
    <t>2025-02-02</t>
  </si>
  <si>
    <t>2025-02-14</t>
  </si>
  <si>
    <t>2025-03-10</t>
  </si>
  <si>
    <t>2025-03-24</t>
  </si>
  <si>
    <t>2025-01-23</t>
  </si>
  <si>
    <t>2025-01-12</t>
  </si>
  <si>
    <t>2025-03-12</t>
  </si>
  <si>
    <t>2025-02-07</t>
  </si>
  <si>
    <t>2025-03-05</t>
  </si>
  <si>
    <t>Clothing</t>
  </si>
  <si>
    <t>Electronics</t>
  </si>
  <si>
    <t>Books</t>
  </si>
  <si>
    <t>Kitchen</t>
  </si>
  <si>
    <t>Sneakers</t>
  </si>
  <si>
    <t>Smartwatch</t>
  </si>
  <si>
    <t>T-shirt</t>
  </si>
  <si>
    <t>Headphones</t>
  </si>
  <si>
    <t>Biography</t>
  </si>
  <si>
    <t>Cookware Set</t>
  </si>
  <si>
    <t>Toaster</t>
  </si>
  <si>
    <t>Science Textbook</t>
  </si>
  <si>
    <t>Blender</t>
  </si>
  <si>
    <t>Laptop</t>
  </si>
  <si>
    <t>Microwave</t>
  </si>
  <si>
    <t>Jeans</t>
  </si>
  <si>
    <t>Smartphone</t>
  </si>
  <si>
    <t>Cookbook</t>
  </si>
  <si>
    <t>Row Labels</t>
  </si>
  <si>
    <t>Grand Total</t>
  </si>
  <si>
    <t>Total Sales by Category</t>
  </si>
  <si>
    <t>Total Sales by Category (using SUMIF or Pivot Table)</t>
  </si>
  <si>
    <t>Average of Unit Price Per Category</t>
  </si>
  <si>
    <t xml:space="preserve"> Total Sales</t>
  </si>
  <si>
    <t>Total Sales By Category</t>
  </si>
  <si>
    <t>Month</t>
  </si>
  <si>
    <t>Unique Months</t>
  </si>
  <si>
    <t>Total Sales By Month</t>
  </si>
  <si>
    <t>Average Unit Price per Category</t>
  </si>
  <si>
    <t xml:space="preserve">Identify Top Selling Product </t>
  </si>
  <si>
    <t>Apply Conditional Formatting to highlight products with Total Sales over $1000</t>
  </si>
  <si>
    <t>SLICERS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</si>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</sst>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theme="0"/>
      </left>
      <right style="thin">
        <color theme="0"/>
      </right>
      <top style="thin">
        <color theme="0"/>
      </top>
      <bottom style="thin">
        <color theme="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xf>
    <xf numFmtId="0" fontId="1" fillId="0" borderId="2" xfId="0" applyFont="1" applyBorder="1" applyAlignment="1">
      <alignment horizontal="center" vertical="top"/>
    </xf>
    <xf numFmtId="0" fontId="0" fillId="3" borderId="3" xfId="0" applyFont="1" applyFill="1" applyBorder="1"/>
    <xf numFmtId="0" fontId="0" fillId="4" borderId="3" xfId="0" applyFont="1" applyFill="1" applyBorder="1"/>
    <xf numFmtId="0" fontId="0" fillId="0" borderId="0" xfId="0" applyNumberFormat="1"/>
    <xf numFmtId="0" fontId="0" fillId="0" borderId="0" xfId="0" pivotButton="1"/>
    <xf numFmtId="0" fontId="1" fillId="0" borderId="0" xfId="0" applyFont="1" applyAlignment="1">
      <alignment horizontal="left"/>
    </xf>
    <xf numFmtId="0" fontId="1" fillId="0" borderId="0" xfId="0" applyFont="1"/>
    <xf numFmtId="0" fontId="1" fillId="0" borderId="0" xfId="0" applyFont="1" applyBorder="1"/>
    <xf numFmtId="0" fontId="0" fillId="0" borderId="0" xfId="0" applyBorder="1"/>
    <xf numFmtId="0" fontId="1" fillId="0" borderId="4" xfId="0" applyFont="1" applyBorder="1"/>
    <xf numFmtId="0" fontId="1" fillId="0" borderId="5"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2" fillId="2" borderId="1" xfId="0" applyFont="1" applyFill="1" applyBorder="1" applyAlignment="1">
      <alignment horizontal="center" vertical="top"/>
    </xf>
    <xf numFmtId="0" fontId="3" fillId="4" borderId="3" xfId="0" applyFont="1" applyFill="1" applyBorder="1"/>
    <xf numFmtId="0" fontId="0" fillId="5" borderId="0" xfId="0" applyFill="1"/>
    <xf numFmtId="0" fontId="1" fillId="0" borderId="0" xfId="0" applyFont="1" applyAlignment="1">
      <alignment horizontal="center"/>
    </xf>
  </cellXfs>
  <cellStyles count="1">
    <cellStyle name="Normal" xfId="0" builtinId="0"/>
  </cellStyles>
  <dxfs count="32">
    <dxf>
      <font>
        <color rgb="FF9C0006"/>
      </font>
      <fill>
        <patternFill>
          <bgColor rgb="FFFFC7CE"/>
        </patternFill>
      </fill>
    </dxf>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colors>
    <mruColors>
      <color rgb="FFF2F2F2"/>
      <color rgb="FFD9E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[Sales_Data_Jan_to_Mar_2025.xlsx]KPI's!PivotTable4</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11388888888888889"/>
              <c:y val="-8.59106529209629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11944444444444445"/>
              <c:y val="-8.591065292096220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29166666666666669"/>
              <c:y val="-8.591065292096258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0.1361111111111111"/>
              <c:y val="-2.577319587628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6559558180227469"/>
          <c:y val="0.12902559055118107"/>
          <c:w val="0.53277471566054246"/>
          <c:h val="0.763575021872266"/>
        </c:manualLayout>
      </c:layout>
      <c:bar3DChart>
        <c:barDir val="bar"/>
        <c:grouping val="stacked"/>
        <c:varyColors val="0"/>
        <c:ser>
          <c:idx val="0"/>
          <c:order val="0"/>
          <c:tx>
            <c:strRef>
              <c:f>'KPI''s'!$B$76</c:f>
              <c:strCache>
                <c:ptCount val="1"/>
                <c:pt idx="0">
                  <c:v>Total</c:v>
                </c:pt>
              </c:strCache>
            </c:strRef>
          </c:tx>
          <c:spPr>
            <a:solidFill>
              <a:schemeClr val="accent1"/>
            </a:solidFill>
            <a:ln>
              <a:noFill/>
            </a:ln>
            <a:effectLst/>
            <a:sp3d/>
          </c:spPr>
          <c:invertIfNegative val="0"/>
          <c:dLbls>
            <c:dLbl>
              <c:idx val="0"/>
              <c:layout>
                <c:manualLayout>
                  <c:x val="0.11388888888888889"/>
                  <c:y val="-8.59106529209629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E53-4074-AF60-47F5C9C5F98F}"/>
                </c:ext>
              </c:extLst>
            </c:dLbl>
            <c:dLbl>
              <c:idx val="1"/>
              <c:layout>
                <c:manualLayout>
                  <c:x val="0.11944444444444445"/>
                  <c:y val="-8.591065292096220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E53-4074-AF60-47F5C9C5F98F}"/>
                </c:ext>
              </c:extLst>
            </c:dLbl>
            <c:dLbl>
              <c:idx val="2"/>
              <c:layout>
                <c:manualLayout>
                  <c:x val="0.29166666666666669"/>
                  <c:y val="-8.591065292096258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E53-4074-AF60-47F5C9C5F98F}"/>
                </c:ext>
              </c:extLst>
            </c:dLbl>
            <c:dLbl>
              <c:idx val="3"/>
              <c:layout>
                <c:manualLayout>
                  <c:x val="0.1361111111111111"/>
                  <c:y val="-2.577319587628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E53-4074-AF60-47F5C9C5F9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'KPI''s'!$A$77:$A$81</c:f>
              <c:strCache>
                <c:ptCount val="4"/>
                <c:pt idx="0">
                  <c:v>Books</c:v>
                </c:pt>
                <c:pt idx="1">
                  <c:v>Clothing</c:v>
                </c:pt>
                <c:pt idx="2">
                  <c:v>Electronics</c:v>
                </c:pt>
                <c:pt idx="3">
                  <c:v>Kitchen</c:v>
                </c:pt>
              </c:strCache>
            </c:strRef>
          </c:cat>
          <c:val>
            <c:numRef>
              <c:f>'KPI''s'!$B$77:$B$81</c:f>
              <c:numCache>
                <c:formatCode>General</c:formatCode>
                <c:ptCount val="4"/>
                <c:pt idx="0">
                  <c:v>34048.340000000004</c:v>
                </c:pt>
                <c:pt idx="1">
                  <c:v>42605.54</c:v>
                </c:pt>
                <c:pt idx="2">
                  <c:v>214238.49</c:v>
                </c:pt>
                <c:pt idx="3">
                  <c:v>58616.740000000013</c:v>
                </c:pt>
              </c:numCache>
            </c:numRef>
          </c:val>
          <c:extLst>
            <c:ext xmlns:c16="http://schemas.microsoft.com/office/drawing/2014/chart" uri="{C3380CC4-5D6E-409C-BE32-E72D297353CC}">
              <c16:uniqueId val="{00000000-7E53-4074-AF60-47F5C9C5F98F}"/>
            </c:ext>
          </c:extLst>
        </c:ser>
        <c:dLbls>
          <c:showLegendKey val="0"/>
          <c:showVal val="1"/>
          <c:showCatName val="0"/>
          <c:showSerName val="0"/>
          <c:showPercent val="0"/>
          <c:showBubbleSize val="0"/>
        </c:dLbls>
        <c:gapWidth val="150"/>
        <c:shape val="box"/>
        <c:axId val="1950168927"/>
        <c:axId val="1950170367"/>
        <c:axId val="0"/>
      </c:bar3DChart>
      <c:catAx>
        <c:axId val="19501689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170367"/>
        <c:crosses val="autoZero"/>
        <c:auto val="1"/>
        <c:lblAlgn val="ctr"/>
        <c:lblOffset val="100"/>
        <c:noMultiLvlLbl val="0"/>
      </c:catAx>
      <c:valAx>
        <c:axId val="1950170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168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cked"/>
        <c:varyColors val="0"/>
        <c:ser>
          <c:idx val="0"/>
          <c:order val="0"/>
          <c:tx>
            <c:strRef>
              <c:f>'KPI''s'!$B$87</c:f>
              <c:strCache>
                <c:ptCount val="1"/>
                <c:pt idx="0">
                  <c:v>Total Sales By Month</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'KPI''s'!$A$88:$A$90</c:f>
              <c:strCache>
                <c:ptCount val="3"/>
                <c:pt idx="0">
                  <c:v>2025-03</c:v>
                </c:pt>
                <c:pt idx="1">
                  <c:v>2025-02</c:v>
                </c:pt>
                <c:pt idx="2">
                  <c:v>2025-01</c:v>
                </c:pt>
              </c:strCache>
            </c:strRef>
          </c:cat>
          <c:val>
            <c:numRef>
              <c:f>'KPI''s'!$B$88:$B$90</c:f>
              <c:numCache>
                <c:formatCode>General</c:formatCode>
                <c:ptCount val="3"/>
                <c:pt idx="0">
                  <c:v>162539.93999999997</c:v>
                </c:pt>
                <c:pt idx="1">
                  <c:v>126803.18000000001</c:v>
                </c:pt>
                <c:pt idx="2">
                  <c:v>60165.990000000013</c:v>
                </c:pt>
              </c:numCache>
            </c:numRef>
          </c:val>
          <c:smooth val="0"/>
          <c:extLst>
            <c:ext xmlns:c16="http://schemas.microsoft.com/office/drawing/2014/chart" uri="{C3380CC4-5D6E-409C-BE32-E72D297353CC}">
              <c16:uniqueId val="{00000000-D329-49A4-9C89-96BE8312B221}"/>
            </c:ext>
          </c:extLst>
        </c:ser>
        <c:dLbls>
          <c:dLblPos val="t"/>
          <c:showLegendKey val="0"/>
          <c:showVal val="1"/>
          <c:showCatName val="0"/>
          <c:showSerName val="0"/>
          <c:showPercent val="0"/>
          <c:showBubbleSize val="0"/>
        </c:dLbls>
        <c:smooth val="0"/>
        <c:axId val="146757711"/>
        <c:axId val="146760591"/>
      </c:lineChart>
      <c:catAx>
        <c:axId val="14675771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760591"/>
        <c:crosses val="autoZero"/>
        <c:auto val="1"/>
        <c:lblAlgn val="ctr"/>
        <c:lblOffset val="100"/>
        <c:noMultiLvlLbl val="0"/>
      </c:catAx>
      <c:valAx>
        <c:axId val="146760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75771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[Sales_Data_Jan_to_Mar_2025.xlsx]KPI's!PivotTable4</c:name>
    <c:fmtId val="4"/>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1388888888888889"/>
              <c:y val="-8.5910652920962987E-3"/>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11944444444444445"/>
              <c:y val="-8.591065292096220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29166666666666669"/>
              <c:y val="-8.5910652920962588E-3"/>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361111111111111"/>
              <c:y val="-2.5773195876288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1388888888888889"/>
              <c:y val="-8.5910652920962987E-3"/>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11944444444444445"/>
              <c:y val="-8.5910652920962206E-3"/>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29166666666666669"/>
              <c:y val="-8.5910652920962588E-3"/>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1361111111111111"/>
              <c:y val="-2.5773195876288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pivotFmt>
      <c:pivotFmt>
        <c:idx val="12"/>
        <c:spPr>
          <a:solidFill>
            <a:schemeClr val="accent1"/>
          </a:solidFill>
          <a:ln>
            <a:noFill/>
          </a:ln>
          <a:effectLst/>
          <a:sp3d/>
        </c:spPr>
      </c:pivotFmt>
      <c:pivotFmt>
        <c:idx val="13"/>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4761661189989038"/>
          <c:y val="0.13798648152851861"/>
          <c:w val="0.53277471566054246"/>
          <c:h val="0.763575021872266"/>
        </c:manualLayout>
      </c:layout>
      <c:bar3DChart>
        <c:barDir val="bar"/>
        <c:grouping val="stacked"/>
        <c:varyColors val="0"/>
        <c:ser>
          <c:idx val="0"/>
          <c:order val="0"/>
          <c:tx>
            <c:strRef>
              <c:f>'KPI''s'!$B$76</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'KPI''s'!$A$77:$A$81</c:f>
              <c:strCache>
                <c:ptCount val="4"/>
                <c:pt idx="0">
                  <c:v>Books</c:v>
                </c:pt>
                <c:pt idx="1">
                  <c:v>Clothing</c:v>
                </c:pt>
                <c:pt idx="2">
                  <c:v>Electronics</c:v>
                </c:pt>
                <c:pt idx="3">
                  <c:v>Kitchen</c:v>
                </c:pt>
              </c:strCache>
            </c:strRef>
          </c:cat>
          <c:val>
            <c:numRef>
              <c:f>'KPI''s'!$B$77:$B$81</c:f>
              <c:numCache>
                <c:formatCode>General</c:formatCode>
                <c:ptCount val="4"/>
                <c:pt idx="0">
                  <c:v>34048.340000000004</c:v>
                </c:pt>
                <c:pt idx="1">
                  <c:v>42605.54</c:v>
                </c:pt>
                <c:pt idx="2">
                  <c:v>214238.49</c:v>
                </c:pt>
                <c:pt idx="3">
                  <c:v>58616.740000000013</c:v>
                </c:pt>
              </c:numCache>
            </c:numRef>
          </c:val>
          <c:extLst>
            <c:ext xmlns:c16="http://schemas.microsoft.com/office/drawing/2014/chart" uri="{C3380CC4-5D6E-409C-BE32-E72D297353CC}">
              <c16:uniqueId val="{00000004-4F10-49E5-993E-FFCBFF44FE12}"/>
            </c:ext>
          </c:extLst>
        </c:ser>
        <c:dLbls>
          <c:showLegendKey val="0"/>
          <c:showVal val="1"/>
          <c:showCatName val="0"/>
          <c:showSerName val="0"/>
          <c:showPercent val="0"/>
          <c:showBubbleSize val="0"/>
        </c:dLbls>
        <c:gapWidth val="79"/>
        <c:shape val="box"/>
        <c:axId val="1950168927"/>
        <c:axId val="1950170367"/>
        <c:axId val="0"/>
      </c:bar3DChart>
      <c:catAx>
        <c:axId val="1950168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50170367"/>
        <c:crosses val="autoZero"/>
        <c:auto val="1"/>
        <c:lblAlgn val="ctr"/>
        <c:lblOffset val="100"/>
        <c:noMultiLvlLbl val="0"/>
      </c:catAx>
      <c:valAx>
        <c:axId val="1950170367"/>
        <c:scaling>
          <c:orientation val="minMax"/>
        </c:scaling>
        <c:delete val="1"/>
        <c:axPos val="b"/>
        <c:numFmt formatCode="General" sourceLinked="1"/>
        <c:majorTickMark val="none"/>
        <c:minorTickMark val="none"/>
        <c:tickLblPos val="nextTo"/>
        <c:crossAx val="1950168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cked"/>
        <c:varyColors val="0"/>
        <c:ser>
          <c:idx val="0"/>
          <c:order val="0"/>
          <c:tx>
            <c:strRef>
              <c:f>'KPI''s'!$B$87</c:f>
              <c:strCache>
                <c:ptCount val="1"/>
                <c:pt idx="0">
                  <c:v>Total Sales By Month</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'KPI''s'!$A$88:$A$90</c:f>
              <c:strCache>
                <c:ptCount val="3"/>
                <c:pt idx="0">
                  <c:v>2025-03</c:v>
                </c:pt>
                <c:pt idx="1">
                  <c:v>2025-02</c:v>
                </c:pt>
                <c:pt idx="2">
                  <c:v>2025-01</c:v>
                </c:pt>
              </c:strCache>
            </c:strRef>
          </c:cat>
          <c:val>
            <c:numRef>
              <c:f>'KPI''s'!$B$88:$B$90</c:f>
              <c:numCache>
                <c:formatCode>General</c:formatCode>
                <c:ptCount val="3"/>
                <c:pt idx="0">
                  <c:v>162539.93999999997</c:v>
                </c:pt>
                <c:pt idx="1">
                  <c:v>126803.18000000001</c:v>
                </c:pt>
                <c:pt idx="2">
                  <c:v>60165.990000000013</c:v>
                </c:pt>
              </c:numCache>
            </c:numRef>
          </c:val>
          <c:smooth val="0"/>
          <c:extLst>
            <c:ext xmlns:c16="http://schemas.microsoft.com/office/drawing/2014/chart" uri="{C3380CC4-5D6E-409C-BE32-E72D297353CC}">
              <c16:uniqueId val="{00000000-242F-468A-8500-64351437AC70}"/>
            </c:ext>
          </c:extLst>
        </c:ser>
        <c:dLbls>
          <c:dLblPos val="ctr"/>
          <c:showLegendKey val="0"/>
          <c:showVal val="1"/>
          <c:showCatName val="0"/>
          <c:showSerName val="0"/>
          <c:showPercent val="0"/>
          <c:showBubbleSize val="0"/>
        </c:dLbls>
        <c:marker val="1"/>
        <c:smooth val="0"/>
        <c:axId val="146757711"/>
        <c:axId val="146760591"/>
      </c:lineChart>
      <c:catAx>
        <c:axId val="14675771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6760591"/>
        <c:crosses val="autoZero"/>
        <c:auto val="1"/>
        <c:lblAlgn val="ctr"/>
        <c:lblOffset val="100"/>
        <c:noMultiLvlLbl val="0"/>
      </c:catAx>
      <c:valAx>
        <c:axId val="14676059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675771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8</xdr:col>
      <xdr:colOff>129877</xdr:colOff>
      <xdr:row>2</xdr:row>
      <xdr:rowOff>8509</xdr:rowOff>
    </xdr:from>
    <xdr:to>
      <xdr:col>14</xdr:col>
      <xdr:colOff>333829</xdr:colOff>
      <xdr:row>5</xdr:row>
      <xdr:rowOff>82082</xdr:rowOff>
    </xdr:to>
    <mc:AlternateContent xmlns:mc="http://schemas.openxmlformats.org/markup-compatibility/2006">
      <mc:Choice xmlns:sle15="http://schemas.microsoft.com/office/drawing/2012/slicer" Requires="sle15">
        <xdr:graphicFrame macro="">
          <xdr:nvGraphicFramePr>
            <xdr:cNvPr id="10" name="Product Category 1">
              <a:extLst>
                <a:ext uri="{FF2B5EF4-FFF2-40B4-BE49-F238E27FC236}">
                  <a16:creationId xmlns:a16="http://schemas.microsoft.com/office/drawing/2014/main" id="{B9F0EE9E-FDD6-4904-A599-F3D303907EE2}"/>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6842734" y="371366"/>
              <a:ext cx="3861552" cy="61785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123833</xdr:colOff>
      <xdr:row>5</xdr:row>
      <xdr:rowOff>94594</xdr:rowOff>
    </xdr:from>
    <xdr:to>
      <xdr:col>14</xdr:col>
      <xdr:colOff>333828</xdr:colOff>
      <xdr:row>16</xdr:row>
      <xdr:rowOff>126846</xdr:rowOff>
    </xdr:to>
    <mc:AlternateContent xmlns:mc="http://schemas.openxmlformats.org/markup-compatibility/2006">
      <mc:Choice xmlns:sle15="http://schemas.microsoft.com/office/drawing/2012/slicer" Requires="sle15">
        <xdr:graphicFrame macro="">
          <xdr:nvGraphicFramePr>
            <xdr:cNvPr id="12" name="Product Name">
              <a:extLst>
                <a:ext uri="{FF2B5EF4-FFF2-40B4-BE49-F238E27FC236}">
                  <a16:creationId xmlns:a16="http://schemas.microsoft.com/office/drawing/2014/main" id="{176AA137-FEF8-EB37-DC60-4A74D4C538E8}"/>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6836690" y="1001737"/>
              <a:ext cx="3867595" cy="202796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236220</xdr:colOff>
      <xdr:row>74</xdr:row>
      <xdr:rowOff>0</xdr:rowOff>
    </xdr:from>
    <xdr:to>
      <xdr:col>8</xdr:col>
      <xdr:colOff>563880</xdr:colOff>
      <xdr:row>81</xdr:row>
      <xdr:rowOff>15240</xdr:rowOff>
    </xdr:to>
    <xdr:graphicFrame macro="">
      <xdr:nvGraphicFramePr>
        <xdr:cNvPr id="2" name="Chart 1">
          <a:extLst>
            <a:ext uri="{FF2B5EF4-FFF2-40B4-BE49-F238E27FC236}">
              <a16:creationId xmlns:a16="http://schemas.microsoft.com/office/drawing/2014/main" id="{31CBF01E-2D4E-B5BE-2922-7E4F259A3E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472440</xdr:colOff>
      <xdr:row>85</xdr:row>
      <xdr:rowOff>160020</xdr:rowOff>
    </xdr:from>
    <xdr:to>
      <xdr:col>9</xdr:col>
      <xdr:colOff>83820</xdr:colOff>
      <xdr:row>93</xdr:row>
      <xdr:rowOff>53340</xdr:rowOff>
    </xdr:to>
    <xdr:graphicFrame macro="">
      <xdr:nvGraphicFramePr>
        <xdr:cNvPr id="5" name="Chart 4">
          <a:extLst>
            <a:ext uri="{FF2B5EF4-FFF2-40B4-BE49-F238E27FC236}">
              <a16:creationId xmlns:a16="http://schemas.microsoft.com/office/drawing/2014/main" id="{EA437BBA-926A-639F-C299-5211063F5B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76200</xdr:colOff>
      <xdr:row>7</xdr:row>
      <xdr:rowOff>91440</xdr:rowOff>
    </xdr:from>
    <xdr:to>
      <xdr:col>2</xdr:col>
      <xdr:colOff>342900</xdr:colOff>
      <xdr:row>11</xdr:row>
      <xdr:rowOff>83820</xdr:rowOff>
    </xdr:to>
    <xdr:sp macro="" textlink="">
      <xdr:nvSpPr>
        <xdr:cNvPr id="2" name="Rectangle: Rounded Corners 1">
          <a:extLst>
            <a:ext uri="{FF2B5EF4-FFF2-40B4-BE49-F238E27FC236}">
              <a16:creationId xmlns:a16="http://schemas.microsoft.com/office/drawing/2014/main" id="{E3A08413-827A-D41F-79B3-DB6645371B41}"/>
            </a:ext>
          </a:extLst>
        </xdr:cNvPr>
        <xdr:cNvSpPr/>
      </xdr:nvSpPr>
      <xdr:spPr>
        <a:xfrm>
          <a:off x="76200" y="1371600"/>
          <a:ext cx="1485900" cy="723900"/>
        </a:xfrm>
        <a:prstGeom prst="roundRect">
          <a:avLst>
            <a:gd name="adj" fmla="val 0"/>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a:t> </a:t>
          </a:r>
          <a:r>
            <a:rPr lang="en-IN" sz="2000" b="1" i="0" u="none" strike="noStrike">
              <a:solidFill>
                <a:schemeClr val="lt1"/>
              </a:solidFill>
              <a:effectLst/>
              <a:latin typeface="+mn-lt"/>
              <a:ea typeface="+mn-ea"/>
              <a:cs typeface="+mn-cs"/>
            </a:rPr>
            <a:t>$3,49,509</a:t>
          </a:r>
          <a:r>
            <a:rPr lang="en-IN" sz="2000" b="1"/>
            <a:t> </a:t>
          </a:r>
        </a:p>
      </xdr:txBody>
    </xdr:sp>
    <xdr:clientData/>
  </xdr:twoCellAnchor>
  <xdr:twoCellAnchor>
    <xdr:from>
      <xdr:col>0</xdr:col>
      <xdr:colOff>68580</xdr:colOff>
      <xdr:row>3</xdr:row>
      <xdr:rowOff>152400</xdr:rowOff>
    </xdr:from>
    <xdr:to>
      <xdr:col>2</xdr:col>
      <xdr:colOff>342900</xdr:colOff>
      <xdr:row>7</xdr:row>
      <xdr:rowOff>76200</xdr:rowOff>
    </xdr:to>
    <xdr:sp macro="" textlink="">
      <xdr:nvSpPr>
        <xdr:cNvPr id="3" name="Rectangle: Rounded Corners 2">
          <a:extLst>
            <a:ext uri="{FF2B5EF4-FFF2-40B4-BE49-F238E27FC236}">
              <a16:creationId xmlns:a16="http://schemas.microsoft.com/office/drawing/2014/main" id="{F19C31B9-58AB-CB77-F394-18036C88C883}"/>
            </a:ext>
          </a:extLst>
        </xdr:cNvPr>
        <xdr:cNvSpPr/>
      </xdr:nvSpPr>
      <xdr:spPr>
        <a:xfrm>
          <a:off x="68580" y="701040"/>
          <a:ext cx="1493520" cy="655320"/>
        </a:xfrm>
        <a:prstGeom prst="roundRect">
          <a:avLst>
            <a:gd name="adj" fmla="val 0"/>
          </a:avLst>
        </a:prstGeom>
        <a:solidFill>
          <a:schemeClr val="accent1">
            <a:lumMod val="40000"/>
            <a:lumOff val="60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IN" sz="1800" b="1">
              <a:solidFill>
                <a:schemeClr val="accent2">
                  <a:lumMod val="75000"/>
                </a:schemeClr>
              </a:solidFill>
            </a:rPr>
            <a:t>Total</a:t>
          </a:r>
          <a:r>
            <a:rPr lang="en-IN" sz="1800">
              <a:solidFill>
                <a:schemeClr val="bg1"/>
              </a:solidFill>
            </a:rPr>
            <a:t> </a:t>
          </a:r>
          <a:r>
            <a:rPr lang="en-IN" sz="1800" b="1">
              <a:solidFill>
                <a:schemeClr val="accent2">
                  <a:lumMod val="75000"/>
                </a:schemeClr>
              </a:solidFill>
            </a:rPr>
            <a:t>Sales</a:t>
          </a:r>
        </a:p>
      </xdr:txBody>
    </xdr:sp>
    <xdr:clientData/>
  </xdr:twoCellAnchor>
  <xdr:twoCellAnchor>
    <xdr:from>
      <xdr:col>2</xdr:col>
      <xdr:colOff>358140</xdr:colOff>
      <xdr:row>3</xdr:row>
      <xdr:rowOff>144780</xdr:rowOff>
    </xdr:from>
    <xdr:to>
      <xdr:col>8</xdr:col>
      <xdr:colOff>571500</xdr:colOff>
      <xdr:row>11</xdr:row>
      <xdr:rowOff>99060</xdr:rowOff>
    </xdr:to>
    <xdr:graphicFrame macro="">
      <xdr:nvGraphicFramePr>
        <xdr:cNvPr id="4" name="Chart 3">
          <a:extLst>
            <a:ext uri="{FF2B5EF4-FFF2-40B4-BE49-F238E27FC236}">
              <a16:creationId xmlns:a16="http://schemas.microsoft.com/office/drawing/2014/main" id="{021680F3-DC73-4EF8-A1CE-B5819FF94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594360</xdr:colOff>
      <xdr:row>3</xdr:row>
      <xdr:rowOff>160020</xdr:rowOff>
    </xdr:from>
    <xdr:to>
      <xdr:col>16</xdr:col>
      <xdr:colOff>289560</xdr:colOff>
      <xdr:row>11</xdr:row>
      <xdr:rowOff>76200</xdr:rowOff>
    </xdr:to>
    <xdr:graphicFrame macro="">
      <xdr:nvGraphicFramePr>
        <xdr:cNvPr id="5" name="Chart 4">
          <a:extLst>
            <a:ext uri="{FF2B5EF4-FFF2-40B4-BE49-F238E27FC236}">
              <a16:creationId xmlns:a16="http://schemas.microsoft.com/office/drawing/2014/main" id="{F8B211EE-6094-4A64-A477-9C4995F2D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xdr:colOff>
      <xdr:row>0</xdr:row>
      <xdr:rowOff>22860</xdr:rowOff>
    </xdr:from>
    <xdr:to>
      <xdr:col>16</xdr:col>
      <xdr:colOff>274320</xdr:colOff>
      <xdr:row>3</xdr:row>
      <xdr:rowOff>114300</xdr:rowOff>
    </xdr:to>
    <xdr:sp macro="" textlink="">
      <xdr:nvSpPr>
        <xdr:cNvPr id="6" name="Rectangle 5">
          <a:extLst>
            <a:ext uri="{FF2B5EF4-FFF2-40B4-BE49-F238E27FC236}">
              <a16:creationId xmlns:a16="http://schemas.microsoft.com/office/drawing/2014/main" id="{83D13317-B9DB-7B68-9A02-EF85ADED5EBA}"/>
            </a:ext>
          </a:extLst>
        </xdr:cNvPr>
        <xdr:cNvSpPr/>
      </xdr:nvSpPr>
      <xdr:spPr>
        <a:xfrm>
          <a:off x="15240" y="22860"/>
          <a:ext cx="10012680" cy="6400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a:t>SALES</a:t>
          </a:r>
          <a:r>
            <a:rPr lang="en-IN" sz="2800" b="1" baseline="0"/>
            <a:t> DASHBOARD</a:t>
          </a:r>
          <a:endParaRPr lang="en-IN" sz="28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58.322252777776" createdVersion="8" refreshedVersion="8" minRefreshableVersion="3" recordCount="30" xr:uid="{9ABE0E6A-F795-4651-9386-A53B973E12D2}">
  <cacheSource type="worksheet">
    <worksheetSource name="Table1"/>
  </cacheSource>
  <cacheFields count="6">
    <cacheField name="Date" numFmtId="0">
      <sharedItems count="25">
        <s v="2025-03-14"/>
        <s v="2025-03-13"/>
        <s v="2025-03-17"/>
        <s v="2025-02-06"/>
        <s v="2025-02-21"/>
        <s v="2025-02-23"/>
        <s v="2025-01-26"/>
        <s v="2025-01-11"/>
        <s v="2025-01-13"/>
        <s v="2025-01-02"/>
        <s v="2025-02-17"/>
        <s v="2025-03-21"/>
        <s v="2025-02-18"/>
        <s v="2025-01-14"/>
        <s v="2025-02-04"/>
        <s v="2025-03-04"/>
        <s v="2025-02-02"/>
        <s v="2025-02-14"/>
        <s v="2025-03-10"/>
        <s v="2025-03-24"/>
        <s v="2025-01-23"/>
        <s v="2025-01-12"/>
        <s v="2025-03-12"/>
        <s v="2025-02-07"/>
        <s v="2025-03-05"/>
      </sharedItems>
    </cacheField>
    <cacheField name="Product Category" numFmtId="0">
      <sharedItems count="4">
        <s v="Clothing"/>
        <s v="Electronics"/>
        <s v="Books"/>
        <s v="Kitchen"/>
      </sharedItems>
    </cacheField>
    <cacheField name="Product Name" numFmtId="0">
      <sharedItems count="14">
        <s v="Sneakers"/>
        <s v="Smartwatch"/>
        <s v="T-shirt"/>
        <s v="Headphones"/>
        <s v="Biography"/>
        <s v="Cookware Set"/>
        <s v="Toaster"/>
        <s v="Science Textbook"/>
        <s v="Blender"/>
        <s v="Laptop"/>
        <s v="Microwave"/>
        <s v="Jeans"/>
        <s v="Smartphone"/>
        <s v="Cookbook"/>
      </sharedItems>
    </cacheField>
    <cacheField name="Units Sold" numFmtId="0">
      <sharedItems containsSemiMixedTypes="0" containsString="0" containsNumber="1" containsInteger="1" minValue="2" maxValue="100"/>
    </cacheField>
    <cacheField name="Unit Price" numFmtId="0">
      <sharedItems containsSemiMixedTypes="0" containsString="0" containsNumber="1" minValue="13.46" maxValue="496.18"/>
    </cacheField>
    <cacheField name="Total Sales" numFmtId="0">
      <sharedItems containsSemiMixedTypes="0" containsString="0" containsNumber="1" minValue="60.269999999999996" maxValue="44816.8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n v="52"/>
    <n v="475.85"/>
    <n v="24744.2"/>
  </r>
  <r>
    <x v="0"/>
    <x v="1"/>
    <x v="1"/>
    <n v="72"/>
    <n v="303.33999999999997"/>
    <n v="21840.48"/>
  </r>
  <r>
    <x v="1"/>
    <x v="0"/>
    <x v="2"/>
    <n v="83"/>
    <n v="58.99"/>
    <n v="4896.17"/>
  </r>
  <r>
    <x v="2"/>
    <x v="1"/>
    <x v="3"/>
    <n v="75"/>
    <n v="434.43"/>
    <n v="32582.25"/>
  </r>
  <r>
    <x v="3"/>
    <x v="1"/>
    <x v="3"/>
    <n v="100"/>
    <n v="80"/>
    <n v="8000"/>
  </r>
  <r>
    <x v="4"/>
    <x v="2"/>
    <x v="4"/>
    <n v="3"/>
    <n v="20.09"/>
    <n v="60.269999999999996"/>
  </r>
  <r>
    <x v="5"/>
    <x v="1"/>
    <x v="3"/>
    <n v="2"/>
    <n v="363.78"/>
    <n v="727.56"/>
  </r>
  <r>
    <x v="6"/>
    <x v="3"/>
    <x v="5"/>
    <n v="30"/>
    <n v="114.05"/>
    <n v="3421.5"/>
  </r>
  <r>
    <x v="7"/>
    <x v="3"/>
    <x v="6"/>
    <n v="64"/>
    <n v="496.18"/>
    <n v="31755.52"/>
  </r>
  <r>
    <x v="8"/>
    <x v="2"/>
    <x v="7"/>
    <n v="33"/>
    <n v="159.08000000000001"/>
    <n v="5249.64"/>
  </r>
  <r>
    <x v="9"/>
    <x v="1"/>
    <x v="3"/>
    <n v="22"/>
    <n v="13.46"/>
    <n v="296.12"/>
  </r>
  <r>
    <x v="10"/>
    <x v="2"/>
    <x v="4"/>
    <n v="89"/>
    <n v="152.69999999999999"/>
    <n v="13590.3"/>
  </r>
  <r>
    <x v="11"/>
    <x v="0"/>
    <x v="0"/>
    <n v="59"/>
    <n v="205.93"/>
    <n v="12149.87"/>
  </r>
  <r>
    <x v="12"/>
    <x v="1"/>
    <x v="1"/>
    <n v="92"/>
    <n v="487.14"/>
    <n v="44816.88"/>
  </r>
  <r>
    <x v="13"/>
    <x v="3"/>
    <x v="8"/>
    <n v="15"/>
    <n v="233.47"/>
    <n v="3502.05"/>
  </r>
  <r>
    <x v="14"/>
    <x v="2"/>
    <x v="7"/>
    <n v="47"/>
    <n v="313.01"/>
    <n v="14711.47"/>
  </r>
  <r>
    <x v="0"/>
    <x v="1"/>
    <x v="9"/>
    <n v="55"/>
    <n v="491.78"/>
    <n v="27047.899999999998"/>
  </r>
  <r>
    <x v="15"/>
    <x v="3"/>
    <x v="10"/>
    <n v="3"/>
    <n v="431.37"/>
    <n v="1294.1100000000001"/>
  </r>
  <r>
    <x v="16"/>
    <x v="0"/>
    <x v="11"/>
    <n v="7"/>
    <n v="93.56"/>
    <n v="654.92000000000007"/>
  </r>
  <r>
    <x v="17"/>
    <x v="3"/>
    <x v="8"/>
    <n v="39"/>
    <n v="16.5"/>
    <n v="643.5"/>
  </r>
  <r>
    <x v="17"/>
    <x v="1"/>
    <x v="3"/>
    <n v="89"/>
    <n v="483.16"/>
    <n v="43001.240000000005"/>
  </r>
  <r>
    <x v="5"/>
    <x v="0"/>
    <x v="11"/>
    <n v="9"/>
    <n v="17.82"/>
    <n v="160.38"/>
  </r>
  <r>
    <x v="18"/>
    <x v="3"/>
    <x v="10"/>
    <n v="2"/>
    <n v="345.27"/>
    <n v="690.54"/>
  </r>
  <r>
    <x v="19"/>
    <x v="1"/>
    <x v="9"/>
    <n v="60"/>
    <n v="69.8"/>
    <n v="4188"/>
  </r>
  <r>
    <x v="20"/>
    <x v="3"/>
    <x v="8"/>
    <n v="8"/>
    <n v="26.85"/>
    <n v="214.8"/>
  </r>
  <r>
    <x v="21"/>
    <x v="3"/>
    <x v="5"/>
    <n v="78"/>
    <n v="201.62"/>
    <n v="15726.36"/>
  </r>
  <r>
    <x v="22"/>
    <x v="1"/>
    <x v="12"/>
    <n v="50"/>
    <n v="334.64"/>
    <n v="16732"/>
  </r>
  <r>
    <x v="23"/>
    <x v="2"/>
    <x v="13"/>
    <n v="2"/>
    <n v="218.33"/>
    <n v="436.66"/>
  </r>
  <r>
    <x v="24"/>
    <x v="1"/>
    <x v="9"/>
    <n v="54"/>
    <n v="277.89"/>
    <n v="15006.06"/>
  </r>
  <r>
    <x v="18"/>
    <x v="3"/>
    <x v="8"/>
    <n v="54"/>
    <n v="25.34"/>
    <n v="1368.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6CF9AC-2D25-4941-AAF5-B30F64869D37}"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6:B81" firstHeaderRow="1" firstDataRow="1" firstDataCol="1"/>
  <pivotFields count="6">
    <pivotField showAll="0"/>
    <pivotField axis="axisRow" showAll="0">
      <items count="5">
        <item x="2"/>
        <item x="0"/>
        <item x="1"/>
        <item x="3"/>
        <item t="default"/>
      </items>
    </pivotField>
    <pivotField showAll="0"/>
    <pivotField showAll="0"/>
    <pivotField showAll="0"/>
    <pivotField dataField="1" showAll="0"/>
  </pivotFields>
  <rowFields count="1">
    <field x="1"/>
  </rowFields>
  <rowItems count="5">
    <i>
      <x/>
    </i>
    <i>
      <x v="1"/>
    </i>
    <i>
      <x v="2"/>
    </i>
    <i>
      <x v="3"/>
    </i>
    <i t="grand">
      <x/>
    </i>
  </rowItems>
  <colItems count="1">
    <i/>
  </colItems>
  <dataFields count="1">
    <dataField name="Total Sales By Category" fld="5" baseField="1"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1" count="1" selected="0">
            <x v="0"/>
          </reference>
        </references>
      </pivotArea>
    </chartFormat>
    <chartFormat chart="4" format="12">
      <pivotArea type="data" outline="0" fieldPosition="0">
        <references count="2">
          <reference field="4294967294" count="1" selected="0">
            <x v="0"/>
          </reference>
          <reference field="1" count="1" selected="0">
            <x v="1"/>
          </reference>
        </references>
      </pivotArea>
    </chartFormat>
    <chartFormat chart="4" format="13">
      <pivotArea type="data" outline="0" fieldPosition="0">
        <references count="2">
          <reference field="4294967294" count="1" selected="0">
            <x v="0"/>
          </reference>
          <reference field="1" count="1" selected="0">
            <x v="2"/>
          </reference>
        </references>
      </pivotArea>
    </chartFormat>
    <chartFormat chart="4" format="14">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D6DF79-E4A0-4D2F-9AE8-DA864EB72464}" name="PivotTable3"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22:B36" firstHeaderRow="1" firstDataRow="1" firstDataCol="1"/>
  <pivotFields count="6">
    <pivotField showAll="0"/>
    <pivotField showAll="0">
      <items count="5">
        <item x="3"/>
        <item x="1"/>
        <item x="0"/>
        <item x="2"/>
        <item t="default"/>
      </items>
    </pivotField>
    <pivotField axis="axisRow" showAll="0">
      <items count="15">
        <item x="4"/>
        <item x="8"/>
        <item x="13"/>
        <item x="5"/>
        <item x="3"/>
        <item x="11"/>
        <item x="9"/>
        <item x="10"/>
        <item x="7"/>
        <item x="12"/>
        <item x="1"/>
        <item x="0"/>
        <item x="6"/>
        <item x="2"/>
        <item t="default"/>
      </items>
    </pivotField>
    <pivotField showAll="0"/>
    <pivotField showAll="0"/>
    <pivotField dataField="1" showAll="0"/>
  </pivotFields>
  <rowFields count="1">
    <field x="2"/>
  </rowFields>
  <rowItems count="14">
    <i>
      <x/>
    </i>
    <i>
      <x v="1"/>
    </i>
    <i>
      <x v="2"/>
    </i>
    <i>
      <x v="3"/>
    </i>
    <i>
      <x v="4"/>
    </i>
    <i>
      <x v="5"/>
    </i>
    <i>
      <x v="6"/>
    </i>
    <i>
      <x v="7"/>
    </i>
    <i>
      <x v="8"/>
    </i>
    <i>
      <x v="9"/>
    </i>
    <i>
      <x v="10"/>
    </i>
    <i>
      <x v="11"/>
    </i>
    <i>
      <x v="12"/>
    </i>
    <i>
      <x v="13"/>
    </i>
  </rowItems>
  <colItems count="1">
    <i/>
  </colItems>
  <dataFields count="1">
    <dataField name=" Total Sales" fld="5"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A33AE3-36CD-4D21-963F-782442E07485}"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B18" firstHeaderRow="1" firstDataRow="1" firstDataCol="1"/>
  <pivotFields count="6">
    <pivotField showAll="0"/>
    <pivotField axis="axisRow" showAll="0">
      <items count="5">
        <item x="2"/>
        <item x="0"/>
        <item x="1"/>
        <item x="3"/>
        <item t="default"/>
      </items>
    </pivotField>
    <pivotField showAll="0"/>
    <pivotField showAll="0"/>
    <pivotField dataField="1" showAll="0"/>
    <pivotField showAll="0"/>
  </pivotFields>
  <rowFields count="1">
    <field x="1"/>
  </rowFields>
  <rowItems count="5">
    <i>
      <x/>
    </i>
    <i>
      <x v="1"/>
    </i>
    <i>
      <x v="2"/>
    </i>
    <i>
      <x v="3"/>
    </i>
    <i t="grand">
      <x/>
    </i>
  </rowItems>
  <colItems count="1">
    <i/>
  </colItems>
  <dataFields count="1">
    <dataField name="Average of Unit Price Per Category" fld="4"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06BF60-A7C6-45CC-B3CA-0B8AE27798BD}"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6">
    <pivotField showAll="0"/>
    <pivotField axis="axisRow" showAll="0">
      <items count="5">
        <item x="2"/>
        <item x="0"/>
        <item x="1"/>
        <item x="3"/>
        <item t="default"/>
      </items>
    </pivotField>
    <pivotField showAll="0"/>
    <pivotField showAll="0"/>
    <pivotField showAll="0"/>
    <pivotField dataField="1" showAll="0"/>
  </pivotFields>
  <rowFields count="1">
    <field x="1"/>
  </rowFields>
  <rowItems count="5">
    <i>
      <x/>
    </i>
    <i>
      <x v="1"/>
    </i>
    <i>
      <x v="2"/>
    </i>
    <i>
      <x v="3"/>
    </i>
    <i t="grand">
      <x/>
    </i>
  </rowItems>
  <colItems count="1">
    <i/>
  </colItems>
  <dataFields count="1">
    <dataField name="Total Sales by Category" fld="5"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2F5FDAE5-E38D-4B76-A8CF-7FACD2824DF8}" sourceName="Product Category">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DB6AC851-6C63-4EF4-B408-F6C86F76D9E3}" sourceName="Product Name">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1" xr10:uid="{C15267C3-F0F9-4D86-A607-38D443F51E98}" cache="Slicer_Product_Category" caption="Product Category" columnCount="4" rowHeight="234950"/>
  <slicer name="Product Name" xr10:uid="{630C8539-4C57-4EC7-833E-D3C002B6390F}" cache="Slicer_Product_Name" caption="Product Name"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86A1D2-3758-49C2-917D-A7F7C4D1C0BC}" name="Table1" displayName="Table1" ref="A1:H31" totalsRowShown="0" headerRowDxfId="29" headerRowBorderDxfId="30" tableBorderDxfId="31">
  <autoFilter ref="A1:H31" xr:uid="{0486A1D2-3758-49C2-917D-A7F7C4D1C0BC}"/>
  <tableColumns count="8">
    <tableColumn id="1" xr3:uid="{2D370EAD-6DB7-48E5-9438-785084E576E6}" name="Date"/>
    <tableColumn id="2" xr3:uid="{FB297404-B5E0-45FD-8495-07AB83E2279C}" name="Product Category"/>
    <tableColumn id="3" xr3:uid="{3DF6B4D4-BAC3-4C12-80D7-D301A3B1FD9C}" name="Product Name"/>
    <tableColumn id="4" xr3:uid="{F18DCB91-FBB5-448D-A68B-07F059BBAA0A}" name="Units Sold"/>
    <tableColumn id="5" xr3:uid="{92A4DD5E-0A24-405E-AD7A-EF305F8B600F}" name="Unit Price"/>
    <tableColumn id="6" xr3:uid="{4EE642DB-91F9-42B4-AF06-E06BF378BA2D}" name="Total Sales">
      <calculatedColumnFormula>D2*E2</calculatedColumnFormula>
    </tableColumn>
    <tableColumn id="7" xr3:uid="{D5C5EB5C-E459-40BF-8D33-1C14F0C3CEF9}" name="Month" dataDxfId="27">
      <calculatedColumnFormula>TEXT(Table1[[#This Row],[Date]],"yyyy-mm")</calculatedColumnFormula>
    </tableColumn>
    <tableColumn id="9" xr3:uid="{9C7FD1EC-6C47-4FA1-8285-94226784FE40}" name="Profit" dataDxfId="1">
      <calculatedColumnFormula>Table1[[#This Row],[Total Sales]]*0.3</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0FA295-7950-48F5-B0C9-69365405A1B5}" name="Table5" displayName="Table5" ref="A41:B71" totalsRowShown="0">
  <autoFilter ref="A41:B71" xr:uid="{E40FA295-7950-48F5-B0C9-69365405A1B5}"/>
  <tableColumns count="2">
    <tableColumn id="1" xr3:uid="{9D1E145A-07E3-4F16-939E-4194F039EF86}" name="Product Name" dataDxfId="28"/>
    <tableColumn id="2" xr3:uid="{D1EE9A77-9BAB-4219-8448-9F6D6B0EACB7}" name="Total Sales">
      <calculatedColumnFormula>'Raw Data'!D2*'Raw Data'!E2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zoomScale="105" zoomScaleNormal="145" workbookViewId="0">
      <selection activeCell="F2" sqref="F2"/>
    </sheetView>
  </sheetViews>
  <sheetFormatPr defaultRowHeight="14.4" x14ac:dyDescent="0.3"/>
  <cols>
    <col min="1" max="1" width="10.6640625" bestFit="1" customWidth="1"/>
    <col min="2" max="2" width="16.88671875" customWidth="1"/>
    <col min="3" max="3" width="15.33203125" bestFit="1" customWidth="1"/>
    <col min="4" max="4" width="10.77734375" customWidth="1"/>
    <col min="5" max="5" width="10.44140625" customWidth="1"/>
    <col min="6" max="6" width="11.21875" customWidth="1"/>
    <col min="7" max="7" width="11.21875" bestFit="1" customWidth="1"/>
    <col min="8" max="8" width="11.21875" customWidth="1"/>
  </cols>
  <sheetData>
    <row r="1" spans="1:11" x14ac:dyDescent="0.3">
      <c r="A1" s="4" t="s">
        <v>0</v>
      </c>
      <c r="B1" s="4" t="s">
        <v>1</v>
      </c>
      <c r="C1" s="4" t="s">
        <v>2</v>
      </c>
      <c r="D1" s="4" t="s">
        <v>3</v>
      </c>
      <c r="E1" s="4" t="s">
        <v>4</v>
      </c>
      <c r="F1" s="4" t="s">
        <v>5</v>
      </c>
      <c r="G1" s="4" t="s">
        <v>56</v>
      </c>
      <c r="H1" s="4" t="s">
        <v>63</v>
      </c>
    </row>
    <row r="2" spans="1:11" x14ac:dyDescent="0.3">
      <c r="A2" t="s">
        <v>6</v>
      </c>
      <c r="B2" t="s">
        <v>31</v>
      </c>
      <c r="C2" t="s">
        <v>35</v>
      </c>
      <c r="D2">
        <v>52</v>
      </c>
      <c r="E2">
        <v>475.85</v>
      </c>
      <c r="F2">
        <f>D2*E2</f>
        <v>24744.2</v>
      </c>
      <c r="G2" t="str">
        <f>TEXT(Table1[[#This Row],[Date]],"yyyy-mm")</f>
        <v>2025-03</v>
      </c>
      <c r="H2">
        <f>Table1[[#This Row],[Total Sales]]*0.3</f>
        <v>7423.26</v>
      </c>
      <c r="J2" s="22" t="s">
        <v>62</v>
      </c>
      <c r="K2" s="1"/>
    </row>
    <row r="3" spans="1:11" x14ac:dyDescent="0.3">
      <c r="A3" t="s">
        <v>6</v>
      </c>
      <c r="B3" t="s">
        <v>32</v>
      </c>
      <c r="C3" t="s">
        <v>36</v>
      </c>
      <c r="D3">
        <v>72</v>
      </c>
      <c r="E3">
        <v>303.33999999999997</v>
      </c>
      <c r="F3">
        <f t="shared" ref="F3:F31" si="0">D3*E3</f>
        <v>21840.48</v>
      </c>
      <c r="G3" t="str">
        <f>TEXT(Table1[[#This Row],[Date]],"yyyy-mm")</f>
        <v>2025-03</v>
      </c>
      <c r="H3">
        <f>Table1[[#This Row],[Total Sales]]*0.3</f>
        <v>6552.1439999999993</v>
      </c>
    </row>
    <row r="4" spans="1:11" x14ac:dyDescent="0.3">
      <c r="A4" t="s">
        <v>7</v>
      </c>
      <c r="B4" t="s">
        <v>31</v>
      </c>
      <c r="C4" t="s">
        <v>37</v>
      </c>
      <c r="D4">
        <v>83</v>
      </c>
      <c r="E4">
        <v>58.99</v>
      </c>
      <c r="F4">
        <f t="shared" si="0"/>
        <v>4896.17</v>
      </c>
      <c r="G4" t="str">
        <f>TEXT(Table1[[#This Row],[Date]],"yyyy-mm")</f>
        <v>2025-03</v>
      </c>
      <c r="H4">
        <f>Table1[[#This Row],[Total Sales]]*0.3</f>
        <v>1468.8509999999999</v>
      </c>
    </row>
    <row r="5" spans="1:11" x14ac:dyDescent="0.3">
      <c r="A5" t="s">
        <v>8</v>
      </c>
      <c r="B5" t="s">
        <v>32</v>
      </c>
      <c r="C5" t="s">
        <v>38</v>
      </c>
      <c r="D5">
        <v>75</v>
      </c>
      <c r="E5">
        <v>434.43</v>
      </c>
      <c r="F5">
        <f t="shared" si="0"/>
        <v>32582.25</v>
      </c>
      <c r="G5" t="str">
        <f>TEXT(Table1[[#This Row],[Date]],"yyyy-mm")</f>
        <v>2025-03</v>
      </c>
      <c r="H5">
        <f>Table1[[#This Row],[Total Sales]]*0.3</f>
        <v>9774.6749999999993</v>
      </c>
    </row>
    <row r="6" spans="1:11" x14ac:dyDescent="0.3">
      <c r="A6" t="s">
        <v>9</v>
      </c>
      <c r="B6" t="s">
        <v>32</v>
      </c>
      <c r="C6" t="s">
        <v>38</v>
      </c>
      <c r="D6">
        <v>100</v>
      </c>
      <c r="E6">
        <v>80</v>
      </c>
      <c r="F6">
        <f t="shared" si="0"/>
        <v>8000</v>
      </c>
      <c r="G6" t="str">
        <f>TEXT(Table1[[#This Row],[Date]],"yyyy-mm")</f>
        <v>2025-02</v>
      </c>
      <c r="H6">
        <f>Table1[[#This Row],[Total Sales]]*0.3</f>
        <v>2400</v>
      </c>
    </row>
    <row r="7" spans="1:11" x14ac:dyDescent="0.3">
      <c r="A7" t="s">
        <v>10</v>
      </c>
      <c r="B7" t="s">
        <v>33</v>
      </c>
      <c r="C7" t="s">
        <v>39</v>
      </c>
      <c r="D7">
        <v>3</v>
      </c>
      <c r="E7">
        <v>20.09</v>
      </c>
      <c r="F7">
        <f t="shared" si="0"/>
        <v>60.269999999999996</v>
      </c>
      <c r="G7" t="str">
        <f>TEXT(Table1[[#This Row],[Date]],"yyyy-mm")</f>
        <v>2025-02</v>
      </c>
      <c r="H7">
        <f>Table1[[#This Row],[Total Sales]]*0.3</f>
        <v>18.081</v>
      </c>
    </row>
    <row r="8" spans="1:11" x14ac:dyDescent="0.3">
      <c r="A8" t="s">
        <v>11</v>
      </c>
      <c r="B8" t="s">
        <v>32</v>
      </c>
      <c r="C8" t="s">
        <v>38</v>
      </c>
      <c r="D8">
        <v>2</v>
      </c>
      <c r="E8">
        <v>363.78</v>
      </c>
      <c r="F8">
        <f t="shared" si="0"/>
        <v>727.56</v>
      </c>
      <c r="G8" t="str">
        <f>TEXT(Table1[[#This Row],[Date]],"yyyy-mm")</f>
        <v>2025-02</v>
      </c>
      <c r="H8">
        <f>Table1[[#This Row],[Total Sales]]*0.3</f>
        <v>218.26799999999997</v>
      </c>
    </row>
    <row r="9" spans="1:11" x14ac:dyDescent="0.3">
      <c r="A9" t="s">
        <v>12</v>
      </c>
      <c r="B9" t="s">
        <v>34</v>
      </c>
      <c r="C9" t="s">
        <v>40</v>
      </c>
      <c r="D9">
        <v>30</v>
      </c>
      <c r="E9">
        <v>114.05</v>
      </c>
      <c r="F9">
        <f t="shared" si="0"/>
        <v>3421.5</v>
      </c>
      <c r="G9" t="str">
        <f>TEXT(Table1[[#This Row],[Date]],"yyyy-mm")</f>
        <v>2025-01</v>
      </c>
      <c r="H9">
        <f>Table1[[#This Row],[Total Sales]]*0.3</f>
        <v>1026.45</v>
      </c>
    </row>
    <row r="10" spans="1:11" x14ac:dyDescent="0.3">
      <c r="A10" t="s">
        <v>13</v>
      </c>
      <c r="B10" t="s">
        <v>34</v>
      </c>
      <c r="C10" t="s">
        <v>41</v>
      </c>
      <c r="D10">
        <v>64</v>
      </c>
      <c r="E10">
        <v>496.18</v>
      </c>
      <c r="F10">
        <f t="shared" si="0"/>
        <v>31755.52</v>
      </c>
      <c r="G10" t="str">
        <f>TEXT(Table1[[#This Row],[Date]],"yyyy-mm")</f>
        <v>2025-01</v>
      </c>
      <c r="H10">
        <f>Table1[[#This Row],[Total Sales]]*0.3</f>
        <v>9526.655999999999</v>
      </c>
    </row>
    <row r="11" spans="1:11" x14ac:dyDescent="0.3">
      <c r="A11" t="s">
        <v>14</v>
      </c>
      <c r="B11" t="s">
        <v>33</v>
      </c>
      <c r="C11" t="s">
        <v>42</v>
      </c>
      <c r="D11">
        <v>33</v>
      </c>
      <c r="E11">
        <v>159.08000000000001</v>
      </c>
      <c r="F11">
        <f t="shared" si="0"/>
        <v>5249.64</v>
      </c>
      <c r="G11" t="str">
        <f>TEXT(Table1[[#This Row],[Date]],"yyyy-mm")</f>
        <v>2025-01</v>
      </c>
      <c r="H11">
        <f>Table1[[#This Row],[Total Sales]]*0.3</f>
        <v>1574.8920000000001</v>
      </c>
    </row>
    <row r="12" spans="1:11" x14ac:dyDescent="0.3">
      <c r="A12" t="s">
        <v>15</v>
      </c>
      <c r="B12" t="s">
        <v>32</v>
      </c>
      <c r="C12" t="s">
        <v>38</v>
      </c>
      <c r="D12">
        <v>22</v>
      </c>
      <c r="E12">
        <v>13.46</v>
      </c>
      <c r="F12">
        <f t="shared" si="0"/>
        <v>296.12</v>
      </c>
      <c r="G12" t="str">
        <f>TEXT(Table1[[#This Row],[Date]],"yyyy-mm")</f>
        <v>2025-01</v>
      </c>
      <c r="H12">
        <f>Table1[[#This Row],[Total Sales]]*0.3</f>
        <v>88.835999999999999</v>
      </c>
    </row>
    <row r="13" spans="1:11" x14ac:dyDescent="0.3">
      <c r="A13" t="s">
        <v>16</v>
      </c>
      <c r="B13" t="s">
        <v>33</v>
      </c>
      <c r="C13" t="s">
        <v>39</v>
      </c>
      <c r="D13">
        <v>89</v>
      </c>
      <c r="E13">
        <v>152.69999999999999</v>
      </c>
      <c r="F13">
        <f t="shared" si="0"/>
        <v>13590.3</v>
      </c>
      <c r="G13" t="str">
        <f>TEXT(Table1[[#This Row],[Date]],"yyyy-mm")</f>
        <v>2025-02</v>
      </c>
      <c r="H13">
        <f>Table1[[#This Row],[Total Sales]]*0.3</f>
        <v>4077.0899999999997</v>
      </c>
    </row>
    <row r="14" spans="1:11" x14ac:dyDescent="0.3">
      <c r="A14" t="s">
        <v>17</v>
      </c>
      <c r="B14" t="s">
        <v>31</v>
      </c>
      <c r="C14" t="s">
        <v>35</v>
      </c>
      <c r="D14">
        <v>59</v>
      </c>
      <c r="E14">
        <v>205.93</v>
      </c>
      <c r="F14">
        <f t="shared" si="0"/>
        <v>12149.87</v>
      </c>
      <c r="G14" t="str">
        <f>TEXT(Table1[[#This Row],[Date]],"yyyy-mm")</f>
        <v>2025-03</v>
      </c>
      <c r="H14">
        <f>Table1[[#This Row],[Total Sales]]*0.3</f>
        <v>3644.9610000000002</v>
      </c>
    </row>
    <row r="15" spans="1:11" x14ac:dyDescent="0.3">
      <c r="A15" t="s">
        <v>18</v>
      </c>
      <c r="B15" t="s">
        <v>32</v>
      </c>
      <c r="C15" t="s">
        <v>36</v>
      </c>
      <c r="D15">
        <v>92</v>
      </c>
      <c r="E15">
        <v>487.14</v>
      </c>
      <c r="F15">
        <f t="shared" si="0"/>
        <v>44816.88</v>
      </c>
      <c r="G15" t="str">
        <f>TEXT(Table1[[#This Row],[Date]],"yyyy-mm")</f>
        <v>2025-02</v>
      </c>
      <c r="H15">
        <f>Table1[[#This Row],[Total Sales]]*0.3</f>
        <v>13445.063999999998</v>
      </c>
    </row>
    <row r="16" spans="1:11" x14ac:dyDescent="0.3">
      <c r="A16" t="s">
        <v>19</v>
      </c>
      <c r="B16" t="s">
        <v>34</v>
      </c>
      <c r="C16" t="s">
        <v>43</v>
      </c>
      <c r="D16">
        <v>15</v>
      </c>
      <c r="E16">
        <v>233.47</v>
      </c>
      <c r="F16">
        <f t="shared" si="0"/>
        <v>3502.05</v>
      </c>
      <c r="G16" t="str">
        <f>TEXT(Table1[[#This Row],[Date]],"yyyy-mm")</f>
        <v>2025-01</v>
      </c>
      <c r="H16">
        <f>Table1[[#This Row],[Total Sales]]*0.3</f>
        <v>1050.615</v>
      </c>
    </row>
    <row r="17" spans="1:8" x14ac:dyDescent="0.3">
      <c r="A17" t="s">
        <v>20</v>
      </c>
      <c r="B17" t="s">
        <v>33</v>
      </c>
      <c r="C17" t="s">
        <v>42</v>
      </c>
      <c r="D17">
        <v>47</v>
      </c>
      <c r="E17">
        <v>313.01</v>
      </c>
      <c r="F17">
        <f t="shared" si="0"/>
        <v>14711.47</v>
      </c>
      <c r="G17" t="str">
        <f>TEXT(Table1[[#This Row],[Date]],"yyyy-mm")</f>
        <v>2025-02</v>
      </c>
      <c r="H17">
        <f>Table1[[#This Row],[Total Sales]]*0.3</f>
        <v>4413.4409999999998</v>
      </c>
    </row>
    <row r="18" spans="1:8" x14ac:dyDescent="0.3">
      <c r="A18" t="s">
        <v>6</v>
      </c>
      <c r="B18" t="s">
        <v>32</v>
      </c>
      <c r="C18" t="s">
        <v>44</v>
      </c>
      <c r="D18">
        <v>55</v>
      </c>
      <c r="E18">
        <v>491.78</v>
      </c>
      <c r="F18">
        <f t="shared" si="0"/>
        <v>27047.899999999998</v>
      </c>
      <c r="G18" t="str">
        <f>TEXT(Table1[[#This Row],[Date]],"yyyy-mm")</f>
        <v>2025-03</v>
      </c>
      <c r="H18">
        <f>Table1[[#This Row],[Total Sales]]*0.3</f>
        <v>8114.369999999999</v>
      </c>
    </row>
    <row r="19" spans="1:8" x14ac:dyDescent="0.3">
      <c r="A19" t="s">
        <v>21</v>
      </c>
      <c r="B19" t="s">
        <v>34</v>
      </c>
      <c r="C19" t="s">
        <v>45</v>
      </c>
      <c r="D19">
        <v>3</v>
      </c>
      <c r="E19">
        <v>431.37</v>
      </c>
      <c r="F19">
        <f t="shared" si="0"/>
        <v>1294.1100000000001</v>
      </c>
      <c r="G19" t="str">
        <f>TEXT(Table1[[#This Row],[Date]],"yyyy-mm")</f>
        <v>2025-03</v>
      </c>
      <c r="H19">
        <f>Table1[[#This Row],[Total Sales]]*0.3</f>
        <v>388.233</v>
      </c>
    </row>
    <row r="20" spans="1:8" x14ac:dyDescent="0.3">
      <c r="A20" t="s">
        <v>22</v>
      </c>
      <c r="B20" t="s">
        <v>31</v>
      </c>
      <c r="C20" t="s">
        <v>46</v>
      </c>
      <c r="D20">
        <v>7</v>
      </c>
      <c r="E20">
        <v>93.56</v>
      </c>
      <c r="F20">
        <f t="shared" si="0"/>
        <v>654.92000000000007</v>
      </c>
      <c r="G20" t="str">
        <f>TEXT(Table1[[#This Row],[Date]],"yyyy-mm")</f>
        <v>2025-02</v>
      </c>
      <c r="H20">
        <f>Table1[[#This Row],[Total Sales]]*0.3</f>
        <v>196.47600000000003</v>
      </c>
    </row>
    <row r="21" spans="1:8" x14ac:dyDescent="0.3">
      <c r="A21" t="s">
        <v>23</v>
      </c>
      <c r="B21" t="s">
        <v>34</v>
      </c>
      <c r="C21" t="s">
        <v>43</v>
      </c>
      <c r="D21">
        <v>39</v>
      </c>
      <c r="E21">
        <v>16.5</v>
      </c>
      <c r="F21">
        <f t="shared" si="0"/>
        <v>643.5</v>
      </c>
      <c r="G21" t="str">
        <f>TEXT(Table1[[#This Row],[Date]],"yyyy-mm")</f>
        <v>2025-02</v>
      </c>
      <c r="H21">
        <f>Table1[[#This Row],[Total Sales]]*0.3</f>
        <v>193.04999999999998</v>
      </c>
    </row>
    <row r="22" spans="1:8" x14ac:dyDescent="0.3">
      <c r="A22" t="s">
        <v>23</v>
      </c>
      <c r="B22" t="s">
        <v>32</v>
      </c>
      <c r="C22" t="s">
        <v>38</v>
      </c>
      <c r="D22">
        <v>89</v>
      </c>
      <c r="E22">
        <v>483.16</v>
      </c>
      <c r="F22">
        <f t="shared" si="0"/>
        <v>43001.240000000005</v>
      </c>
      <c r="G22" t="str">
        <f>TEXT(Table1[[#This Row],[Date]],"yyyy-mm")</f>
        <v>2025-02</v>
      </c>
      <c r="H22">
        <f>Table1[[#This Row],[Total Sales]]*0.3</f>
        <v>12900.372000000001</v>
      </c>
    </row>
    <row r="23" spans="1:8" x14ac:dyDescent="0.3">
      <c r="A23" t="s">
        <v>11</v>
      </c>
      <c r="B23" t="s">
        <v>31</v>
      </c>
      <c r="C23" t="s">
        <v>46</v>
      </c>
      <c r="D23">
        <v>9</v>
      </c>
      <c r="E23">
        <v>17.82</v>
      </c>
      <c r="F23">
        <f t="shared" si="0"/>
        <v>160.38</v>
      </c>
      <c r="G23" t="str">
        <f>TEXT(Table1[[#This Row],[Date]],"yyyy-mm")</f>
        <v>2025-02</v>
      </c>
      <c r="H23">
        <f>Table1[[#This Row],[Total Sales]]*0.3</f>
        <v>48.113999999999997</v>
      </c>
    </row>
    <row r="24" spans="1:8" x14ac:dyDescent="0.3">
      <c r="A24" t="s">
        <v>24</v>
      </c>
      <c r="B24" t="s">
        <v>34</v>
      </c>
      <c r="C24" t="s">
        <v>45</v>
      </c>
      <c r="D24">
        <v>2</v>
      </c>
      <c r="E24">
        <v>345.27</v>
      </c>
      <c r="F24">
        <f t="shared" si="0"/>
        <v>690.54</v>
      </c>
      <c r="G24" t="str">
        <f>TEXT(Table1[[#This Row],[Date]],"yyyy-mm")</f>
        <v>2025-03</v>
      </c>
      <c r="H24">
        <f>Table1[[#This Row],[Total Sales]]*0.3</f>
        <v>207.16199999999998</v>
      </c>
    </row>
    <row r="25" spans="1:8" x14ac:dyDescent="0.3">
      <c r="A25" t="s">
        <v>25</v>
      </c>
      <c r="B25" t="s">
        <v>32</v>
      </c>
      <c r="C25" t="s">
        <v>44</v>
      </c>
      <c r="D25">
        <v>60</v>
      </c>
      <c r="E25">
        <v>69.8</v>
      </c>
      <c r="F25">
        <f t="shared" si="0"/>
        <v>4188</v>
      </c>
      <c r="G25" t="str">
        <f>TEXT(Table1[[#This Row],[Date]],"yyyy-mm")</f>
        <v>2025-03</v>
      </c>
      <c r="H25">
        <f>Table1[[#This Row],[Total Sales]]*0.3</f>
        <v>1256.3999999999999</v>
      </c>
    </row>
    <row r="26" spans="1:8" x14ac:dyDescent="0.3">
      <c r="A26" t="s">
        <v>26</v>
      </c>
      <c r="B26" t="s">
        <v>34</v>
      </c>
      <c r="C26" t="s">
        <v>43</v>
      </c>
      <c r="D26">
        <v>8</v>
      </c>
      <c r="E26">
        <v>26.85</v>
      </c>
      <c r="F26">
        <f t="shared" si="0"/>
        <v>214.8</v>
      </c>
      <c r="G26" t="str">
        <f>TEXT(Table1[[#This Row],[Date]],"yyyy-mm")</f>
        <v>2025-01</v>
      </c>
      <c r="H26">
        <f>Table1[[#This Row],[Total Sales]]*0.3</f>
        <v>64.44</v>
      </c>
    </row>
    <row r="27" spans="1:8" x14ac:dyDescent="0.3">
      <c r="A27" t="s">
        <v>27</v>
      </c>
      <c r="B27" t="s">
        <v>34</v>
      </c>
      <c r="C27" t="s">
        <v>40</v>
      </c>
      <c r="D27">
        <v>78</v>
      </c>
      <c r="E27">
        <v>201.62</v>
      </c>
      <c r="F27">
        <f t="shared" si="0"/>
        <v>15726.36</v>
      </c>
      <c r="G27" t="str">
        <f>TEXT(Table1[[#This Row],[Date]],"yyyy-mm")</f>
        <v>2025-01</v>
      </c>
      <c r="H27">
        <f>Table1[[#This Row],[Total Sales]]*0.3</f>
        <v>4717.9080000000004</v>
      </c>
    </row>
    <row r="28" spans="1:8" x14ac:dyDescent="0.3">
      <c r="A28" t="s">
        <v>28</v>
      </c>
      <c r="B28" t="s">
        <v>32</v>
      </c>
      <c r="C28" t="s">
        <v>47</v>
      </c>
      <c r="D28">
        <v>50</v>
      </c>
      <c r="E28">
        <v>334.64</v>
      </c>
      <c r="F28">
        <f t="shared" si="0"/>
        <v>16732</v>
      </c>
      <c r="G28" t="str">
        <f>TEXT(Table1[[#This Row],[Date]],"yyyy-mm")</f>
        <v>2025-03</v>
      </c>
      <c r="H28">
        <f>Table1[[#This Row],[Total Sales]]*0.3</f>
        <v>5019.5999999999995</v>
      </c>
    </row>
    <row r="29" spans="1:8" x14ac:dyDescent="0.3">
      <c r="A29" t="s">
        <v>29</v>
      </c>
      <c r="B29" t="s">
        <v>33</v>
      </c>
      <c r="C29" t="s">
        <v>48</v>
      </c>
      <c r="D29">
        <v>2</v>
      </c>
      <c r="E29">
        <v>218.33</v>
      </c>
      <c r="F29">
        <f t="shared" si="0"/>
        <v>436.66</v>
      </c>
      <c r="G29" t="str">
        <f>TEXT(Table1[[#This Row],[Date]],"yyyy-mm")</f>
        <v>2025-02</v>
      </c>
      <c r="H29">
        <f>Table1[[#This Row],[Total Sales]]*0.3</f>
        <v>130.99799999999999</v>
      </c>
    </row>
    <row r="30" spans="1:8" x14ac:dyDescent="0.3">
      <c r="A30" t="s">
        <v>30</v>
      </c>
      <c r="B30" t="s">
        <v>32</v>
      </c>
      <c r="C30" t="s">
        <v>44</v>
      </c>
      <c r="D30">
        <v>54</v>
      </c>
      <c r="E30">
        <v>277.89</v>
      </c>
      <c r="F30">
        <f t="shared" si="0"/>
        <v>15006.06</v>
      </c>
      <c r="G30" t="str">
        <f>TEXT(Table1[[#This Row],[Date]],"yyyy-mm")</f>
        <v>2025-03</v>
      </c>
      <c r="H30">
        <f>Table1[[#This Row],[Total Sales]]*0.3</f>
        <v>4501.8179999999993</v>
      </c>
    </row>
    <row r="31" spans="1:8" x14ac:dyDescent="0.3">
      <c r="A31" t="s">
        <v>24</v>
      </c>
      <c r="B31" t="s">
        <v>34</v>
      </c>
      <c r="C31" t="s">
        <v>43</v>
      </c>
      <c r="D31">
        <v>54</v>
      </c>
      <c r="E31">
        <v>25.34</v>
      </c>
      <c r="F31">
        <f t="shared" si="0"/>
        <v>1368.36</v>
      </c>
      <c r="G31" t="str">
        <f>TEXT(Table1[[#This Row],[Date]],"yyyy-mm")</f>
        <v>2025-03</v>
      </c>
      <c r="H31">
        <f>Table1[[#This Row],[Total Sales]]*0.3</f>
        <v>410.50799999999998</v>
      </c>
    </row>
  </sheetData>
  <mergeCells count="1">
    <mergeCell ref="J2:K2"/>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8DCE3-6C71-4A29-BB8D-B76CFB6E666B}">
  <dimension ref="A1:G90"/>
  <sheetViews>
    <sheetView topLeftCell="A72" zoomScale="93" workbookViewId="0">
      <selection activeCell="D44" sqref="D44"/>
    </sheetView>
  </sheetViews>
  <sheetFormatPr defaultRowHeight="14.4" x14ac:dyDescent="0.3"/>
  <cols>
    <col min="1" max="1" width="17.6640625" bestFit="1" customWidth="1"/>
    <col min="2" max="2" width="30.44140625" bestFit="1" customWidth="1"/>
    <col min="3" max="26" width="10.33203125" bestFit="1" customWidth="1"/>
    <col min="27" max="27" width="10.77734375" bestFit="1" customWidth="1"/>
  </cols>
  <sheetData>
    <row r="1" spans="1:7" x14ac:dyDescent="0.3">
      <c r="A1" s="9" t="s">
        <v>52</v>
      </c>
      <c r="B1" s="2"/>
      <c r="C1" s="2"/>
      <c r="D1" s="2"/>
      <c r="E1" s="2"/>
      <c r="F1" s="2"/>
      <c r="G1" s="2"/>
    </row>
    <row r="3" spans="1:7" x14ac:dyDescent="0.3">
      <c r="A3" s="8" t="s">
        <v>49</v>
      </c>
      <c r="B3" t="s">
        <v>51</v>
      </c>
    </row>
    <row r="4" spans="1:7" x14ac:dyDescent="0.3">
      <c r="A4" s="3" t="s">
        <v>33</v>
      </c>
      <c r="B4" s="7">
        <v>34048.340000000004</v>
      </c>
    </row>
    <row r="5" spans="1:7" x14ac:dyDescent="0.3">
      <c r="A5" s="3" t="s">
        <v>31</v>
      </c>
      <c r="B5" s="7">
        <v>42605.54</v>
      </c>
    </row>
    <row r="6" spans="1:7" x14ac:dyDescent="0.3">
      <c r="A6" s="3" t="s">
        <v>32</v>
      </c>
      <c r="B6" s="7">
        <v>214238.49</v>
      </c>
    </row>
    <row r="7" spans="1:7" x14ac:dyDescent="0.3">
      <c r="A7" s="3" t="s">
        <v>34</v>
      </c>
      <c r="B7" s="7">
        <v>58616.740000000013</v>
      </c>
    </row>
    <row r="8" spans="1:7" x14ac:dyDescent="0.3">
      <c r="A8" s="3" t="s">
        <v>50</v>
      </c>
      <c r="B8" s="7">
        <v>349509.11</v>
      </c>
    </row>
    <row r="11" spans="1:7" x14ac:dyDescent="0.3">
      <c r="A11" s="9" t="s">
        <v>59</v>
      </c>
      <c r="B11" s="2"/>
      <c r="C11" s="2"/>
    </row>
    <row r="13" spans="1:7" x14ac:dyDescent="0.3">
      <c r="A13" s="8" t="s">
        <v>49</v>
      </c>
      <c r="B13" t="s">
        <v>53</v>
      </c>
    </row>
    <row r="14" spans="1:7" x14ac:dyDescent="0.3">
      <c r="A14" s="3" t="s">
        <v>33</v>
      </c>
      <c r="B14" s="7">
        <v>172.642</v>
      </c>
    </row>
    <row r="15" spans="1:7" x14ac:dyDescent="0.3">
      <c r="A15" s="3" t="s">
        <v>31</v>
      </c>
      <c r="B15" s="7">
        <v>170.43</v>
      </c>
    </row>
    <row r="16" spans="1:7" x14ac:dyDescent="0.3">
      <c r="A16" s="3" t="s">
        <v>32</v>
      </c>
      <c r="B16" s="7">
        <v>303.58363636363634</v>
      </c>
    </row>
    <row r="17" spans="1:4" x14ac:dyDescent="0.3">
      <c r="A17" s="3" t="s">
        <v>34</v>
      </c>
      <c r="B17" s="7">
        <v>210.07222222222219</v>
      </c>
    </row>
    <row r="18" spans="1:4" x14ac:dyDescent="0.3">
      <c r="A18" s="3" t="s">
        <v>50</v>
      </c>
      <c r="B18" s="7">
        <v>231.51433333333338</v>
      </c>
    </row>
    <row r="21" spans="1:4" x14ac:dyDescent="0.3">
      <c r="A21" s="9" t="s">
        <v>60</v>
      </c>
      <c r="B21" s="2"/>
    </row>
    <row r="22" spans="1:4" x14ac:dyDescent="0.3">
      <c r="A22" s="8" t="s">
        <v>49</v>
      </c>
      <c r="B22" t="s">
        <v>54</v>
      </c>
      <c r="D22" s="10"/>
    </row>
    <row r="23" spans="1:4" x14ac:dyDescent="0.3">
      <c r="A23" s="3" t="s">
        <v>39</v>
      </c>
      <c r="B23" s="7">
        <v>13650.57</v>
      </c>
    </row>
    <row r="24" spans="1:4" x14ac:dyDescent="0.3">
      <c r="A24" s="3" t="s">
        <v>43</v>
      </c>
      <c r="B24" s="7">
        <v>5728.71</v>
      </c>
    </row>
    <row r="25" spans="1:4" x14ac:dyDescent="0.3">
      <c r="A25" s="3" t="s">
        <v>48</v>
      </c>
      <c r="B25" s="7">
        <v>436.66</v>
      </c>
    </row>
    <row r="26" spans="1:4" x14ac:dyDescent="0.3">
      <c r="A26" s="3" t="s">
        <v>40</v>
      </c>
      <c r="B26" s="7">
        <v>19147.86</v>
      </c>
    </row>
    <row r="27" spans="1:4" x14ac:dyDescent="0.3">
      <c r="A27" s="3" t="s">
        <v>38</v>
      </c>
      <c r="B27" s="7">
        <v>84607.170000000013</v>
      </c>
    </row>
    <row r="28" spans="1:4" x14ac:dyDescent="0.3">
      <c r="A28" s="3" t="s">
        <v>46</v>
      </c>
      <c r="B28" s="7">
        <v>815.30000000000007</v>
      </c>
    </row>
    <row r="29" spans="1:4" x14ac:dyDescent="0.3">
      <c r="A29" s="3" t="s">
        <v>44</v>
      </c>
      <c r="B29" s="7">
        <v>46241.96</v>
      </c>
    </row>
    <row r="30" spans="1:4" x14ac:dyDescent="0.3">
      <c r="A30" s="3" t="s">
        <v>45</v>
      </c>
      <c r="B30" s="7">
        <v>1984.65</v>
      </c>
    </row>
    <row r="31" spans="1:4" x14ac:dyDescent="0.3">
      <c r="A31" s="3" t="s">
        <v>42</v>
      </c>
      <c r="B31" s="7">
        <v>19961.11</v>
      </c>
    </row>
    <row r="32" spans="1:4" x14ac:dyDescent="0.3">
      <c r="A32" s="3" t="s">
        <v>47</v>
      </c>
      <c r="B32" s="7">
        <v>16732</v>
      </c>
    </row>
    <row r="33" spans="1:6" x14ac:dyDescent="0.3">
      <c r="A33" s="3" t="s">
        <v>36</v>
      </c>
      <c r="B33" s="7">
        <v>66657.36</v>
      </c>
    </row>
    <row r="34" spans="1:6" x14ac:dyDescent="0.3">
      <c r="A34" s="3" t="s">
        <v>35</v>
      </c>
      <c r="B34" s="7">
        <v>36894.07</v>
      </c>
    </row>
    <row r="35" spans="1:6" x14ac:dyDescent="0.3">
      <c r="A35" s="3" t="s">
        <v>41</v>
      </c>
      <c r="B35" s="7">
        <v>31755.52</v>
      </c>
    </row>
    <row r="36" spans="1:6" x14ac:dyDescent="0.3">
      <c r="A36" s="3" t="s">
        <v>37</v>
      </c>
      <c r="B36" s="7">
        <v>4896.17</v>
      </c>
    </row>
    <row r="40" spans="1:6" x14ac:dyDescent="0.3">
      <c r="A40" s="9" t="s">
        <v>61</v>
      </c>
      <c r="B40" s="2"/>
      <c r="C40" s="2"/>
      <c r="D40" s="2"/>
      <c r="E40" s="2"/>
      <c r="F40" s="2"/>
    </row>
    <row r="41" spans="1:6" x14ac:dyDescent="0.3">
      <c r="A41" s="19" t="s">
        <v>2</v>
      </c>
      <c r="B41" s="11" t="s">
        <v>5</v>
      </c>
    </row>
    <row r="42" spans="1:6" x14ac:dyDescent="0.3">
      <c r="A42" s="12" t="s">
        <v>35</v>
      </c>
      <c r="B42" s="20">
        <f>'Raw Data'!D2*'Raw Data'!E2</f>
        <v>24744.2</v>
      </c>
    </row>
    <row r="43" spans="1:6" x14ac:dyDescent="0.3">
      <c r="A43" s="6" t="s">
        <v>36</v>
      </c>
      <c r="B43" s="12">
        <f>'Raw Data'!D3*'Raw Data'!E3</f>
        <v>21840.48</v>
      </c>
    </row>
    <row r="44" spans="1:6" x14ac:dyDescent="0.3">
      <c r="A44" s="12" t="s">
        <v>37</v>
      </c>
      <c r="B44" s="12">
        <f>'Raw Data'!D4*'Raw Data'!E4</f>
        <v>4896.17</v>
      </c>
    </row>
    <row r="45" spans="1:6" x14ac:dyDescent="0.3">
      <c r="A45" s="12" t="s">
        <v>38</v>
      </c>
      <c r="B45" s="12">
        <f>'Raw Data'!D5*'Raw Data'!E5</f>
        <v>32582.25</v>
      </c>
    </row>
    <row r="46" spans="1:6" x14ac:dyDescent="0.3">
      <c r="A46" s="12" t="s">
        <v>38</v>
      </c>
      <c r="B46" s="12">
        <f>'Raw Data'!D6*'Raw Data'!E6</f>
        <v>8000</v>
      </c>
    </row>
    <row r="47" spans="1:6" x14ac:dyDescent="0.3">
      <c r="A47" s="6" t="s">
        <v>39</v>
      </c>
      <c r="B47" s="12">
        <f>'Raw Data'!D7*'Raw Data'!E7</f>
        <v>60.269999999999996</v>
      </c>
    </row>
    <row r="48" spans="1:6" x14ac:dyDescent="0.3">
      <c r="A48" s="5" t="s">
        <v>38</v>
      </c>
      <c r="B48" s="12">
        <f>'Raw Data'!D8*'Raw Data'!E8</f>
        <v>727.56</v>
      </c>
    </row>
    <row r="49" spans="1:2" x14ac:dyDescent="0.3">
      <c r="A49" s="12" t="s">
        <v>40</v>
      </c>
      <c r="B49" s="12">
        <f>'Raw Data'!D9*'Raw Data'!E9</f>
        <v>3421.5</v>
      </c>
    </row>
    <row r="50" spans="1:2" x14ac:dyDescent="0.3">
      <c r="A50" s="12" t="s">
        <v>41</v>
      </c>
      <c r="B50" s="12">
        <f>'Raw Data'!D10*'Raw Data'!E10</f>
        <v>31755.52</v>
      </c>
    </row>
    <row r="51" spans="1:2" x14ac:dyDescent="0.3">
      <c r="A51" s="12" t="s">
        <v>42</v>
      </c>
      <c r="B51" s="12">
        <f>'Raw Data'!D11*'Raw Data'!E11</f>
        <v>5249.64</v>
      </c>
    </row>
    <row r="52" spans="1:2" x14ac:dyDescent="0.3">
      <c r="A52" s="5" t="s">
        <v>38</v>
      </c>
      <c r="B52" s="12">
        <f>'Raw Data'!D12*'Raw Data'!E12</f>
        <v>296.12</v>
      </c>
    </row>
    <row r="53" spans="1:2" x14ac:dyDescent="0.3">
      <c r="A53" s="12" t="s">
        <v>39</v>
      </c>
      <c r="B53" s="12">
        <f>'Raw Data'!D13*'Raw Data'!E13</f>
        <v>13590.3</v>
      </c>
    </row>
    <row r="54" spans="1:2" x14ac:dyDescent="0.3">
      <c r="A54" s="12" t="s">
        <v>35</v>
      </c>
      <c r="B54" s="12">
        <f>'Raw Data'!D14*'Raw Data'!E14</f>
        <v>12149.87</v>
      </c>
    </row>
    <row r="55" spans="1:2" x14ac:dyDescent="0.3">
      <c r="A55" s="12" t="s">
        <v>36</v>
      </c>
      <c r="B55" s="12">
        <f>'Raw Data'!D15*'Raw Data'!E15</f>
        <v>44816.88</v>
      </c>
    </row>
    <row r="56" spans="1:2" x14ac:dyDescent="0.3">
      <c r="A56" s="12" t="s">
        <v>43</v>
      </c>
      <c r="B56" s="12">
        <f>'Raw Data'!D16*'Raw Data'!E16</f>
        <v>3502.05</v>
      </c>
    </row>
    <row r="57" spans="1:2" x14ac:dyDescent="0.3">
      <c r="A57" s="12" t="s">
        <v>42</v>
      </c>
      <c r="B57" s="12">
        <f>'Raw Data'!D17*'Raw Data'!E17</f>
        <v>14711.47</v>
      </c>
    </row>
    <row r="58" spans="1:2" x14ac:dyDescent="0.3">
      <c r="A58" s="12" t="s">
        <v>44</v>
      </c>
      <c r="B58" s="12">
        <f>'Raw Data'!D18*'Raw Data'!E18</f>
        <v>27047.899999999998</v>
      </c>
    </row>
    <row r="59" spans="1:2" x14ac:dyDescent="0.3">
      <c r="A59" s="12" t="s">
        <v>45</v>
      </c>
      <c r="B59" s="12">
        <f>'Raw Data'!D19*'Raw Data'!E19</f>
        <v>1294.1100000000001</v>
      </c>
    </row>
    <row r="60" spans="1:2" x14ac:dyDescent="0.3">
      <c r="A60" s="5" t="s">
        <v>46</v>
      </c>
      <c r="B60" s="12">
        <f>'Raw Data'!D20*'Raw Data'!E20</f>
        <v>654.92000000000007</v>
      </c>
    </row>
    <row r="61" spans="1:2" x14ac:dyDescent="0.3">
      <c r="A61" s="6" t="s">
        <v>43</v>
      </c>
      <c r="B61" s="12">
        <f>'Raw Data'!D21*'Raw Data'!E21</f>
        <v>643.5</v>
      </c>
    </row>
    <row r="62" spans="1:2" x14ac:dyDescent="0.3">
      <c r="A62" s="12" t="s">
        <v>38</v>
      </c>
      <c r="B62" s="12">
        <f>'Raw Data'!D22*'Raw Data'!E22</f>
        <v>43001.240000000005</v>
      </c>
    </row>
    <row r="63" spans="1:2" x14ac:dyDescent="0.3">
      <c r="A63" s="6" t="s">
        <v>46</v>
      </c>
      <c r="B63" s="12">
        <f>'Raw Data'!D23*'Raw Data'!E23</f>
        <v>160.38</v>
      </c>
    </row>
    <row r="64" spans="1:2" x14ac:dyDescent="0.3">
      <c r="A64" s="5" t="s">
        <v>45</v>
      </c>
      <c r="B64" s="12">
        <f>'Raw Data'!D24*'Raw Data'!E24</f>
        <v>690.54</v>
      </c>
    </row>
    <row r="65" spans="1:2" x14ac:dyDescent="0.3">
      <c r="A65" s="12" t="s">
        <v>44</v>
      </c>
      <c r="B65" s="12">
        <f>'Raw Data'!D25*'Raw Data'!E25</f>
        <v>4188</v>
      </c>
    </row>
    <row r="66" spans="1:2" x14ac:dyDescent="0.3">
      <c r="A66" s="5" t="s">
        <v>43</v>
      </c>
      <c r="B66" s="12">
        <f>'Raw Data'!D26*'Raw Data'!E26</f>
        <v>214.8</v>
      </c>
    </row>
    <row r="67" spans="1:2" x14ac:dyDescent="0.3">
      <c r="A67" s="12" t="s">
        <v>40</v>
      </c>
      <c r="B67" s="12">
        <f>'Raw Data'!D27*'Raw Data'!E27</f>
        <v>15726.36</v>
      </c>
    </row>
    <row r="68" spans="1:2" x14ac:dyDescent="0.3">
      <c r="A68" s="12" t="s">
        <v>47</v>
      </c>
      <c r="B68" s="12">
        <f>'Raw Data'!D28*'Raw Data'!E28</f>
        <v>16732</v>
      </c>
    </row>
    <row r="69" spans="1:2" x14ac:dyDescent="0.3">
      <c r="A69" s="6" t="s">
        <v>48</v>
      </c>
      <c r="B69" s="12">
        <f>'Raw Data'!D29*'Raw Data'!E29</f>
        <v>436.66</v>
      </c>
    </row>
    <row r="70" spans="1:2" x14ac:dyDescent="0.3">
      <c r="A70" s="12" t="s">
        <v>44</v>
      </c>
      <c r="B70" s="12">
        <f>'Raw Data'!D30*'Raw Data'!E30</f>
        <v>15006.06</v>
      </c>
    </row>
    <row r="71" spans="1:2" x14ac:dyDescent="0.3">
      <c r="A71" s="12" t="s">
        <v>43</v>
      </c>
      <c r="B71" s="12">
        <f>'Raw Data'!D31*'Raw Data'!E31</f>
        <v>1368.36</v>
      </c>
    </row>
    <row r="76" spans="1:2" x14ac:dyDescent="0.3">
      <c r="A76" s="8" t="s">
        <v>49</v>
      </c>
      <c r="B76" t="s">
        <v>55</v>
      </c>
    </row>
    <row r="77" spans="1:2" x14ac:dyDescent="0.3">
      <c r="A77" s="3" t="s">
        <v>33</v>
      </c>
      <c r="B77" s="7">
        <v>34048.340000000004</v>
      </c>
    </row>
    <row r="78" spans="1:2" x14ac:dyDescent="0.3">
      <c r="A78" s="3" t="s">
        <v>31</v>
      </c>
      <c r="B78" s="7">
        <v>42605.54</v>
      </c>
    </row>
    <row r="79" spans="1:2" x14ac:dyDescent="0.3">
      <c r="A79" s="3" t="s">
        <v>32</v>
      </c>
      <c r="B79" s="7">
        <v>214238.49</v>
      </c>
    </row>
    <row r="80" spans="1:2" x14ac:dyDescent="0.3">
      <c r="A80" s="3" t="s">
        <v>34</v>
      </c>
      <c r="B80" s="7">
        <v>58616.740000000013</v>
      </c>
    </row>
    <row r="81" spans="1:2" x14ac:dyDescent="0.3">
      <c r="A81" s="3" t="s">
        <v>50</v>
      </c>
      <c r="B81" s="7">
        <v>349509.11</v>
      </c>
    </row>
    <row r="86" spans="1:2" ht="15" thickBot="1" x14ac:dyDescent="0.35"/>
    <row r="87" spans="1:2" x14ac:dyDescent="0.3">
      <c r="A87" s="13" t="s">
        <v>57</v>
      </c>
      <c r="B87" s="14" t="s">
        <v>58</v>
      </c>
    </row>
    <row r="88" spans="1:2" x14ac:dyDescent="0.3">
      <c r="A88" s="15" t="str" cm="1">
        <f t="array" ref="A88:A90">_xlfn.UNIQUE(Table1[Month])</f>
        <v>2025-03</v>
      </c>
      <c r="B88" s="16">
        <f>SUMIF(Table1[Month],A88,Table1[Total Sales])</f>
        <v>162539.93999999997</v>
      </c>
    </row>
    <row r="89" spans="1:2" x14ac:dyDescent="0.3">
      <c r="A89" s="15" t="str">
        <v>2025-02</v>
      </c>
      <c r="B89" s="16">
        <f>SUMIF(Table1[Month],A89,Table1[Total Sales])</f>
        <v>126803.18000000001</v>
      </c>
    </row>
    <row r="90" spans="1:2" ht="15" thickBot="1" x14ac:dyDescent="0.35">
      <c r="A90" s="17" t="str">
        <v>2025-01</v>
      </c>
      <c r="B90" s="18">
        <f>SUMIF(Table1[Month],A90,Table1[Total Sales])</f>
        <v>60165.990000000013</v>
      </c>
    </row>
  </sheetData>
  <mergeCells count="4">
    <mergeCell ref="A1:G1"/>
    <mergeCell ref="A11:C11"/>
    <mergeCell ref="A21:B21"/>
    <mergeCell ref="A40:F40"/>
  </mergeCells>
  <conditionalFormatting sqref="A22:B22 A24:A26">
    <cfRule type="colorScale" priority="40">
      <colorScale>
        <cfvo type="min"/>
        <cfvo type="max"/>
        <color rgb="FFFFEF9C"/>
        <color rgb="FF63BE7B"/>
      </colorScale>
    </cfRule>
    <cfRule type="colorScale" priority="41">
      <colorScale>
        <cfvo type="min"/>
        <cfvo type="percentile" val="50"/>
        <cfvo type="max"/>
        <color rgb="FFF8696B"/>
        <color rgb="FFFFEB84"/>
        <color rgb="FF63BE7B"/>
      </colorScale>
    </cfRule>
  </conditionalFormatting>
  <conditionalFormatting sqref="A22:B22 A24:A36">
    <cfRule type="dataBar" priority="39">
      <dataBar>
        <cfvo type="min"/>
        <cfvo type="max"/>
        <color rgb="FFFF555A"/>
      </dataBar>
      <extLst>
        <ext xmlns:x14="http://schemas.microsoft.com/office/spreadsheetml/2009/9/main" uri="{B025F937-C7B1-47D3-B67F-A62EFF666E3E}">
          <x14:id>{E2DE441D-02FA-49D6-8519-B446AB83D2EA}</x14:id>
        </ext>
      </extLst>
    </cfRule>
  </conditionalFormatting>
  <conditionalFormatting sqref="A22:B36">
    <cfRule type="top10" dxfId="26" priority="37" rank="1"/>
    <cfRule type="dataBar" priority="38">
      <dataBar>
        <cfvo type="min"/>
        <cfvo type="max"/>
        <color rgb="FFFF555A"/>
      </dataBar>
      <extLst>
        <ext xmlns:x14="http://schemas.microsoft.com/office/spreadsheetml/2009/9/main" uri="{B025F937-C7B1-47D3-B67F-A62EFF666E3E}">
          <x14:id>{8AFF0B86-A478-4D15-89AE-ED235DFFABF1}</x14:id>
        </ext>
      </extLst>
    </cfRule>
  </conditionalFormatting>
  <conditionalFormatting sqref="A41:B71">
    <cfRule type="cellIs" priority="34" operator="greaterThan">
      <formula>1000</formula>
    </cfRule>
  </conditionalFormatting>
  <conditionalFormatting sqref="B42:B71">
    <cfRule type="cellIs" dxfId="25" priority="23" operator="greaterThan">
      <formula>1000</formula>
    </cfRule>
  </conditionalFormatting>
  <conditionalFormatting sqref="A42">
    <cfRule type="cellIs" dxfId="24" priority="22" operator="greaterThan">
      <formula>1000</formula>
    </cfRule>
  </conditionalFormatting>
  <conditionalFormatting sqref="A43">
    <cfRule type="cellIs" dxfId="23" priority="21" operator="greaterThan">
      <formula>1000</formula>
    </cfRule>
  </conditionalFormatting>
  <conditionalFormatting sqref="A44">
    <cfRule type="cellIs" dxfId="22" priority="20" operator="greaterThan">
      <formula>1000</formula>
    </cfRule>
  </conditionalFormatting>
  <conditionalFormatting sqref="A45">
    <cfRule type="cellIs" dxfId="21" priority="19" operator="greaterThan">
      <formula>1000</formula>
    </cfRule>
  </conditionalFormatting>
  <conditionalFormatting sqref="A46:B46">
    <cfRule type="cellIs" dxfId="20" priority="18" operator="greaterThan">
      <formula>1000</formula>
    </cfRule>
  </conditionalFormatting>
  <conditionalFormatting sqref="A46">
    <cfRule type="cellIs" dxfId="19" priority="17" operator="greaterThan">
      <formula>1000</formula>
    </cfRule>
  </conditionalFormatting>
  <conditionalFormatting sqref="A49">
    <cfRule type="cellIs" dxfId="18" priority="16" operator="greaterThan">
      <formula>1000</formula>
    </cfRule>
  </conditionalFormatting>
  <conditionalFormatting sqref="A50">
    <cfRule type="cellIs" dxfId="17" priority="15" operator="greaterThan">
      <formula>1000</formula>
    </cfRule>
  </conditionalFormatting>
  <conditionalFormatting sqref="A51">
    <cfRule type="cellIs" dxfId="16" priority="14" operator="greaterThan">
      <formula>1000</formula>
    </cfRule>
  </conditionalFormatting>
  <conditionalFormatting sqref="A53">
    <cfRule type="cellIs" dxfId="15" priority="13" operator="greaterThan">
      <formula>1000</formula>
    </cfRule>
  </conditionalFormatting>
  <conditionalFormatting sqref="A54">
    <cfRule type="cellIs" dxfId="14" priority="12" operator="greaterThan">
      <formula>1000</formula>
    </cfRule>
  </conditionalFormatting>
  <conditionalFormatting sqref="A55">
    <cfRule type="cellIs" dxfId="13" priority="11" operator="greaterThan">
      <formula>1000</formula>
    </cfRule>
  </conditionalFormatting>
  <conditionalFormatting sqref="A56">
    <cfRule type="cellIs" dxfId="12" priority="10" operator="greaterThan">
      <formula>1000</formula>
    </cfRule>
  </conditionalFormatting>
  <conditionalFormatting sqref="A57">
    <cfRule type="cellIs" dxfId="11" priority="9" operator="greaterThan">
      <formula>1000</formula>
    </cfRule>
  </conditionalFormatting>
  <conditionalFormatting sqref="A58">
    <cfRule type="cellIs" dxfId="10" priority="8" operator="greaterThan">
      <formula>1000</formula>
    </cfRule>
  </conditionalFormatting>
  <conditionalFormatting sqref="A59">
    <cfRule type="cellIs" dxfId="9" priority="7" operator="greaterThan">
      <formula>1000</formula>
    </cfRule>
  </conditionalFormatting>
  <conditionalFormatting sqref="A62">
    <cfRule type="cellIs" dxfId="8" priority="6" operator="greaterThan">
      <formula>1000</formula>
    </cfRule>
  </conditionalFormatting>
  <conditionalFormatting sqref="A65">
    <cfRule type="cellIs" dxfId="7" priority="5" operator="greaterThan">
      <formula>1000</formula>
    </cfRule>
  </conditionalFormatting>
  <conditionalFormatting sqref="A67">
    <cfRule type="cellIs" dxfId="5" priority="4" operator="greaterThan">
      <formula>1000</formula>
    </cfRule>
  </conditionalFormatting>
  <conditionalFormatting sqref="A70">
    <cfRule type="cellIs" dxfId="4" priority="3" operator="greaterThan">
      <formula>1000</formula>
    </cfRule>
  </conditionalFormatting>
  <conditionalFormatting sqref="A71">
    <cfRule type="cellIs" dxfId="3" priority="2" operator="greaterThan">
      <formula>1000</formula>
    </cfRule>
  </conditionalFormatting>
  <conditionalFormatting sqref="A68">
    <cfRule type="cellIs" dxfId="2" priority="1" operator="greaterThan">
      <formula>1000</formula>
    </cfRule>
  </conditionalFormatting>
  <pageMargins left="0.7" right="0.7" top="0.75" bottom="0.75" header="0.3" footer="0.3"/>
  <drawing r:id="rId5"/>
  <tableParts count="1">
    <tablePart r:id="rId6"/>
  </tableParts>
  <extLst>
    <ext xmlns:x14="http://schemas.microsoft.com/office/spreadsheetml/2009/9/main" uri="{78C0D931-6437-407d-A8EE-F0AAD7539E65}">
      <x14:conditionalFormattings>
        <x14:conditionalFormatting xmlns:xm="http://schemas.microsoft.com/office/excel/2006/main">
          <x14:cfRule type="dataBar" id="{E2DE441D-02FA-49D6-8519-B446AB83D2EA}">
            <x14:dataBar minLength="0" maxLength="100" border="1" negativeBarBorderColorSameAsPositive="0">
              <x14:cfvo type="autoMin"/>
              <x14:cfvo type="autoMax"/>
              <x14:borderColor rgb="FFFF555A"/>
              <x14:negativeFillColor rgb="FFFF0000"/>
              <x14:negativeBorderColor rgb="FFFF0000"/>
              <x14:axisColor rgb="FF000000"/>
            </x14:dataBar>
          </x14:cfRule>
          <xm:sqref>A22:B22 A24:A36</xm:sqref>
        </x14:conditionalFormatting>
        <x14:conditionalFormatting xmlns:xm="http://schemas.microsoft.com/office/excel/2006/main">
          <x14:cfRule type="dataBar" id="{8AFF0B86-A478-4D15-89AE-ED235DFFABF1}">
            <x14:dataBar minLength="0" maxLength="100" gradient="0">
              <x14:cfvo type="autoMin"/>
              <x14:cfvo type="autoMax"/>
              <x14:negativeFillColor rgb="FFFF0000"/>
              <x14:axisColor rgb="FF000000"/>
            </x14:dataBar>
          </x14:cfRule>
          <xm:sqref>A22:B36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5F885-DF5E-41E8-9F05-D6CC538016DA}">
  <dimension ref="L5"/>
  <sheetViews>
    <sheetView showGridLines="0" workbookViewId="0">
      <selection activeCell="H21" sqref="H21"/>
    </sheetView>
  </sheetViews>
  <sheetFormatPr defaultRowHeight="14.4" x14ac:dyDescent="0.3"/>
  <sheetData>
    <row r="5" spans="12:12" x14ac:dyDescent="0.3">
      <c r="L5" s="2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Raw Data</vt:lpstr>
      <vt:lpstr>KPI's</vt:lpstr>
      <vt:lpstr>Dashboard</vt: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chikkonda shiva</cp:lastModifiedBy>
  <dcterms:created xsi:type="dcterms:W3CDTF">2025-04-11T01:50:17Z</dcterms:created>
  <dcterms:modified xsi:type="dcterms:W3CDTF">2025-04-11T07:35:46Z</dcterms:modified>
</cp:coreProperties>
</file>