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E:\PROJECTS\Excel Annual budgeting\"/>
    </mc:Choice>
  </mc:AlternateContent>
  <xr:revisionPtr revIDLastSave="0" documentId="13_ncr:1_{A0EF3B0A-93C2-4C2E-8E83-5537CB77936E}" xr6:coauthVersionLast="47" xr6:coauthVersionMax="47" xr10:uidLastSave="{00000000-0000-0000-0000-000000000000}"/>
  <bookViews>
    <workbookView xWindow="-90" yWindow="-90" windowWidth="19380" windowHeight="11460" tabRatio="837" activeTab="2" xr2:uid="{66796EC1-6952-4E05-AD15-9B275F7952B0}"/>
  </bookViews>
  <sheets>
    <sheet name="Full Data" sheetId="8" r:id="rId1"/>
    <sheet name="Data" sheetId="1" state="hidden" r:id="rId2"/>
    <sheet name="Dashboard" sheetId="2" r:id="rId3"/>
    <sheet name="Income Streams" sheetId="3" r:id="rId4"/>
    <sheet name="Savings Percentage" sheetId="4" r:id="rId5"/>
    <sheet name="Expenses Pie Chart" sheetId="5" r:id="rId6"/>
    <sheet name="Income" sheetId="6" r:id="rId7"/>
    <sheet name="Expenses" sheetId="7" r:id="rId8"/>
  </sheets>
  <definedNames>
    <definedName name="ExternalData_1" localSheetId="0" hidden="1">'Full Data'!$A$1:$E$133</definedName>
    <definedName name="Slicer_Month">#N/A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6" i="2" l="1"/>
  <c r="H76" i="2"/>
  <c r="I76" i="2"/>
  <c r="J76" i="2"/>
  <c r="K76" i="2"/>
  <c r="L76" i="2"/>
  <c r="M76" i="2"/>
  <c r="N76" i="2"/>
  <c r="O76" i="2"/>
  <c r="P76" i="2"/>
  <c r="Q76" i="2"/>
  <c r="G78" i="2"/>
  <c r="H78" i="2"/>
  <c r="I78" i="2"/>
  <c r="J78" i="2"/>
  <c r="K78" i="2"/>
  <c r="L78" i="2"/>
  <c r="M78" i="2"/>
  <c r="N78" i="2"/>
  <c r="O78" i="2"/>
  <c r="P78" i="2"/>
  <c r="Q78" i="2"/>
  <c r="G80" i="2"/>
  <c r="H80" i="2"/>
  <c r="I80" i="2"/>
  <c r="J80" i="2"/>
  <c r="K80" i="2"/>
  <c r="L80" i="2"/>
  <c r="M80" i="2"/>
  <c r="N80" i="2"/>
  <c r="O80" i="2"/>
  <c r="P80" i="2"/>
  <c r="Q80" i="2"/>
  <c r="F80" i="2"/>
  <c r="F78" i="2"/>
  <c r="F76" i="2"/>
  <c r="G74" i="2"/>
  <c r="H74" i="2"/>
  <c r="I74" i="2"/>
  <c r="J74" i="2"/>
  <c r="K74" i="2"/>
  <c r="L74" i="2"/>
  <c r="M74" i="2"/>
  <c r="N74" i="2"/>
  <c r="O74" i="2"/>
  <c r="P74" i="2"/>
  <c r="Q74" i="2"/>
  <c r="F74" i="2"/>
  <c r="G72" i="2"/>
  <c r="H72" i="2"/>
  <c r="I72" i="2"/>
  <c r="J72" i="2"/>
  <c r="K72" i="2"/>
  <c r="L72" i="2"/>
  <c r="M72" i="2"/>
  <c r="N72" i="2"/>
  <c r="O72" i="2"/>
  <c r="P72" i="2"/>
  <c r="Q72" i="2"/>
  <c r="F72" i="2"/>
  <c r="G70" i="2"/>
  <c r="H70" i="2"/>
  <c r="I70" i="2"/>
  <c r="J70" i="2"/>
  <c r="K70" i="2"/>
  <c r="L70" i="2"/>
  <c r="M70" i="2"/>
  <c r="N70" i="2"/>
  <c r="O70" i="2"/>
  <c r="P70" i="2"/>
  <c r="Q70" i="2"/>
  <c r="F70" i="2"/>
  <c r="Q68" i="2"/>
  <c r="H68" i="2"/>
  <c r="I68" i="2"/>
  <c r="J68" i="2"/>
  <c r="K68" i="2"/>
  <c r="L68" i="2"/>
  <c r="M68" i="2"/>
  <c r="N68" i="2"/>
  <c r="O68" i="2"/>
  <c r="P68" i="2"/>
  <c r="G68" i="2"/>
  <c r="G82" i="2" s="1"/>
  <c r="G42" i="2" s="1"/>
  <c r="F68" i="2"/>
  <c r="F58" i="2"/>
  <c r="G58" i="2"/>
  <c r="H58" i="2"/>
  <c r="I58" i="2"/>
  <c r="J58" i="2"/>
  <c r="K58" i="2"/>
  <c r="L58" i="2"/>
  <c r="M58" i="2"/>
  <c r="N58" i="2"/>
  <c r="O58" i="2"/>
  <c r="P58" i="2"/>
  <c r="Q58" i="2"/>
  <c r="I56" i="2"/>
  <c r="J56" i="2"/>
  <c r="K56" i="2"/>
  <c r="L56" i="2"/>
  <c r="M56" i="2"/>
  <c r="N56" i="2"/>
  <c r="O56" i="2"/>
  <c r="P56" i="2"/>
  <c r="Q56" i="2"/>
  <c r="G56" i="2"/>
  <c r="H56" i="2"/>
  <c r="F56" i="2"/>
  <c r="G54" i="2"/>
  <c r="H54" i="2"/>
  <c r="I54" i="2"/>
  <c r="J54" i="2"/>
  <c r="K54" i="2"/>
  <c r="L54" i="2"/>
  <c r="M54" i="2"/>
  <c r="N54" i="2"/>
  <c r="O54" i="2"/>
  <c r="P54" i="2"/>
  <c r="Q54" i="2"/>
  <c r="F54" i="2"/>
  <c r="G52" i="2"/>
  <c r="H52" i="2"/>
  <c r="I52" i="2"/>
  <c r="J52" i="2"/>
  <c r="K52" i="2"/>
  <c r="L52" i="2"/>
  <c r="M52" i="2"/>
  <c r="N52" i="2"/>
  <c r="O52" i="2"/>
  <c r="P52" i="2"/>
  <c r="Q52" i="2"/>
  <c r="F52" i="2"/>
  <c r="G5" i="4"/>
  <c r="G4" i="4"/>
  <c r="G6" i="4" l="1"/>
  <c r="G7" i="4" s="1"/>
  <c r="F82" i="2"/>
  <c r="F42" i="2" s="1"/>
  <c r="P82" i="2"/>
  <c r="P42" i="2" s="1"/>
  <c r="O82" i="2"/>
  <c r="O42" i="2" s="1"/>
  <c r="N82" i="2"/>
  <c r="N42" i="2" s="1"/>
  <c r="M82" i="2"/>
  <c r="M42" i="2" s="1"/>
  <c r="L82" i="2"/>
  <c r="L42" i="2" s="1"/>
  <c r="K82" i="2"/>
  <c r="K42" i="2" s="1"/>
  <c r="J82" i="2"/>
  <c r="J42" i="2" s="1"/>
  <c r="I82" i="2"/>
  <c r="I42" i="2" s="1"/>
  <c r="H82" i="2"/>
  <c r="H42" i="2" s="1"/>
  <c r="Q82" i="2"/>
  <c r="Q42" i="2" s="1"/>
  <c r="Q60" i="2"/>
  <c r="Q40" i="2" s="1"/>
  <c r="Q44" i="2" s="1"/>
  <c r="P60" i="2"/>
  <c r="P40" i="2" s="1"/>
  <c r="O60" i="2"/>
  <c r="O40" i="2" s="1"/>
  <c r="N60" i="2"/>
  <c r="N40" i="2" s="1"/>
  <c r="M60" i="2"/>
  <c r="M40" i="2" s="1"/>
  <c r="L60" i="2"/>
  <c r="L40" i="2" s="1"/>
  <c r="F60" i="2"/>
  <c r="F40" i="2" s="1"/>
  <c r="K60" i="2"/>
  <c r="K40" i="2" s="1"/>
  <c r="J60" i="2"/>
  <c r="J40" i="2" s="1"/>
  <c r="I60" i="2"/>
  <c r="I40" i="2" s="1"/>
  <c r="H60" i="2"/>
  <c r="H40" i="2" s="1"/>
  <c r="G60" i="2"/>
  <c r="G40" i="2" s="1"/>
  <c r="G44" i="2" s="1"/>
  <c r="H44" i="2" l="1"/>
  <c r="I44" i="2"/>
  <c r="J44" i="2"/>
  <c r="K44" i="2"/>
  <c r="F44" i="2"/>
  <c r="L44" i="2"/>
  <c r="M44" i="2"/>
  <c r="N44" i="2"/>
  <c r="O44" i="2"/>
  <c r="P4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B04D9E-A578-423F-BA9A-9E5D9960A032}" keepAlive="1" name="Query - Expense" description="Connection to the 'Expense' query in the workbook." type="5" refreshedVersion="0" background="1">
    <dbPr connection="Provider=Microsoft.Mashup.OleDb.1;Data Source=$Workbook$;Location=Expense;Extended Properties=&quot;&quot;" command="SELECT * FROM [Expense]"/>
  </connection>
  <connection id="2" xr16:uid="{05545739-0698-4F24-9B48-005E0E49A50C}" keepAlive="1" name="Query - Full Data" description="Connection to the 'Full Data' query in the workbook." type="5" refreshedVersion="8" background="1" saveData="1">
    <dbPr connection="Provider=Microsoft.Mashup.OleDb.1;Data Source=$Workbook$;Location=&quot;Full Data&quot;;Extended Properties=&quot;&quot;" command="SELECT * FROM [Full Data]"/>
  </connection>
</connections>
</file>

<file path=xl/sharedStrings.xml><?xml version="1.0" encoding="utf-8"?>
<sst xmlns="http://schemas.openxmlformats.org/spreadsheetml/2006/main" count="1097" uniqueCount="57">
  <si>
    <t>Month</t>
  </si>
  <si>
    <t>Title</t>
  </si>
  <si>
    <t>Amount</t>
  </si>
  <si>
    <t>January</t>
  </si>
  <si>
    <t>Full-Time Job</t>
  </si>
  <si>
    <t>Income</t>
  </si>
  <si>
    <t>Housing</t>
  </si>
  <si>
    <t>Expenses</t>
  </si>
  <si>
    <t>Consulting</t>
  </si>
  <si>
    <t>Utilities</t>
  </si>
  <si>
    <t>Coaching</t>
  </si>
  <si>
    <t>Groceries</t>
  </si>
  <si>
    <t>Online Courses</t>
  </si>
  <si>
    <t>Car Expenses</t>
  </si>
  <si>
    <t>February</t>
  </si>
  <si>
    <t>Cable/Phone/Internet</t>
  </si>
  <si>
    <t>Entertainment</t>
  </si>
  <si>
    <t>Other</t>
  </si>
  <si>
    <t>March</t>
  </si>
  <si>
    <t>April</t>
  </si>
  <si>
    <t>May</t>
  </si>
  <si>
    <t>June</t>
  </si>
  <si>
    <t>July</t>
  </si>
  <si>
    <t>August</t>
  </si>
  <si>
    <t>September</t>
  </si>
  <si>
    <t>October</t>
  </si>
  <si>
    <t>November</t>
  </si>
  <si>
    <t>December</t>
  </si>
  <si>
    <t>Description</t>
  </si>
  <si>
    <t>Expense</t>
  </si>
  <si>
    <t>First Characters</t>
  </si>
  <si>
    <t>Jan</t>
  </si>
  <si>
    <t>Feb</t>
  </si>
  <si>
    <t>Mar</t>
  </si>
  <si>
    <t>Apr</t>
  </si>
  <si>
    <t>Jun</t>
  </si>
  <si>
    <t>Jul</t>
  </si>
  <si>
    <t>Aug</t>
  </si>
  <si>
    <t>Sep</t>
  </si>
  <si>
    <t>Oct</t>
  </si>
  <si>
    <t>Nov</t>
  </si>
  <si>
    <t>Dec</t>
  </si>
  <si>
    <t>Totals</t>
  </si>
  <si>
    <t xml:space="preserve">Feb </t>
  </si>
  <si>
    <t>Savings</t>
  </si>
  <si>
    <t>Income &amp; Expenses</t>
  </si>
  <si>
    <t>Income Sources</t>
  </si>
  <si>
    <t>Expense Type</t>
  </si>
  <si>
    <t>Row Labels</t>
  </si>
  <si>
    <t>Grand Total</t>
  </si>
  <si>
    <t>Column Labels</t>
  </si>
  <si>
    <t>Sum of Amount</t>
  </si>
  <si>
    <t>Full time jobs</t>
  </si>
  <si>
    <t>(All)</t>
  </si>
  <si>
    <t>Percent</t>
  </si>
  <si>
    <t>Annual Budgeting Dashboard</t>
  </si>
  <si>
    <t>Please use the filters to the right to look for the data you want. The filters are attached to the charts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</si>
</sst>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quot;₹&quot;\ * #,##0.00_ ;_ &quot;₹&quot;\ * \-#,##0.00_ ;_ &quot;₹&quot;\ * &quot;-&quot;??_ ;_ @_ "/>
    <numFmt numFmtId="164" formatCode="&quot;₹&quot;\ #,##0.00"/>
    <numFmt numFmtId="165" formatCode="&quot;₹&quot;\ #,##0"/>
  </numFmts>
  <fonts count="18" x14ac:knownFonts="1">
    <font>
      <sz val="11"/>
      <color theme="1"/>
      <name val="Calibri"/>
      <family val="2"/>
      <scheme val="minor"/>
    </font>
    <font>
      <b/>
      <sz val="11"/>
      <color theme="1"/>
      <name val="Calibri"/>
      <family val="2"/>
      <scheme val="minor"/>
    </font>
    <font>
      <b/>
      <sz val="30"/>
      <color theme="0"/>
      <name val="Calibri"/>
      <family val="2"/>
      <scheme val="minor"/>
    </font>
    <font>
      <b/>
      <sz val="12"/>
      <color theme="0"/>
      <name val="Calibri"/>
      <family val="2"/>
      <scheme val="minor"/>
    </font>
    <font>
      <sz val="11"/>
      <color theme="1"/>
      <name val="Calibri"/>
      <family val="2"/>
      <scheme val="minor"/>
    </font>
    <font>
      <b/>
      <i/>
      <sz val="11"/>
      <color theme="1"/>
      <name val="Calibri"/>
      <family val="2"/>
      <scheme val="minor"/>
    </font>
    <font>
      <b/>
      <sz val="14"/>
      <color theme="1"/>
      <name val="Calibri"/>
      <family val="2"/>
      <scheme val="minor"/>
    </font>
    <font>
      <sz val="14"/>
      <color theme="1"/>
      <name val="Calibri"/>
      <family val="2"/>
      <scheme val="minor"/>
    </font>
    <font>
      <sz val="11"/>
      <name val="Calibri"/>
      <family val="2"/>
      <scheme val="minor"/>
    </font>
    <font>
      <sz val="8"/>
      <name val="Calibri"/>
      <family val="2"/>
      <scheme val="minor"/>
    </font>
    <font>
      <b/>
      <sz val="11"/>
      <color theme="0"/>
      <name val="Calibri"/>
      <family val="2"/>
      <scheme val="minor"/>
    </font>
    <font>
      <b/>
      <i/>
      <sz val="12"/>
      <color theme="1"/>
      <name val="Calibri"/>
      <family val="2"/>
      <scheme val="minor"/>
    </font>
    <font>
      <b/>
      <sz val="12"/>
      <color theme="1"/>
      <name val="Calibri"/>
      <family val="2"/>
      <scheme val="minor"/>
    </font>
    <font>
      <b/>
      <i/>
      <sz val="14"/>
      <color theme="0"/>
      <name val="Calibri"/>
      <family val="2"/>
      <scheme val="minor"/>
    </font>
    <font>
      <i/>
      <sz val="11"/>
      <color theme="0"/>
      <name val="Calibri"/>
      <family val="2"/>
      <scheme val="minor"/>
    </font>
    <font>
      <b/>
      <u/>
      <sz val="14"/>
      <color theme="1"/>
      <name val="Calibri"/>
      <family val="2"/>
      <scheme val="minor"/>
    </font>
    <font>
      <b/>
      <sz val="12"/>
      <name val="Calibri"/>
      <family val="2"/>
      <scheme val="minor"/>
    </font>
    <font>
      <b/>
      <sz val="26"/>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4" tint="0.79998168889431442"/>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3">
    <xf numFmtId="0" fontId="0" fillId="0" borderId="0"/>
    <xf numFmtId="44" fontId="4" fillId="0" borderId="0" applyFont="0" applyFill="0" applyBorder="0" applyAlignment="0" applyProtection="0"/>
    <xf numFmtId="9" fontId="4" fillId="0" borderId="0" applyFont="0" applyFill="0" applyBorder="0" applyAlignment="0" applyProtection="0"/>
  </cellStyleXfs>
  <cellXfs count="62">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4" xfId="0" applyBorder="1"/>
    <xf numFmtId="0" fontId="0" fillId="0" borderId="7" xfId="0" applyBorder="1"/>
    <xf numFmtId="0" fontId="0" fillId="0" borderId="8" xfId="0" applyBorder="1"/>
    <xf numFmtId="0" fontId="0" fillId="0" borderId="6" xfId="0" applyBorder="1"/>
    <xf numFmtId="0" fontId="1" fillId="0" borderId="0" xfId="0" applyFont="1"/>
    <xf numFmtId="164" fontId="0" fillId="0" borderId="0" xfId="1" applyNumberFormat="1" applyFont="1"/>
    <xf numFmtId="0" fontId="0" fillId="0" borderId="0" xfId="0" pivotButton="1"/>
    <xf numFmtId="0" fontId="0" fillId="0" borderId="0" xfId="0" applyAlignment="1">
      <alignment horizontal="left"/>
    </xf>
    <xf numFmtId="165" fontId="0" fillId="0" borderId="0" xfId="0" applyNumberFormat="1"/>
    <xf numFmtId="0" fontId="8" fillId="0" borderId="0" xfId="0" applyFont="1"/>
    <xf numFmtId="164" fontId="0" fillId="0" borderId="0" xfId="0" applyNumberFormat="1"/>
    <xf numFmtId="9" fontId="0" fillId="0" borderId="0" xfId="2" applyFont="1"/>
    <xf numFmtId="0" fontId="15" fillId="0" borderId="0" xfId="0" applyFont="1" applyBorder="1" applyAlignment="1">
      <alignment horizontal="center"/>
    </xf>
    <xf numFmtId="0" fontId="7" fillId="0" borderId="0" xfId="0" applyFont="1" applyBorder="1" applyAlignment="1">
      <alignment horizontal="center"/>
    </xf>
    <xf numFmtId="0" fontId="6" fillId="3" borderId="9" xfId="0" applyFont="1" applyFill="1" applyBorder="1" applyAlignment="1">
      <alignment horizontal="left" vertical="center" indent="1"/>
    </xf>
    <xf numFmtId="0" fontId="7" fillId="3" borderId="9" xfId="0" applyFont="1" applyFill="1" applyBorder="1" applyAlignment="1">
      <alignment horizontal="left" vertical="center" indent="1"/>
    </xf>
    <xf numFmtId="0" fontId="11" fillId="3" borderId="9" xfId="0" applyFont="1" applyFill="1" applyBorder="1" applyAlignment="1">
      <alignment horizontal="center" vertical="center"/>
    </xf>
    <xf numFmtId="0" fontId="1" fillId="0" borderId="9" xfId="0" applyFont="1" applyBorder="1" applyAlignment="1">
      <alignment horizontal="left" vertical="center"/>
    </xf>
    <xf numFmtId="165" fontId="12" fillId="0" borderId="9" xfId="0" applyNumberFormat="1" applyFont="1" applyBorder="1" applyAlignment="1">
      <alignment horizontal="center" vertical="center"/>
    </xf>
    <xf numFmtId="0" fontId="12" fillId="0" borderId="9" xfId="0" applyFont="1" applyBorder="1" applyAlignment="1">
      <alignment horizontal="center" vertical="center"/>
    </xf>
    <xf numFmtId="0" fontId="10" fillId="2" borderId="9" xfId="0" applyFont="1" applyFill="1" applyBorder="1" applyAlignment="1">
      <alignment horizontal="left" vertical="center"/>
    </xf>
    <xf numFmtId="165" fontId="3" fillId="2" borderId="9" xfId="0" applyNumberFormat="1" applyFont="1" applyFill="1" applyBorder="1" applyAlignment="1">
      <alignment horizontal="center" vertical="center"/>
    </xf>
    <xf numFmtId="0" fontId="3" fillId="2" borderId="9" xfId="0" applyFont="1" applyFill="1" applyBorder="1" applyAlignment="1">
      <alignment horizontal="center" vertical="center"/>
    </xf>
    <xf numFmtId="0" fontId="0" fillId="3" borderId="9" xfId="0" applyFill="1" applyBorder="1" applyAlignment="1">
      <alignment horizontal="left" vertical="center" indent="1"/>
    </xf>
    <xf numFmtId="0" fontId="5" fillId="0" borderId="9" xfId="0" applyFont="1" applyBorder="1" applyAlignment="1">
      <alignment horizontal="left" vertical="center"/>
    </xf>
    <xf numFmtId="0" fontId="13" fillId="2" borderId="9" xfId="0" applyFont="1" applyFill="1" applyBorder="1" applyAlignment="1">
      <alignment vertical="center"/>
    </xf>
    <xf numFmtId="0" fontId="14" fillId="2" borderId="9" xfId="0" applyFont="1" applyFill="1" applyBorder="1" applyAlignment="1">
      <alignment vertical="center"/>
    </xf>
    <xf numFmtId="0" fontId="13" fillId="2" borderId="9" xfId="0" applyFont="1" applyFill="1" applyBorder="1" applyAlignment="1">
      <alignment horizontal="left" vertical="center"/>
    </xf>
    <xf numFmtId="0" fontId="14" fillId="2" borderId="9" xfId="0" applyFont="1" applyFill="1" applyBorder="1" applyAlignment="1">
      <alignment horizontal="left" vertical="center"/>
    </xf>
    <xf numFmtId="0" fontId="0" fillId="2" borderId="1" xfId="0" applyFill="1" applyBorder="1"/>
    <xf numFmtId="0" fontId="0" fillId="2" borderId="2" xfId="0" applyFill="1" applyBorder="1"/>
    <xf numFmtId="0" fontId="0" fillId="2" borderId="3" xfId="0" applyFill="1" applyBorder="1"/>
    <xf numFmtId="0" fontId="0" fillId="2" borderId="0" xfId="0" applyFill="1"/>
    <xf numFmtId="0" fontId="0" fillId="2" borderId="5" xfId="0" applyFill="1" applyBorder="1"/>
    <xf numFmtId="0" fontId="0" fillId="2" borderId="7" xfId="0" applyFill="1" applyBorder="1"/>
    <xf numFmtId="0" fontId="0" fillId="2" borderId="8" xfId="0" applyFill="1" applyBorder="1"/>
    <xf numFmtId="0" fontId="0" fillId="2" borderId="6" xfId="0" applyFill="1" applyBorder="1"/>
    <xf numFmtId="0" fontId="8" fillId="2" borderId="0" xfId="0" applyFont="1" applyFill="1"/>
    <xf numFmtId="0" fontId="8" fillId="2" borderId="4" xfId="0" applyFont="1" applyFill="1" applyBorder="1"/>
    <xf numFmtId="0" fontId="16"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0" xfId="0" applyFont="1" applyFill="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17"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0" xfId="0" applyFont="1" applyFill="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cellXfs>
  <cellStyles count="3">
    <cellStyle name="Currency" xfId="1" builtinId="4"/>
    <cellStyle name="Normal" xfId="0" builtinId="0"/>
    <cellStyle name="Percent" xfId="2" builtinId="5"/>
  </cellStyles>
  <dxfs count="12">
    <dxf>
      <numFmt numFmtId="165" formatCode="&quot;₹&quot;\ #,##0"/>
    </dxf>
    <dxf>
      <numFmt numFmtId="165" formatCode="&quot;₹&quot;\ #,##0"/>
    </dxf>
    <dxf>
      <numFmt numFmtId="165" formatCode="&quot;₹&quot;\ #,##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quot;₹&quot;\ #,##0.00"/>
    </dxf>
    <dxf>
      <numFmt numFmtId="0" formatCode="General"/>
    </dxf>
    <dxf>
      <numFmt numFmtId="0" formatCode="General"/>
    </dxf>
    <dxf>
      <numFmt numFmtId="0" formatCode="General"/>
    </dxf>
    <dxf>
      <numFmt numFmtId="0" formatCode="General"/>
    </dxf>
    <dxf>
      <font>
        <b/>
        <i val="0"/>
        <sz val="12"/>
        <color theme="0"/>
        <name val="Calibri Light"/>
        <family val="2"/>
        <scheme val="major"/>
      </font>
      <fill>
        <patternFill>
          <bgColor theme="3" tint="-0.24994659260841701"/>
        </patternFill>
      </fill>
    </dxf>
    <dxf>
      <font>
        <b/>
        <i val="0"/>
        <strike val="0"/>
        <sz val="14"/>
        <color theme="0"/>
        <name val="Calibri Light"/>
        <family val="2"/>
        <scheme val="major"/>
      </font>
      <fill>
        <patternFill patternType="solid">
          <fgColor indexed="64"/>
          <bgColor theme="3" tint="-0.24994659260841701"/>
        </patternFill>
      </fill>
      <border diagonalUp="0" diagonalDown="0">
        <left/>
        <right/>
        <top/>
        <bottom/>
        <vertical/>
        <horizontal/>
      </border>
    </dxf>
  </dxfs>
  <tableStyles count="1" defaultTableStyle="TableStyleMedium2" defaultPivotStyle="PivotStyleLight16">
    <tableStyle name="Slicer Style " pivot="0" table="0" count="4" xr9:uid="{4F2702B4-8E1A-45A9-BE93-824F78568E6A}">
      <tableStyleElement type="wholeTable" dxfId="11"/>
      <tableStyleElement type="headerRow" dxfId="10"/>
    </tableStyle>
  </tableStyles>
  <colors>
    <mruColors>
      <color rgb="FF009A46"/>
      <color rgb="FF00CC5C"/>
      <color rgb="FF546DAA"/>
    </mruColors>
  </colors>
  <extLst>
    <ext xmlns:x14="http://schemas.microsoft.com/office/spreadsheetml/2009/9/main" uri="{46F421CA-312F-682f-3DD2-61675219B42D}">
      <x14:dxfs count="2">
        <dxf>
          <font>
            <b/>
            <i val="0"/>
            <sz val="12"/>
            <color auto="1"/>
            <name val="Calibri Light"/>
            <family val="2"/>
            <scheme val="major"/>
          </font>
          <fill>
            <patternFill>
              <bgColor theme="4" tint="0.79998168889431442"/>
            </patternFill>
          </fill>
          <border>
            <left style="thin">
              <color auto="1"/>
            </left>
            <right style="thin">
              <color auto="1"/>
            </right>
            <top style="thin">
              <color auto="1"/>
            </top>
            <bottom style="thin">
              <color auto="1"/>
            </bottom>
          </border>
        </dxf>
        <dxf>
          <fill>
            <patternFill>
              <bgColor theme="4" tint="-0.24994659260841701"/>
            </patternFill>
          </fill>
        </dxf>
      </x14:dxfs>
    </ext>
    <ext xmlns:x14="http://schemas.microsoft.com/office/spreadsheetml/2009/9/main" uri="{EB79DEF2-80B8-43e5-95BD-54CBDDF9020C}">
      <x14:slicerStyles defaultSlicerStyle="SlicerStyleLight1">
        <x14:slicerStyle name="Slicer Style ">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[Dashboard.xlsx]Income Streams!Income Chart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a:solidFill>
                  <a:schemeClr val="tx1"/>
                </a:solidFill>
              </a:rPr>
              <a:t>How did our </a:t>
            </a:r>
            <a:r>
              <a:rPr lang="en-IN" sz="1400" b="1">
                <a:solidFill>
                  <a:schemeClr val="tx1"/>
                </a:solidFill>
              </a:rPr>
              <a:t>income streams </a:t>
            </a:r>
            <a:r>
              <a:rPr lang="en-IN" sz="1400" b="0">
                <a:solidFill>
                  <a:schemeClr val="tx1"/>
                </a:solidFill>
              </a:rPr>
              <a:t>perform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'Income Streams'!$D$6:$D$7</c:f>
              <c:strCache>
                <c:ptCount val="1"/>
                <c:pt idx="0">
                  <c:v>Full-Time Job</c:v>
                </c:pt>
              </c:strCache>
            </c:strRef>
          </c:tx>
          <c:spPr>
            <a:solidFill>
              <a:srgbClr val="002060"/>
            </a:solidFill>
            <a:ln>
              <a:noFill/>
            </a:ln>
            <a:effectLst/>
          </c:spPr>
          <c:invertIfNegative val="0"/>
          <c:cat>
            <c:strRef>
              <c:f>'Income Streams'!$C$8:$C$19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'Income Streams'!$D$8:$D$19</c:f>
              <c:numCache>
                <c:formatCode>"₹"\ #,##0</c:formatCode>
                <c:ptCount val="12"/>
                <c:pt idx="0">
                  <c:v>5000</c:v>
                </c:pt>
                <c:pt idx="1">
                  <c:v>5000</c:v>
                </c:pt>
                <c:pt idx="2">
                  <c:v>5000</c:v>
                </c:pt>
                <c:pt idx="3">
                  <c:v>7500</c:v>
                </c:pt>
                <c:pt idx="4">
                  <c:v>5000</c:v>
                </c:pt>
                <c:pt idx="5">
                  <c:v>5000</c:v>
                </c:pt>
                <c:pt idx="6">
                  <c:v>5000</c:v>
                </c:pt>
                <c:pt idx="7">
                  <c:v>5000</c:v>
                </c:pt>
                <c:pt idx="8">
                  <c:v>5000</c:v>
                </c:pt>
                <c:pt idx="9">
                  <c:v>5000</c:v>
                </c:pt>
                <c:pt idx="10">
                  <c:v>5000</c:v>
                </c:pt>
                <c:pt idx="11">
                  <c:v>6000</c:v>
                </c:pt>
              </c:numCache>
            </c:numRef>
          </c:val>
          <c:extLst>
            <c:ext xmlns:c16="http://schemas.microsoft.com/office/drawing/2014/chart" uri="{C3380CC4-5D6E-409C-BE32-E72D297353CC}">
              <c16:uniqueId val="{00000000-81A4-4506-BDA2-5601AE5053B7}"/>
            </c:ext>
          </c:extLst>
        </c:ser>
        <c:ser>
          <c:idx val="1"/>
          <c:order val="1"/>
          <c:tx>
            <c:strRef>
              <c:f>'Income Streams'!$E$6:$E$7</c:f>
              <c:strCache>
                <c:ptCount val="1"/>
                <c:pt idx="0">
                  <c:v>Coaching</c:v>
                </c:pt>
              </c:strCache>
            </c:strRef>
          </c:tx>
          <c:spPr>
            <a:solidFill>
              <a:schemeClr val="accent4">
                <a:lumMod val="60000"/>
                <a:lumOff val="40000"/>
              </a:schemeClr>
            </a:solidFill>
            <a:ln>
              <a:noFill/>
            </a:ln>
            <a:effectLst/>
          </c:spPr>
          <c:invertIfNegative val="0"/>
          <c:cat>
            <c:strRef>
              <c:f>'Income Streams'!$C$8:$C$19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'Income Streams'!$E$8:$E$19</c:f>
              <c:numCache>
                <c:formatCode>"₹"\ #,##0</c:formatCode>
                <c:ptCount val="12"/>
                <c:pt idx="0">
                  <c:v>200</c:v>
                </c:pt>
                <c:pt idx="1">
                  <c:v>100</c:v>
                </c:pt>
                <c:pt idx="2">
                  <c:v>500</c:v>
                </c:pt>
                <c:pt idx="3">
                  <c:v>0</c:v>
                </c:pt>
                <c:pt idx="4">
                  <c:v>300</c:v>
                </c:pt>
                <c:pt idx="5">
                  <c:v>300</c:v>
                </c:pt>
                <c:pt idx="6">
                  <c:v>400</c:v>
                </c:pt>
                <c:pt idx="7">
                  <c:v>200</c:v>
                </c:pt>
                <c:pt idx="8">
                  <c:v>850</c:v>
                </c:pt>
                <c:pt idx="9">
                  <c:v>950</c:v>
                </c:pt>
                <c:pt idx="10">
                  <c:v>600</c:v>
                </c:pt>
                <c:pt idx="11">
                  <c:v>700</c:v>
                </c:pt>
              </c:numCache>
            </c:numRef>
          </c:val>
          <c:extLst>
            <c:ext xmlns:c16="http://schemas.microsoft.com/office/drawing/2014/chart" uri="{C3380CC4-5D6E-409C-BE32-E72D297353CC}">
              <c16:uniqueId val="{00000001-81A4-4506-BDA2-5601AE5053B7}"/>
            </c:ext>
          </c:extLst>
        </c:ser>
        <c:ser>
          <c:idx val="2"/>
          <c:order val="2"/>
          <c:tx>
            <c:strRef>
              <c:f>'Income Streams'!$F$6:$F$7</c:f>
              <c:strCache>
                <c:ptCount val="1"/>
                <c:pt idx="0">
                  <c:v>Consulting</c:v>
                </c:pt>
              </c:strCache>
            </c:strRef>
          </c:tx>
          <c:spPr>
            <a:solidFill>
              <a:schemeClr val="accent3"/>
            </a:solidFill>
            <a:ln>
              <a:noFill/>
            </a:ln>
            <a:effectLst/>
          </c:spPr>
          <c:invertIfNegative val="0"/>
          <c:cat>
            <c:strRef>
              <c:f>'Income Streams'!$C$8:$C$19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'Income Streams'!$F$8:$F$19</c:f>
              <c:numCache>
                <c:formatCode>"₹"\ #,##0</c:formatCode>
                <c:ptCount val="12"/>
                <c:pt idx="0">
                  <c:v>1200</c:v>
                </c:pt>
                <c:pt idx="1">
                  <c:v>800</c:v>
                </c:pt>
                <c:pt idx="2">
                  <c:v>900</c:v>
                </c:pt>
                <c:pt idx="3">
                  <c:v>900</c:v>
                </c:pt>
                <c:pt idx="4">
                  <c:v>900</c:v>
                </c:pt>
                <c:pt idx="5">
                  <c:v>0</c:v>
                </c:pt>
                <c:pt idx="6">
                  <c:v>0</c:v>
                </c:pt>
                <c:pt idx="7">
                  <c:v>0</c:v>
                </c:pt>
                <c:pt idx="8">
                  <c:v>1500</c:v>
                </c:pt>
                <c:pt idx="9">
                  <c:v>1600</c:v>
                </c:pt>
                <c:pt idx="10">
                  <c:v>1500</c:v>
                </c:pt>
                <c:pt idx="11">
                  <c:v>700</c:v>
                </c:pt>
              </c:numCache>
            </c:numRef>
          </c:val>
          <c:extLst>
            <c:ext xmlns:c16="http://schemas.microsoft.com/office/drawing/2014/chart" uri="{C3380CC4-5D6E-409C-BE32-E72D297353CC}">
              <c16:uniqueId val="{00000002-81A4-4506-BDA2-5601AE5053B7}"/>
            </c:ext>
          </c:extLst>
        </c:ser>
        <c:ser>
          <c:idx val="3"/>
          <c:order val="3"/>
          <c:tx>
            <c:strRef>
              <c:f>'Income Streams'!$G$6:$G$7</c:f>
              <c:strCache>
                <c:ptCount val="1"/>
                <c:pt idx="0">
                  <c:v>Online Courses</c:v>
                </c:pt>
              </c:strCache>
            </c:strRef>
          </c:tx>
          <c:spPr>
            <a:solidFill>
              <a:schemeClr val="accent6"/>
            </a:solidFill>
            <a:ln>
              <a:noFill/>
            </a:ln>
            <a:effectLst/>
          </c:spPr>
          <c:invertIfNegative val="0"/>
          <c:cat>
            <c:strRef>
              <c:f>'Income Streams'!$C$8:$C$19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'Income Streams'!$G$8:$G$19</c:f>
              <c:numCache>
                <c:formatCode>"₹"\ #,##0</c:formatCode>
                <c:ptCount val="12"/>
                <c:pt idx="0">
                  <c:v>1200</c:v>
                </c:pt>
                <c:pt idx="1">
                  <c:v>1100</c:v>
                </c:pt>
                <c:pt idx="2">
                  <c:v>1000</c:v>
                </c:pt>
                <c:pt idx="3">
                  <c:v>800</c:v>
                </c:pt>
                <c:pt idx="4">
                  <c:v>800</c:v>
                </c:pt>
                <c:pt idx="5">
                  <c:v>2200</c:v>
                </c:pt>
                <c:pt idx="6">
                  <c:v>2100</c:v>
                </c:pt>
                <c:pt idx="7">
                  <c:v>1900</c:v>
                </c:pt>
                <c:pt idx="8">
                  <c:v>1700</c:v>
                </c:pt>
                <c:pt idx="9">
                  <c:v>1700</c:v>
                </c:pt>
                <c:pt idx="10">
                  <c:v>1600</c:v>
                </c:pt>
                <c:pt idx="11">
                  <c:v>2000</c:v>
                </c:pt>
              </c:numCache>
            </c:numRef>
          </c:val>
          <c:extLst>
            <c:ext xmlns:c16="http://schemas.microsoft.com/office/drawing/2014/chart" uri="{C3380CC4-5D6E-409C-BE32-E72D297353CC}">
              <c16:uniqueId val="{00000003-81A4-4506-BDA2-5601AE5053B7}"/>
            </c:ext>
          </c:extLst>
        </c:ser>
        <c:dLbls>
          <c:showLegendKey val="0"/>
          <c:showVal val="0"/>
          <c:showCatName val="0"/>
          <c:showSerName val="0"/>
          <c:showPercent val="0"/>
          <c:showBubbleSize val="0"/>
        </c:dLbls>
        <c:gapWidth val="150"/>
        <c:overlap val="100"/>
        <c:axId val="637383344"/>
        <c:axId val="637383824"/>
      </c:barChart>
      <c:catAx>
        <c:axId val="63738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383824"/>
        <c:crosses val="autoZero"/>
        <c:auto val="1"/>
        <c:lblAlgn val="ctr"/>
        <c:lblOffset val="100"/>
        <c:noMultiLvlLbl val="0"/>
      </c:catAx>
      <c:valAx>
        <c:axId val="6373838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38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a:solidFill>
                  <a:schemeClr val="tx1"/>
                </a:solidFill>
              </a:rPr>
              <a:t>What was our </a:t>
            </a:r>
            <a:r>
              <a:rPr lang="en-IN" sz="1400" b="1">
                <a:solidFill>
                  <a:schemeClr val="tx1"/>
                </a:solidFill>
              </a:rPr>
              <a:t>savings</a:t>
            </a:r>
            <a:r>
              <a:rPr lang="en-IN" sz="1400" b="1" baseline="0">
                <a:solidFill>
                  <a:schemeClr val="tx1"/>
                </a:solidFill>
              </a:rPr>
              <a:t> percentage</a:t>
            </a:r>
            <a:endParaRPr lang="en-IN" sz="1400" b="1">
              <a:solidFill>
                <a:schemeClr val="tx1"/>
              </a:solidFill>
            </a:endParaRPr>
          </a:p>
        </c:rich>
      </c:tx>
      <c:layout>
        <c:manualLayout>
          <c:xMode val="edge"/>
          <c:yMode val="edge"/>
          <c:x val="0.11847360733805359"/>
          <c:y val="1.15870573481787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doughnutChart>
        <c:varyColors val="1"/>
        <c:ser>
          <c:idx val="0"/>
          <c:order val="0"/>
          <c:spPr>
            <a:solidFill>
              <a:schemeClr val="accent2"/>
            </a:solidFill>
          </c:spPr>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5B5D-4EA9-A7FC-DF223CC48BBA}"/>
              </c:ext>
            </c:extLst>
          </c:dPt>
          <c:dPt>
            <c:idx val="1"/>
            <c:bubble3D val="0"/>
            <c:spPr>
              <a:solidFill>
                <a:schemeClr val="tx2">
                  <a:lumMod val="50000"/>
                </a:schemeClr>
              </a:solidFill>
              <a:ln w="19050">
                <a:solidFill>
                  <a:schemeClr val="lt1"/>
                </a:solidFill>
              </a:ln>
              <a:effectLst/>
            </c:spPr>
            <c:extLst>
              <c:ext xmlns:c16="http://schemas.microsoft.com/office/drawing/2014/chart" uri="{C3380CC4-5D6E-409C-BE32-E72D297353CC}">
                <c16:uniqueId val="{00000003-5B5D-4EA9-A7FC-DF223CC48BBA}"/>
              </c:ext>
            </c:extLst>
          </c:dPt>
          <c:cat>
            <c:strRef>
              <c:f>'Savings Percentage'!$F$4:$F$5</c:f>
              <c:strCache>
                <c:ptCount val="2"/>
                <c:pt idx="0">
                  <c:v>Income</c:v>
                </c:pt>
                <c:pt idx="1">
                  <c:v>Expense</c:v>
                </c:pt>
              </c:strCache>
            </c:strRef>
          </c:cat>
          <c:val>
            <c:numRef>
              <c:f>'Savings Percentage'!$G$4:$G$5</c:f>
              <c:numCache>
                <c:formatCode>General</c:formatCode>
                <c:ptCount val="2"/>
                <c:pt idx="0">
                  <c:v>96700</c:v>
                </c:pt>
                <c:pt idx="1">
                  <c:v>54575</c:v>
                </c:pt>
              </c:numCache>
            </c:numRef>
          </c:val>
          <c:extLst>
            <c:ext xmlns:c16="http://schemas.microsoft.com/office/drawing/2014/chart" uri="{C3380CC4-5D6E-409C-BE32-E72D297353CC}">
              <c16:uniqueId val="{00000004-5B5D-4EA9-A7FC-DF223CC48BB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[Dashboard.xlsx]Expenses Pie Chart!Expenses pie chart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chemeClr val="tx1"/>
                </a:solidFill>
              </a:rPr>
              <a:t>Where is our </a:t>
            </a:r>
            <a:r>
              <a:rPr lang="en-US" b="1">
                <a:solidFill>
                  <a:schemeClr val="tx1"/>
                </a:solidFill>
              </a:rPr>
              <a:t>expense</a:t>
            </a:r>
            <a:r>
              <a:rPr lang="en-US" b="0">
                <a:solidFill>
                  <a:schemeClr val="tx1"/>
                </a:solidFill>
              </a:rPr>
              <a:t> going?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00B0F0"/>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2">
              <a:lumMod val="50000"/>
            </a:schemeClr>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rgbClr val="546DAA"/>
          </a:solidFill>
          <a:ln w="19050">
            <a:solidFill>
              <a:schemeClr val="lt1"/>
            </a:solidFill>
          </a:ln>
          <a:effectLst/>
        </c:spPr>
      </c:pivotFmt>
      <c:pivotFmt>
        <c:idx val="15"/>
        <c:spPr>
          <a:solidFill>
            <a:srgbClr val="009A46"/>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'Expenses Pie Chart'!$D$5</c:f>
              <c:strCache>
                <c:ptCount val="1"/>
                <c:pt idx="0">
                  <c:v>Total</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1-68D4-4839-9119-1B8DE14EE2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D4-4839-9119-1B8DE14EE2F9}"/>
              </c:ext>
            </c:extLst>
          </c:dPt>
          <c:dPt>
            <c:idx val="2"/>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5-68D4-4839-9119-1B8DE14EE2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D4-4839-9119-1B8DE14EE2F9}"/>
              </c:ext>
            </c:extLst>
          </c:dPt>
          <c:dPt>
            <c:idx val="4"/>
            <c:bubble3D val="0"/>
            <c:spPr>
              <a:solidFill>
                <a:srgbClr val="546DAA"/>
              </a:solidFill>
              <a:ln w="19050">
                <a:solidFill>
                  <a:schemeClr val="lt1"/>
                </a:solidFill>
              </a:ln>
              <a:effectLst/>
            </c:spPr>
            <c:extLst>
              <c:ext xmlns:c16="http://schemas.microsoft.com/office/drawing/2014/chart" uri="{C3380CC4-5D6E-409C-BE32-E72D297353CC}">
                <c16:uniqueId val="{00000009-68D4-4839-9119-1B8DE14EE2F9}"/>
              </c:ext>
            </c:extLst>
          </c:dPt>
          <c:dPt>
            <c:idx val="5"/>
            <c:bubble3D val="0"/>
            <c:spPr>
              <a:solidFill>
                <a:srgbClr val="009A46"/>
              </a:solidFill>
              <a:ln w="19050">
                <a:solidFill>
                  <a:schemeClr val="lt1"/>
                </a:solidFill>
              </a:ln>
              <a:effectLst/>
            </c:spPr>
            <c:extLst>
              <c:ext xmlns:c16="http://schemas.microsoft.com/office/drawing/2014/chart" uri="{C3380CC4-5D6E-409C-BE32-E72D297353CC}">
                <c16:uniqueId val="{0000000B-68D4-4839-9119-1B8DE14EE2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8D4-4839-9119-1B8DE14EE2F9}"/>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extLst>
          </c:dLbls>
          <c:cat>
            <c:strRef>
              <c:f>'Expenses Pie Chart'!$C$6:$C$12</c:f>
              <c:strCache>
                <c:ptCount val="7"/>
                <c:pt idx="0">
                  <c:v>Cable/Phone/Internet</c:v>
                </c:pt>
                <c:pt idx="1">
                  <c:v>Car Expenses</c:v>
                </c:pt>
                <c:pt idx="2">
                  <c:v>Entertainment</c:v>
                </c:pt>
                <c:pt idx="3">
                  <c:v>Groceries</c:v>
                </c:pt>
                <c:pt idx="4">
                  <c:v>Housing</c:v>
                </c:pt>
                <c:pt idx="5">
                  <c:v>Other</c:v>
                </c:pt>
                <c:pt idx="6">
                  <c:v>Utilities</c:v>
                </c:pt>
              </c:strCache>
            </c:strRef>
          </c:cat>
          <c:val>
            <c:numRef>
              <c:f>'Expenses Pie Chart'!$D$6:$D$12</c:f>
              <c:numCache>
                <c:formatCode>"₹"\ #,##0.00</c:formatCode>
                <c:ptCount val="7"/>
                <c:pt idx="0">
                  <c:v>3700</c:v>
                </c:pt>
                <c:pt idx="1">
                  <c:v>2700</c:v>
                </c:pt>
                <c:pt idx="2">
                  <c:v>3250</c:v>
                </c:pt>
                <c:pt idx="3">
                  <c:v>7080</c:v>
                </c:pt>
                <c:pt idx="4">
                  <c:v>26700</c:v>
                </c:pt>
                <c:pt idx="5">
                  <c:v>6930</c:v>
                </c:pt>
                <c:pt idx="6">
                  <c:v>4215</c:v>
                </c:pt>
              </c:numCache>
            </c:numRef>
          </c:val>
          <c:extLst>
            <c:ext xmlns:c16="http://schemas.microsoft.com/office/drawing/2014/chart" uri="{C3380CC4-5D6E-409C-BE32-E72D297353CC}">
              <c16:uniqueId val="{0000000E-68D4-4839-9119-1B8DE14EE2F9}"/>
            </c:ext>
          </c:extLst>
        </c:ser>
        <c:dLbls>
          <c:showLegendKey val="0"/>
          <c:showVal val="0"/>
          <c:showCatName val="0"/>
          <c:showSerName val="0"/>
          <c:showPercent val="0"/>
          <c:showBubbleSize val="0"/>
          <c:showLeaderLines val="0"/>
        </c:dLbls>
        <c:firstSliceAng val="0"/>
      </c:pieChart>
      <c:spPr>
        <a:noFill/>
        <a:ln>
          <a:noFill/>
        </a:ln>
        <a:effectLst/>
      </c:spPr>
    </c:plotArea>
    <c:legend>
      <c:legendPos val="l"/>
      <c:layout>
        <c:manualLayout>
          <c:xMode val="edge"/>
          <c:yMode val="edge"/>
          <c:x val="2.3893004492010268E-2"/>
          <c:y val="0.17048788221702688"/>
          <c:w val="0.34364787857085971"/>
          <c:h val="0.781477815909038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101330</xdr:colOff>
      <xdr:row>16</xdr:row>
      <xdr:rowOff>97952</xdr:rowOff>
    </xdr:from>
    <xdr:to>
      <xdr:col>8</xdr:col>
      <xdr:colOff>379105</xdr:colOff>
      <xdr:row>31</xdr:row>
      <xdr:rowOff>101330</xdr:rowOff>
    </xdr:to>
    <xdr:graphicFrame macro="">
      <xdr:nvGraphicFramePr>
        <xdr:cNvPr id="2" name="Chart 1">
          <a:extLst>
            <a:ext uri="{FF2B5EF4-FFF2-40B4-BE49-F238E27FC236}">
              <a16:creationId xmlns:a16="http://schemas.microsoft.com/office/drawing/2014/main" id="{7F92BACD-EE00-4CAC-A068-161043262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130115</xdr:colOff>
      <xdr:row>16</xdr:row>
      <xdr:rowOff>149979</xdr:rowOff>
    </xdr:from>
    <xdr:to>
      <xdr:col>12</xdr:col>
      <xdr:colOff>251712</xdr:colOff>
      <xdr:row>31</xdr:row>
      <xdr:rowOff>48650</xdr:rowOff>
    </xdr:to>
    <xdr:graphicFrame macro="">
      <xdr:nvGraphicFramePr>
        <xdr:cNvPr id="4" name="Chart 3">
          <a:extLst>
            <a:ext uri="{FF2B5EF4-FFF2-40B4-BE49-F238E27FC236}">
              <a16:creationId xmlns:a16="http://schemas.microsoft.com/office/drawing/2014/main" id="{450F88D4-B606-4BCF-9AA9-3E84D0555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345934</xdr:colOff>
      <xdr:row>22</xdr:row>
      <xdr:rowOff>137428</xdr:rowOff>
    </xdr:from>
    <xdr:to>
      <xdr:col>11</xdr:col>
      <xdr:colOff>94777</xdr:colOff>
      <xdr:row>27</xdr:row>
      <xdr:rowOff>180077</xdr:rowOff>
    </xdr:to>
    <xdr:sp macro="" textlink="'Savings Percentage'!G7">
      <xdr:nvSpPr>
        <xdr:cNvPr id="5" name="TextBox 4">
          <a:extLst>
            <a:ext uri="{FF2B5EF4-FFF2-40B4-BE49-F238E27FC236}">
              <a16:creationId xmlns:a16="http://schemas.microsoft.com/office/drawing/2014/main" id="{BB9466BC-6B1F-4017-B75B-004B7E24E9EE}"/>
            </a:ext>
          </a:extLst>
        </xdr:cNvPr>
        <xdr:cNvSpPr txBox="1"/>
      </xdr:nvSpPr>
      <xdr:spPr>
        <a:xfrm>
          <a:off x="5961419" y="4269667"/>
          <a:ext cx="1028321" cy="990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3640BA-5938-49D0-85DD-C4D290C9413F}" type="TxLink">
            <a:rPr lang="en-US" sz="3600" b="1" i="0" u="none" strike="noStrike">
              <a:solidFill>
                <a:srgbClr val="000000"/>
              </a:solidFill>
              <a:latin typeface="Calibri"/>
              <a:ea typeface="Calibri"/>
              <a:cs typeface="Calibri"/>
            </a:rPr>
            <a:pPr algn="ctr"/>
            <a:t>44%</a:t>
          </a:fld>
          <a:endParaRPr lang="en-IN" sz="3600" b="1"/>
        </a:p>
      </xdr:txBody>
    </xdr:sp>
    <xdr:clientData/>
  </xdr:twoCellAnchor>
  <xdr:twoCellAnchor>
    <xdr:from>
      <xdr:col>11</xdr:col>
      <xdr:colOff>563916</xdr:colOff>
      <xdr:row>17</xdr:row>
      <xdr:rowOff>52127</xdr:rowOff>
    </xdr:from>
    <xdr:to>
      <xdr:col>16</xdr:col>
      <xdr:colOff>554440</xdr:colOff>
      <xdr:row>31</xdr:row>
      <xdr:rowOff>104254</xdr:rowOff>
    </xdr:to>
    <xdr:graphicFrame macro="">
      <xdr:nvGraphicFramePr>
        <xdr:cNvPr id="3" name="Chart 2">
          <a:extLst>
            <a:ext uri="{FF2B5EF4-FFF2-40B4-BE49-F238E27FC236}">
              <a16:creationId xmlns:a16="http://schemas.microsoft.com/office/drawing/2014/main" id="{9A565BCF-0BEF-45D2-B37D-E930E6DD9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72644</xdr:colOff>
      <xdr:row>2</xdr:row>
      <xdr:rowOff>9477</xdr:rowOff>
    </xdr:from>
    <xdr:to>
      <xdr:col>16</xdr:col>
      <xdr:colOff>393321</xdr:colOff>
      <xdr:row>12</xdr:row>
      <xdr:rowOff>189551</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F22A3D70-7BC1-4541-8529-B9CDC8FC373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327868" y="407537"/>
              <a:ext cx="4159110" cy="1999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lika Rastogi" refreshedDate="45445.150338425927" createdVersion="8" refreshedVersion="8" minRefreshableVersion="3" recordCount="132" xr:uid="{D4C8B947-825D-4830-92D9-0EDD246459C8}">
  <cacheSource type="worksheet">
    <worksheetSource name="Full_Data"/>
  </cacheSource>
  <cacheFields count="5">
    <cacheField name="Month" numFmtId="0">
      <sharedItems count="12">
        <s v="January"/>
        <s v="February"/>
        <s v="March"/>
        <s v="April"/>
        <s v="May"/>
        <s v="June"/>
        <s v="July"/>
        <s v="August"/>
        <s v="September"/>
        <s v="October"/>
        <s v="November"/>
        <s v="December"/>
      </sharedItems>
    </cacheField>
    <cacheField name="First Characters" numFmtId="0">
      <sharedItems count="12">
        <s v="Jan"/>
        <s v="Feb"/>
        <s v="Mar"/>
        <s v="Apr"/>
        <s v="May"/>
        <s v="Jun"/>
        <s v="Jul"/>
        <s v="Aug"/>
        <s v="Sep"/>
        <s v="Oct"/>
        <s v="Nov"/>
        <s v="Dec"/>
      </sharedItems>
    </cacheField>
    <cacheField name="Title" numFmtId="0">
      <sharedItems count="11">
        <s v="Full-Time Job"/>
        <s v="Consulting"/>
        <s v="Coaching"/>
        <s v="Online Courses"/>
        <s v="Housing"/>
        <s v="Utilities"/>
        <s v="Groceries"/>
        <s v="Car Expenses"/>
        <s v="Cable/Phone/Internet"/>
        <s v="Entertainment"/>
        <s v="Other"/>
      </sharedItems>
    </cacheField>
    <cacheField name="Description" numFmtId="0">
      <sharedItems count="2">
        <s v="Income"/>
        <s v="Expense"/>
      </sharedItems>
    </cacheField>
    <cacheField name="Amount" numFmtId="164">
      <sharedItems containsSemiMixedTypes="0" containsString="0" containsNumber="1" containsInteger="1" minValue="0" maxValue="7500"/>
    </cacheField>
  </cacheFields>
  <extLst>
    <ext xmlns:x14="http://schemas.microsoft.com/office/spreadsheetml/2009/9/main" uri="{725AE2AE-9491-48be-B2B4-4EB974FC3084}">
      <x14:pivotCacheDefinition pivotCacheId="11931637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
  <r>
    <x v="0"/>
    <x v="0"/>
    <x v="0"/>
    <x v="0"/>
    <n v="5000"/>
  </r>
  <r>
    <x v="0"/>
    <x v="0"/>
    <x v="1"/>
    <x v="0"/>
    <n v="1200"/>
  </r>
  <r>
    <x v="0"/>
    <x v="0"/>
    <x v="2"/>
    <x v="0"/>
    <n v="200"/>
  </r>
  <r>
    <x v="0"/>
    <x v="0"/>
    <x v="3"/>
    <x v="0"/>
    <n v="1200"/>
  </r>
  <r>
    <x v="1"/>
    <x v="1"/>
    <x v="0"/>
    <x v="0"/>
    <n v="5000"/>
  </r>
  <r>
    <x v="1"/>
    <x v="1"/>
    <x v="1"/>
    <x v="0"/>
    <n v="800"/>
  </r>
  <r>
    <x v="1"/>
    <x v="1"/>
    <x v="2"/>
    <x v="0"/>
    <n v="100"/>
  </r>
  <r>
    <x v="1"/>
    <x v="1"/>
    <x v="3"/>
    <x v="0"/>
    <n v="1100"/>
  </r>
  <r>
    <x v="2"/>
    <x v="2"/>
    <x v="0"/>
    <x v="0"/>
    <n v="5000"/>
  </r>
  <r>
    <x v="2"/>
    <x v="2"/>
    <x v="1"/>
    <x v="0"/>
    <n v="900"/>
  </r>
  <r>
    <x v="2"/>
    <x v="2"/>
    <x v="2"/>
    <x v="0"/>
    <n v="500"/>
  </r>
  <r>
    <x v="2"/>
    <x v="2"/>
    <x v="3"/>
    <x v="0"/>
    <n v="1000"/>
  </r>
  <r>
    <x v="3"/>
    <x v="3"/>
    <x v="0"/>
    <x v="0"/>
    <n v="7500"/>
  </r>
  <r>
    <x v="3"/>
    <x v="3"/>
    <x v="1"/>
    <x v="0"/>
    <n v="900"/>
  </r>
  <r>
    <x v="3"/>
    <x v="3"/>
    <x v="2"/>
    <x v="0"/>
    <n v="0"/>
  </r>
  <r>
    <x v="3"/>
    <x v="3"/>
    <x v="3"/>
    <x v="0"/>
    <n v="800"/>
  </r>
  <r>
    <x v="4"/>
    <x v="4"/>
    <x v="0"/>
    <x v="0"/>
    <n v="5000"/>
  </r>
  <r>
    <x v="4"/>
    <x v="4"/>
    <x v="1"/>
    <x v="0"/>
    <n v="900"/>
  </r>
  <r>
    <x v="4"/>
    <x v="4"/>
    <x v="2"/>
    <x v="0"/>
    <n v="300"/>
  </r>
  <r>
    <x v="4"/>
    <x v="4"/>
    <x v="3"/>
    <x v="0"/>
    <n v="800"/>
  </r>
  <r>
    <x v="5"/>
    <x v="5"/>
    <x v="0"/>
    <x v="0"/>
    <n v="5000"/>
  </r>
  <r>
    <x v="5"/>
    <x v="5"/>
    <x v="1"/>
    <x v="0"/>
    <n v="0"/>
  </r>
  <r>
    <x v="5"/>
    <x v="5"/>
    <x v="2"/>
    <x v="0"/>
    <n v="300"/>
  </r>
  <r>
    <x v="5"/>
    <x v="5"/>
    <x v="3"/>
    <x v="0"/>
    <n v="2200"/>
  </r>
  <r>
    <x v="6"/>
    <x v="6"/>
    <x v="0"/>
    <x v="0"/>
    <n v="5000"/>
  </r>
  <r>
    <x v="6"/>
    <x v="6"/>
    <x v="1"/>
    <x v="0"/>
    <n v="0"/>
  </r>
  <r>
    <x v="6"/>
    <x v="6"/>
    <x v="2"/>
    <x v="0"/>
    <n v="400"/>
  </r>
  <r>
    <x v="6"/>
    <x v="6"/>
    <x v="3"/>
    <x v="0"/>
    <n v="2100"/>
  </r>
  <r>
    <x v="7"/>
    <x v="7"/>
    <x v="0"/>
    <x v="0"/>
    <n v="5000"/>
  </r>
  <r>
    <x v="7"/>
    <x v="7"/>
    <x v="1"/>
    <x v="0"/>
    <n v="0"/>
  </r>
  <r>
    <x v="7"/>
    <x v="7"/>
    <x v="2"/>
    <x v="0"/>
    <n v="200"/>
  </r>
  <r>
    <x v="7"/>
    <x v="7"/>
    <x v="3"/>
    <x v="0"/>
    <n v="1900"/>
  </r>
  <r>
    <x v="8"/>
    <x v="8"/>
    <x v="0"/>
    <x v="0"/>
    <n v="5000"/>
  </r>
  <r>
    <x v="8"/>
    <x v="8"/>
    <x v="1"/>
    <x v="0"/>
    <n v="1500"/>
  </r>
  <r>
    <x v="8"/>
    <x v="8"/>
    <x v="2"/>
    <x v="0"/>
    <n v="850"/>
  </r>
  <r>
    <x v="8"/>
    <x v="8"/>
    <x v="3"/>
    <x v="0"/>
    <n v="1700"/>
  </r>
  <r>
    <x v="9"/>
    <x v="9"/>
    <x v="0"/>
    <x v="0"/>
    <n v="5000"/>
  </r>
  <r>
    <x v="9"/>
    <x v="9"/>
    <x v="1"/>
    <x v="0"/>
    <n v="1600"/>
  </r>
  <r>
    <x v="9"/>
    <x v="9"/>
    <x v="2"/>
    <x v="0"/>
    <n v="950"/>
  </r>
  <r>
    <x v="9"/>
    <x v="9"/>
    <x v="3"/>
    <x v="0"/>
    <n v="1700"/>
  </r>
  <r>
    <x v="10"/>
    <x v="10"/>
    <x v="0"/>
    <x v="0"/>
    <n v="5000"/>
  </r>
  <r>
    <x v="10"/>
    <x v="10"/>
    <x v="1"/>
    <x v="0"/>
    <n v="1500"/>
  </r>
  <r>
    <x v="10"/>
    <x v="10"/>
    <x v="2"/>
    <x v="0"/>
    <n v="600"/>
  </r>
  <r>
    <x v="10"/>
    <x v="10"/>
    <x v="3"/>
    <x v="0"/>
    <n v="1600"/>
  </r>
  <r>
    <x v="11"/>
    <x v="11"/>
    <x v="0"/>
    <x v="0"/>
    <n v="6000"/>
  </r>
  <r>
    <x v="11"/>
    <x v="11"/>
    <x v="1"/>
    <x v="0"/>
    <n v="700"/>
  </r>
  <r>
    <x v="11"/>
    <x v="11"/>
    <x v="2"/>
    <x v="0"/>
    <n v="700"/>
  </r>
  <r>
    <x v="11"/>
    <x v="11"/>
    <x v="3"/>
    <x v="0"/>
    <n v="2000"/>
  </r>
  <r>
    <x v="0"/>
    <x v="0"/>
    <x v="4"/>
    <x v="1"/>
    <n v="2100"/>
  </r>
  <r>
    <x v="0"/>
    <x v="0"/>
    <x v="5"/>
    <x v="1"/>
    <n v="410"/>
  </r>
  <r>
    <x v="0"/>
    <x v="0"/>
    <x v="6"/>
    <x v="1"/>
    <n v="650"/>
  </r>
  <r>
    <x v="0"/>
    <x v="0"/>
    <x v="7"/>
    <x v="1"/>
    <n v="225"/>
  </r>
  <r>
    <x v="0"/>
    <x v="0"/>
    <x v="8"/>
    <x v="1"/>
    <n v="300"/>
  </r>
  <r>
    <x v="0"/>
    <x v="0"/>
    <x v="9"/>
    <x v="1"/>
    <n v="400"/>
  </r>
  <r>
    <x v="0"/>
    <x v="0"/>
    <x v="10"/>
    <x v="1"/>
    <n v="475"/>
  </r>
  <r>
    <x v="1"/>
    <x v="1"/>
    <x v="4"/>
    <x v="1"/>
    <n v="2100"/>
  </r>
  <r>
    <x v="1"/>
    <x v="1"/>
    <x v="5"/>
    <x v="1"/>
    <n v="430"/>
  </r>
  <r>
    <x v="1"/>
    <x v="1"/>
    <x v="6"/>
    <x v="1"/>
    <n v="560"/>
  </r>
  <r>
    <x v="1"/>
    <x v="1"/>
    <x v="7"/>
    <x v="1"/>
    <n v="225"/>
  </r>
  <r>
    <x v="1"/>
    <x v="1"/>
    <x v="8"/>
    <x v="1"/>
    <n v="300"/>
  </r>
  <r>
    <x v="1"/>
    <x v="1"/>
    <x v="9"/>
    <x v="1"/>
    <n v="300"/>
  </r>
  <r>
    <x v="1"/>
    <x v="1"/>
    <x v="10"/>
    <x v="1"/>
    <n v="550"/>
  </r>
  <r>
    <x v="2"/>
    <x v="2"/>
    <x v="4"/>
    <x v="1"/>
    <n v="2100"/>
  </r>
  <r>
    <x v="2"/>
    <x v="2"/>
    <x v="5"/>
    <x v="1"/>
    <n v="380"/>
  </r>
  <r>
    <x v="2"/>
    <x v="2"/>
    <x v="6"/>
    <x v="1"/>
    <n v="575"/>
  </r>
  <r>
    <x v="2"/>
    <x v="2"/>
    <x v="7"/>
    <x v="1"/>
    <n v="150"/>
  </r>
  <r>
    <x v="2"/>
    <x v="2"/>
    <x v="8"/>
    <x v="1"/>
    <n v="300"/>
  </r>
  <r>
    <x v="2"/>
    <x v="2"/>
    <x v="9"/>
    <x v="1"/>
    <n v="100"/>
  </r>
  <r>
    <x v="2"/>
    <x v="2"/>
    <x v="10"/>
    <x v="1"/>
    <n v="375"/>
  </r>
  <r>
    <x v="3"/>
    <x v="3"/>
    <x v="4"/>
    <x v="1"/>
    <n v="2100"/>
  </r>
  <r>
    <x v="3"/>
    <x v="3"/>
    <x v="5"/>
    <x v="1"/>
    <n v="350"/>
  </r>
  <r>
    <x v="3"/>
    <x v="3"/>
    <x v="6"/>
    <x v="1"/>
    <n v="620"/>
  </r>
  <r>
    <x v="3"/>
    <x v="3"/>
    <x v="7"/>
    <x v="1"/>
    <n v="150"/>
  </r>
  <r>
    <x v="3"/>
    <x v="3"/>
    <x v="8"/>
    <x v="1"/>
    <n v="300"/>
  </r>
  <r>
    <x v="3"/>
    <x v="3"/>
    <x v="9"/>
    <x v="1"/>
    <n v="500"/>
  </r>
  <r>
    <x v="3"/>
    <x v="3"/>
    <x v="10"/>
    <x v="1"/>
    <n v="425"/>
  </r>
  <r>
    <x v="4"/>
    <x v="4"/>
    <x v="4"/>
    <x v="1"/>
    <n v="2100"/>
  </r>
  <r>
    <x v="4"/>
    <x v="4"/>
    <x v="5"/>
    <x v="1"/>
    <n v="330"/>
  </r>
  <r>
    <x v="4"/>
    <x v="4"/>
    <x v="6"/>
    <x v="1"/>
    <n v="650"/>
  </r>
  <r>
    <x v="4"/>
    <x v="4"/>
    <x v="7"/>
    <x v="1"/>
    <n v="300"/>
  </r>
  <r>
    <x v="4"/>
    <x v="4"/>
    <x v="8"/>
    <x v="1"/>
    <n v="300"/>
  </r>
  <r>
    <x v="4"/>
    <x v="4"/>
    <x v="9"/>
    <x v="1"/>
    <n v="300"/>
  </r>
  <r>
    <x v="4"/>
    <x v="4"/>
    <x v="10"/>
    <x v="1"/>
    <n v="430"/>
  </r>
  <r>
    <x v="5"/>
    <x v="5"/>
    <x v="4"/>
    <x v="1"/>
    <n v="2100"/>
  </r>
  <r>
    <x v="5"/>
    <x v="5"/>
    <x v="5"/>
    <x v="1"/>
    <n v="290"/>
  </r>
  <r>
    <x v="5"/>
    <x v="5"/>
    <x v="6"/>
    <x v="1"/>
    <n v="500"/>
  </r>
  <r>
    <x v="5"/>
    <x v="5"/>
    <x v="7"/>
    <x v="1"/>
    <n v="225"/>
  </r>
  <r>
    <x v="5"/>
    <x v="5"/>
    <x v="8"/>
    <x v="1"/>
    <n v="300"/>
  </r>
  <r>
    <x v="5"/>
    <x v="5"/>
    <x v="9"/>
    <x v="1"/>
    <n v="300"/>
  </r>
  <r>
    <x v="5"/>
    <x v="5"/>
    <x v="10"/>
    <x v="1"/>
    <n v="300"/>
  </r>
  <r>
    <x v="6"/>
    <x v="6"/>
    <x v="4"/>
    <x v="1"/>
    <n v="2350"/>
  </r>
  <r>
    <x v="6"/>
    <x v="6"/>
    <x v="5"/>
    <x v="1"/>
    <n v="340"/>
  </r>
  <r>
    <x v="6"/>
    <x v="6"/>
    <x v="6"/>
    <x v="1"/>
    <n v="650"/>
  </r>
  <r>
    <x v="6"/>
    <x v="6"/>
    <x v="7"/>
    <x v="1"/>
    <n v="225"/>
  </r>
  <r>
    <x v="6"/>
    <x v="6"/>
    <x v="8"/>
    <x v="1"/>
    <n v="300"/>
  </r>
  <r>
    <x v="6"/>
    <x v="6"/>
    <x v="9"/>
    <x v="1"/>
    <n v="150"/>
  </r>
  <r>
    <x v="6"/>
    <x v="6"/>
    <x v="10"/>
    <x v="1"/>
    <n v="775"/>
  </r>
  <r>
    <x v="7"/>
    <x v="7"/>
    <x v="4"/>
    <x v="1"/>
    <n v="2350"/>
  </r>
  <r>
    <x v="7"/>
    <x v="7"/>
    <x v="5"/>
    <x v="1"/>
    <n v="340"/>
  </r>
  <r>
    <x v="7"/>
    <x v="7"/>
    <x v="6"/>
    <x v="1"/>
    <n v="650"/>
  </r>
  <r>
    <x v="7"/>
    <x v="7"/>
    <x v="7"/>
    <x v="1"/>
    <n v="150"/>
  </r>
  <r>
    <x v="7"/>
    <x v="7"/>
    <x v="8"/>
    <x v="1"/>
    <n v="300"/>
  </r>
  <r>
    <x v="7"/>
    <x v="7"/>
    <x v="9"/>
    <x v="1"/>
    <n v="200"/>
  </r>
  <r>
    <x v="7"/>
    <x v="7"/>
    <x v="10"/>
    <x v="1"/>
    <n v="900"/>
  </r>
  <r>
    <x v="8"/>
    <x v="8"/>
    <x v="4"/>
    <x v="1"/>
    <n v="2350"/>
  </r>
  <r>
    <x v="8"/>
    <x v="8"/>
    <x v="5"/>
    <x v="1"/>
    <n v="320"/>
  </r>
  <r>
    <x v="8"/>
    <x v="8"/>
    <x v="6"/>
    <x v="1"/>
    <n v="600"/>
  </r>
  <r>
    <x v="8"/>
    <x v="8"/>
    <x v="7"/>
    <x v="1"/>
    <n v="300"/>
  </r>
  <r>
    <x v="8"/>
    <x v="8"/>
    <x v="8"/>
    <x v="1"/>
    <n v="300"/>
  </r>
  <r>
    <x v="8"/>
    <x v="8"/>
    <x v="9"/>
    <x v="1"/>
    <n v="200"/>
  </r>
  <r>
    <x v="8"/>
    <x v="8"/>
    <x v="10"/>
    <x v="1"/>
    <n v="450"/>
  </r>
  <r>
    <x v="9"/>
    <x v="9"/>
    <x v="4"/>
    <x v="1"/>
    <n v="2350"/>
  </r>
  <r>
    <x v="9"/>
    <x v="9"/>
    <x v="5"/>
    <x v="1"/>
    <n v="310"/>
  </r>
  <r>
    <x v="9"/>
    <x v="9"/>
    <x v="6"/>
    <x v="1"/>
    <n v="475"/>
  </r>
  <r>
    <x v="9"/>
    <x v="9"/>
    <x v="7"/>
    <x v="1"/>
    <n v="225"/>
  </r>
  <r>
    <x v="9"/>
    <x v="9"/>
    <x v="8"/>
    <x v="1"/>
    <n v="300"/>
  </r>
  <r>
    <x v="9"/>
    <x v="9"/>
    <x v="9"/>
    <x v="1"/>
    <n v="500"/>
  </r>
  <r>
    <x v="9"/>
    <x v="9"/>
    <x v="10"/>
    <x v="1"/>
    <n v="300"/>
  </r>
  <r>
    <x v="10"/>
    <x v="10"/>
    <x v="4"/>
    <x v="1"/>
    <n v="2350"/>
  </r>
  <r>
    <x v="10"/>
    <x v="10"/>
    <x v="5"/>
    <x v="1"/>
    <n v="290"/>
  </r>
  <r>
    <x v="10"/>
    <x v="10"/>
    <x v="6"/>
    <x v="1"/>
    <n v="600"/>
  </r>
  <r>
    <x v="10"/>
    <x v="10"/>
    <x v="7"/>
    <x v="1"/>
    <n v="225"/>
  </r>
  <r>
    <x v="10"/>
    <x v="10"/>
    <x v="8"/>
    <x v="1"/>
    <n v="400"/>
  </r>
  <r>
    <x v="10"/>
    <x v="10"/>
    <x v="9"/>
    <x v="1"/>
    <n v="200"/>
  </r>
  <r>
    <x v="10"/>
    <x v="10"/>
    <x v="10"/>
    <x v="1"/>
    <n v="550"/>
  </r>
  <r>
    <x v="11"/>
    <x v="11"/>
    <x v="4"/>
    <x v="1"/>
    <n v="2350"/>
  </r>
  <r>
    <x v="11"/>
    <x v="11"/>
    <x v="5"/>
    <x v="1"/>
    <n v="425"/>
  </r>
  <r>
    <x v="11"/>
    <x v="11"/>
    <x v="6"/>
    <x v="1"/>
    <n v="550"/>
  </r>
  <r>
    <x v="11"/>
    <x v="11"/>
    <x v="7"/>
    <x v="1"/>
    <n v="300"/>
  </r>
  <r>
    <x v="11"/>
    <x v="11"/>
    <x v="8"/>
    <x v="1"/>
    <n v="300"/>
  </r>
  <r>
    <x v="11"/>
    <x v="11"/>
    <x v="9"/>
    <x v="1"/>
    <n v="100"/>
  </r>
  <r>
    <x v="11"/>
    <x v="11"/>
    <x v="10"/>
    <x v="1"/>
    <n v="1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AF7242-7DD7-4EC5-8958-23353EDCA614}" name="Income Char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4">
  <location ref="C6:G19" firstHeaderRow="1" firstDataRow="2" firstDataCol="1" rowPageCount="2" colPageCount="1"/>
  <pivotFields count="5">
    <pivotField axis="axisPage" multipleItemSelectionAllowed="1" showAll="0">
      <items count="13">
        <item x="0"/>
        <item x="1"/>
        <item x="2"/>
        <item x="3"/>
        <item x="4"/>
        <item x="5"/>
        <item x="6"/>
        <item x="7"/>
        <item x="8"/>
        <item x="9"/>
        <item x="10"/>
        <item x="11"/>
        <item t="default"/>
      </items>
    </pivotField>
    <pivotField axis="axisRow" showAll="0">
      <items count="13">
        <item x="0"/>
        <item x="1"/>
        <item x="2"/>
        <item x="3"/>
        <item x="4"/>
        <item x="5"/>
        <item x="6"/>
        <item x="7"/>
        <item x="8"/>
        <item x="9"/>
        <item x="10"/>
        <item x="11"/>
        <item t="default"/>
      </items>
    </pivotField>
    <pivotField axis="axisCol" showAll="0">
      <items count="12">
        <item x="0"/>
        <item x="8"/>
        <item x="7"/>
        <item x="2"/>
        <item x="1"/>
        <item x="9"/>
        <item x="6"/>
        <item x="4"/>
        <item x="3"/>
        <item x="10"/>
        <item x="5"/>
        <item t="default"/>
      </items>
    </pivotField>
    <pivotField axis="axisPage" showAll="0">
      <items count="3">
        <item x="1"/>
        <item x="0"/>
        <item t="default"/>
      </items>
    </pivotField>
    <pivotField dataField="1" numFmtId="164" showAll="0"/>
  </pivotFields>
  <rowFields count="1">
    <field x="1"/>
  </rowFields>
  <rowItems count="12">
    <i>
      <x/>
    </i>
    <i>
      <x v="1"/>
    </i>
    <i>
      <x v="2"/>
    </i>
    <i>
      <x v="3"/>
    </i>
    <i>
      <x v="4"/>
    </i>
    <i>
      <x v="5"/>
    </i>
    <i>
      <x v="6"/>
    </i>
    <i>
      <x v="7"/>
    </i>
    <i>
      <x v="8"/>
    </i>
    <i>
      <x v="9"/>
    </i>
    <i>
      <x v="10"/>
    </i>
    <i>
      <x v="11"/>
    </i>
  </rowItems>
  <colFields count="1">
    <field x="2"/>
  </colFields>
  <colItems count="4">
    <i>
      <x/>
    </i>
    <i>
      <x v="3"/>
    </i>
    <i>
      <x v="4"/>
    </i>
    <i>
      <x v="8"/>
    </i>
  </colItems>
  <pageFields count="2">
    <pageField fld="3" item="1" hier="-1"/>
    <pageField fld="0" hier="-1"/>
  </pageFields>
  <dataFields count="1">
    <dataField name="Sum of Amount" fld="4" baseField="0" baseItem="0" numFmtId="165"/>
  </dataFields>
  <formats count="1">
    <format dxfId="2">
      <pivotArea outline="0" collapsedLevelsAreSubtotals="1" fieldPosition="0"/>
    </format>
  </format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3"/>
          </reference>
        </references>
      </pivotArea>
    </chartFormat>
    <chartFormat chart="0" format="2" series="1">
      <pivotArea type="data" outline="0" fieldPosition="0">
        <references count="2">
          <reference field="4294967294" count="1" selected="0">
            <x v="0"/>
          </reference>
          <reference field="2" count="1" selected="0">
            <x v="4"/>
          </reference>
        </references>
      </pivotArea>
    </chartFormat>
    <chartFormat chart="0" format="3" series="1">
      <pivotArea type="data" outline="0" fieldPosition="0">
        <references count="2">
          <reference field="4294967294" count="1" selected="0">
            <x v="0"/>
          </reference>
          <reference field="2" count="1" selected="0">
            <x v="8"/>
          </reference>
        </references>
      </pivotArea>
    </chartFormat>
    <chartFormat chart="1" format="4" series="1">
      <pivotArea type="data" outline="0" fieldPosition="0">
        <references count="2">
          <reference field="4294967294" count="1" selected="0">
            <x v="0"/>
          </reference>
          <reference field="2" count="1" selected="0">
            <x v="0"/>
          </reference>
        </references>
      </pivotArea>
    </chartFormat>
    <chartFormat chart="1" format="5" series="1">
      <pivotArea type="data" outline="0" fieldPosition="0">
        <references count="2">
          <reference field="4294967294" count="1" selected="0">
            <x v="0"/>
          </reference>
          <reference field="2" count="1" selected="0">
            <x v="3"/>
          </reference>
        </references>
      </pivotArea>
    </chartFormat>
    <chartFormat chart="1" format="6" series="1">
      <pivotArea type="data" outline="0" fieldPosition="0">
        <references count="2">
          <reference field="4294967294" count="1" selected="0">
            <x v="0"/>
          </reference>
          <reference field="2" count="1" selected="0">
            <x v="4"/>
          </reference>
        </references>
      </pivotArea>
    </chartFormat>
    <chartFormat chart="1" format="7" series="1">
      <pivotArea type="data" outline="0" fieldPosition="0">
        <references count="2">
          <reference field="4294967294" count="1" selected="0">
            <x v="0"/>
          </reference>
          <reference field="2" count="1" selected="0">
            <x v="8"/>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3"/>
          </reference>
        </references>
      </pivotArea>
    </chartFormat>
    <chartFormat chart="2" format="10" series="1">
      <pivotArea type="data" outline="0" fieldPosition="0">
        <references count="2">
          <reference field="4294967294" count="1" selected="0">
            <x v="0"/>
          </reference>
          <reference field="2" count="1" selected="0">
            <x v="4"/>
          </reference>
        </references>
      </pivotArea>
    </chartFormat>
    <chartFormat chart="2" format="11" series="1">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4A1DFA-15FE-4B03-91D8-843002F40EA4}" name="savings percentage"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C5:D8" firstHeaderRow="1" firstDataRow="1" firstDataCol="1" rowPageCount="1" colPageCount="1"/>
  <pivotFields count="5">
    <pivotField axis="axisPage" multipleItemSelectionAllowed="1" showAll="0">
      <items count="13">
        <item x="0"/>
        <item x="1"/>
        <item x="2"/>
        <item x="3"/>
        <item x="4"/>
        <item x="5"/>
        <item x="6"/>
        <item x="7"/>
        <item x="8"/>
        <item x="9"/>
        <item x="10"/>
        <item x="11"/>
        <item t="default"/>
      </items>
    </pivotField>
    <pivotField showAll="0"/>
    <pivotField showAll="0"/>
    <pivotField axis="axisRow" showAll="0">
      <items count="3">
        <item x="1"/>
        <item x="0"/>
        <item t="default"/>
      </items>
    </pivotField>
    <pivotField dataField="1" numFmtId="164" showAll="0"/>
  </pivotFields>
  <rowFields count="1">
    <field x="3"/>
  </rowFields>
  <rowItems count="3">
    <i>
      <x/>
    </i>
    <i>
      <x v="1"/>
    </i>
    <i t="grand">
      <x/>
    </i>
  </rowItems>
  <colItems count="1">
    <i/>
  </colItems>
  <pageFields count="1">
    <pageField fld="0" hier="-1"/>
  </pageFields>
  <dataFields count="1">
    <dataField name="Sum of Amount" fld="4"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500ABB-27F6-43E5-8D52-B2B7B94DD952}" name="Expenses pie char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7">
  <location ref="C5:D12" firstHeaderRow="1" firstDataRow="1" firstDataCol="1" rowPageCount="2" colPageCount="1"/>
  <pivotFields count="5">
    <pivotField axis="axisPage" multipleItemSelectionAllowed="1" showAll="0">
      <items count="13">
        <item x="0"/>
        <item x="1"/>
        <item x="2"/>
        <item x="3"/>
        <item x="4"/>
        <item x="5"/>
        <item x="6"/>
        <item x="7"/>
        <item x="8"/>
        <item x="9"/>
        <item x="10"/>
        <item x="11"/>
        <item t="default"/>
      </items>
    </pivotField>
    <pivotField showAll="0"/>
    <pivotField axis="axisRow" showAll="0">
      <items count="12">
        <item x="8"/>
        <item x="7"/>
        <item x="2"/>
        <item x="1"/>
        <item x="9"/>
        <item x="0"/>
        <item x="6"/>
        <item x="4"/>
        <item x="3"/>
        <item x="10"/>
        <item x="5"/>
        <item t="default"/>
      </items>
    </pivotField>
    <pivotField axis="axisPage" showAll="0">
      <items count="3">
        <item x="1"/>
        <item x="0"/>
        <item t="default"/>
      </items>
    </pivotField>
    <pivotField dataField="1" numFmtId="164" showAll="0"/>
  </pivotFields>
  <rowFields count="1">
    <field x="2"/>
  </rowFields>
  <rowItems count="7">
    <i>
      <x/>
    </i>
    <i>
      <x v="1"/>
    </i>
    <i>
      <x v="4"/>
    </i>
    <i>
      <x v="6"/>
    </i>
    <i>
      <x v="7"/>
    </i>
    <i>
      <x v="9"/>
    </i>
    <i>
      <x v="10"/>
    </i>
  </rowItems>
  <colItems count="1">
    <i/>
  </colItems>
  <pageFields count="2">
    <pageField fld="0" hier="-1"/>
    <pageField fld="3" item="0" hier="-1"/>
  </pageFields>
  <dataFields count="1">
    <dataField name="Sum of Amount" fld="4" baseField="0" baseItem="0" numFmtId="164"/>
  </dataFields>
  <chartFormats count="17">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2" count="1" selected="0">
            <x v="0"/>
          </reference>
        </references>
      </pivotArea>
    </chartFormat>
    <chartFormat chart="5" format="3">
      <pivotArea type="data" outline="0" fieldPosition="0">
        <references count="2">
          <reference field="4294967294" count="1" selected="0">
            <x v="0"/>
          </reference>
          <reference field="2" count="1" selected="0">
            <x v="1"/>
          </reference>
        </references>
      </pivotArea>
    </chartFormat>
    <chartFormat chart="5" format="4">
      <pivotArea type="data" outline="0" fieldPosition="0">
        <references count="2">
          <reference field="4294967294" count="1" selected="0">
            <x v="0"/>
          </reference>
          <reference field="2" count="1" selected="0">
            <x v="4"/>
          </reference>
        </references>
      </pivotArea>
    </chartFormat>
    <chartFormat chart="5" format="5">
      <pivotArea type="data" outline="0" fieldPosition="0">
        <references count="2">
          <reference field="4294967294" count="1" selected="0">
            <x v="0"/>
          </reference>
          <reference field="2" count="1" selected="0">
            <x v="6"/>
          </reference>
        </references>
      </pivotArea>
    </chartFormat>
    <chartFormat chart="5" format="6">
      <pivotArea type="data" outline="0" fieldPosition="0">
        <references count="2">
          <reference field="4294967294" count="1" selected="0">
            <x v="0"/>
          </reference>
          <reference field="2" count="1" selected="0">
            <x v="7"/>
          </reference>
        </references>
      </pivotArea>
    </chartFormat>
    <chartFormat chart="5" format="7">
      <pivotArea type="data" outline="0" fieldPosition="0">
        <references count="2">
          <reference field="4294967294" count="1" selected="0">
            <x v="0"/>
          </reference>
          <reference field="2" count="1" selected="0">
            <x v="9"/>
          </reference>
        </references>
      </pivotArea>
    </chartFormat>
    <chartFormat chart="5" format="8">
      <pivotArea type="data" outline="0" fieldPosition="0">
        <references count="2">
          <reference field="4294967294" count="1" selected="0">
            <x v="0"/>
          </reference>
          <reference field="2" count="1" selected="0">
            <x v="1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2" count="1" selected="0">
            <x v="0"/>
          </reference>
        </references>
      </pivotArea>
    </chartFormat>
    <chartFormat chart="6" format="11">
      <pivotArea type="data" outline="0" fieldPosition="0">
        <references count="2">
          <reference field="4294967294" count="1" selected="0">
            <x v="0"/>
          </reference>
          <reference field="2" count="1" selected="0">
            <x v="1"/>
          </reference>
        </references>
      </pivotArea>
    </chartFormat>
    <chartFormat chart="6" format="12">
      <pivotArea type="data" outline="0" fieldPosition="0">
        <references count="2">
          <reference field="4294967294" count="1" selected="0">
            <x v="0"/>
          </reference>
          <reference field="2" count="1" selected="0">
            <x v="4"/>
          </reference>
        </references>
      </pivotArea>
    </chartFormat>
    <chartFormat chart="6" format="13">
      <pivotArea type="data" outline="0" fieldPosition="0">
        <references count="2">
          <reference field="4294967294" count="1" selected="0">
            <x v="0"/>
          </reference>
          <reference field="2" count="1" selected="0">
            <x v="6"/>
          </reference>
        </references>
      </pivotArea>
    </chartFormat>
    <chartFormat chart="6" format="14">
      <pivotArea type="data" outline="0" fieldPosition="0">
        <references count="2">
          <reference field="4294967294" count="1" selected="0">
            <x v="0"/>
          </reference>
          <reference field="2" count="1" selected="0">
            <x v="7"/>
          </reference>
        </references>
      </pivotArea>
    </chartFormat>
    <chartFormat chart="6" format="15">
      <pivotArea type="data" outline="0" fieldPosition="0">
        <references count="2">
          <reference field="4294967294" count="1" selected="0">
            <x v="0"/>
          </reference>
          <reference field="2" count="1" selected="0">
            <x v="9"/>
          </reference>
        </references>
      </pivotArea>
    </chartFormat>
    <chartFormat chart="6" format="16">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A8E325-C1B6-40DD-9751-3FD7D843B6C7}" name="In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I20" firstHeaderRow="1" firstDataRow="2" firstDataCol="1" rowPageCount="2" colPageCount="1"/>
  <pivotFields count="5">
    <pivotField axis="axisPage" showAll="0">
      <items count="13">
        <item x="0"/>
        <item x="1"/>
        <item x="2"/>
        <item x="3"/>
        <item x="4"/>
        <item x="5"/>
        <item x="6"/>
        <item x="7"/>
        <item x="8"/>
        <item x="9"/>
        <item x="10"/>
        <item x="11"/>
        <item t="default"/>
      </items>
    </pivotField>
    <pivotField axis="axisRow" showAll="0">
      <items count="13">
        <item x="0"/>
        <item x="1"/>
        <item x="2"/>
        <item x="3"/>
        <item x="4"/>
        <item x="5"/>
        <item x="6"/>
        <item x="7"/>
        <item x="8"/>
        <item x="9"/>
        <item x="10"/>
        <item x="11"/>
        <item t="default"/>
      </items>
    </pivotField>
    <pivotField axis="axisCol" showAll="0">
      <items count="12">
        <item x="0"/>
        <item x="8"/>
        <item x="7"/>
        <item x="2"/>
        <item x="1"/>
        <item x="9"/>
        <item x="6"/>
        <item x="4"/>
        <item x="3"/>
        <item x="10"/>
        <item x="5"/>
        <item t="default"/>
      </items>
    </pivotField>
    <pivotField axis="axisPage" showAll="0">
      <items count="3">
        <item x="1"/>
        <item x="0"/>
        <item t="default"/>
      </items>
    </pivotField>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5">
    <i>
      <x/>
    </i>
    <i>
      <x v="3"/>
    </i>
    <i>
      <x v="4"/>
    </i>
    <i>
      <x v="8"/>
    </i>
    <i t="grand">
      <x/>
    </i>
  </colItems>
  <pageFields count="2">
    <pageField fld="3" item="1" hier="-1"/>
    <pageField fld="0" hier="-1"/>
  </pageFields>
  <dataFields count="1">
    <dataField name="Sum of Amount" fld="4" baseField="0" baseItem="0" numFmtId="165"/>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141C68-A555-4696-8C0C-FA9B27AC863F}" name="Expense Typ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L21" firstHeaderRow="1" firstDataRow="2" firstDataCol="1" rowPageCount="2" colPageCount="1"/>
  <pivotFields count="5">
    <pivotField axis="axisPage" showAll="0">
      <items count="13">
        <item x="0"/>
        <item x="1"/>
        <item x="2"/>
        <item x="3"/>
        <item x="4"/>
        <item x="5"/>
        <item x="6"/>
        <item x="7"/>
        <item x="8"/>
        <item x="9"/>
        <item x="10"/>
        <item x="11"/>
        <item t="default"/>
      </items>
    </pivotField>
    <pivotField axis="axisRow" showAll="0">
      <items count="13">
        <item x="0"/>
        <item x="1"/>
        <item x="2"/>
        <item x="3"/>
        <item x="4"/>
        <item x="5"/>
        <item x="6"/>
        <item x="7"/>
        <item x="8"/>
        <item x="9"/>
        <item x="10"/>
        <item x="11"/>
        <item t="default"/>
      </items>
    </pivotField>
    <pivotField axis="axisCol" showAll="0">
      <items count="12">
        <item x="4"/>
        <item x="8"/>
        <item x="7"/>
        <item x="2"/>
        <item x="1"/>
        <item x="9"/>
        <item x="0"/>
        <item x="6"/>
        <item x="3"/>
        <item x="5"/>
        <item x="10"/>
        <item t="default"/>
      </items>
    </pivotField>
    <pivotField axis="axisPage" showAll="0">
      <items count="3">
        <item x="1"/>
        <item x="0"/>
        <item t="default"/>
      </items>
    </pivotField>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8">
    <i>
      <x/>
    </i>
    <i>
      <x v="1"/>
    </i>
    <i>
      <x v="2"/>
    </i>
    <i>
      <x v="5"/>
    </i>
    <i>
      <x v="7"/>
    </i>
    <i>
      <x v="9"/>
    </i>
    <i>
      <x v="10"/>
    </i>
    <i t="grand">
      <x/>
    </i>
  </colItems>
  <pageFields count="2">
    <pageField fld="3" item="0" hier="-1"/>
    <pageField fld="0" hier="-1"/>
  </pageFields>
  <dataFields count="1">
    <dataField name="Sum of Amount" fld="4" baseField="0" baseItem="0" numFmtId="165"/>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FB8495B6-3E75-45C6-AD71-A70185323487}" autoFormatId="16" applyNumberFormats="0" applyBorderFormats="0" applyFontFormats="0" applyPatternFormats="0" applyAlignmentFormats="0" applyWidthHeightFormats="0">
  <queryTableRefresh nextId="6">
    <queryTableFields count="5">
      <queryTableField id="1" name="Month" tableColumnId="1"/>
      <queryTableField id="2" name="First Characters" tableColumnId="2"/>
      <queryTableField id="3" name="Title" tableColumnId="3"/>
      <queryTableField id="4" name="Description" tableColumnId="4"/>
      <queryTableField id="5" name="Amount"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B6CDBED-F072-4D2C-9C44-6D15C5FFCD01}" sourceName="Month">
  <pivotTables>
    <pivotTable tabId="3" name="Income Chart"/>
    <pivotTable tabId="5" name="Expenses pie chart"/>
    <pivotTable tabId="4" name="savings percentage"/>
  </pivotTables>
  <data>
    <tabular pivotCacheId="1193163759">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AC57BD7-F76F-4916-A4DD-0B2B0F0B36E6}" cache="Slicer_Month" caption="Month" columnCount="3" style="Slicer Style "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599FF7-6779-4F26-B74D-B9B05635C5FB}" name="Full_Data" displayName="Full_Data" ref="A1:E133" tableType="queryTable" totalsRowShown="0">
  <autoFilter ref="A1:E133" xr:uid="{4D599FF7-6779-4F26-B74D-B9B05635C5FB}"/>
  <tableColumns count="5">
    <tableColumn id="1" xr3:uid="{DFA12C47-B6A5-4687-90E5-5F766D6A75B6}" uniqueName="1" name="Month" queryTableFieldId="1" dataDxfId="9"/>
    <tableColumn id="2" xr3:uid="{1A6A0B87-7BB6-479F-A257-C20F0052317B}" uniqueName="2" name="First Characters" queryTableFieldId="2" dataDxfId="8"/>
    <tableColumn id="3" xr3:uid="{CD2185C5-B6BB-42A2-83CD-FCF8B89F5349}" uniqueName="3" name="Title" queryTableFieldId="3" dataDxfId="7"/>
    <tableColumn id="4" xr3:uid="{F9900305-B3A2-477E-8ED2-5A079B9BE981}" uniqueName="4" name="Description" queryTableFieldId="4" dataDxfId="6"/>
    <tableColumn id="5" xr3:uid="{16874FE3-1345-4263-8878-A3D5186B98E6}" uniqueName="5" name="Amount" queryTableFieldId="5" dataDxfId="5" dataCellStyle="Currency"/>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68C78E3-4AD5-4B3A-A2A3-171EB7B4BE89}" name="Income" displayName="Income" ref="A1:D49" totalsRowShown="0" headerRowDxfId="4">
  <autoFilter ref="A1:D49" xr:uid="{168C78E3-4AD5-4B3A-A2A3-171EB7B4BE89}"/>
  <tableColumns count="4">
    <tableColumn id="1" xr3:uid="{DA7B8EA1-6FBD-4518-9E93-954FA0CF90DF}" name="Month"/>
    <tableColumn id="2" xr3:uid="{C524D5D8-E80F-478A-BA36-C2FF0EEE04F1}" name="Title"/>
    <tableColumn id="3" xr3:uid="{305C4B0A-171C-4DB2-9D4F-7308D5E2BB26}" name="Description"/>
    <tableColumn id="4" xr3:uid="{5410AB24-C846-4410-8088-692D38BA0ECD}" name="Amou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43695BB-1889-491B-9B3F-17E26CA74208}" name="Expense" displayName="Expense" ref="H1:K85" totalsRowShown="0" headerRowDxfId="3">
  <autoFilter ref="H1:K85" xr:uid="{943695BB-1889-491B-9B3F-17E26CA74208}"/>
  <tableColumns count="4">
    <tableColumn id="1" xr3:uid="{6C1BB9FE-D288-4963-95A0-3938455504ED}" name="Month"/>
    <tableColumn id="2" xr3:uid="{FC891634-581E-40FB-A3BC-EF7C85DB5300}" name="Title"/>
    <tableColumn id="3" xr3:uid="{FE615E28-CEA6-420E-B69E-97C71DD2226B}" name="Description"/>
    <tableColumn id="4" xr3:uid="{57F9AE36-2C4D-43FC-8D9A-413714996E27}" name="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1FDC1-1897-4043-847A-002EC357DC27}">
  <dimension ref="A1:E133"/>
  <sheetViews>
    <sheetView workbookViewId="0">
      <selection activeCell="AU13" sqref="AU13"/>
    </sheetView>
  </sheetViews>
  <sheetFormatPr defaultRowHeight="14.75" x14ac:dyDescent="0.75"/>
  <cols>
    <col min="1" max="1" width="9.26953125" bestFit="1" customWidth="1"/>
    <col min="2" max="2" width="15.453125" bestFit="1" customWidth="1"/>
    <col min="3" max="3" width="17.90625" bestFit="1" customWidth="1"/>
    <col min="4" max="4" width="12.1796875" bestFit="1" customWidth="1"/>
    <col min="5" max="5" width="10.04296875" bestFit="1" customWidth="1"/>
  </cols>
  <sheetData>
    <row r="1" spans="1:5" x14ac:dyDescent="0.75">
      <c r="A1" t="s">
        <v>0</v>
      </c>
      <c r="B1" t="s">
        <v>30</v>
      </c>
      <c r="C1" t="s">
        <v>1</v>
      </c>
      <c r="D1" t="s">
        <v>28</v>
      </c>
      <c r="E1" t="s">
        <v>2</v>
      </c>
    </row>
    <row r="2" spans="1:5" x14ac:dyDescent="0.75">
      <c r="A2" t="s">
        <v>3</v>
      </c>
      <c r="B2" t="s">
        <v>31</v>
      </c>
      <c r="C2" t="s">
        <v>4</v>
      </c>
      <c r="D2" t="s">
        <v>5</v>
      </c>
      <c r="E2" s="10">
        <v>5000</v>
      </c>
    </row>
    <row r="3" spans="1:5" x14ac:dyDescent="0.75">
      <c r="A3" t="s">
        <v>3</v>
      </c>
      <c r="B3" t="s">
        <v>31</v>
      </c>
      <c r="C3" t="s">
        <v>8</v>
      </c>
      <c r="D3" t="s">
        <v>5</v>
      </c>
      <c r="E3" s="10">
        <v>1200</v>
      </c>
    </row>
    <row r="4" spans="1:5" x14ac:dyDescent="0.75">
      <c r="A4" t="s">
        <v>3</v>
      </c>
      <c r="B4" t="s">
        <v>31</v>
      </c>
      <c r="C4" t="s">
        <v>10</v>
      </c>
      <c r="D4" t="s">
        <v>5</v>
      </c>
      <c r="E4" s="10">
        <v>200</v>
      </c>
    </row>
    <row r="5" spans="1:5" x14ac:dyDescent="0.75">
      <c r="A5" t="s">
        <v>3</v>
      </c>
      <c r="B5" t="s">
        <v>31</v>
      </c>
      <c r="C5" t="s">
        <v>12</v>
      </c>
      <c r="D5" t="s">
        <v>5</v>
      </c>
      <c r="E5" s="10">
        <v>1200</v>
      </c>
    </row>
    <row r="6" spans="1:5" x14ac:dyDescent="0.75">
      <c r="A6" t="s">
        <v>14</v>
      </c>
      <c r="B6" t="s">
        <v>32</v>
      </c>
      <c r="C6" t="s">
        <v>4</v>
      </c>
      <c r="D6" t="s">
        <v>5</v>
      </c>
      <c r="E6" s="10">
        <v>5000</v>
      </c>
    </row>
    <row r="7" spans="1:5" x14ac:dyDescent="0.75">
      <c r="A7" t="s">
        <v>14</v>
      </c>
      <c r="B7" t="s">
        <v>32</v>
      </c>
      <c r="C7" t="s">
        <v>8</v>
      </c>
      <c r="D7" t="s">
        <v>5</v>
      </c>
      <c r="E7" s="10">
        <v>800</v>
      </c>
    </row>
    <row r="8" spans="1:5" x14ac:dyDescent="0.75">
      <c r="A8" t="s">
        <v>14</v>
      </c>
      <c r="B8" t="s">
        <v>32</v>
      </c>
      <c r="C8" t="s">
        <v>10</v>
      </c>
      <c r="D8" t="s">
        <v>5</v>
      </c>
      <c r="E8" s="10">
        <v>100</v>
      </c>
    </row>
    <row r="9" spans="1:5" x14ac:dyDescent="0.75">
      <c r="A9" t="s">
        <v>14</v>
      </c>
      <c r="B9" t="s">
        <v>32</v>
      </c>
      <c r="C9" t="s">
        <v>12</v>
      </c>
      <c r="D9" t="s">
        <v>5</v>
      </c>
      <c r="E9" s="10">
        <v>1100</v>
      </c>
    </row>
    <row r="10" spans="1:5" x14ac:dyDescent="0.75">
      <c r="A10" t="s">
        <v>18</v>
      </c>
      <c r="B10" t="s">
        <v>33</v>
      </c>
      <c r="C10" t="s">
        <v>4</v>
      </c>
      <c r="D10" t="s">
        <v>5</v>
      </c>
      <c r="E10" s="10">
        <v>5000</v>
      </c>
    </row>
    <row r="11" spans="1:5" x14ac:dyDescent="0.75">
      <c r="A11" t="s">
        <v>18</v>
      </c>
      <c r="B11" t="s">
        <v>33</v>
      </c>
      <c r="C11" t="s">
        <v>8</v>
      </c>
      <c r="D11" t="s">
        <v>5</v>
      </c>
      <c r="E11" s="10">
        <v>900</v>
      </c>
    </row>
    <row r="12" spans="1:5" x14ac:dyDescent="0.75">
      <c r="A12" t="s">
        <v>18</v>
      </c>
      <c r="B12" t="s">
        <v>33</v>
      </c>
      <c r="C12" t="s">
        <v>10</v>
      </c>
      <c r="D12" t="s">
        <v>5</v>
      </c>
      <c r="E12" s="10">
        <v>500</v>
      </c>
    </row>
    <row r="13" spans="1:5" x14ac:dyDescent="0.75">
      <c r="A13" t="s">
        <v>18</v>
      </c>
      <c r="B13" t="s">
        <v>33</v>
      </c>
      <c r="C13" t="s">
        <v>12</v>
      </c>
      <c r="D13" t="s">
        <v>5</v>
      </c>
      <c r="E13" s="10">
        <v>1000</v>
      </c>
    </row>
    <row r="14" spans="1:5" x14ac:dyDescent="0.75">
      <c r="A14" t="s">
        <v>19</v>
      </c>
      <c r="B14" t="s">
        <v>34</v>
      </c>
      <c r="C14" t="s">
        <v>4</v>
      </c>
      <c r="D14" t="s">
        <v>5</v>
      </c>
      <c r="E14" s="10">
        <v>7500</v>
      </c>
    </row>
    <row r="15" spans="1:5" x14ac:dyDescent="0.75">
      <c r="A15" t="s">
        <v>19</v>
      </c>
      <c r="B15" t="s">
        <v>34</v>
      </c>
      <c r="C15" t="s">
        <v>8</v>
      </c>
      <c r="D15" t="s">
        <v>5</v>
      </c>
      <c r="E15" s="10">
        <v>900</v>
      </c>
    </row>
    <row r="16" spans="1:5" x14ac:dyDescent="0.75">
      <c r="A16" t="s">
        <v>19</v>
      </c>
      <c r="B16" t="s">
        <v>34</v>
      </c>
      <c r="C16" t="s">
        <v>10</v>
      </c>
      <c r="D16" t="s">
        <v>5</v>
      </c>
      <c r="E16" s="10">
        <v>0</v>
      </c>
    </row>
    <row r="17" spans="1:5" x14ac:dyDescent="0.75">
      <c r="A17" t="s">
        <v>19</v>
      </c>
      <c r="B17" t="s">
        <v>34</v>
      </c>
      <c r="C17" t="s">
        <v>12</v>
      </c>
      <c r="D17" t="s">
        <v>5</v>
      </c>
      <c r="E17" s="10">
        <v>800</v>
      </c>
    </row>
    <row r="18" spans="1:5" x14ac:dyDescent="0.75">
      <c r="A18" t="s">
        <v>20</v>
      </c>
      <c r="B18" t="s">
        <v>20</v>
      </c>
      <c r="C18" t="s">
        <v>4</v>
      </c>
      <c r="D18" t="s">
        <v>5</v>
      </c>
      <c r="E18" s="10">
        <v>5000</v>
      </c>
    </row>
    <row r="19" spans="1:5" x14ac:dyDescent="0.75">
      <c r="A19" t="s">
        <v>20</v>
      </c>
      <c r="B19" t="s">
        <v>20</v>
      </c>
      <c r="C19" t="s">
        <v>8</v>
      </c>
      <c r="D19" t="s">
        <v>5</v>
      </c>
      <c r="E19" s="10">
        <v>900</v>
      </c>
    </row>
    <row r="20" spans="1:5" x14ac:dyDescent="0.75">
      <c r="A20" t="s">
        <v>20</v>
      </c>
      <c r="B20" t="s">
        <v>20</v>
      </c>
      <c r="C20" t="s">
        <v>10</v>
      </c>
      <c r="D20" t="s">
        <v>5</v>
      </c>
      <c r="E20" s="10">
        <v>300</v>
      </c>
    </row>
    <row r="21" spans="1:5" x14ac:dyDescent="0.75">
      <c r="A21" t="s">
        <v>20</v>
      </c>
      <c r="B21" t="s">
        <v>20</v>
      </c>
      <c r="C21" t="s">
        <v>12</v>
      </c>
      <c r="D21" t="s">
        <v>5</v>
      </c>
      <c r="E21" s="10">
        <v>800</v>
      </c>
    </row>
    <row r="22" spans="1:5" x14ac:dyDescent="0.75">
      <c r="A22" t="s">
        <v>21</v>
      </c>
      <c r="B22" t="s">
        <v>35</v>
      </c>
      <c r="C22" t="s">
        <v>4</v>
      </c>
      <c r="D22" t="s">
        <v>5</v>
      </c>
      <c r="E22" s="10">
        <v>5000</v>
      </c>
    </row>
    <row r="23" spans="1:5" x14ac:dyDescent="0.75">
      <c r="A23" t="s">
        <v>21</v>
      </c>
      <c r="B23" t="s">
        <v>35</v>
      </c>
      <c r="C23" t="s">
        <v>8</v>
      </c>
      <c r="D23" t="s">
        <v>5</v>
      </c>
      <c r="E23" s="10">
        <v>0</v>
      </c>
    </row>
    <row r="24" spans="1:5" x14ac:dyDescent="0.75">
      <c r="A24" t="s">
        <v>21</v>
      </c>
      <c r="B24" t="s">
        <v>35</v>
      </c>
      <c r="C24" t="s">
        <v>10</v>
      </c>
      <c r="D24" t="s">
        <v>5</v>
      </c>
      <c r="E24" s="10">
        <v>300</v>
      </c>
    </row>
    <row r="25" spans="1:5" x14ac:dyDescent="0.75">
      <c r="A25" t="s">
        <v>21</v>
      </c>
      <c r="B25" t="s">
        <v>35</v>
      </c>
      <c r="C25" t="s">
        <v>12</v>
      </c>
      <c r="D25" t="s">
        <v>5</v>
      </c>
      <c r="E25" s="10">
        <v>2200</v>
      </c>
    </row>
    <row r="26" spans="1:5" x14ac:dyDescent="0.75">
      <c r="A26" t="s">
        <v>22</v>
      </c>
      <c r="B26" t="s">
        <v>36</v>
      </c>
      <c r="C26" t="s">
        <v>4</v>
      </c>
      <c r="D26" t="s">
        <v>5</v>
      </c>
      <c r="E26" s="10">
        <v>5000</v>
      </c>
    </row>
    <row r="27" spans="1:5" x14ac:dyDescent="0.75">
      <c r="A27" t="s">
        <v>22</v>
      </c>
      <c r="B27" t="s">
        <v>36</v>
      </c>
      <c r="C27" t="s">
        <v>8</v>
      </c>
      <c r="D27" t="s">
        <v>5</v>
      </c>
      <c r="E27" s="10">
        <v>0</v>
      </c>
    </row>
    <row r="28" spans="1:5" x14ac:dyDescent="0.75">
      <c r="A28" t="s">
        <v>22</v>
      </c>
      <c r="B28" t="s">
        <v>36</v>
      </c>
      <c r="C28" t="s">
        <v>10</v>
      </c>
      <c r="D28" t="s">
        <v>5</v>
      </c>
      <c r="E28" s="10">
        <v>400</v>
      </c>
    </row>
    <row r="29" spans="1:5" x14ac:dyDescent="0.75">
      <c r="A29" t="s">
        <v>22</v>
      </c>
      <c r="B29" t="s">
        <v>36</v>
      </c>
      <c r="C29" t="s">
        <v>12</v>
      </c>
      <c r="D29" t="s">
        <v>5</v>
      </c>
      <c r="E29" s="10">
        <v>2100</v>
      </c>
    </row>
    <row r="30" spans="1:5" x14ac:dyDescent="0.75">
      <c r="A30" t="s">
        <v>23</v>
      </c>
      <c r="B30" t="s">
        <v>37</v>
      </c>
      <c r="C30" t="s">
        <v>4</v>
      </c>
      <c r="D30" t="s">
        <v>5</v>
      </c>
      <c r="E30" s="10">
        <v>5000</v>
      </c>
    </row>
    <row r="31" spans="1:5" x14ac:dyDescent="0.75">
      <c r="A31" t="s">
        <v>23</v>
      </c>
      <c r="B31" t="s">
        <v>37</v>
      </c>
      <c r="C31" t="s">
        <v>8</v>
      </c>
      <c r="D31" t="s">
        <v>5</v>
      </c>
      <c r="E31" s="10">
        <v>0</v>
      </c>
    </row>
    <row r="32" spans="1:5" x14ac:dyDescent="0.75">
      <c r="A32" t="s">
        <v>23</v>
      </c>
      <c r="B32" t="s">
        <v>37</v>
      </c>
      <c r="C32" t="s">
        <v>10</v>
      </c>
      <c r="D32" t="s">
        <v>5</v>
      </c>
      <c r="E32" s="10">
        <v>200</v>
      </c>
    </row>
    <row r="33" spans="1:5" x14ac:dyDescent="0.75">
      <c r="A33" t="s">
        <v>23</v>
      </c>
      <c r="B33" t="s">
        <v>37</v>
      </c>
      <c r="C33" t="s">
        <v>12</v>
      </c>
      <c r="D33" t="s">
        <v>5</v>
      </c>
      <c r="E33" s="10">
        <v>1900</v>
      </c>
    </row>
    <row r="34" spans="1:5" x14ac:dyDescent="0.75">
      <c r="A34" t="s">
        <v>24</v>
      </c>
      <c r="B34" t="s">
        <v>38</v>
      </c>
      <c r="C34" t="s">
        <v>4</v>
      </c>
      <c r="D34" t="s">
        <v>5</v>
      </c>
      <c r="E34" s="10">
        <v>5000</v>
      </c>
    </row>
    <row r="35" spans="1:5" x14ac:dyDescent="0.75">
      <c r="A35" t="s">
        <v>24</v>
      </c>
      <c r="B35" t="s">
        <v>38</v>
      </c>
      <c r="C35" t="s">
        <v>8</v>
      </c>
      <c r="D35" t="s">
        <v>5</v>
      </c>
      <c r="E35" s="10">
        <v>1500</v>
      </c>
    </row>
    <row r="36" spans="1:5" x14ac:dyDescent="0.75">
      <c r="A36" t="s">
        <v>24</v>
      </c>
      <c r="B36" t="s">
        <v>38</v>
      </c>
      <c r="C36" t="s">
        <v>10</v>
      </c>
      <c r="D36" t="s">
        <v>5</v>
      </c>
      <c r="E36" s="10">
        <v>850</v>
      </c>
    </row>
    <row r="37" spans="1:5" x14ac:dyDescent="0.75">
      <c r="A37" t="s">
        <v>24</v>
      </c>
      <c r="B37" t="s">
        <v>38</v>
      </c>
      <c r="C37" t="s">
        <v>12</v>
      </c>
      <c r="D37" t="s">
        <v>5</v>
      </c>
      <c r="E37" s="10">
        <v>1700</v>
      </c>
    </row>
    <row r="38" spans="1:5" x14ac:dyDescent="0.75">
      <c r="A38" t="s">
        <v>25</v>
      </c>
      <c r="B38" t="s">
        <v>39</v>
      </c>
      <c r="C38" t="s">
        <v>4</v>
      </c>
      <c r="D38" t="s">
        <v>5</v>
      </c>
      <c r="E38" s="10">
        <v>5000</v>
      </c>
    </row>
    <row r="39" spans="1:5" x14ac:dyDescent="0.75">
      <c r="A39" t="s">
        <v>25</v>
      </c>
      <c r="B39" t="s">
        <v>39</v>
      </c>
      <c r="C39" t="s">
        <v>8</v>
      </c>
      <c r="D39" t="s">
        <v>5</v>
      </c>
      <c r="E39" s="10">
        <v>1600</v>
      </c>
    </row>
    <row r="40" spans="1:5" x14ac:dyDescent="0.75">
      <c r="A40" t="s">
        <v>25</v>
      </c>
      <c r="B40" t="s">
        <v>39</v>
      </c>
      <c r="C40" t="s">
        <v>10</v>
      </c>
      <c r="D40" t="s">
        <v>5</v>
      </c>
      <c r="E40" s="10">
        <v>950</v>
      </c>
    </row>
    <row r="41" spans="1:5" x14ac:dyDescent="0.75">
      <c r="A41" t="s">
        <v>25</v>
      </c>
      <c r="B41" t="s">
        <v>39</v>
      </c>
      <c r="C41" t="s">
        <v>12</v>
      </c>
      <c r="D41" t="s">
        <v>5</v>
      </c>
      <c r="E41" s="10">
        <v>1700</v>
      </c>
    </row>
    <row r="42" spans="1:5" x14ac:dyDescent="0.75">
      <c r="A42" t="s">
        <v>26</v>
      </c>
      <c r="B42" t="s">
        <v>40</v>
      </c>
      <c r="C42" t="s">
        <v>4</v>
      </c>
      <c r="D42" t="s">
        <v>5</v>
      </c>
      <c r="E42" s="10">
        <v>5000</v>
      </c>
    </row>
    <row r="43" spans="1:5" x14ac:dyDescent="0.75">
      <c r="A43" t="s">
        <v>26</v>
      </c>
      <c r="B43" t="s">
        <v>40</v>
      </c>
      <c r="C43" t="s">
        <v>8</v>
      </c>
      <c r="D43" t="s">
        <v>5</v>
      </c>
      <c r="E43" s="10">
        <v>1500</v>
      </c>
    </row>
    <row r="44" spans="1:5" x14ac:dyDescent="0.75">
      <c r="A44" t="s">
        <v>26</v>
      </c>
      <c r="B44" t="s">
        <v>40</v>
      </c>
      <c r="C44" t="s">
        <v>10</v>
      </c>
      <c r="D44" t="s">
        <v>5</v>
      </c>
      <c r="E44" s="10">
        <v>600</v>
      </c>
    </row>
    <row r="45" spans="1:5" x14ac:dyDescent="0.75">
      <c r="A45" t="s">
        <v>26</v>
      </c>
      <c r="B45" t="s">
        <v>40</v>
      </c>
      <c r="C45" t="s">
        <v>12</v>
      </c>
      <c r="D45" t="s">
        <v>5</v>
      </c>
      <c r="E45" s="10">
        <v>1600</v>
      </c>
    </row>
    <row r="46" spans="1:5" x14ac:dyDescent="0.75">
      <c r="A46" t="s">
        <v>27</v>
      </c>
      <c r="B46" t="s">
        <v>41</v>
      </c>
      <c r="C46" t="s">
        <v>4</v>
      </c>
      <c r="D46" t="s">
        <v>5</v>
      </c>
      <c r="E46" s="10">
        <v>6000</v>
      </c>
    </row>
    <row r="47" spans="1:5" x14ac:dyDescent="0.75">
      <c r="A47" t="s">
        <v>27</v>
      </c>
      <c r="B47" t="s">
        <v>41</v>
      </c>
      <c r="C47" t="s">
        <v>8</v>
      </c>
      <c r="D47" t="s">
        <v>5</v>
      </c>
      <c r="E47" s="10">
        <v>700</v>
      </c>
    </row>
    <row r="48" spans="1:5" x14ac:dyDescent="0.75">
      <c r="A48" t="s">
        <v>27</v>
      </c>
      <c r="B48" t="s">
        <v>41</v>
      </c>
      <c r="C48" t="s">
        <v>10</v>
      </c>
      <c r="D48" t="s">
        <v>5</v>
      </c>
      <c r="E48" s="10">
        <v>700</v>
      </c>
    </row>
    <row r="49" spans="1:5" x14ac:dyDescent="0.75">
      <c r="A49" t="s">
        <v>27</v>
      </c>
      <c r="B49" t="s">
        <v>41</v>
      </c>
      <c r="C49" t="s">
        <v>12</v>
      </c>
      <c r="D49" t="s">
        <v>5</v>
      </c>
      <c r="E49" s="10">
        <v>2000</v>
      </c>
    </row>
    <row r="50" spans="1:5" x14ac:dyDescent="0.75">
      <c r="A50" t="s">
        <v>3</v>
      </c>
      <c r="B50" t="s">
        <v>31</v>
      </c>
      <c r="C50" t="s">
        <v>6</v>
      </c>
      <c r="D50" t="s">
        <v>29</v>
      </c>
      <c r="E50" s="10">
        <v>2100</v>
      </c>
    </row>
    <row r="51" spans="1:5" x14ac:dyDescent="0.75">
      <c r="A51" t="s">
        <v>3</v>
      </c>
      <c r="B51" t="s">
        <v>31</v>
      </c>
      <c r="C51" t="s">
        <v>9</v>
      </c>
      <c r="D51" t="s">
        <v>29</v>
      </c>
      <c r="E51" s="10">
        <v>410</v>
      </c>
    </row>
    <row r="52" spans="1:5" x14ac:dyDescent="0.75">
      <c r="A52" t="s">
        <v>3</v>
      </c>
      <c r="B52" t="s">
        <v>31</v>
      </c>
      <c r="C52" t="s">
        <v>11</v>
      </c>
      <c r="D52" t="s">
        <v>29</v>
      </c>
      <c r="E52" s="10">
        <v>650</v>
      </c>
    </row>
    <row r="53" spans="1:5" x14ac:dyDescent="0.75">
      <c r="A53" t="s">
        <v>3</v>
      </c>
      <c r="B53" t="s">
        <v>31</v>
      </c>
      <c r="C53" t="s">
        <v>13</v>
      </c>
      <c r="D53" t="s">
        <v>29</v>
      </c>
      <c r="E53" s="10">
        <v>225</v>
      </c>
    </row>
    <row r="54" spans="1:5" x14ac:dyDescent="0.75">
      <c r="A54" t="s">
        <v>3</v>
      </c>
      <c r="B54" t="s">
        <v>31</v>
      </c>
      <c r="C54" t="s">
        <v>15</v>
      </c>
      <c r="D54" t="s">
        <v>29</v>
      </c>
      <c r="E54" s="10">
        <v>300</v>
      </c>
    </row>
    <row r="55" spans="1:5" x14ac:dyDescent="0.75">
      <c r="A55" t="s">
        <v>3</v>
      </c>
      <c r="B55" t="s">
        <v>31</v>
      </c>
      <c r="C55" t="s">
        <v>16</v>
      </c>
      <c r="D55" t="s">
        <v>29</v>
      </c>
      <c r="E55" s="10">
        <v>400</v>
      </c>
    </row>
    <row r="56" spans="1:5" x14ac:dyDescent="0.75">
      <c r="A56" t="s">
        <v>3</v>
      </c>
      <c r="B56" t="s">
        <v>31</v>
      </c>
      <c r="C56" t="s">
        <v>17</v>
      </c>
      <c r="D56" t="s">
        <v>29</v>
      </c>
      <c r="E56" s="10">
        <v>475</v>
      </c>
    </row>
    <row r="57" spans="1:5" x14ac:dyDescent="0.75">
      <c r="A57" t="s">
        <v>14</v>
      </c>
      <c r="B57" t="s">
        <v>32</v>
      </c>
      <c r="C57" t="s">
        <v>6</v>
      </c>
      <c r="D57" t="s">
        <v>29</v>
      </c>
      <c r="E57" s="10">
        <v>2100</v>
      </c>
    </row>
    <row r="58" spans="1:5" x14ac:dyDescent="0.75">
      <c r="A58" t="s">
        <v>14</v>
      </c>
      <c r="B58" t="s">
        <v>32</v>
      </c>
      <c r="C58" t="s">
        <v>9</v>
      </c>
      <c r="D58" t="s">
        <v>29</v>
      </c>
      <c r="E58" s="10">
        <v>430</v>
      </c>
    </row>
    <row r="59" spans="1:5" x14ac:dyDescent="0.75">
      <c r="A59" t="s">
        <v>14</v>
      </c>
      <c r="B59" t="s">
        <v>32</v>
      </c>
      <c r="C59" t="s">
        <v>11</v>
      </c>
      <c r="D59" t="s">
        <v>29</v>
      </c>
      <c r="E59" s="10">
        <v>560</v>
      </c>
    </row>
    <row r="60" spans="1:5" x14ac:dyDescent="0.75">
      <c r="A60" t="s">
        <v>14</v>
      </c>
      <c r="B60" t="s">
        <v>32</v>
      </c>
      <c r="C60" t="s">
        <v>13</v>
      </c>
      <c r="D60" t="s">
        <v>29</v>
      </c>
      <c r="E60" s="10">
        <v>225</v>
      </c>
    </row>
    <row r="61" spans="1:5" x14ac:dyDescent="0.75">
      <c r="A61" t="s">
        <v>14</v>
      </c>
      <c r="B61" t="s">
        <v>32</v>
      </c>
      <c r="C61" t="s">
        <v>15</v>
      </c>
      <c r="D61" t="s">
        <v>29</v>
      </c>
      <c r="E61" s="10">
        <v>300</v>
      </c>
    </row>
    <row r="62" spans="1:5" x14ac:dyDescent="0.75">
      <c r="A62" t="s">
        <v>14</v>
      </c>
      <c r="B62" t="s">
        <v>32</v>
      </c>
      <c r="C62" t="s">
        <v>16</v>
      </c>
      <c r="D62" t="s">
        <v>29</v>
      </c>
      <c r="E62" s="10">
        <v>300</v>
      </c>
    </row>
    <row r="63" spans="1:5" x14ac:dyDescent="0.75">
      <c r="A63" t="s">
        <v>14</v>
      </c>
      <c r="B63" t="s">
        <v>32</v>
      </c>
      <c r="C63" t="s">
        <v>17</v>
      </c>
      <c r="D63" t="s">
        <v>29</v>
      </c>
      <c r="E63" s="10">
        <v>550</v>
      </c>
    </row>
    <row r="64" spans="1:5" x14ac:dyDescent="0.75">
      <c r="A64" t="s">
        <v>18</v>
      </c>
      <c r="B64" t="s">
        <v>33</v>
      </c>
      <c r="C64" t="s">
        <v>6</v>
      </c>
      <c r="D64" t="s">
        <v>29</v>
      </c>
      <c r="E64" s="10">
        <v>2100</v>
      </c>
    </row>
    <row r="65" spans="1:5" x14ac:dyDescent="0.75">
      <c r="A65" t="s">
        <v>18</v>
      </c>
      <c r="B65" t="s">
        <v>33</v>
      </c>
      <c r="C65" t="s">
        <v>9</v>
      </c>
      <c r="D65" t="s">
        <v>29</v>
      </c>
      <c r="E65" s="10">
        <v>380</v>
      </c>
    </row>
    <row r="66" spans="1:5" x14ac:dyDescent="0.75">
      <c r="A66" t="s">
        <v>18</v>
      </c>
      <c r="B66" t="s">
        <v>33</v>
      </c>
      <c r="C66" t="s">
        <v>11</v>
      </c>
      <c r="D66" t="s">
        <v>29</v>
      </c>
      <c r="E66" s="10">
        <v>575</v>
      </c>
    </row>
    <row r="67" spans="1:5" x14ac:dyDescent="0.75">
      <c r="A67" t="s">
        <v>18</v>
      </c>
      <c r="B67" t="s">
        <v>33</v>
      </c>
      <c r="C67" t="s">
        <v>13</v>
      </c>
      <c r="D67" t="s">
        <v>29</v>
      </c>
      <c r="E67" s="10">
        <v>150</v>
      </c>
    </row>
    <row r="68" spans="1:5" x14ac:dyDescent="0.75">
      <c r="A68" t="s">
        <v>18</v>
      </c>
      <c r="B68" t="s">
        <v>33</v>
      </c>
      <c r="C68" t="s">
        <v>15</v>
      </c>
      <c r="D68" t="s">
        <v>29</v>
      </c>
      <c r="E68" s="10">
        <v>300</v>
      </c>
    </row>
    <row r="69" spans="1:5" x14ac:dyDescent="0.75">
      <c r="A69" t="s">
        <v>18</v>
      </c>
      <c r="B69" t="s">
        <v>33</v>
      </c>
      <c r="C69" t="s">
        <v>16</v>
      </c>
      <c r="D69" t="s">
        <v>29</v>
      </c>
      <c r="E69" s="10">
        <v>100</v>
      </c>
    </row>
    <row r="70" spans="1:5" x14ac:dyDescent="0.75">
      <c r="A70" t="s">
        <v>18</v>
      </c>
      <c r="B70" t="s">
        <v>33</v>
      </c>
      <c r="C70" t="s">
        <v>17</v>
      </c>
      <c r="D70" t="s">
        <v>29</v>
      </c>
      <c r="E70" s="10">
        <v>375</v>
      </c>
    </row>
    <row r="71" spans="1:5" x14ac:dyDescent="0.75">
      <c r="A71" t="s">
        <v>19</v>
      </c>
      <c r="B71" t="s">
        <v>34</v>
      </c>
      <c r="C71" t="s">
        <v>6</v>
      </c>
      <c r="D71" t="s">
        <v>29</v>
      </c>
      <c r="E71" s="10">
        <v>2100</v>
      </c>
    </row>
    <row r="72" spans="1:5" x14ac:dyDescent="0.75">
      <c r="A72" t="s">
        <v>19</v>
      </c>
      <c r="B72" t="s">
        <v>34</v>
      </c>
      <c r="C72" t="s">
        <v>9</v>
      </c>
      <c r="D72" t="s">
        <v>29</v>
      </c>
      <c r="E72" s="10">
        <v>350</v>
      </c>
    </row>
    <row r="73" spans="1:5" x14ac:dyDescent="0.75">
      <c r="A73" t="s">
        <v>19</v>
      </c>
      <c r="B73" t="s">
        <v>34</v>
      </c>
      <c r="C73" t="s">
        <v>11</v>
      </c>
      <c r="D73" t="s">
        <v>29</v>
      </c>
      <c r="E73" s="10">
        <v>620</v>
      </c>
    </row>
    <row r="74" spans="1:5" x14ac:dyDescent="0.75">
      <c r="A74" t="s">
        <v>19</v>
      </c>
      <c r="B74" t="s">
        <v>34</v>
      </c>
      <c r="C74" t="s">
        <v>13</v>
      </c>
      <c r="D74" t="s">
        <v>29</v>
      </c>
      <c r="E74" s="10">
        <v>150</v>
      </c>
    </row>
    <row r="75" spans="1:5" x14ac:dyDescent="0.75">
      <c r="A75" t="s">
        <v>19</v>
      </c>
      <c r="B75" t="s">
        <v>34</v>
      </c>
      <c r="C75" t="s">
        <v>15</v>
      </c>
      <c r="D75" t="s">
        <v>29</v>
      </c>
      <c r="E75" s="10">
        <v>300</v>
      </c>
    </row>
    <row r="76" spans="1:5" x14ac:dyDescent="0.75">
      <c r="A76" t="s">
        <v>19</v>
      </c>
      <c r="B76" t="s">
        <v>34</v>
      </c>
      <c r="C76" t="s">
        <v>16</v>
      </c>
      <c r="D76" t="s">
        <v>29</v>
      </c>
      <c r="E76" s="10">
        <v>500</v>
      </c>
    </row>
    <row r="77" spans="1:5" x14ac:dyDescent="0.75">
      <c r="A77" t="s">
        <v>19</v>
      </c>
      <c r="B77" t="s">
        <v>34</v>
      </c>
      <c r="C77" t="s">
        <v>17</v>
      </c>
      <c r="D77" t="s">
        <v>29</v>
      </c>
      <c r="E77" s="10">
        <v>425</v>
      </c>
    </row>
    <row r="78" spans="1:5" x14ac:dyDescent="0.75">
      <c r="A78" t="s">
        <v>20</v>
      </c>
      <c r="B78" t="s">
        <v>20</v>
      </c>
      <c r="C78" t="s">
        <v>6</v>
      </c>
      <c r="D78" t="s">
        <v>29</v>
      </c>
      <c r="E78" s="10">
        <v>2100</v>
      </c>
    </row>
    <row r="79" spans="1:5" x14ac:dyDescent="0.75">
      <c r="A79" t="s">
        <v>20</v>
      </c>
      <c r="B79" t="s">
        <v>20</v>
      </c>
      <c r="C79" t="s">
        <v>9</v>
      </c>
      <c r="D79" t="s">
        <v>29</v>
      </c>
      <c r="E79" s="10">
        <v>330</v>
      </c>
    </row>
    <row r="80" spans="1:5" x14ac:dyDescent="0.75">
      <c r="A80" t="s">
        <v>20</v>
      </c>
      <c r="B80" t="s">
        <v>20</v>
      </c>
      <c r="C80" t="s">
        <v>11</v>
      </c>
      <c r="D80" t="s">
        <v>29</v>
      </c>
      <c r="E80" s="10">
        <v>650</v>
      </c>
    </row>
    <row r="81" spans="1:5" x14ac:dyDescent="0.75">
      <c r="A81" t="s">
        <v>20</v>
      </c>
      <c r="B81" t="s">
        <v>20</v>
      </c>
      <c r="C81" t="s">
        <v>13</v>
      </c>
      <c r="D81" t="s">
        <v>29</v>
      </c>
      <c r="E81" s="10">
        <v>300</v>
      </c>
    </row>
    <row r="82" spans="1:5" x14ac:dyDescent="0.75">
      <c r="A82" t="s">
        <v>20</v>
      </c>
      <c r="B82" t="s">
        <v>20</v>
      </c>
      <c r="C82" t="s">
        <v>15</v>
      </c>
      <c r="D82" t="s">
        <v>29</v>
      </c>
      <c r="E82" s="10">
        <v>300</v>
      </c>
    </row>
    <row r="83" spans="1:5" x14ac:dyDescent="0.75">
      <c r="A83" t="s">
        <v>20</v>
      </c>
      <c r="B83" t="s">
        <v>20</v>
      </c>
      <c r="C83" t="s">
        <v>16</v>
      </c>
      <c r="D83" t="s">
        <v>29</v>
      </c>
      <c r="E83" s="10">
        <v>300</v>
      </c>
    </row>
    <row r="84" spans="1:5" x14ac:dyDescent="0.75">
      <c r="A84" t="s">
        <v>20</v>
      </c>
      <c r="B84" t="s">
        <v>20</v>
      </c>
      <c r="C84" t="s">
        <v>17</v>
      </c>
      <c r="D84" t="s">
        <v>29</v>
      </c>
      <c r="E84" s="10">
        <v>430</v>
      </c>
    </row>
    <row r="85" spans="1:5" x14ac:dyDescent="0.75">
      <c r="A85" t="s">
        <v>21</v>
      </c>
      <c r="B85" t="s">
        <v>35</v>
      </c>
      <c r="C85" t="s">
        <v>6</v>
      </c>
      <c r="D85" t="s">
        <v>29</v>
      </c>
      <c r="E85" s="10">
        <v>2100</v>
      </c>
    </row>
    <row r="86" spans="1:5" x14ac:dyDescent="0.75">
      <c r="A86" t="s">
        <v>21</v>
      </c>
      <c r="B86" t="s">
        <v>35</v>
      </c>
      <c r="C86" t="s">
        <v>9</v>
      </c>
      <c r="D86" t="s">
        <v>29</v>
      </c>
      <c r="E86" s="10">
        <v>290</v>
      </c>
    </row>
    <row r="87" spans="1:5" x14ac:dyDescent="0.75">
      <c r="A87" t="s">
        <v>21</v>
      </c>
      <c r="B87" t="s">
        <v>35</v>
      </c>
      <c r="C87" t="s">
        <v>11</v>
      </c>
      <c r="D87" t="s">
        <v>29</v>
      </c>
      <c r="E87" s="10">
        <v>500</v>
      </c>
    </row>
    <row r="88" spans="1:5" x14ac:dyDescent="0.75">
      <c r="A88" t="s">
        <v>21</v>
      </c>
      <c r="B88" t="s">
        <v>35</v>
      </c>
      <c r="C88" t="s">
        <v>13</v>
      </c>
      <c r="D88" t="s">
        <v>29</v>
      </c>
      <c r="E88" s="10">
        <v>225</v>
      </c>
    </row>
    <row r="89" spans="1:5" x14ac:dyDescent="0.75">
      <c r="A89" t="s">
        <v>21</v>
      </c>
      <c r="B89" t="s">
        <v>35</v>
      </c>
      <c r="C89" t="s">
        <v>15</v>
      </c>
      <c r="D89" t="s">
        <v>29</v>
      </c>
      <c r="E89" s="10">
        <v>300</v>
      </c>
    </row>
    <row r="90" spans="1:5" x14ac:dyDescent="0.75">
      <c r="A90" t="s">
        <v>21</v>
      </c>
      <c r="B90" t="s">
        <v>35</v>
      </c>
      <c r="C90" t="s">
        <v>16</v>
      </c>
      <c r="D90" t="s">
        <v>29</v>
      </c>
      <c r="E90" s="10">
        <v>300</v>
      </c>
    </row>
    <row r="91" spans="1:5" x14ac:dyDescent="0.75">
      <c r="A91" t="s">
        <v>21</v>
      </c>
      <c r="B91" t="s">
        <v>35</v>
      </c>
      <c r="C91" t="s">
        <v>17</v>
      </c>
      <c r="D91" t="s">
        <v>29</v>
      </c>
      <c r="E91" s="10">
        <v>300</v>
      </c>
    </row>
    <row r="92" spans="1:5" x14ac:dyDescent="0.75">
      <c r="A92" t="s">
        <v>22</v>
      </c>
      <c r="B92" t="s">
        <v>36</v>
      </c>
      <c r="C92" t="s">
        <v>6</v>
      </c>
      <c r="D92" t="s">
        <v>29</v>
      </c>
      <c r="E92" s="10">
        <v>2350</v>
      </c>
    </row>
    <row r="93" spans="1:5" x14ac:dyDescent="0.75">
      <c r="A93" t="s">
        <v>22</v>
      </c>
      <c r="B93" t="s">
        <v>36</v>
      </c>
      <c r="C93" t="s">
        <v>9</v>
      </c>
      <c r="D93" t="s">
        <v>29</v>
      </c>
      <c r="E93" s="10">
        <v>340</v>
      </c>
    </row>
    <row r="94" spans="1:5" x14ac:dyDescent="0.75">
      <c r="A94" t="s">
        <v>22</v>
      </c>
      <c r="B94" t="s">
        <v>36</v>
      </c>
      <c r="C94" t="s">
        <v>11</v>
      </c>
      <c r="D94" t="s">
        <v>29</v>
      </c>
      <c r="E94" s="10">
        <v>650</v>
      </c>
    </row>
    <row r="95" spans="1:5" x14ac:dyDescent="0.75">
      <c r="A95" t="s">
        <v>22</v>
      </c>
      <c r="B95" t="s">
        <v>36</v>
      </c>
      <c r="C95" t="s">
        <v>13</v>
      </c>
      <c r="D95" t="s">
        <v>29</v>
      </c>
      <c r="E95" s="10">
        <v>225</v>
      </c>
    </row>
    <row r="96" spans="1:5" x14ac:dyDescent="0.75">
      <c r="A96" t="s">
        <v>22</v>
      </c>
      <c r="B96" t="s">
        <v>36</v>
      </c>
      <c r="C96" t="s">
        <v>15</v>
      </c>
      <c r="D96" t="s">
        <v>29</v>
      </c>
      <c r="E96" s="10">
        <v>300</v>
      </c>
    </row>
    <row r="97" spans="1:5" x14ac:dyDescent="0.75">
      <c r="A97" t="s">
        <v>22</v>
      </c>
      <c r="B97" t="s">
        <v>36</v>
      </c>
      <c r="C97" t="s">
        <v>16</v>
      </c>
      <c r="D97" t="s">
        <v>29</v>
      </c>
      <c r="E97" s="10">
        <v>150</v>
      </c>
    </row>
    <row r="98" spans="1:5" x14ac:dyDescent="0.75">
      <c r="A98" t="s">
        <v>22</v>
      </c>
      <c r="B98" t="s">
        <v>36</v>
      </c>
      <c r="C98" t="s">
        <v>17</v>
      </c>
      <c r="D98" t="s">
        <v>29</v>
      </c>
      <c r="E98" s="10">
        <v>775</v>
      </c>
    </row>
    <row r="99" spans="1:5" x14ac:dyDescent="0.75">
      <c r="A99" t="s">
        <v>23</v>
      </c>
      <c r="B99" t="s">
        <v>37</v>
      </c>
      <c r="C99" t="s">
        <v>6</v>
      </c>
      <c r="D99" t="s">
        <v>29</v>
      </c>
      <c r="E99" s="10">
        <v>2350</v>
      </c>
    </row>
    <row r="100" spans="1:5" x14ac:dyDescent="0.75">
      <c r="A100" t="s">
        <v>23</v>
      </c>
      <c r="B100" t="s">
        <v>37</v>
      </c>
      <c r="C100" t="s">
        <v>9</v>
      </c>
      <c r="D100" t="s">
        <v>29</v>
      </c>
      <c r="E100" s="10">
        <v>340</v>
      </c>
    </row>
    <row r="101" spans="1:5" x14ac:dyDescent="0.75">
      <c r="A101" t="s">
        <v>23</v>
      </c>
      <c r="B101" t="s">
        <v>37</v>
      </c>
      <c r="C101" t="s">
        <v>11</v>
      </c>
      <c r="D101" t="s">
        <v>29</v>
      </c>
      <c r="E101" s="10">
        <v>650</v>
      </c>
    </row>
    <row r="102" spans="1:5" x14ac:dyDescent="0.75">
      <c r="A102" t="s">
        <v>23</v>
      </c>
      <c r="B102" t="s">
        <v>37</v>
      </c>
      <c r="C102" t="s">
        <v>13</v>
      </c>
      <c r="D102" t="s">
        <v>29</v>
      </c>
      <c r="E102" s="10">
        <v>150</v>
      </c>
    </row>
    <row r="103" spans="1:5" x14ac:dyDescent="0.75">
      <c r="A103" t="s">
        <v>23</v>
      </c>
      <c r="B103" t="s">
        <v>37</v>
      </c>
      <c r="C103" t="s">
        <v>15</v>
      </c>
      <c r="D103" t="s">
        <v>29</v>
      </c>
      <c r="E103" s="10">
        <v>300</v>
      </c>
    </row>
    <row r="104" spans="1:5" x14ac:dyDescent="0.75">
      <c r="A104" t="s">
        <v>23</v>
      </c>
      <c r="B104" t="s">
        <v>37</v>
      </c>
      <c r="C104" t="s">
        <v>16</v>
      </c>
      <c r="D104" t="s">
        <v>29</v>
      </c>
      <c r="E104" s="10">
        <v>200</v>
      </c>
    </row>
    <row r="105" spans="1:5" x14ac:dyDescent="0.75">
      <c r="A105" t="s">
        <v>23</v>
      </c>
      <c r="B105" t="s">
        <v>37</v>
      </c>
      <c r="C105" t="s">
        <v>17</v>
      </c>
      <c r="D105" t="s">
        <v>29</v>
      </c>
      <c r="E105" s="10">
        <v>900</v>
      </c>
    </row>
    <row r="106" spans="1:5" x14ac:dyDescent="0.75">
      <c r="A106" t="s">
        <v>24</v>
      </c>
      <c r="B106" t="s">
        <v>38</v>
      </c>
      <c r="C106" t="s">
        <v>6</v>
      </c>
      <c r="D106" t="s">
        <v>29</v>
      </c>
      <c r="E106" s="10">
        <v>2350</v>
      </c>
    </row>
    <row r="107" spans="1:5" x14ac:dyDescent="0.75">
      <c r="A107" t="s">
        <v>24</v>
      </c>
      <c r="B107" t="s">
        <v>38</v>
      </c>
      <c r="C107" t="s">
        <v>9</v>
      </c>
      <c r="D107" t="s">
        <v>29</v>
      </c>
      <c r="E107" s="10">
        <v>320</v>
      </c>
    </row>
    <row r="108" spans="1:5" x14ac:dyDescent="0.75">
      <c r="A108" t="s">
        <v>24</v>
      </c>
      <c r="B108" t="s">
        <v>38</v>
      </c>
      <c r="C108" t="s">
        <v>11</v>
      </c>
      <c r="D108" t="s">
        <v>29</v>
      </c>
      <c r="E108" s="10">
        <v>600</v>
      </c>
    </row>
    <row r="109" spans="1:5" x14ac:dyDescent="0.75">
      <c r="A109" t="s">
        <v>24</v>
      </c>
      <c r="B109" t="s">
        <v>38</v>
      </c>
      <c r="C109" t="s">
        <v>13</v>
      </c>
      <c r="D109" t="s">
        <v>29</v>
      </c>
      <c r="E109" s="10">
        <v>300</v>
      </c>
    </row>
    <row r="110" spans="1:5" x14ac:dyDescent="0.75">
      <c r="A110" t="s">
        <v>24</v>
      </c>
      <c r="B110" t="s">
        <v>38</v>
      </c>
      <c r="C110" t="s">
        <v>15</v>
      </c>
      <c r="D110" t="s">
        <v>29</v>
      </c>
      <c r="E110" s="10">
        <v>300</v>
      </c>
    </row>
    <row r="111" spans="1:5" x14ac:dyDescent="0.75">
      <c r="A111" t="s">
        <v>24</v>
      </c>
      <c r="B111" t="s">
        <v>38</v>
      </c>
      <c r="C111" t="s">
        <v>16</v>
      </c>
      <c r="D111" t="s">
        <v>29</v>
      </c>
      <c r="E111" s="10">
        <v>200</v>
      </c>
    </row>
    <row r="112" spans="1:5" x14ac:dyDescent="0.75">
      <c r="A112" t="s">
        <v>24</v>
      </c>
      <c r="B112" t="s">
        <v>38</v>
      </c>
      <c r="C112" t="s">
        <v>17</v>
      </c>
      <c r="D112" t="s">
        <v>29</v>
      </c>
      <c r="E112" s="10">
        <v>450</v>
      </c>
    </row>
    <row r="113" spans="1:5" x14ac:dyDescent="0.75">
      <c r="A113" t="s">
        <v>25</v>
      </c>
      <c r="B113" t="s">
        <v>39</v>
      </c>
      <c r="C113" t="s">
        <v>6</v>
      </c>
      <c r="D113" t="s">
        <v>29</v>
      </c>
      <c r="E113" s="10">
        <v>2350</v>
      </c>
    </row>
    <row r="114" spans="1:5" x14ac:dyDescent="0.75">
      <c r="A114" t="s">
        <v>25</v>
      </c>
      <c r="B114" t="s">
        <v>39</v>
      </c>
      <c r="C114" t="s">
        <v>9</v>
      </c>
      <c r="D114" t="s">
        <v>29</v>
      </c>
      <c r="E114" s="10">
        <v>310</v>
      </c>
    </row>
    <row r="115" spans="1:5" x14ac:dyDescent="0.75">
      <c r="A115" t="s">
        <v>25</v>
      </c>
      <c r="B115" t="s">
        <v>39</v>
      </c>
      <c r="C115" t="s">
        <v>11</v>
      </c>
      <c r="D115" t="s">
        <v>29</v>
      </c>
      <c r="E115" s="10">
        <v>475</v>
      </c>
    </row>
    <row r="116" spans="1:5" x14ac:dyDescent="0.75">
      <c r="A116" t="s">
        <v>25</v>
      </c>
      <c r="B116" t="s">
        <v>39</v>
      </c>
      <c r="C116" t="s">
        <v>13</v>
      </c>
      <c r="D116" t="s">
        <v>29</v>
      </c>
      <c r="E116" s="10">
        <v>225</v>
      </c>
    </row>
    <row r="117" spans="1:5" x14ac:dyDescent="0.75">
      <c r="A117" t="s">
        <v>25</v>
      </c>
      <c r="B117" t="s">
        <v>39</v>
      </c>
      <c r="C117" t="s">
        <v>15</v>
      </c>
      <c r="D117" t="s">
        <v>29</v>
      </c>
      <c r="E117" s="10">
        <v>300</v>
      </c>
    </row>
    <row r="118" spans="1:5" x14ac:dyDescent="0.75">
      <c r="A118" t="s">
        <v>25</v>
      </c>
      <c r="B118" t="s">
        <v>39</v>
      </c>
      <c r="C118" t="s">
        <v>16</v>
      </c>
      <c r="D118" t="s">
        <v>29</v>
      </c>
      <c r="E118" s="10">
        <v>500</v>
      </c>
    </row>
    <row r="119" spans="1:5" x14ac:dyDescent="0.75">
      <c r="A119" t="s">
        <v>25</v>
      </c>
      <c r="B119" t="s">
        <v>39</v>
      </c>
      <c r="C119" t="s">
        <v>17</v>
      </c>
      <c r="D119" t="s">
        <v>29</v>
      </c>
      <c r="E119" s="10">
        <v>300</v>
      </c>
    </row>
    <row r="120" spans="1:5" x14ac:dyDescent="0.75">
      <c r="A120" t="s">
        <v>26</v>
      </c>
      <c r="B120" t="s">
        <v>40</v>
      </c>
      <c r="C120" t="s">
        <v>6</v>
      </c>
      <c r="D120" t="s">
        <v>29</v>
      </c>
      <c r="E120" s="10">
        <v>2350</v>
      </c>
    </row>
    <row r="121" spans="1:5" x14ac:dyDescent="0.75">
      <c r="A121" t="s">
        <v>26</v>
      </c>
      <c r="B121" t="s">
        <v>40</v>
      </c>
      <c r="C121" t="s">
        <v>9</v>
      </c>
      <c r="D121" t="s">
        <v>29</v>
      </c>
      <c r="E121" s="10">
        <v>290</v>
      </c>
    </row>
    <row r="122" spans="1:5" x14ac:dyDescent="0.75">
      <c r="A122" t="s">
        <v>26</v>
      </c>
      <c r="B122" t="s">
        <v>40</v>
      </c>
      <c r="C122" t="s">
        <v>11</v>
      </c>
      <c r="D122" t="s">
        <v>29</v>
      </c>
      <c r="E122" s="10">
        <v>600</v>
      </c>
    </row>
    <row r="123" spans="1:5" x14ac:dyDescent="0.75">
      <c r="A123" t="s">
        <v>26</v>
      </c>
      <c r="B123" t="s">
        <v>40</v>
      </c>
      <c r="C123" t="s">
        <v>13</v>
      </c>
      <c r="D123" t="s">
        <v>29</v>
      </c>
      <c r="E123" s="10">
        <v>225</v>
      </c>
    </row>
    <row r="124" spans="1:5" x14ac:dyDescent="0.75">
      <c r="A124" t="s">
        <v>26</v>
      </c>
      <c r="B124" t="s">
        <v>40</v>
      </c>
      <c r="C124" t="s">
        <v>15</v>
      </c>
      <c r="D124" t="s">
        <v>29</v>
      </c>
      <c r="E124" s="10">
        <v>400</v>
      </c>
    </row>
    <row r="125" spans="1:5" x14ac:dyDescent="0.75">
      <c r="A125" t="s">
        <v>26</v>
      </c>
      <c r="B125" t="s">
        <v>40</v>
      </c>
      <c r="C125" t="s">
        <v>16</v>
      </c>
      <c r="D125" t="s">
        <v>29</v>
      </c>
      <c r="E125" s="10">
        <v>200</v>
      </c>
    </row>
    <row r="126" spans="1:5" x14ac:dyDescent="0.75">
      <c r="A126" t="s">
        <v>26</v>
      </c>
      <c r="B126" t="s">
        <v>40</v>
      </c>
      <c r="C126" t="s">
        <v>17</v>
      </c>
      <c r="D126" t="s">
        <v>29</v>
      </c>
      <c r="E126" s="10">
        <v>550</v>
      </c>
    </row>
    <row r="127" spans="1:5" x14ac:dyDescent="0.75">
      <c r="A127" t="s">
        <v>27</v>
      </c>
      <c r="B127" t="s">
        <v>41</v>
      </c>
      <c r="C127" t="s">
        <v>6</v>
      </c>
      <c r="D127" t="s">
        <v>29</v>
      </c>
      <c r="E127" s="10">
        <v>2350</v>
      </c>
    </row>
    <row r="128" spans="1:5" x14ac:dyDescent="0.75">
      <c r="A128" t="s">
        <v>27</v>
      </c>
      <c r="B128" t="s">
        <v>41</v>
      </c>
      <c r="C128" t="s">
        <v>9</v>
      </c>
      <c r="D128" t="s">
        <v>29</v>
      </c>
      <c r="E128" s="10">
        <v>425</v>
      </c>
    </row>
    <row r="129" spans="1:5" x14ac:dyDescent="0.75">
      <c r="A129" t="s">
        <v>27</v>
      </c>
      <c r="B129" t="s">
        <v>41</v>
      </c>
      <c r="C129" t="s">
        <v>11</v>
      </c>
      <c r="D129" t="s">
        <v>29</v>
      </c>
      <c r="E129" s="10">
        <v>550</v>
      </c>
    </row>
    <row r="130" spans="1:5" x14ac:dyDescent="0.75">
      <c r="A130" t="s">
        <v>27</v>
      </c>
      <c r="B130" t="s">
        <v>41</v>
      </c>
      <c r="C130" t="s">
        <v>13</v>
      </c>
      <c r="D130" t="s">
        <v>29</v>
      </c>
      <c r="E130" s="10">
        <v>300</v>
      </c>
    </row>
    <row r="131" spans="1:5" x14ac:dyDescent="0.75">
      <c r="A131" t="s">
        <v>27</v>
      </c>
      <c r="B131" t="s">
        <v>41</v>
      </c>
      <c r="C131" t="s">
        <v>15</v>
      </c>
      <c r="D131" t="s">
        <v>29</v>
      </c>
      <c r="E131" s="10">
        <v>300</v>
      </c>
    </row>
    <row r="132" spans="1:5" x14ac:dyDescent="0.75">
      <c r="A132" t="s">
        <v>27</v>
      </c>
      <c r="B132" t="s">
        <v>41</v>
      </c>
      <c r="C132" t="s">
        <v>16</v>
      </c>
      <c r="D132" t="s">
        <v>29</v>
      </c>
      <c r="E132" s="10">
        <v>100</v>
      </c>
    </row>
    <row r="133" spans="1:5" x14ac:dyDescent="0.75">
      <c r="A133" t="s">
        <v>27</v>
      </c>
      <c r="B133" t="s">
        <v>41</v>
      </c>
      <c r="C133" t="s">
        <v>17</v>
      </c>
      <c r="D133" t="s">
        <v>29</v>
      </c>
      <c r="E133" s="10">
        <v>1400</v>
      </c>
    </row>
  </sheetData>
  <phoneticPr fontId="9"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E9AB7-BBDD-489D-BA46-52806ED0A8B9}">
  <dimension ref="A1:K85"/>
  <sheetViews>
    <sheetView zoomScale="119" workbookViewId="0">
      <selection activeCell="F34" sqref="F34"/>
    </sheetView>
  </sheetViews>
  <sheetFormatPr defaultRowHeight="14.75" x14ac:dyDescent="0.75"/>
  <cols>
    <col min="2" max="2" width="13.1796875" bestFit="1" customWidth="1"/>
    <col min="3" max="3" width="13.1796875" customWidth="1"/>
    <col min="9" max="9" width="19" bestFit="1" customWidth="1"/>
    <col min="10" max="10" width="19" customWidth="1"/>
  </cols>
  <sheetData>
    <row r="1" spans="1:11" x14ac:dyDescent="0.75">
      <c r="A1" s="9" t="s">
        <v>0</v>
      </c>
      <c r="B1" s="9" t="s">
        <v>1</v>
      </c>
      <c r="C1" s="9" t="s">
        <v>28</v>
      </c>
      <c r="D1" s="9" t="s">
        <v>2</v>
      </c>
      <c r="E1" s="9"/>
      <c r="F1" s="9"/>
      <c r="G1" s="9"/>
      <c r="H1" s="9" t="s">
        <v>0</v>
      </c>
      <c r="I1" s="9" t="s">
        <v>1</v>
      </c>
      <c r="J1" s="9" t="s">
        <v>28</v>
      </c>
      <c r="K1" s="9" t="s">
        <v>2</v>
      </c>
    </row>
    <row r="2" spans="1:11" x14ac:dyDescent="0.75">
      <c r="A2" t="s">
        <v>3</v>
      </c>
      <c r="B2" t="s">
        <v>4</v>
      </c>
      <c r="C2" t="s">
        <v>5</v>
      </c>
      <c r="D2">
        <v>5000</v>
      </c>
      <c r="H2" t="s">
        <v>3</v>
      </c>
      <c r="I2" t="s">
        <v>6</v>
      </c>
      <c r="J2" t="s">
        <v>29</v>
      </c>
      <c r="K2">
        <v>2100</v>
      </c>
    </row>
    <row r="3" spans="1:11" x14ac:dyDescent="0.75">
      <c r="A3" t="s">
        <v>3</v>
      </c>
      <c r="B3" t="s">
        <v>8</v>
      </c>
      <c r="C3" t="s">
        <v>5</v>
      </c>
      <c r="D3">
        <v>1200</v>
      </c>
      <c r="H3" t="s">
        <v>3</v>
      </c>
      <c r="I3" t="s">
        <v>9</v>
      </c>
      <c r="J3" t="s">
        <v>29</v>
      </c>
      <c r="K3">
        <v>410</v>
      </c>
    </row>
    <row r="4" spans="1:11" x14ac:dyDescent="0.75">
      <c r="A4" t="s">
        <v>3</v>
      </c>
      <c r="B4" t="s">
        <v>10</v>
      </c>
      <c r="C4" t="s">
        <v>5</v>
      </c>
      <c r="D4">
        <v>200</v>
      </c>
      <c r="H4" t="s">
        <v>3</v>
      </c>
      <c r="I4" t="s">
        <v>11</v>
      </c>
      <c r="J4" t="s">
        <v>29</v>
      </c>
      <c r="K4">
        <v>650</v>
      </c>
    </row>
    <row r="5" spans="1:11" x14ac:dyDescent="0.75">
      <c r="A5" t="s">
        <v>3</v>
      </c>
      <c r="B5" t="s">
        <v>12</v>
      </c>
      <c r="C5" t="s">
        <v>5</v>
      </c>
      <c r="D5">
        <v>1200</v>
      </c>
      <c r="H5" t="s">
        <v>3</v>
      </c>
      <c r="I5" t="s">
        <v>13</v>
      </c>
      <c r="J5" t="s">
        <v>29</v>
      </c>
      <c r="K5">
        <v>225</v>
      </c>
    </row>
    <row r="6" spans="1:11" x14ac:dyDescent="0.75">
      <c r="A6" t="s">
        <v>14</v>
      </c>
      <c r="B6" t="s">
        <v>4</v>
      </c>
      <c r="C6" t="s">
        <v>5</v>
      </c>
      <c r="D6">
        <v>5000</v>
      </c>
      <c r="H6" t="s">
        <v>3</v>
      </c>
      <c r="I6" t="s">
        <v>15</v>
      </c>
      <c r="J6" t="s">
        <v>29</v>
      </c>
      <c r="K6">
        <v>300</v>
      </c>
    </row>
    <row r="7" spans="1:11" x14ac:dyDescent="0.75">
      <c r="A7" t="s">
        <v>14</v>
      </c>
      <c r="B7" t="s">
        <v>8</v>
      </c>
      <c r="C7" t="s">
        <v>5</v>
      </c>
      <c r="D7">
        <v>800</v>
      </c>
      <c r="H7" t="s">
        <v>3</v>
      </c>
      <c r="I7" t="s">
        <v>16</v>
      </c>
      <c r="J7" t="s">
        <v>29</v>
      </c>
      <c r="K7">
        <v>400</v>
      </c>
    </row>
    <row r="8" spans="1:11" x14ac:dyDescent="0.75">
      <c r="A8" t="s">
        <v>14</v>
      </c>
      <c r="B8" t="s">
        <v>10</v>
      </c>
      <c r="C8" t="s">
        <v>5</v>
      </c>
      <c r="D8">
        <v>100</v>
      </c>
      <c r="H8" t="s">
        <v>3</v>
      </c>
      <c r="I8" t="s">
        <v>17</v>
      </c>
      <c r="J8" t="s">
        <v>29</v>
      </c>
      <c r="K8">
        <v>475</v>
      </c>
    </row>
    <row r="9" spans="1:11" x14ac:dyDescent="0.75">
      <c r="A9" t="s">
        <v>14</v>
      </c>
      <c r="B9" t="s">
        <v>12</v>
      </c>
      <c r="C9" t="s">
        <v>5</v>
      </c>
      <c r="D9">
        <v>1100</v>
      </c>
      <c r="H9" t="s">
        <v>14</v>
      </c>
      <c r="I9" t="s">
        <v>6</v>
      </c>
      <c r="J9" t="s">
        <v>29</v>
      </c>
      <c r="K9">
        <v>2100</v>
      </c>
    </row>
    <row r="10" spans="1:11" x14ac:dyDescent="0.75">
      <c r="A10" t="s">
        <v>18</v>
      </c>
      <c r="B10" t="s">
        <v>4</v>
      </c>
      <c r="C10" t="s">
        <v>5</v>
      </c>
      <c r="D10">
        <v>5000</v>
      </c>
      <c r="H10" t="s">
        <v>14</v>
      </c>
      <c r="I10" t="s">
        <v>9</v>
      </c>
      <c r="J10" t="s">
        <v>29</v>
      </c>
      <c r="K10">
        <v>430</v>
      </c>
    </row>
    <row r="11" spans="1:11" x14ac:dyDescent="0.75">
      <c r="A11" t="s">
        <v>18</v>
      </c>
      <c r="B11" t="s">
        <v>8</v>
      </c>
      <c r="C11" t="s">
        <v>5</v>
      </c>
      <c r="D11">
        <v>900</v>
      </c>
      <c r="H11" t="s">
        <v>14</v>
      </c>
      <c r="I11" t="s">
        <v>11</v>
      </c>
      <c r="J11" t="s">
        <v>29</v>
      </c>
      <c r="K11">
        <v>560</v>
      </c>
    </row>
    <row r="12" spans="1:11" x14ac:dyDescent="0.75">
      <c r="A12" t="s">
        <v>18</v>
      </c>
      <c r="B12" t="s">
        <v>10</v>
      </c>
      <c r="C12" t="s">
        <v>5</v>
      </c>
      <c r="D12">
        <v>500</v>
      </c>
      <c r="H12" t="s">
        <v>14</v>
      </c>
      <c r="I12" t="s">
        <v>13</v>
      </c>
      <c r="J12" t="s">
        <v>29</v>
      </c>
      <c r="K12">
        <v>225</v>
      </c>
    </row>
    <row r="13" spans="1:11" x14ac:dyDescent="0.75">
      <c r="A13" t="s">
        <v>18</v>
      </c>
      <c r="B13" t="s">
        <v>12</v>
      </c>
      <c r="C13" t="s">
        <v>5</v>
      </c>
      <c r="D13">
        <v>1000</v>
      </c>
      <c r="H13" t="s">
        <v>14</v>
      </c>
      <c r="I13" t="s">
        <v>15</v>
      </c>
      <c r="J13" t="s">
        <v>29</v>
      </c>
      <c r="K13">
        <v>300</v>
      </c>
    </row>
    <row r="14" spans="1:11" x14ac:dyDescent="0.75">
      <c r="A14" t="s">
        <v>19</v>
      </c>
      <c r="B14" t="s">
        <v>4</v>
      </c>
      <c r="C14" t="s">
        <v>5</v>
      </c>
      <c r="D14">
        <v>7500</v>
      </c>
      <c r="H14" t="s">
        <v>14</v>
      </c>
      <c r="I14" t="s">
        <v>16</v>
      </c>
      <c r="J14" t="s">
        <v>29</v>
      </c>
      <c r="K14">
        <v>300</v>
      </c>
    </row>
    <row r="15" spans="1:11" x14ac:dyDescent="0.75">
      <c r="A15" t="s">
        <v>19</v>
      </c>
      <c r="B15" t="s">
        <v>8</v>
      </c>
      <c r="C15" t="s">
        <v>5</v>
      </c>
      <c r="D15">
        <v>900</v>
      </c>
      <c r="H15" t="s">
        <v>14</v>
      </c>
      <c r="I15" t="s">
        <v>17</v>
      </c>
      <c r="J15" t="s">
        <v>29</v>
      </c>
      <c r="K15">
        <v>550</v>
      </c>
    </row>
    <row r="16" spans="1:11" x14ac:dyDescent="0.75">
      <c r="A16" t="s">
        <v>19</v>
      </c>
      <c r="B16" t="s">
        <v>10</v>
      </c>
      <c r="C16" t="s">
        <v>5</v>
      </c>
      <c r="D16">
        <v>0</v>
      </c>
      <c r="H16" t="s">
        <v>18</v>
      </c>
      <c r="I16" t="s">
        <v>6</v>
      </c>
      <c r="J16" t="s">
        <v>29</v>
      </c>
      <c r="K16">
        <v>2100</v>
      </c>
    </row>
    <row r="17" spans="1:11" x14ac:dyDescent="0.75">
      <c r="A17" t="s">
        <v>19</v>
      </c>
      <c r="B17" t="s">
        <v>12</v>
      </c>
      <c r="C17" t="s">
        <v>5</v>
      </c>
      <c r="D17">
        <v>800</v>
      </c>
      <c r="H17" t="s">
        <v>18</v>
      </c>
      <c r="I17" t="s">
        <v>9</v>
      </c>
      <c r="J17" t="s">
        <v>29</v>
      </c>
      <c r="K17">
        <v>380</v>
      </c>
    </row>
    <row r="18" spans="1:11" x14ac:dyDescent="0.75">
      <c r="A18" t="s">
        <v>20</v>
      </c>
      <c r="B18" t="s">
        <v>4</v>
      </c>
      <c r="C18" t="s">
        <v>5</v>
      </c>
      <c r="D18">
        <v>5000</v>
      </c>
      <c r="H18" t="s">
        <v>18</v>
      </c>
      <c r="I18" t="s">
        <v>11</v>
      </c>
      <c r="J18" t="s">
        <v>29</v>
      </c>
      <c r="K18">
        <v>575</v>
      </c>
    </row>
    <row r="19" spans="1:11" x14ac:dyDescent="0.75">
      <c r="A19" t="s">
        <v>20</v>
      </c>
      <c r="B19" t="s">
        <v>8</v>
      </c>
      <c r="C19" t="s">
        <v>5</v>
      </c>
      <c r="D19">
        <v>900</v>
      </c>
      <c r="H19" t="s">
        <v>18</v>
      </c>
      <c r="I19" t="s">
        <v>13</v>
      </c>
      <c r="J19" t="s">
        <v>29</v>
      </c>
      <c r="K19">
        <v>150</v>
      </c>
    </row>
    <row r="20" spans="1:11" x14ac:dyDescent="0.75">
      <c r="A20" t="s">
        <v>20</v>
      </c>
      <c r="B20" t="s">
        <v>10</v>
      </c>
      <c r="C20" t="s">
        <v>5</v>
      </c>
      <c r="D20">
        <v>300</v>
      </c>
      <c r="H20" t="s">
        <v>18</v>
      </c>
      <c r="I20" t="s">
        <v>15</v>
      </c>
      <c r="J20" t="s">
        <v>29</v>
      </c>
      <c r="K20">
        <v>300</v>
      </c>
    </row>
    <row r="21" spans="1:11" x14ac:dyDescent="0.75">
      <c r="A21" t="s">
        <v>20</v>
      </c>
      <c r="B21" t="s">
        <v>12</v>
      </c>
      <c r="C21" t="s">
        <v>5</v>
      </c>
      <c r="D21">
        <v>800</v>
      </c>
      <c r="H21" t="s">
        <v>18</v>
      </c>
      <c r="I21" t="s">
        <v>16</v>
      </c>
      <c r="J21" t="s">
        <v>29</v>
      </c>
      <c r="K21">
        <v>100</v>
      </c>
    </row>
    <row r="22" spans="1:11" x14ac:dyDescent="0.75">
      <c r="A22" t="s">
        <v>21</v>
      </c>
      <c r="B22" t="s">
        <v>4</v>
      </c>
      <c r="C22" t="s">
        <v>5</v>
      </c>
      <c r="D22">
        <v>5000</v>
      </c>
      <c r="H22" t="s">
        <v>18</v>
      </c>
      <c r="I22" t="s">
        <v>17</v>
      </c>
      <c r="J22" t="s">
        <v>29</v>
      </c>
      <c r="K22">
        <v>375</v>
      </c>
    </row>
    <row r="23" spans="1:11" x14ac:dyDescent="0.75">
      <c r="A23" t="s">
        <v>21</v>
      </c>
      <c r="B23" t="s">
        <v>8</v>
      </c>
      <c r="C23" t="s">
        <v>5</v>
      </c>
      <c r="D23">
        <v>0</v>
      </c>
      <c r="H23" t="s">
        <v>19</v>
      </c>
      <c r="I23" t="s">
        <v>6</v>
      </c>
      <c r="J23" t="s">
        <v>29</v>
      </c>
      <c r="K23">
        <v>2100</v>
      </c>
    </row>
    <row r="24" spans="1:11" x14ac:dyDescent="0.75">
      <c r="A24" t="s">
        <v>21</v>
      </c>
      <c r="B24" t="s">
        <v>10</v>
      </c>
      <c r="C24" t="s">
        <v>5</v>
      </c>
      <c r="D24">
        <v>300</v>
      </c>
      <c r="H24" t="s">
        <v>19</v>
      </c>
      <c r="I24" t="s">
        <v>9</v>
      </c>
      <c r="J24" t="s">
        <v>29</v>
      </c>
      <c r="K24">
        <v>350</v>
      </c>
    </row>
    <row r="25" spans="1:11" x14ac:dyDescent="0.75">
      <c r="A25" t="s">
        <v>21</v>
      </c>
      <c r="B25" t="s">
        <v>12</v>
      </c>
      <c r="C25" t="s">
        <v>5</v>
      </c>
      <c r="D25">
        <v>2200</v>
      </c>
      <c r="H25" t="s">
        <v>19</v>
      </c>
      <c r="I25" t="s">
        <v>11</v>
      </c>
      <c r="J25" t="s">
        <v>29</v>
      </c>
      <c r="K25">
        <v>620</v>
      </c>
    </row>
    <row r="26" spans="1:11" x14ac:dyDescent="0.75">
      <c r="A26" t="s">
        <v>22</v>
      </c>
      <c r="B26" t="s">
        <v>4</v>
      </c>
      <c r="C26" t="s">
        <v>5</v>
      </c>
      <c r="D26">
        <v>5000</v>
      </c>
      <c r="H26" t="s">
        <v>19</v>
      </c>
      <c r="I26" t="s">
        <v>13</v>
      </c>
      <c r="J26" t="s">
        <v>29</v>
      </c>
      <c r="K26">
        <v>150</v>
      </c>
    </row>
    <row r="27" spans="1:11" x14ac:dyDescent="0.75">
      <c r="A27" t="s">
        <v>22</v>
      </c>
      <c r="B27" t="s">
        <v>8</v>
      </c>
      <c r="C27" t="s">
        <v>5</v>
      </c>
      <c r="D27">
        <v>0</v>
      </c>
      <c r="H27" t="s">
        <v>19</v>
      </c>
      <c r="I27" t="s">
        <v>15</v>
      </c>
      <c r="J27" t="s">
        <v>29</v>
      </c>
      <c r="K27">
        <v>300</v>
      </c>
    </row>
    <row r="28" spans="1:11" x14ac:dyDescent="0.75">
      <c r="A28" t="s">
        <v>22</v>
      </c>
      <c r="B28" t="s">
        <v>10</v>
      </c>
      <c r="C28" t="s">
        <v>5</v>
      </c>
      <c r="D28">
        <v>400</v>
      </c>
      <c r="H28" t="s">
        <v>19</v>
      </c>
      <c r="I28" t="s">
        <v>16</v>
      </c>
      <c r="J28" t="s">
        <v>29</v>
      </c>
      <c r="K28">
        <v>500</v>
      </c>
    </row>
    <row r="29" spans="1:11" x14ac:dyDescent="0.75">
      <c r="A29" t="s">
        <v>22</v>
      </c>
      <c r="B29" t="s">
        <v>12</v>
      </c>
      <c r="C29" t="s">
        <v>5</v>
      </c>
      <c r="D29">
        <v>2100</v>
      </c>
      <c r="H29" t="s">
        <v>19</v>
      </c>
      <c r="I29" t="s">
        <v>17</v>
      </c>
      <c r="J29" t="s">
        <v>29</v>
      </c>
      <c r="K29">
        <v>425</v>
      </c>
    </row>
    <row r="30" spans="1:11" x14ac:dyDescent="0.75">
      <c r="A30" t="s">
        <v>23</v>
      </c>
      <c r="B30" t="s">
        <v>4</v>
      </c>
      <c r="C30" t="s">
        <v>5</v>
      </c>
      <c r="D30">
        <v>5000</v>
      </c>
      <c r="H30" t="s">
        <v>20</v>
      </c>
      <c r="I30" t="s">
        <v>6</v>
      </c>
      <c r="J30" t="s">
        <v>29</v>
      </c>
      <c r="K30">
        <v>2100</v>
      </c>
    </row>
    <row r="31" spans="1:11" x14ac:dyDescent="0.75">
      <c r="A31" t="s">
        <v>23</v>
      </c>
      <c r="B31" t="s">
        <v>8</v>
      </c>
      <c r="C31" t="s">
        <v>5</v>
      </c>
      <c r="D31">
        <v>0</v>
      </c>
      <c r="H31" t="s">
        <v>20</v>
      </c>
      <c r="I31" t="s">
        <v>9</v>
      </c>
      <c r="J31" t="s">
        <v>29</v>
      </c>
      <c r="K31">
        <v>330</v>
      </c>
    </row>
    <row r="32" spans="1:11" x14ac:dyDescent="0.75">
      <c r="A32" t="s">
        <v>23</v>
      </c>
      <c r="B32" t="s">
        <v>10</v>
      </c>
      <c r="C32" t="s">
        <v>5</v>
      </c>
      <c r="D32">
        <v>200</v>
      </c>
      <c r="H32" t="s">
        <v>20</v>
      </c>
      <c r="I32" t="s">
        <v>11</v>
      </c>
      <c r="J32" t="s">
        <v>29</v>
      </c>
      <c r="K32">
        <v>650</v>
      </c>
    </row>
    <row r="33" spans="1:11" x14ac:dyDescent="0.75">
      <c r="A33" t="s">
        <v>23</v>
      </c>
      <c r="B33" t="s">
        <v>12</v>
      </c>
      <c r="C33" t="s">
        <v>5</v>
      </c>
      <c r="D33">
        <v>1900</v>
      </c>
      <c r="H33" t="s">
        <v>20</v>
      </c>
      <c r="I33" t="s">
        <v>13</v>
      </c>
      <c r="J33" t="s">
        <v>29</v>
      </c>
      <c r="K33">
        <v>300</v>
      </c>
    </row>
    <row r="34" spans="1:11" x14ac:dyDescent="0.75">
      <c r="A34" t="s">
        <v>24</v>
      </c>
      <c r="B34" t="s">
        <v>4</v>
      </c>
      <c r="C34" t="s">
        <v>5</v>
      </c>
      <c r="D34">
        <v>5000</v>
      </c>
      <c r="H34" t="s">
        <v>20</v>
      </c>
      <c r="I34" t="s">
        <v>15</v>
      </c>
      <c r="J34" t="s">
        <v>29</v>
      </c>
      <c r="K34">
        <v>300</v>
      </c>
    </row>
    <row r="35" spans="1:11" x14ac:dyDescent="0.75">
      <c r="A35" t="s">
        <v>24</v>
      </c>
      <c r="B35" t="s">
        <v>8</v>
      </c>
      <c r="C35" t="s">
        <v>5</v>
      </c>
      <c r="D35">
        <v>1500</v>
      </c>
      <c r="H35" t="s">
        <v>20</v>
      </c>
      <c r="I35" t="s">
        <v>16</v>
      </c>
      <c r="J35" t="s">
        <v>29</v>
      </c>
      <c r="K35">
        <v>300</v>
      </c>
    </row>
    <row r="36" spans="1:11" x14ac:dyDescent="0.75">
      <c r="A36" t="s">
        <v>24</v>
      </c>
      <c r="B36" t="s">
        <v>10</v>
      </c>
      <c r="C36" t="s">
        <v>5</v>
      </c>
      <c r="D36">
        <v>850</v>
      </c>
      <c r="H36" t="s">
        <v>20</v>
      </c>
      <c r="I36" t="s">
        <v>17</v>
      </c>
      <c r="J36" t="s">
        <v>29</v>
      </c>
      <c r="K36">
        <v>430</v>
      </c>
    </row>
    <row r="37" spans="1:11" x14ac:dyDescent="0.75">
      <c r="A37" t="s">
        <v>24</v>
      </c>
      <c r="B37" t="s">
        <v>12</v>
      </c>
      <c r="C37" t="s">
        <v>5</v>
      </c>
      <c r="D37">
        <v>1700</v>
      </c>
      <c r="H37" t="s">
        <v>21</v>
      </c>
      <c r="I37" t="s">
        <v>6</v>
      </c>
      <c r="J37" t="s">
        <v>29</v>
      </c>
      <c r="K37">
        <v>2100</v>
      </c>
    </row>
    <row r="38" spans="1:11" x14ac:dyDescent="0.75">
      <c r="A38" t="s">
        <v>25</v>
      </c>
      <c r="B38" t="s">
        <v>4</v>
      </c>
      <c r="C38" t="s">
        <v>5</v>
      </c>
      <c r="D38">
        <v>5000</v>
      </c>
      <c r="H38" t="s">
        <v>21</v>
      </c>
      <c r="I38" t="s">
        <v>9</v>
      </c>
      <c r="J38" t="s">
        <v>29</v>
      </c>
      <c r="K38">
        <v>290</v>
      </c>
    </row>
    <row r="39" spans="1:11" x14ac:dyDescent="0.75">
      <c r="A39" t="s">
        <v>25</v>
      </c>
      <c r="B39" t="s">
        <v>8</v>
      </c>
      <c r="C39" t="s">
        <v>5</v>
      </c>
      <c r="D39">
        <v>1600</v>
      </c>
      <c r="H39" t="s">
        <v>21</v>
      </c>
      <c r="I39" t="s">
        <v>11</v>
      </c>
      <c r="J39" t="s">
        <v>29</v>
      </c>
      <c r="K39">
        <v>500</v>
      </c>
    </row>
    <row r="40" spans="1:11" x14ac:dyDescent="0.75">
      <c r="A40" t="s">
        <v>25</v>
      </c>
      <c r="B40" t="s">
        <v>10</v>
      </c>
      <c r="C40" t="s">
        <v>5</v>
      </c>
      <c r="D40">
        <v>950</v>
      </c>
      <c r="H40" t="s">
        <v>21</v>
      </c>
      <c r="I40" t="s">
        <v>13</v>
      </c>
      <c r="J40" t="s">
        <v>29</v>
      </c>
      <c r="K40">
        <v>225</v>
      </c>
    </row>
    <row r="41" spans="1:11" x14ac:dyDescent="0.75">
      <c r="A41" t="s">
        <v>25</v>
      </c>
      <c r="B41" t="s">
        <v>12</v>
      </c>
      <c r="C41" t="s">
        <v>5</v>
      </c>
      <c r="D41">
        <v>1700</v>
      </c>
      <c r="H41" t="s">
        <v>21</v>
      </c>
      <c r="I41" t="s">
        <v>15</v>
      </c>
      <c r="J41" t="s">
        <v>29</v>
      </c>
      <c r="K41">
        <v>300</v>
      </c>
    </row>
    <row r="42" spans="1:11" x14ac:dyDescent="0.75">
      <c r="A42" t="s">
        <v>26</v>
      </c>
      <c r="B42" t="s">
        <v>4</v>
      </c>
      <c r="C42" t="s">
        <v>5</v>
      </c>
      <c r="D42">
        <v>5000</v>
      </c>
      <c r="H42" t="s">
        <v>21</v>
      </c>
      <c r="I42" t="s">
        <v>16</v>
      </c>
      <c r="J42" t="s">
        <v>29</v>
      </c>
      <c r="K42">
        <v>300</v>
      </c>
    </row>
    <row r="43" spans="1:11" x14ac:dyDescent="0.75">
      <c r="A43" t="s">
        <v>26</v>
      </c>
      <c r="B43" t="s">
        <v>8</v>
      </c>
      <c r="C43" t="s">
        <v>5</v>
      </c>
      <c r="D43">
        <v>1500</v>
      </c>
      <c r="H43" t="s">
        <v>21</v>
      </c>
      <c r="I43" t="s">
        <v>17</v>
      </c>
      <c r="J43" t="s">
        <v>29</v>
      </c>
      <c r="K43">
        <v>300</v>
      </c>
    </row>
    <row r="44" spans="1:11" x14ac:dyDescent="0.75">
      <c r="A44" t="s">
        <v>26</v>
      </c>
      <c r="B44" t="s">
        <v>10</v>
      </c>
      <c r="C44" t="s">
        <v>5</v>
      </c>
      <c r="D44">
        <v>600</v>
      </c>
      <c r="H44" t="s">
        <v>22</v>
      </c>
      <c r="I44" t="s">
        <v>6</v>
      </c>
      <c r="J44" t="s">
        <v>29</v>
      </c>
      <c r="K44">
        <v>2350</v>
      </c>
    </row>
    <row r="45" spans="1:11" x14ac:dyDescent="0.75">
      <c r="A45" t="s">
        <v>26</v>
      </c>
      <c r="B45" t="s">
        <v>12</v>
      </c>
      <c r="C45" t="s">
        <v>5</v>
      </c>
      <c r="D45">
        <v>1600</v>
      </c>
      <c r="H45" t="s">
        <v>22</v>
      </c>
      <c r="I45" t="s">
        <v>9</v>
      </c>
      <c r="J45" t="s">
        <v>29</v>
      </c>
      <c r="K45">
        <v>340</v>
      </c>
    </row>
    <row r="46" spans="1:11" x14ac:dyDescent="0.75">
      <c r="A46" t="s">
        <v>27</v>
      </c>
      <c r="B46" t="s">
        <v>4</v>
      </c>
      <c r="C46" t="s">
        <v>5</v>
      </c>
      <c r="D46">
        <v>6000</v>
      </c>
      <c r="H46" t="s">
        <v>22</v>
      </c>
      <c r="I46" t="s">
        <v>11</v>
      </c>
      <c r="J46" t="s">
        <v>29</v>
      </c>
      <c r="K46">
        <v>650</v>
      </c>
    </row>
    <row r="47" spans="1:11" x14ac:dyDescent="0.75">
      <c r="A47" t="s">
        <v>27</v>
      </c>
      <c r="B47" t="s">
        <v>8</v>
      </c>
      <c r="C47" t="s">
        <v>5</v>
      </c>
      <c r="D47">
        <v>700</v>
      </c>
      <c r="H47" t="s">
        <v>22</v>
      </c>
      <c r="I47" t="s">
        <v>13</v>
      </c>
      <c r="J47" t="s">
        <v>29</v>
      </c>
      <c r="K47">
        <v>225</v>
      </c>
    </row>
    <row r="48" spans="1:11" x14ac:dyDescent="0.75">
      <c r="A48" t="s">
        <v>27</v>
      </c>
      <c r="B48" t="s">
        <v>10</v>
      </c>
      <c r="C48" t="s">
        <v>5</v>
      </c>
      <c r="D48">
        <v>700</v>
      </c>
      <c r="H48" t="s">
        <v>22</v>
      </c>
      <c r="I48" t="s">
        <v>15</v>
      </c>
      <c r="J48" t="s">
        <v>29</v>
      </c>
      <c r="K48">
        <v>300</v>
      </c>
    </row>
    <row r="49" spans="1:11" x14ac:dyDescent="0.75">
      <c r="A49" t="s">
        <v>27</v>
      </c>
      <c r="B49" t="s">
        <v>12</v>
      </c>
      <c r="C49" t="s">
        <v>5</v>
      </c>
      <c r="D49">
        <v>2000</v>
      </c>
      <c r="H49" t="s">
        <v>22</v>
      </c>
      <c r="I49" t="s">
        <v>16</v>
      </c>
      <c r="J49" t="s">
        <v>29</v>
      </c>
      <c r="K49">
        <v>150</v>
      </c>
    </row>
    <row r="50" spans="1:11" x14ac:dyDescent="0.75">
      <c r="H50" t="s">
        <v>22</v>
      </c>
      <c r="I50" t="s">
        <v>17</v>
      </c>
      <c r="J50" t="s">
        <v>29</v>
      </c>
      <c r="K50">
        <v>775</v>
      </c>
    </row>
    <row r="51" spans="1:11" x14ac:dyDescent="0.75">
      <c r="H51" t="s">
        <v>23</v>
      </c>
      <c r="I51" t="s">
        <v>6</v>
      </c>
      <c r="J51" t="s">
        <v>29</v>
      </c>
      <c r="K51">
        <v>2350</v>
      </c>
    </row>
    <row r="52" spans="1:11" x14ac:dyDescent="0.75">
      <c r="H52" t="s">
        <v>23</v>
      </c>
      <c r="I52" t="s">
        <v>9</v>
      </c>
      <c r="J52" t="s">
        <v>29</v>
      </c>
      <c r="K52">
        <v>340</v>
      </c>
    </row>
    <row r="53" spans="1:11" x14ac:dyDescent="0.75">
      <c r="H53" t="s">
        <v>23</v>
      </c>
      <c r="I53" t="s">
        <v>11</v>
      </c>
      <c r="J53" t="s">
        <v>29</v>
      </c>
      <c r="K53">
        <v>650</v>
      </c>
    </row>
    <row r="54" spans="1:11" x14ac:dyDescent="0.75">
      <c r="H54" t="s">
        <v>23</v>
      </c>
      <c r="I54" t="s">
        <v>13</v>
      </c>
      <c r="J54" t="s">
        <v>29</v>
      </c>
      <c r="K54">
        <v>150</v>
      </c>
    </row>
    <row r="55" spans="1:11" x14ac:dyDescent="0.75">
      <c r="H55" t="s">
        <v>23</v>
      </c>
      <c r="I55" t="s">
        <v>15</v>
      </c>
      <c r="J55" t="s">
        <v>29</v>
      </c>
      <c r="K55">
        <v>300</v>
      </c>
    </row>
    <row r="56" spans="1:11" x14ac:dyDescent="0.75">
      <c r="H56" t="s">
        <v>23</v>
      </c>
      <c r="I56" t="s">
        <v>16</v>
      </c>
      <c r="J56" t="s">
        <v>29</v>
      </c>
      <c r="K56">
        <v>200</v>
      </c>
    </row>
    <row r="57" spans="1:11" x14ac:dyDescent="0.75">
      <c r="H57" t="s">
        <v>23</v>
      </c>
      <c r="I57" t="s">
        <v>17</v>
      </c>
      <c r="J57" t="s">
        <v>29</v>
      </c>
      <c r="K57">
        <v>900</v>
      </c>
    </row>
    <row r="58" spans="1:11" x14ac:dyDescent="0.75">
      <c r="H58" t="s">
        <v>24</v>
      </c>
      <c r="I58" t="s">
        <v>6</v>
      </c>
      <c r="J58" t="s">
        <v>29</v>
      </c>
      <c r="K58">
        <v>2350</v>
      </c>
    </row>
    <row r="59" spans="1:11" x14ac:dyDescent="0.75">
      <c r="H59" t="s">
        <v>24</v>
      </c>
      <c r="I59" t="s">
        <v>9</v>
      </c>
      <c r="J59" t="s">
        <v>29</v>
      </c>
      <c r="K59">
        <v>320</v>
      </c>
    </row>
    <row r="60" spans="1:11" x14ac:dyDescent="0.75">
      <c r="H60" t="s">
        <v>24</v>
      </c>
      <c r="I60" t="s">
        <v>11</v>
      </c>
      <c r="J60" t="s">
        <v>29</v>
      </c>
      <c r="K60">
        <v>600</v>
      </c>
    </row>
    <row r="61" spans="1:11" x14ac:dyDescent="0.75">
      <c r="H61" t="s">
        <v>24</v>
      </c>
      <c r="I61" t="s">
        <v>13</v>
      </c>
      <c r="J61" t="s">
        <v>29</v>
      </c>
      <c r="K61">
        <v>300</v>
      </c>
    </row>
    <row r="62" spans="1:11" x14ac:dyDescent="0.75">
      <c r="H62" t="s">
        <v>24</v>
      </c>
      <c r="I62" t="s">
        <v>15</v>
      </c>
      <c r="J62" t="s">
        <v>29</v>
      </c>
      <c r="K62">
        <v>300</v>
      </c>
    </row>
    <row r="63" spans="1:11" x14ac:dyDescent="0.75">
      <c r="H63" t="s">
        <v>24</v>
      </c>
      <c r="I63" t="s">
        <v>16</v>
      </c>
      <c r="J63" t="s">
        <v>29</v>
      </c>
      <c r="K63">
        <v>200</v>
      </c>
    </row>
    <row r="64" spans="1:11" x14ac:dyDescent="0.75">
      <c r="H64" t="s">
        <v>24</v>
      </c>
      <c r="I64" t="s">
        <v>17</v>
      </c>
      <c r="J64" t="s">
        <v>29</v>
      </c>
      <c r="K64">
        <v>450</v>
      </c>
    </row>
    <row r="65" spans="8:11" x14ac:dyDescent="0.75">
      <c r="H65" t="s">
        <v>25</v>
      </c>
      <c r="I65" t="s">
        <v>6</v>
      </c>
      <c r="J65" t="s">
        <v>29</v>
      </c>
      <c r="K65">
        <v>2350</v>
      </c>
    </row>
    <row r="66" spans="8:11" x14ac:dyDescent="0.75">
      <c r="H66" t="s">
        <v>25</v>
      </c>
      <c r="I66" t="s">
        <v>9</v>
      </c>
      <c r="J66" t="s">
        <v>29</v>
      </c>
      <c r="K66">
        <v>310</v>
      </c>
    </row>
    <row r="67" spans="8:11" x14ac:dyDescent="0.75">
      <c r="H67" t="s">
        <v>25</v>
      </c>
      <c r="I67" t="s">
        <v>11</v>
      </c>
      <c r="J67" t="s">
        <v>29</v>
      </c>
      <c r="K67">
        <v>475</v>
      </c>
    </row>
    <row r="68" spans="8:11" x14ac:dyDescent="0.75">
      <c r="H68" t="s">
        <v>25</v>
      </c>
      <c r="I68" t="s">
        <v>13</v>
      </c>
      <c r="J68" t="s">
        <v>29</v>
      </c>
      <c r="K68">
        <v>225</v>
      </c>
    </row>
    <row r="69" spans="8:11" x14ac:dyDescent="0.75">
      <c r="H69" t="s">
        <v>25</v>
      </c>
      <c r="I69" t="s">
        <v>15</v>
      </c>
      <c r="J69" t="s">
        <v>29</v>
      </c>
      <c r="K69">
        <v>300</v>
      </c>
    </row>
    <row r="70" spans="8:11" x14ac:dyDescent="0.75">
      <c r="H70" t="s">
        <v>25</v>
      </c>
      <c r="I70" t="s">
        <v>16</v>
      </c>
      <c r="J70" t="s">
        <v>29</v>
      </c>
      <c r="K70">
        <v>500</v>
      </c>
    </row>
    <row r="71" spans="8:11" x14ac:dyDescent="0.75">
      <c r="H71" t="s">
        <v>25</v>
      </c>
      <c r="I71" t="s">
        <v>17</v>
      </c>
      <c r="J71" t="s">
        <v>29</v>
      </c>
      <c r="K71">
        <v>300</v>
      </c>
    </row>
    <row r="72" spans="8:11" x14ac:dyDescent="0.75">
      <c r="H72" t="s">
        <v>26</v>
      </c>
      <c r="I72" t="s">
        <v>6</v>
      </c>
      <c r="J72" t="s">
        <v>29</v>
      </c>
      <c r="K72">
        <v>2350</v>
      </c>
    </row>
    <row r="73" spans="8:11" x14ac:dyDescent="0.75">
      <c r="H73" t="s">
        <v>26</v>
      </c>
      <c r="I73" t="s">
        <v>9</v>
      </c>
      <c r="J73" t="s">
        <v>29</v>
      </c>
      <c r="K73">
        <v>290</v>
      </c>
    </row>
    <row r="74" spans="8:11" x14ac:dyDescent="0.75">
      <c r="H74" t="s">
        <v>26</v>
      </c>
      <c r="I74" t="s">
        <v>11</v>
      </c>
      <c r="J74" t="s">
        <v>29</v>
      </c>
      <c r="K74">
        <v>600</v>
      </c>
    </row>
    <row r="75" spans="8:11" x14ac:dyDescent="0.75">
      <c r="H75" t="s">
        <v>26</v>
      </c>
      <c r="I75" t="s">
        <v>13</v>
      </c>
      <c r="J75" t="s">
        <v>29</v>
      </c>
      <c r="K75">
        <v>225</v>
      </c>
    </row>
    <row r="76" spans="8:11" x14ac:dyDescent="0.75">
      <c r="H76" t="s">
        <v>26</v>
      </c>
      <c r="I76" t="s">
        <v>15</v>
      </c>
      <c r="J76" t="s">
        <v>29</v>
      </c>
      <c r="K76">
        <v>400</v>
      </c>
    </row>
    <row r="77" spans="8:11" x14ac:dyDescent="0.75">
      <c r="H77" t="s">
        <v>26</v>
      </c>
      <c r="I77" t="s">
        <v>16</v>
      </c>
      <c r="J77" t="s">
        <v>29</v>
      </c>
      <c r="K77">
        <v>200</v>
      </c>
    </row>
    <row r="78" spans="8:11" x14ac:dyDescent="0.75">
      <c r="H78" t="s">
        <v>26</v>
      </c>
      <c r="I78" t="s">
        <v>17</v>
      </c>
      <c r="J78" t="s">
        <v>29</v>
      </c>
      <c r="K78">
        <v>550</v>
      </c>
    </row>
    <row r="79" spans="8:11" x14ac:dyDescent="0.75">
      <c r="H79" t="s">
        <v>27</v>
      </c>
      <c r="I79" t="s">
        <v>6</v>
      </c>
      <c r="J79" t="s">
        <v>29</v>
      </c>
      <c r="K79">
        <v>2350</v>
      </c>
    </row>
    <row r="80" spans="8:11" x14ac:dyDescent="0.75">
      <c r="H80" t="s">
        <v>27</v>
      </c>
      <c r="I80" t="s">
        <v>9</v>
      </c>
      <c r="J80" t="s">
        <v>29</v>
      </c>
      <c r="K80">
        <v>425</v>
      </c>
    </row>
    <row r="81" spans="8:11" x14ac:dyDescent="0.75">
      <c r="H81" t="s">
        <v>27</v>
      </c>
      <c r="I81" t="s">
        <v>11</v>
      </c>
      <c r="J81" t="s">
        <v>29</v>
      </c>
      <c r="K81">
        <v>550</v>
      </c>
    </row>
    <row r="82" spans="8:11" x14ac:dyDescent="0.75">
      <c r="H82" t="s">
        <v>27</v>
      </c>
      <c r="I82" t="s">
        <v>13</v>
      </c>
      <c r="J82" t="s">
        <v>29</v>
      </c>
      <c r="K82">
        <v>300</v>
      </c>
    </row>
    <row r="83" spans="8:11" x14ac:dyDescent="0.75">
      <c r="H83" t="s">
        <v>27</v>
      </c>
      <c r="I83" t="s">
        <v>15</v>
      </c>
      <c r="J83" t="s">
        <v>29</v>
      </c>
      <c r="K83">
        <v>300</v>
      </c>
    </row>
    <row r="84" spans="8:11" x14ac:dyDescent="0.75">
      <c r="H84" t="s">
        <v>27</v>
      </c>
      <c r="I84" t="s">
        <v>16</v>
      </c>
      <c r="J84" t="s">
        <v>29</v>
      </c>
      <c r="K84">
        <v>100</v>
      </c>
    </row>
    <row r="85" spans="8:11" x14ac:dyDescent="0.75">
      <c r="H85" t="s">
        <v>27</v>
      </c>
      <c r="I85" t="s">
        <v>17</v>
      </c>
      <c r="J85" t="s">
        <v>29</v>
      </c>
      <c r="K85">
        <v>1400</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1540A-95C7-413B-AEFF-BA9648FCAAC4}">
  <dimension ref="C1:Q83"/>
  <sheetViews>
    <sheetView showGridLines="0" tabSelected="1" zoomScale="67" workbookViewId="0">
      <selection activeCell="BE21" sqref="BE21"/>
    </sheetView>
  </sheetViews>
  <sheetFormatPr defaultRowHeight="14.75" x14ac:dyDescent="0.75"/>
  <cols>
    <col min="5" max="5" width="8.7265625" customWidth="1"/>
    <col min="6" max="17" width="9.1796875" bestFit="1" customWidth="1"/>
  </cols>
  <sheetData>
    <row r="1" spans="3:17" ht="15.5" thickBot="1" x14ac:dyDescent="0.9"/>
    <row r="2" spans="3:17" ht="15.5" thickBot="1" x14ac:dyDescent="0.9">
      <c r="C2" s="34"/>
      <c r="D2" s="35"/>
      <c r="E2" s="35"/>
      <c r="F2" s="35"/>
      <c r="G2" s="35"/>
      <c r="H2" s="35"/>
      <c r="I2" s="35"/>
      <c r="J2" s="35"/>
      <c r="K2" s="35"/>
      <c r="L2" s="35"/>
      <c r="M2" s="35"/>
      <c r="N2" s="35"/>
      <c r="O2" s="35"/>
      <c r="P2" s="35"/>
      <c r="Q2" s="36"/>
    </row>
    <row r="3" spans="3:17" ht="14.45" customHeight="1" x14ac:dyDescent="0.75">
      <c r="C3" s="53" t="s">
        <v>55</v>
      </c>
      <c r="D3" s="54"/>
      <c r="E3" s="54"/>
      <c r="F3" s="54"/>
      <c r="G3" s="54"/>
      <c r="H3" s="54"/>
      <c r="I3" s="55"/>
      <c r="J3" s="37"/>
      <c r="K3" s="37"/>
      <c r="L3" s="37"/>
      <c r="M3" s="37"/>
      <c r="N3" s="37"/>
      <c r="O3" s="37"/>
      <c r="P3" s="37"/>
      <c r="Q3" s="38"/>
    </row>
    <row r="4" spans="3:17" ht="14.45" customHeight="1" x14ac:dyDescent="0.75">
      <c r="C4" s="56"/>
      <c r="D4" s="57"/>
      <c r="E4" s="57"/>
      <c r="F4" s="57"/>
      <c r="G4" s="57"/>
      <c r="H4" s="57"/>
      <c r="I4" s="58"/>
      <c r="J4" s="37"/>
      <c r="K4" s="37"/>
      <c r="L4" s="37"/>
      <c r="M4" s="37"/>
      <c r="N4" s="37"/>
      <c r="O4" s="37"/>
      <c r="P4" s="37"/>
      <c r="Q4" s="38"/>
    </row>
    <row r="5" spans="3:17" ht="14.45" customHeight="1" x14ac:dyDescent="0.75">
      <c r="C5" s="56"/>
      <c r="D5" s="57"/>
      <c r="E5" s="57"/>
      <c r="F5" s="57"/>
      <c r="G5" s="57"/>
      <c r="H5" s="57"/>
      <c r="I5" s="58"/>
      <c r="J5" s="37"/>
      <c r="K5" s="37"/>
      <c r="L5" s="37"/>
      <c r="M5" s="37"/>
      <c r="N5" s="37"/>
      <c r="O5" s="37"/>
      <c r="P5" s="37"/>
      <c r="Q5" s="38"/>
    </row>
    <row r="6" spans="3:17" ht="14.45" customHeight="1" x14ac:dyDescent="0.75">
      <c r="C6" s="56"/>
      <c r="D6" s="57"/>
      <c r="E6" s="57"/>
      <c r="F6" s="57"/>
      <c r="G6" s="57"/>
      <c r="H6" s="57"/>
      <c r="I6" s="58"/>
      <c r="J6" s="37"/>
      <c r="K6" s="37"/>
      <c r="L6" s="37"/>
      <c r="M6" s="37"/>
      <c r="N6" s="37"/>
      <c r="O6" s="37"/>
      <c r="P6" s="37"/>
      <c r="Q6" s="38"/>
    </row>
    <row r="7" spans="3:17" ht="14.45" customHeight="1" thickBot="1" x14ac:dyDescent="0.9">
      <c r="C7" s="59"/>
      <c r="D7" s="60"/>
      <c r="E7" s="60"/>
      <c r="F7" s="60"/>
      <c r="G7" s="60"/>
      <c r="H7" s="60"/>
      <c r="I7" s="61"/>
      <c r="J7" s="37"/>
      <c r="K7" s="37"/>
      <c r="L7" s="37"/>
      <c r="M7" s="37"/>
      <c r="N7" s="37"/>
      <c r="O7" s="37"/>
      <c r="P7" s="37"/>
      <c r="Q7" s="38"/>
    </row>
    <row r="8" spans="3:17" ht="15.5" thickBot="1" x14ac:dyDescent="0.9">
      <c r="C8" s="43"/>
      <c r="D8" s="42"/>
      <c r="E8" s="42"/>
      <c r="F8" s="42"/>
      <c r="G8" s="42"/>
      <c r="H8" s="42"/>
      <c r="I8" s="42"/>
      <c r="J8" s="42"/>
      <c r="K8" s="37"/>
      <c r="L8" s="37"/>
      <c r="M8" s="37"/>
      <c r="N8" s="37"/>
      <c r="O8" s="37"/>
      <c r="P8" s="37"/>
      <c r="Q8" s="38"/>
    </row>
    <row r="9" spans="3:17" ht="14.45" customHeight="1" x14ac:dyDescent="0.75">
      <c r="C9" s="44" t="s">
        <v>56</v>
      </c>
      <c r="D9" s="45"/>
      <c r="E9" s="45"/>
      <c r="F9" s="45"/>
      <c r="G9" s="45"/>
      <c r="H9" s="45"/>
      <c r="I9" s="46"/>
      <c r="J9" s="37"/>
      <c r="K9" s="37"/>
      <c r="L9" s="37"/>
      <c r="M9" s="37"/>
      <c r="N9" s="37"/>
      <c r="O9" s="37"/>
      <c r="P9" s="37"/>
      <c r="Q9" s="38"/>
    </row>
    <row r="10" spans="3:17" ht="14.45" customHeight="1" x14ac:dyDescent="0.75">
      <c r="C10" s="47"/>
      <c r="D10" s="48"/>
      <c r="E10" s="48"/>
      <c r="F10" s="48"/>
      <c r="G10" s="48"/>
      <c r="H10" s="48"/>
      <c r="I10" s="49"/>
      <c r="J10" s="37"/>
      <c r="K10" s="37"/>
      <c r="L10" s="37"/>
      <c r="M10" s="37"/>
      <c r="N10" s="37"/>
      <c r="O10" s="37"/>
      <c r="P10" s="37"/>
      <c r="Q10" s="38"/>
    </row>
    <row r="11" spans="3:17" ht="14.45" customHeight="1" x14ac:dyDescent="0.75">
      <c r="C11" s="47"/>
      <c r="D11" s="48"/>
      <c r="E11" s="48"/>
      <c r="F11" s="48"/>
      <c r="G11" s="48"/>
      <c r="H11" s="48"/>
      <c r="I11" s="49"/>
      <c r="J11" s="37"/>
      <c r="K11" s="37"/>
      <c r="L11" s="37"/>
      <c r="M11" s="37"/>
      <c r="N11" s="37"/>
      <c r="O11" s="37"/>
      <c r="P11" s="37"/>
      <c r="Q11" s="38"/>
    </row>
    <row r="12" spans="3:17" ht="14.45" customHeight="1" x14ac:dyDescent="0.75">
      <c r="C12" s="47"/>
      <c r="D12" s="48"/>
      <c r="E12" s="48"/>
      <c r="F12" s="48"/>
      <c r="G12" s="48"/>
      <c r="H12" s="48"/>
      <c r="I12" s="49"/>
      <c r="J12" s="37"/>
      <c r="K12" s="37"/>
      <c r="L12" s="37"/>
      <c r="M12" s="37"/>
      <c r="N12" s="37"/>
      <c r="O12" s="37"/>
      <c r="P12" s="37"/>
      <c r="Q12" s="38"/>
    </row>
    <row r="13" spans="3:17" ht="15" customHeight="1" thickBot="1" x14ac:dyDescent="0.9">
      <c r="C13" s="50"/>
      <c r="D13" s="51"/>
      <c r="E13" s="51"/>
      <c r="F13" s="51"/>
      <c r="G13" s="51"/>
      <c r="H13" s="51"/>
      <c r="I13" s="52"/>
      <c r="J13" s="37"/>
      <c r="K13" s="37"/>
      <c r="L13" s="37"/>
      <c r="M13" s="37"/>
      <c r="N13" s="37"/>
      <c r="O13" s="37"/>
      <c r="P13" s="37"/>
      <c r="Q13" s="38"/>
    </row>
    <row r="14" spans="3:17" ht="15.5" thickBot="1" x14ac:dyDescent="0.9">
      <c r="C14" s="41"/>
      <c r="D14" s="39"/>
      <c r="E14" s="39"/>
      <c r="F14" s="39"/>
      <c r="G14" s="39"/>
      <c r="H14" s="39"/>
      <c r="I14" s="39"/>
      <c r="J14" s="39"/>
      <c r="K14" s="39"/>
      <c r="L14" s="39"/>
      <c r="M14" s="39"/>
      <c r="N14" s="39"/>
      <c r="O14" s="39"/>
      <c r="P14" s="39"/>
      <c r="Q14" s="40"/>
    </row>
    <row r="16" spans="3:17" ht="15.5" thickBot="1" x14ac:dyDescent="0.9"/>
    <row r="17" spans="3:17" x14ac:dyDescent="0.75">
      <c r="C17" s="1"/>
      <c r="D17" s="2"/>
      <c r="E17" s="2"/>
      <c r="F17" s="2"/>
      <c r="G17" s="2"/>
      <c r="H17" s="2"/>
      <c r="I17" s="2"/>
      <c r="J17" s="2"/>
      <c r="K17" s="2"/>
      <c r="L17" s="2"/>
      <c r="M17" s="2"/>
      <c r="N17" s="2"/>
      <c r="O17" s="2"/>
      <c r="P17" s="2"/>
      <c r="Q17" s="3"/>
    </row>
    <row r="18" spans="3:17" x14ac:dyDescent="0.75">
      <c r="C18" s="5"/>
      <c r="Q18" s="4"/>
    </row>
    <row r="19" spans="3:17" x14ac:dyDescent="0.75">
      <c r="C19" s="5"/>
      <c r="Q19" s="4"/>
    </row>
    <row r="20" spans="3:17" x14ac:dyDescent="0.75">
      <c r="C20" s="5"/>
      <c r="Q20" s="4"/>
    </row>
    <row r="21" spans="3:17" x14ac:dyDescent="0.75">
      <c r="C21" s="5"/>
      <c r="Q21" s="4"/>
    </row>
    <row r="22" spans="3:17" x14ac:dyDescent="0.75">
      <c r="C22" s="5"/>
      <c r="Q22" s="4"/>
    </row>
    <row r="23" spans="3:17" x14ac:dyDescent="0.75">
      <c r="C23" s="5"/>
      <c r="Q23" s="4"/>
    </row>
    <row r="24" spans="3:17" x14ac:dyDescent="0.75">
      <c r="C24" s="5"/>
      <c r="Q24" s="4"/>
    </row>
    <row r="25" spans="3:17" x14ac:dyDescent="0.75">
      <c r="C25" s="5"/>
      <c r="Q25" s="4"/>
    </row>
    <row r="26" spans="3:17" x14ac:dyDescent="0.75">
      <c r="C26" s="5"/>
      <c r="Q26" s="4"/>
    </row>
    <row r="27" spans="3:17" x14ac:dyDescent="0.75">
      <c r="C27" s="5"/>
      <c r="Q27" s="4"/>
    </row>
    <row r="28" spans="3:17" x14ac:dyDescent="0.75">
      <c r="C28" s="5"/>
      <c r="Q28" s="4"/>
    </row>
    <row r="29" spans="3:17" x14ac:dyDescent="0.75">
      <c r="C29" s="5"/>
      <c r="Q29" s="4"/>
    </row>
    <row r="30" spans="3:17" x14ac:dyDescent="0.75">
      <c r="C30" s="5"/>
      <c r="Q30" s="4"/>
    </row>
    <row r="31" spans="3:17" x14ac:dyDescent="0.75">
      <c r="C31" s="5"/>
      <c r="Q31" s="4"/>
    </row>
    <row r="32" spans="3:17" ht="15.5" thickBot="1" x14ac:dyDescent="0.9">
      <c r="C32" s="8"/>
      <c r="D32" s="6"/>
      <c r="E32" s="6"/>
      <c r="F32" s="6"/>
      <c r="G32" s="6"/>
      <c r="H32" s="6"/>
      <c r="I32" s="6"/>
      <c r="J32" s="6"/>
      <c r="K32" s="6"/>
      <c r="L32" s="6"/>
      <c r="M32" s="6"/>
      <c r="N32" s="6"/>
      <c r="O32" s="6"/>
      <c r="P32" s="6"/>
      <c r="Q32" s="7"/>
    </row>
    <row r="36" spans="3:17" ht="18.5" x14ac:dyDescent="0.9">
      <c r="C36" s="17" t="s">
        <v>42</v>
      </c>
      <c r="D36" s="17"/>
      <c r="E36" s="17"/>
    </row>
    <row r="38" spans="3:17" x14ac:dyDescent="0.75">
      <c r="C38" s="19" t="s">
        <v>45</v>
      </c>
      <c r="D38" s="20"/>
      <c r="E38" s="20"/>
      <c r="F38" s="21" t="s">
        <v>31</v>
      </c>
      <c r="G38" s="21" t="s">
        <v>43</v>
      </c>
      <c r="H38" s="21" t="s">
        <v>33</v>
      </c>
      <c r="I38" s="21" t="s">
        <v>34</v>
      </c>
      <c r="J38" s="21" t="s">
        <v>20</v>
      </c>
      <c r="K38" s="21" t="s">
        <v>35</v>
      </c>
      <c r="L38" s="21" t="s">
        <v>36</v>
      </c>
      <c r="M38" s="21" t="s">
        <v>37</v>
      </c>
      <c r="N38" s="21" t="s">
        <v>38</v>
      </c>
      <c r="O38" s="21" t="s">
        <v>39</v>
      </c>
      <c r="P38" s="21" t="s">
        <v>40</v>
      </c>
      <c r="Q38" s="21" t="s">
        <v>41</v>
      </c>
    </row>
    <row r="39" spans="3:17" x14ac:dyDescent="0.75">
      <c r="C39" s="20"/>
      <c r="D39" s="20"/>
      <c r="E39" s="20"/>
      <c r="F39" s="21"/>
      <c r="G39" s="21"/>
      <c r="H39" s="21"/>
      <c r="I39" s="21"/>
      <c r="J39" s="21"/>
      <c r="K39" s="21"/>
      <c r="L39" s="21"/>
      <c r="M39" s="21"/>
      <c r="N39" s="21"/>
      <c r="O39" s="21"/>
      <c r="P39" s="21"/>
      <c r="Q39" s="21"/>
    </row>
    <row r="40" spans="3:17" x14ac:dyDescent="0.75">
      <c r="C40" s="22" t="s">
        <v>5</v>
      </c>
      <c r="D40" s="22"/>
      <c r="E40" s="22"/>
      <c r="F40" s="23">
        <f>F60</f>
        <v>7600</v>
      </c>
      <c r="G40" s="23">
        <f>G60</f>
        <v>7000</v>
      </c>
      <c r="H40" s="23">
        <f t="shared" ref="H40:Q40" si="0">H60</f>
        <v>7400</v>
      </c>
      <c r="I40" s="23">
        <f t="shared" si="0"/>
        <v>9200</v>
      </c>
      <c r="J40" s="23">
        <f t="shared" si="0"/>
        <v>7000</v>
      </c>
      <c r="K40" s="23">
        <f t="shared" si="0"/>
        <v>7500</v>
      </c>
      <c r="L40" s="23">
        <f t="shared" si="0"/>
        <v>7500</v>
      </c>
      <c r="M40" s="23">
        <f t="shared" si="0"/>
        <v>7100</v>
      </c>
      <c r="N40" s="23">
        <f t="shared" si="0"/>
        <v>9050</v>
      </c>
      <c r="O40" s="23">
        <f t="shared" si="0"/>
        <v>9250</v>
      </c>
      <c r="P40" s="23">
        <f t="shared" si="0"/>
        <v>8700</v>
      </c>
      <c r="Q40" s="23">
        <f t="shared" si="0"/>
        <v>9400</v>
      </c>
    </row>
    <row r="41" spans="3:17" x14ac:dyDescent="0.75">
      <c r="C41" s="22"/>
      <c r="D41" s="22"/>
      <c r="E41" s="22"/>
      <c r="F41" s="24"/>
      <c r="G41" s="24"/>
      <c r="H41" s="24"/>
      <c r="I41" s="24"/>
      <c r="J41" s="24"/>
      <c r="K41" s="24"/>
      <c r="L41" s="24"/>
      <c r="M41" s="24"/>
      <c r="N41" s="24"/>
      <c r="O41" s="24"/>
      <c r="P41" s="24"/>
      <c r="Q41" s="24"/>
    </row>
    <row r="42" spans="3:17" x14ac:dyDescent="0.75">
      <c r="C42" s="22" t="s">
        <v>7</v>
      </c>
      <c r="D42" s="22"/>
      <c r="E42" s="22"/>
      <c r="F42" s="23">
        <f>F82</f>
        <v>4560</v>
      </c>
      <c r="G42" s="23">
        <f t="shared" ref="G42:Q42" si="1">G82</f>
        <v>4465</v>
      </c>
      <c r="H42" s="23">
        <f t="shared" si="1"/>
        <v>3980</v>
      </c>
      <c r="I42" s="23">
        <f t="shared" si="1"/>
        <v>4445</v>
      </c>
      <c r="J42" s="23">
        <f t="shared" si="1"/>
        <v>4410</v>
      </c>
      <c r="K42" s="23">
        <f t="shared" si="1"/>
        <v>4015</v>
      </c>
      <c r="L42" s="23">
        <f t="shared" si="1"/>
        <v>4790</v>
      </c>
      <c r="M42" s="23">
        <f t="shared" si="1"/>
        <v>4890</v>
      </c>
      <c r="N42" s="23">
        <f t="shared" si="1"/>
        <v>4520</v>
      </c>
      <c r="O42" s="23">
        <f t="shared" si="1"/>
        <v>4460</v>
      </c>
      <c r="P42" s="23">
        <f t="shared" si="1"/>
        <v>4615</v>
      </c>
      <c r="Q42" s="23">
        <f t="shared" si="1"/>
        <v>5425</v>
      </c>
    </row>
    <row r="43" spans="3:17" x14ac:dyDescent="0.75">
      <c r="C43" s="22"/>
      <c r="D43" s="22"/>
      <c r="E43" s="22"/>
      <c r="F43" s="24"/>
      <c r="G43" s="24"/>
      <c r="H43" s="24"/>
      <c r="I43" s="24"/>
      <c r="J43" s="24"/>
      <c r="K43" s="24"/>
      <c r="L43" s="24"/>
      <c r="M43" s="24"/>
      <c r="N43" s="24"/>
      <c r="O43" s="24"/>
      <c r="P43" s="24"/>
      <c r="Q43" s="24"/>
    </row>
    <row r="44" spans="3:17" x14ac:dyDescent="0.75">
      <c r="C44" s="25" t="s">
        <v>44</v>
      </c>
      <c r="D44" s="25"/>
      <c r="E44" s="25"/>
      <c r="F44" s="26">
        <f>F40-F42</f>
        <v>3040</v>
      </c>
      <c r="G44" s="26">
        <f t="shared" ref="G44:Q44" si="2">G40-G42</f>
        <v>2535</v>
      </c>
      <c r="H44" s="26">
        <f t="shared" si="2"/>
        <v>3420</v>
      </c>
      <c r="I44" s="26">
        <f t="shared" si="2"/>
        <v>4755</v>
      </c>
      <c r="J44" s="26">
        <f t="shared" si="2"/>
        <v>2590</v>
      </c>
      <c r="K44" s="26">
        <f t="shared" si="2"/>
        <v>3485</v>
      </c>
      <c r="L44" s="26">
        <f t="shared" si="2"/>
        <v>2710</v>
      </c>
      <c r="M44" s="26">
        <f t="shared" si="2"/>
        <v>2210</v>
      </c>
      <c r="N44" s="26">
        <f t="shared" si="2"/>
        <v>4530</v>
      </c>
      <c r="O44" s="26">
        <f t="shared" si="2"/>
        <v>4790</v>
      </c>
      <c r="P44" s="26">
        <f t="shared" si="2"/>
        <v>4085</v>
      </c>
      <c r="Q44" s="26">
        <f t="shared" si="2"/>
        <v>3975</v>
      </c>
    </row>
    <row r="45" spans="3:17" x14ac:dyDescent="0.75">
      <c r="C45" s="25"/>
      <c r="D45" s="25"/>
      <c r="E45" s="25"/>
      <c r="F45" s="27"/>
      <c r="G45" s="27"/>
      <c r="H45" s="27"/>
      <c r="I45" s="27"/>
      <c r="J45" s="27"/>
      <c r="K45" s="27"/>
      <c r="L45" s="27"/>
      <c r="M45" s="27"/>
      <c r="N45" s="27"/>
      <c r="O45" s="27"/>
      <c r="P45" s="27"/>
      <c r="Q45" s="27"/>
    </row>
    <row r="48" spans="3:17" ht="18.5" x14ac:dyDescent="0.9">
      <c r="C48" s="17" t="s">
        <v>5</v>
      </c>
      <c r="D48" s="17"/>
      <c r="E48" s="17"/>
    </row>
    <row r="50" spans="3:17" x14ac:dyDescent="0.75">
      <c r="C50" s="19" t="s">
        <v>46</v>
      </c>
      <c r="D50" s="28"/>
      <c r="E50" s="28"/>
      <c r="F50" s="21" t="s">
        <v>31</v>
      </c>
      <c r="G50" s="21" t="s">
        <v>32</v>
      </c>
      <c r="H50" s="21" t="s">
        <v>33</v>
      </c>
      <c r="I50" s="21" t="s">
        <v>34</v>
      </c>
      <c r="J50" s="21" t="s">
        <v>20</v>
      </c>
      <c r="K50" s="21" t="s">
        <v>35</v>
      </c>
      <c r="L50" s="21" t="s">
        <v>36</v>
      </c>
      <c r="M50" s="21" t="s">
        <v>37</v>
      </c>
      <c r="N50" s="21" t="s">
        <v>38</v>
      </c>
      <c r="O50" s="21" t="s">
        <v>39</v>
      </c>
      <c r="P50" s="21" t="s">
        <v>40</v>
      </c>
      <c r="Q50" s="21" t="s">
        <v>41</v>
      </c>
    </row>
    <row r="51" spans="3:17" x14ac:dyDescent="0.75">
      <c r="C51" s="28"/>
      <c r="D51" s="28"/>
      <c r="E51" s="28"/>
      <c r="F51" s="21"/>
      <c r="G51" s="21"/>
      <c r="H51" s="21"/>
      <c r="I51" s="21"/>
      <c r="J51" s="21"/>
      <c r="K51" s="21"/>
      <c r="L51" s="21"/>
      <c r="M51" s="21"/>
      <c r="N51" s="21"/>
      <c r="O51" s="21"/>
      <c r="P51" s="21"/>
      <c r="Q51" s="21"/>
    </row>
    <row r="52" spans="3:17" x14ac:dyDescent="0.75">
      <c r="C52" s="29" t="s">
        <v>52</v>
      </c>
      <c r="D52" s="29"/>
      <c r="E52" s="29"/>
      <c r="F52" s="23">
        <f>VLOOKUP(F50,Income!$D$7:$H$19,2,FALSE)</f>
        <v>5000</v>
      </c>
      <c r="G52" s="23">
        <f>VLOOKUP(G50,Income!$D$7:$H$19,2,FALSE)</f>
        <v>5000</v>
      </c>
      <c r="H52" s="23">
        <f>VLOOKUP(H50,Income!$D$7:$H$19,2,FALSE)</f>
        <v>5000</v>
      </c>
      <c r="I52" s="23">
        <f>VLOOKUP(I50,Income!$D$7:$H$19,2,FALSE)</f>
        <v>7500</v>
      </c>
      <c r="J52" s="23">
        <f>VLOOKUP(J50,Income!$D$7:$H$19,2,FALSE)</f>
        <v>5000</v>
      </c>
      <c r="K52" s="23">
        <f>VLOOKUP(K50,Income!$D$7:$H$19,2,FALSE)</f>
        <v>5000</v>
      </c>
      <c r="L52" s="23">
        <f>VLOOKUP(L50,Income!$D$7:$H$19,2,FALSE)</f>
        <v>5000</v>
      </c>
      <c r="M52" s="23">
        <f>VLOOKUP(M50,Income!$D$7:$H$19,2,FALSE)</f>
        <v>5000</v>
      </c>
      <c r="N52" s="23">
        <f>VLOOKUP(N50,Income!$D$7:$H$19,2,FALSE)</f>
        <v>5000</v>
      </c>
      <c r="O52" s="23">
        <f>VLOOKUP(O50,Income!$D$7:$H$19,2,FALSE)</f>
        <v>5000</v>
      </c>
      <c r="P52" s="23">
        <f>VLOOKUP(P50,Income!$D$7:$H$19,2,FALSE)</f>
        <v>5000</v>
      </c>
      <c r="Q52" s="23">
        <f>VLOOKUP(Q50,Income!$D$7:$H$19,2,FALSE)</f>
        <v>6000</v>
      </c>
    </row>
    <row r="53" spans="3:17" x14ac:dyDescent="0.75">
      <c r="C53" s="29"/>
      <c r="D53" s="29"/>
      <c r="E53" s="29"/>
      <c r="F53" s="23"/>
      <c r="G53" s="23"/>
      <c r="H53" s="23"/>
      <c r="I53" s="23"/>
      <c r="J53" s="23"/>
      <c r="K53" s="23"/>
      <c r="L53" s="23"/>
      <c r="M53" s="23"/>
      <c r="N53" s="23"/>
      <c r="O53" s="23"/>
      <c r="P53" s="23"/>
      <c r="Q53" s="23"/>
    </row>
    <row r="54" spans="3:17" x14ac:dyDescent="0.75">
      <c r="C54" s="29" t="s">
        <v>10</v>
      </c>
      <c r="D54" s="29"/>
      <c r="E54" s="29"/>
      <c r="F54" s="23">
        <f>VLOOKUP(F50,Income!$D$7:$H$19,3,FALSE)</f>
        <v>200</v>
      </c>
      <c r="G54" s="23">
        <f>VLOOKUP(G50,Income!$D$7:$H$19,3,FALSE)</f>
        <v>100</v>
      </c>
      <c r="H54" s="23">
        <f>VLOOKUP(H50,Income!$D$7:$H$19,3,FALSE)</f>
        <v>500</v>
      </c>
      <c r="I54" s="23">
        <f>VLOOKUP(I50,Income!$D$7:$H$19,3,FALSE)</f>
        <v>0</v>
      </c>
      <c r="J54" s="23">
        <f>VLOOKUP(J50,Income!$D$7:$H$19,3,FALSE)</f>
        <v>300</v>
      </c>
      <c r="K54" s="23">
        <f>VLOOKUP(K50,Income!$D$7:$H$19,3,FALSE)</f>
        <v>300</v>
      </c>
      <c r="L54" s="23">
        <f>VLOOKUP(L50,Income!$D$7:$H$19,3,FALSE)</f>
        <v>400</v>
      </c>
      <c r="M54" s="23">
        <f>VLOOKUP(M50,Income!$D$7:$H$19,3,FALSE)</f>
        <v>200</v>
      </c>
      <c r="N54" s="23">
        <f>VLOOKUP(N50,Income!$D$7:$H$19,3,FALSE)</f>
        <v>850</v>
      </c>
      <c r="O54" s="23">
        <f>VLOOKUP(O50,Income!$D$7:$H$19,3,FALSE)</f>
        <v>950</v>
      </c>
      <c r="P54" s="23">
        <f>VLOOKUP(P50,Income!$D$7:$H$19,3,FALSE)</f>
        <v>600</v>
      </c>
      <c r="Q54" s="23">
        <f>VLOOKUP(Q50,Income!$D$7:$H$19,3,FALSE)</f>
        <v>700</v>
      </c>
    </row>
    <row r="55" spans="3:17" x14ac:dyDescent="0.75">
      <c r="C55" s="29"/>
      <c r="D55" s="29"/>
      <c r="E55" s="29"/>
      <c r="F55" s="23"/>
      <c r="G55" s="23"/>
      <c r="H55" s="23"/>
      <c r="I55" s="23"/>
      <c r="J55" s="23"/>
      <c r="K55" s="23"/>
      <c r="L55" s="23"/>
      <c r="M55" s="23"/>
      <c r="N55" s="23"/>
      <c r="O55" s="23"/>
      <c r="P55" s="23"/>
      <c r="Q55" s="23"/>
    </row>
    <row r="56" spans="3:17" x14ac:dyDescent="0.75">
      <c r="C56" s="29" t="s">
        <v>8</v>
      </c>
      <c r="D56" s="29"/>
      <c r="E56" s="29"/>
      <c r="F56" s="23">
        <f>VLOOKUP(F50,Income!$D$7:$H$19,4,FALSE)</f>
        <v>1200</v>
      </c>
      <c r="G56" s="23">
        <f>VLOOKUP(G50,Income!$D$7:$H$19,4,FALSE)</f>
        <v>800</v>
      </c>
      <c r="H56" s="23">
        <f>VLOOKUP(H50,Income!$D$7:$H$19,4,FALSE)</f>
        <v>900</v>
      </c>
      <c r="I56" s="23">
        <f>VLOOKUP(I50,Income!$D$7:$H$19,4,FALSE)</f>
        <v>900</v>
      </c>
      <c r="J56" s="23">
        <f>VLOOKUP(J50,Income!$D$7:$H$19,4,FALSE)</f>
        <v>900</v>
      </c>
      <c r="K56" s="23">
        <f>VLOOKUP(K50,Income!$D$7:$H$19,4,FALSE)</f>
        <v>0</v>
      </c>
      <c r="L56" s="23">
        <f>VLOOKUP(L50,Income!$D$7:$H$19,4,FALSE)</f>
        <v>0</v>
      </c>
      <c r="M56" s="23">
        <f>VLOOKUP(M50,Income!$D$7:$H$19,4,FALSE)</f>
        <v>0</v>
      </c>
      <c r="N56" s="23">
        <f>VLOOKUP(N50,Income!$D$7:$H$19,4,FALSE)</f>
        <v>1500</v>
      </c>
      <c r="O56" s="23">
        <f>VLOOKUP(O50,Income!$D$7:$H$19,4,FALSE)</f>
        <v>1600</v>
      </c>
      <c r="P56" s="23">
        <f>VLOOKUP(P50,Income!$D$7:$H$19,4,FALSE)</f>
        <v>1500</v>
      </c>
      <c r="Q56" s="23">
        <f>VLOOKUP(Q50,Income!$D$7:$H$19,4,FALSE)</f>
        <v>700</v>
      </c>
    </row>
    <row r="57" spans="3:17" x14ac:dyDescent="0.75">
      <c r="C57" s="29"/>
      <c r="D57" s="29"/>
      <c r="E57" s="29"/>
      <c r="F57" s="23"/>
      <c r="G57" s="23"/>
      <c r="H57" s="23"/>
      <c r="I57" s="23"/>
      <c r="J57" s="23"/>
      <c r="K57" s="23"/>
      <c r="L57" s="23"/>
      <c r="M57" s="23"/>
      <c r="N57" s="23"/>
      <c r="O57" s="23"/>
      <c r="P57" s="23"/>
      <c r="Q57" s="23"/>
    </row>
    <row r="58" spans="3:17" x14ac:dyDescent="0.75">
      <c r="C58" s="29" t="s">
        <v>12</v>
      </c>
      <c r="D58" s="29"/>
      <c r="E58" s="29"/>
      <c r="F58" s="23">
        <f>VLOOKUP(F50,Income!$D$7:$H$19,5,FALSE)</f>
        <v>1200</v>
      </c>
      <c r="G58" s="23">
        <f>VLOOKUP(G50,Income!$D$7:$H$19,5,FALSE)</f>
        <v>1100</v>
      </c>
      <c r="H58" s="23">
        <f>VLOOKUP(H50,Income!$D$7:$H$19,5,FALSE)</f>
        <v>1000</v>
      </c>
      <c r="I58" s="23">
        <f>VLOOKUP(I50,Income!$D$7:$H$19,5,FALSE)</f>
        <v>800</v>
      </c>
      <c r="J58" s="23">
        <f>VLOOKUP(J50,Income!$D$7:$H$19,5,FALSE)</f>
        <v>800</v>
      </c>
      <c r="K58" s="23">
        <f>VLOOKUP(K50,Income!$D$7:$H$19,5,FALSE)</f>
        <v>2200</v>
      </c>
      <c r="L58" s="23">
        <f>VLOOKUP(L50,Income!$D$7:$H$19,5,FALSE)</f>
        <v>2100</v>
      </c>
      <c r="M58" s="23">
        <f>VLOOKUP(M50,Income!$D$7:$H$19,5,FALSE)</f>
        <v>1900</v>
      </c>
      <c r="N58" s="23">
        <f>VLOOKUP(N50,Income!$D$7:$H$19,5,FALSE)</f>
        <v>1700</v>
      </c>
      <c r="O58" s="23">
        <f>VLOOKUP(O50,Income!$D$7:$H$19,5,FALSE)</f>
        <v>1700</v>
      </c>
      <c r="P58" s="23">
        <f>VLOOKUP(P50,Income!$D$7:$H$19,5,FALSE)</f>
        <v>1600</v>
      </c>
      <c r="Q58" s="23">
        <f>VLOOKUP(Q50,Income!$D$7:$H$19,5,FALSE)</f>
        <v>2000</v>
      </c>
    </row>
    <row r="59" spans="3:17" x14ac:dyDescent="0.75">
      <c r="C59" s="29"/>
      <c r="D59" s="29"/>
      <c r="E59" s="29"/>
      <c r="F59" s="23"/>
      <c r="G59" s="23"/>
      <c r="H59" s="23"/>
      <c r="I59" s="23"/>
      <c r="J59" s="23"/>
      <c r="K59" s="23"/>
      <c r="L59" s="23"/>
      <c r="M59" s="23"/>
      <c r="N59" s="23"/>
      <c r="O59" s="23"/>
      <c r="P59" s="23"/>
      <c r="Q59" s="23"/>
    </row>
    <row r="60" spans="3:17" x14ac:dyDescent="0.75">
      <c r="C60" s="30" t="s">
        <v>42</v>
      </c>
      <c r="D60" s="31"/>
      <c r="E60" s="31"/>
      <c r="F60" s="26">
        <f>SUM(F52:F58)</f>
        <v>7600</v>
      </c>
      <c r="G60" s="26">
        <f t="shared" ref="G60:Q60" si="3">SUM(G52:G58)</f>
        <v>7000</v>
      </c>
      <c r="H60" s="26">
        <f t="shared" si="3"/>
        <v>7400</v>
      </c>
      <c r="I60" s="26">
        <f t="shared" si="3"/>
        <v>9200</v>
      </c>
      <c r="J60" s="26">
        <f t="shared" si="3"/>
        <v>7000</v>
      </c>
      <c r="K60" s="26">
        <f t="shared" si="3"/>
        <v>7500</v>
      </c>
      <c r="L60" s="26">
        <f t="shared" si="3"/>
        <v>7500</v>
      </c>
      <c r="M60" s="26">
        <f t="shared" si="3"/>
        <v>7100</v>
      </c>
      <c r="N60" s="26">
        <f t="shared" si="3"/>
        <v>9050</v>
      </c>
      <c r="O60" s="26">
        <f t="shared" si="3"/>
        <v>9250</v>
      </c>
      <c r="P60" s="26">
        <f t="shared" si="3"/>
        <v>8700</v>
      </c>
      <c r="Q60" s="26">
        <f t="shared" si="3"/>
        <v>9400</v>
      </c>
    </row>
    <row r="61" spans="3:17" x14ac:dyDescent="0.75">
      <c r="C61" s="31"/>
      <c r="D61" s="31"/>
      <c r="E61" s="31"/>
      <c r="F61" s="26"/>
      <c r="G61" s="26"/>
      <c r="H61" s="26"/>
      <c r="I61" s="26"/>
      <c r="J61" s="26"/>
      <c r="K61" s="26"/>
      <c r="L61" s="26"/>
      <c r="M61" s="26"/>
      <c r="N61" s="26"/>
      <c r="O61" s="26"/>
      <c r="P61" s="26"/>
      <c r="Q61" s="26"/>
    </row>
    <row r="64" spans="3:17" ht="18.5" x14ac:dyDescent="0.9">
      <c r="C64" s="17" t="s">
        <v>7</v>
      </c>
      <c r="D64" s="18"/>
      <c r="E64" s="18"/>
    </row>
    <row r="66" spans="3:17" x14ac:dyDescent="0.75">
      <c r="C66" s="19" t="s">
        <v>47</v>
      </c>
      <c r="D66" s="28"/>
      <c r="E66" s="28"/>
      <c r="F66" s="21" t="s">
        <v>31</v>
      </c>
      <c r="G66" s="21" t="s">
        <v>32</v>
      </c>
      <c r="H66" s="21" t="s">
        <v>33</v>
      </c>
      <c r="I66" s="21" t="s">
        <v>34</v>
      </c>
      <c r="J66" s="21" t="s">
        <v>20</v>
      </c>
      <c r="K66" s="21" t="s">
        <v>35</v>
      </c>
      <c r="L66" s="21" t="s">
        <v>36</v>
      </c>
      <c r="M66" s="21" t="s">
        <v>37</v>
      </c>
      <c r="N66" s="21" t="s">
        <v>38</v>
      </c>
      <c r="O66" s="21" t="s">
        <v>39</v>
      </c>
      <c r="P66" s="21" t="s">
        <v>40</v>
      </c>
      <c r="Q66" s="21" t="s">
        <v>41</v>
      </c>
    </row>
    <row r="67" spans="3:17" x14ac:dyDescent="0.75">
      <c r="C67" s="28"/>
      <c r="D67" s="28"/>
      <c r="E67" s="28"/>
      <c r="F67" s="21"/>
      <c r="G67" s="21"/>
      <c r="H67" s="21"/>
      <c r="I67" s="21"/>
      <c r="J67" s="21"/>
      <c r="K67" s="21"/>
      <c r="L67" s="21"/>
      <c r="M67" s="21"/>
      <c r="N67" s="21"/>
      <c r="O67" s="21"/>
      <c r="P67" s="21"/>
      <c r="Q67" s="21"/>
    </row>
    <row r="68" spans="3:17" x14ac:dyDescent="0.75">
      <c r="C68" s="29" t="s">
        <v>6</v>
      </c>
      <c r="D68" s="29"/>
      <c r="E68" s="29"/>
      <c r="F68" s="23">
        <f>_xlfn.XLOOKUP(F66,Expenses!$D$9:$D$20,Expenses!$E$9:$E$20)</f>
        <v>2100</v>
      </c>
      <c r="G68" s="23">
        <f>_xlfn.XLOOKUP(G66,Expenses!$D$9:$D$20,Expenses!$E$9:$E$20)</f>
        <v>2100</v>
      </c>
      <c r="H68" s="23">
        <f>_xlfn.XLOOKUP(H66,Expenses!$D$9:$D$20,Expenses!$E$9:$E$20)</f>
        <v>2100</v>
      </c>
      <c r="I68" s="23">
        <f>_xlfn.XLOOKUP(I66,Expenses!$D$9:$D$20,Expenses!$E$9:$E$20)</f>
        <v>2100</v>
      </c>
      <c r="J68" s="23">
        <f>_xlfn.XLOOKUP(J66,Expenses!$D$9:$D$20,Expenses!$E$9:$E$20)</f>
        <v>2100</v>
      </c>
      <c r="K68" s="23">
        <f>_xlfn.XLOOKUP(K66,Expenses!$D$9:$D$20,Expenses!$E$9:$E$20)</f>
        <v>2100</v>
      </c>
      <c r="L68" s="23">
        <f>_xlfn.XLOOKUP(L66,Expenses!$D$9:$D$20,Expenses!$E$9:$E$20)</f>
        <v>2350</v>
      </c>
      <c r="M68" s="23">
        <f>_xlfn.XLOOKUP(M66,Expenses!$D$9:$D$20,Expenses!$E$9:$E$20)</f>
        <v>2350</v>
      </c>
      <c r="N68" s="23">
        <f>_xlfn.XLOOKUP(N66,Expenses!$D$9:$D$20,Expenses!$E$9:$E$20)</f>
        <v>2350</v>
      </c>
      <c r="O68" s="23">
        <f>_xlfn.XLOOKUP(O66,Expenses!$D$9:$D$20,Expenses!$E$9:$E$20)</f>
        <v>2350</v>
      </c>
      <c r="P68" s="23">
        <f>_xlfn.XLOOKUP(P66,Expenses!$D$9:$D$20,Expenses!$E$9:$E$20)</f>
        <v>2350</v>
      </c>
      <c r="Q68" s="23">
        <f>_xlfn.XLOOKUP(Q66,Expenses!$D$9:$D$20,Expenses!$E$9:$E$20)</f>
        <v>2350</v>
      </c>
    </row>
    <row r="69" spans="3:17" x14ac:dyDescent="0.75">
      <c r="C69" s="29"/>
      <c r="D69" s="29"/>
      <c r="E69" s="29"/>
      <c r="F69" s="23"/>
      <c r="G69" s="23"/>
      <c r="H69" s="23"/>
      <c r="I69" s="23"/>
      <c r="J69" s="23"/>
      <c r="K69" s="23"/>
      <c r="L69" s="23"/>
      <c r="M69" s="23"/>
      <c r="N69" s="23"/>
      <c r="O69" s="23"/>
      <c r="P69" s="23"/>
      <c r="Q69" s="23"/>
    </row>
    <row r="70" spans="3:17" x14ac:dyDescent="0.75">
      <c r="C70" s="29" t="s">
        <v>15</v>
      </c>
      <c r="D70" s="29"/>
      <c r="E70" s="29"/>
      <c r="F70" s="23">
        <f>_xlfn.XLOOKUP(F66,Expenses!$D$9:$D$20,Expenses!$F$9:$F$20)</f>
        <v>300</v>
      </c>
      <c r="G70" s="23">
        <f>_xlfn.XLOOKUP(G66,Expenses!$D$9:$D$20,Expenses!$F$9:$F$20)</f>
        <v>300</v>
      </c>
      <c r="H70" s="23">
        <f>_xlfn.XLOOKUP(H66,Expenses!$D$9:$D$20,Expenses!$F$9:$F$20)</f>
        <v>300</v>
      </c>
      <c r="I70" s="23">
        <f>_xlfn.XLOOKUP(I66,Expenses!$D$9:$D$20,Expenses!$F$9:$F$20)</f>
        <v>300</v>
      </c>
      <c r="J70" s="23">
        <f>_xlfn.XLOOKUP(J66,Expenses!$D$9:$D$20,Expenses!$F$9:$F$20)</f>
        <v>300</v>
      </c>
      <c r="K70" s="23">
        <f>_xlfn.XLOOKUP(K66,Expenses!$D$9:$D$20,Expenses!$F$9:$F$20)</f>
        <v>300</v>
      </c>
      <c r="L70" s="23">
        <f>_xlfn.XLOOKUP(L66,Expenses!$D$9:$D$20,Expenses!$F$9:$F$20)</f>
        <v>300</v>
      </c>
      <c r="M70" s="23">
        <f>_xlfn.XLOOKUP(M66,Expenses!$D$9:$D$20,Expenses!$F$9:$F$20)</f>
        <v>300</v>
      </c>
      <c r="N70" s="23">
        <f>_xlfn.XLOOKUP(N66,Expenses!$D$9:$D$20,Expenses!$F$9:$F$20)</f>
        <v>300</v>
      </c>
      <c r="O70" s="23">
        <f>_xlfn.XLOOKUP(O66,Expenses!$D$9:$D$20,Expenses!$F$9:$F$20)</f>
        <v>300</v>
      </c>
      <c r="P70" s="23">
        <f>_xlfn.XLOOKUP(P66,Expenses!$D$9:$D$20,Expenses!$F$9:$F$20)</f>
        <v>400</v>
      </c>
      <c r="Q70" s="23">
        <f>_xlfn.XLOOKUP(Q66,Expenses!$D$9:$D$20,Expenses!$F$9:$F$20)</f>
        <v>300</v>
      </c>
    </row>
    <row r="71" spans="3:17" x14ac:dyDescent="0.75">
      <c r="C71" s="29"/>
      <c r="D71" s="29"/>
      <c r="E71" s="29"/>
      <c r="F71" s="23"/>
      <c r="G71" s="23"/>
      <c r="H71" s="23"/>
      <c r="I71" s="23"/>
      <c r="J71" s="23"/>
      <c r="K71" s="23"/>
      <c r="L71" s="23"/>
      <c r="M71" s="23"/>
      <c r="N71" s="23"/>
      <c r="O71" s="23"/>
      <c r="P71" s="23"/>
      <c r="Q71" s="23"/>
    </row>
    <row r="72" spans="3:17" x14ac:dyDescent="0.75">
      <c r="C72" s="29" t="s">
        <v>13</v>
      </c>
      <c r="D72" s="29"/>
      <c r="E72" s="29"/>
      <c r="F72" s="23">
        <f>_xlfn.XLOOKUP(F66,Expenses!$D$9:$D$20,Expenses!$G$9:$G$20)</f>
        <v>225</v>
      </c>
      <c r="G72" s="23">
        <f>_xlfn.XLOOKUP(G66,Expenses!$D$9:$D$20,Expenses!$G$9:$G$20)</f>
        <v>225</v>
      </c>
      <c r="H72" s="23">
        <f>_xlfn.XLOOKUP(H66,Expenses!$D$9:$D$20,Expenses!$G$9:$G$20)</f>
        <v>150</v>
      </c>
      <c r="I72" s="23">
        <f>_xlfn.XLOOKUP(I66,Expenses!$D$9:$D$20,Expenses!$G$9:$G$20)</f>
        <v>150</v>
      </c>
      <c r="J72" s="23">
        <f>_xlfn.XLOOKUP(J66,Expenses!$D$9:$D$20,Expenses!$G$9:$G$20)</f>
        <v>300</v>
      </c>
      <c r="K72" s="23">
        <f>_xlfn.XLOOKUP(K66,Expenses!$D$9:$D$20,Expenses!$G$9:$G$20)</f>
        <v>225</v>
      </c>
      <c r="L72" s="23">
        <f>_xlfn.XLOOKUP(L66,Expenses!$D$9:$D$20,Expenses!$G$9:$G$20)</f>
        <v>225</v>
      </c>
      <c r="M72" s="23">
        <f>_xlfn.XLOOKUP(M66,Expenses!$D$9:$D$20,Expenses!$G$9:$G$20)</f>
        <v>150</v>
      </c>
      <c r="N72" s="23">
        <f>_xlfn.XLOOKUP(N66,Expenses!$D$9:$D$20,Expenses!$G$9:$G$20)</f>
        <v>300</v>
      </c>
      <c r="O72" s="23">
        <f>_xlfn.XLOOKUP(O66,Expenses!$D$9:$D$20,Expenses!$G$9:$G$20)</f>
        <v>225</v>
      </c>
      <c r="P72" s="23">
        <f>_xlfn.XLOOKUP(P66,Expenses!$D$9:$D$20,Expenses!$G$9:$G$20)</f>
        <v>225</v>
      </c>
      <c r="Q72" s="23">
        <f>_xlfn.XLOOKUP(Q66,Expenses!$D$9:$D$20,Expenses!$G$9:$G$20)</f>
        <v>300</v>
      </c>
    </row>
    <row r="73" spans="3:17" x14ac:dyDescent="0.75">
      <c r="C73" s="29"/>
      <c r="D73" s="29"/>
      <c r="E73" s="29"/>
      <c r="F73" s="23"/>
      <c r="G73" s="23"/>
      <c r="H73" s="23"/>
      <c r="I73" s="23"/>
      <c r="J73" s="23"/>
      <c r="K73" s="23"/>
      <c r="L73" s="23"/>
      <c r="M73" s="23"/>
      <c r="N73" s="23"/>
      <c r="O73" s="23"/>
      <c r="P73" s="23"/>
      <c r="Q73" s="23"/>
    </row>
    <row r="74" spans="3:17" x14ac:dyDescent="0.75">
      <c r="C74" s="29" t="s">
        <v>16</v>
      </c>
      <c r="D74" s="29"/>
      <c r="E74" s="29"/>
      <c r="F74" s="23">
        <f>_xlfn.XLOOKUP(F66,Expenses!$D$9:$D$20,Expenses!$H$9:$H$20)</f>
        <v>400</v>
      </c>
      <c r="G74" s="23">
        <f>_xlfn.XLOOKUP(G66,Expenses!$D$9:$D$20,Expenses!$H$9:$H$20)</f>
        <v>300</v>
      </c>
      <c r="H74" s="23">
        <f>_xlfn.XLOOKUP(H66,Expenses!$D$9:$D$20,Expenses!$H$9:$H$20)</f>
        <v>100</v>
      </c>
      <c r="I74" s="23">
        <f>_xlfn.XLOOKUP(I66,Expenses!$D$9:$D$20,Expenses!$H$9:$H$20)</f>
        <v>500</v>
      </c>
      <c r="J74" s="23">
        <f>_xlfn.XLOOKUP(J66,Expenses!$D$9:$D$20,Expenses!$H$9:$H$20)</f>
        <v>300</v>
      </c>
      <c r="K74" s="23">
        <f>_xlfn.XLOOKUP(K66,Expenses!$D$9:$D$20,Expenses!$H$9:$H$20)</f>
        <v>300</v>
      </c>
      <c r="L74" s="23">
        <f>_xlfn.XLOOKUP(L66,Expenses!$D$9:$D$20,Expenses!$H$9:$H$20)</f>
        <v>150</v>
      </c>
      <c r="M74" s="23">
        <f>_xlfn.XLOOKUP(M66,Expenses!$D$9:$D$20,Expenses!$H$9:$H$20)</f>
        <v>200</v>
      </c>
      <c r="N74" s="23">
        <f>_xlfn.XLOOKUP(N66,Expenses!$D$9:$D$20,Expenses!$H$9:$H$20)</f>
        <v>200</v>
      </c>
      <c r="O74" s="23">
        <f>_xlfn.XLOOKUP(O66,Expenses!$D$9:$D$20,Expenses!$H$9:$H$20)</f>
        <v>500</v>
      </c>
      <c r="P74" s="23">
        <f>_xlfn.XLOOKUP(P66,Expenses!$D$9:$D$20,Expenses!$H$9:$H$20)</f>
        <v>200</v>
      </c>
      <c r="Q74" s="23">
        <f>_xlfn.XLOOKUP(Q66,Expenses!$D$9:$D$20,Expenses!$H$9:$H$20)</f>
        <v>100</v>
      </c>
    </row>
    <row r="75" spans="3:17" x14ac:dyDescent="0.75">
      <c r="C75" s="29"/>
      <c r="D75" s="29"/>
      <c r="E75" s="29"/>
      <c r="F75" s="23"/>
      <c r="G75" s="23"/>
      <c r="H75" s="23"/>
      <c r="I75" s="23"/>
      <c r="J75" s="23"/>
      <c r="K75" s="23"/>
      <c r="L75" s="23"/>
      <c r="M75" s="23"/>
      <c r="N75" s="23"/>
      <c r="O75" s="23"/>
      <c r="P75" s="23"/>
      <c r="Q75" s="23"/>
    </row>
    <row r="76" spans="3:17" x14ac:dyDescent="0.75">
      <c r="C76" s="29" t="s">
        <v>11</v>
      </c>
      <c r="D76" s="29"/>
      <c r="E76" s="29"/>
      <c r="F76" s="23">
        <f>_xlfn.XLOOKUP(F66,Expenses!$D$9:$D$20,Expenses!$I$9:$I$20)</f>
        <v>650</v>
      </c>
      <c r="G76" s="23">
        <f>_xlfn.XLOOKUP(G66,Expenses!$D$9:$D$20,Expenses!$I$9:$I$20)</f>
        <v>560</v>
      </c>
      <c r="H76" s="23">
        <f>_xlfn.XLOOKUP(H66,Expenses!$D$9:$D$20,Expenses!$I$9:$I$20)</f>
        <v>575</v>
      </c>
      <c r="I76" s="23">
        <f>_xlfn.XLOOKUP(I66,Expenses!$D$9:$D$20,Expenses!$I$9:$I$20)</f>
        <v>620</v>
      </c>
      <c r="J76" s="23">
        <f>_xlfn.XLOOKUP(J66,Expenses!$D$9:$D$20,Expenses!$I$9:$I$20)</f>
        <v>650</v>
      </c>
      <c r="K76" s="23">
        <f>_xlfn.XLOOKUP(K66,Expenses!$D$9:$D$20,Expenses!$I$9:$I$20)</f>
        <v>500</v>
      </c>
      <c r="L76" s="23">
        <f>_xlfn.XLOOKUP(L66,Expenses!$D$9:$D$20,Expenses!$I$9:$I$20)</f>
        <v>650</v>
      </c>
      <c r="M76" s="23">
        <f>_xlfn.XLOOKUP(M66,Expenses!$D$9:$D$20,Expenses!$I$9:$I$20)</f>
        <v>650</v>
      </c>
      <c r="N76" s="23">
        <f>_xlfn.XLOOKUP(N66,Expenses!$D$9:$D$20,Expenses!$I$9:$I$20)</f>
        <v>600</v>
      </c>
      <c r="O76" s="23">
        <f>_xlfn.XLOOKUP(O66,Expenses!$D$9:$D$20,Expenses!$I$9:$I$20)</f>
        <v>475</v>
      </c>
      <c r="P76" s="23">
        <f>_xlfn.XLOOKUP(P66,Expenses!$D$9:$D$20,Expenses!$I$9:$I$20)</f>
        <v>600</v>
      </c>
      <c r="Q76" s="23">
        <f>_xlfn.XLOOKUP(Q66,Expenses!$D$9:$D$20,Expenses!$I$9:$I$20)</f>
        <v>550</v>
      </c>
    </row>
    <row r="77" spans="3:17" x14ac:dyDescent="0.75">
      <c r="C77" s="29"/>
      <c r="D77" s="29"/>
      <c r="E77" s="29"/>
      <c r="F77" s="23"/>
      <c r="G77" s="23"/>
      <c r="H77" s="23"/>
      <c r="I77" s="23"/>
      <c r="J77" s="23"/>
      <c r="K77" s="23"/>
      <c r="L77" s="23"/>
      <c r="M77" s="23"/>
      <c r="N77" s="23"/>
      <c r="O77" s="23"/>
      <c r="P77" s="23"/>
      <c r="Q77" s="23"/>
    </row>
    <row r="78" spans="3:17" x14ac:dyDescent="0.75">
      <c r="C78" s="29" t="s">
        <v>9</v>
      </c>
      <c r="D78" s="29"/>
      <c r="E78" s="29"/>
      <c r="F78" s="23">
        <f>_xlfn.XLOOKUP(F66,Expenses!$D$9:$D$20,Expenses!$J$9:$J$20)</f>
        <v>410</v>
      </c>
      <c r="G78" s="23">
        <f>_xlfn.XLOOKUP(G66,Expenses!$D$9:$D$20,Expenses!$J$9:$J$20)</f>
        <v>430</v>
      </c>
      <c r="H78" s="23">
        <f>_xlfn.XLOOKUP(H66,Expenses!$D$9:$D$20,Expenses!$J$9:$J$20)</f>
        <v>380</v>
      </c>
      <c r="I78" s="23">
        <f>_xlfn.XLOOKUP(I66,Expenses!$D$9:$D$20,Expenses!$J$9:$J$20)</f>
        <v>350</v>
      </c>
      <c r="J78" s="23">
        <f>_xlfn.XLOOKUP(J66,Expenses!$D$9:$D$20,Expenses!$J$9:$J$20)</f>
        <v>330</v>
      </c>
      <c r="K78" s="23">
        <f>_xlfn.XLOOKUP(K66,Expenses!$D$9:$D$20,Expenses!$J$9:$J$20)</f>
        <v>290</v>
      </c>
      <c r="L78" s="23">
        <f>_xlfn.XLOOKUP(L66,Expenses!$D$9:$D$20,Expenses!$J$9:$J$20)</f>
        <v>340</v>
      </c>
      <c r="M78" s="23">
        <f>_xlfn.XLOOKUP(M66,Expenses!$D$9:$D$20,Expenses!$J$9:$J$20)</f>
        <v>340</v>
      </c>
      <c r="N78" s="23">
        <f>_xlfn.XLOOKUP(N66,Expenses!$D$9:$D$20,Expenses!$J$9:$J$20)</f>
        <v>320</v>
      </c>
      <c r="O78" s="23">
        <f>_xlfn.XLOOKUP(O66,Expenses!$D$9:$D$20,Expenses!$J$9:$J$20)</f>
        <v>310</v>
      </c>
      <c r="P78" s="23">
        <f>_xlfn.XLOOKUP(P66,Expenses!$D$9:$D$20,Expenses!$J$9:$J$20)</f>
        <v>290</v>
      </c>
      <c r="Q78" s="23">
        <f>_xlfn.XLOOKUP(Q66,Expenses!$D$9:$D$20,Expenses!$J$9:$J$20)</f>
        <v>425</v>
      </c>
    </row>
    <row r="79" spans="3:17" x14ac:dyDescent="0.75">
      <c r="C79" s="29"/>
      <c r="D79" s="29"/>
      <c r="E79" s="29"/>
      <c r="F79" s="23"/>
      <c r="G79" s="23"/>
      <c r="H79" s="23"/>
      <c r="I79" s="23"/>
      <c r="J79" s="23"/>
      <c r="K79" s="23"/>
      <c r="L79" s="23"/>
      <c r="M79" s="23"/>
      <c r="N79" s="23"/>
      <c r="O79" s="23"/>
      <c r="P79" s="23"/>
      <c r="Q79" s="23"/>
    </row>
    <row r="80" spans="3:17" x14ac:dyDescent="0.75">
      <c r="C80" s="29" t="s">
        <v>17</v>
      </c>
      <c r="D80" s="29"/>
      <c r="E80" s="29"/>
      <c r="F80" s="23">
        <f>_xlfn.XLOOKUP(F66,Expenses!$D$9:$D$20,Expenses!$K$9:$K$20)</f>
        <v>475</v>
      </c>
      <c r="G80" s="23">
        <f>_xlfn.XLOOKUP(G66,Expenses!$D$9:$D$20,Expenses!$K$9:$K$20)</f>
        <v>550</v>
      </c>
      <c r="H80" s="23">
        <f>_xlfn.XLOOKUP(H66,Expenses!$D$9:$D$20,Expenses!$K$9:$K$20)</f>
        <v>375</v>
      </c>
      <c r="I80" s="23">
        <f>_xlfn.XLOOKUP(I66,Expenses!$D$9:$D$20,Expenses!$K$9:$K$20)</f>
        <v>425</v>
      </c>
      <c r="J80" s="23">
        <f>_xlfn.XLOOKUP(J66,Expenses!$D$9:$D$20,Expenses!$K$9:$K$20)</f>
        <v>430</v>
      </c>
      <c r="K80" s="23">
        <f>_xlfn.XLOOKUP(K66,Expenses!$D$9:$D$20,Expenses!$K$9:$K$20)</f>
        <v>300</v>
      </c>
      <c r="L80" s="23">
        <f>_xlfn.XLOOKUP(L66,Expenses!$D$9:$D$20,Expenses!$K$9:$K$20)</f>
        <v>775</v>
      </c>
      <c r="M80" s="23">
        <f>_xlfn.XLOOKUP(M66,Expenses!$D$9:$D$20,Expenses!$K$9:$K$20)</f>
        <v>900</v>
      </c>
      <c r="N80" s="23">
        <f>_xlfn.XLOOKUP(N66,Expenses!$D$9:$D$20,Expenses!$K$9:$K$20)</f>
        <v>450</v>
      </c>
      <c r="O80" s="23">
        <f>_xlfn.XLOOKUP(O66,Expenses!$D$9:$D$20,Expenses!$K$9:$K$20)</f>
        <v>300</v>
      </c>
      <c r="P80" s="23">
        <f>_xlfn.XLOOKUP(P66,Expenses!$D$9:$D$20,Expenses!$K$9:$K$20)</f>
        <v>550</v>
      </c>
      <c r="Q80" s="23">
        <f>_xlfn.XLOOKUP(Q66,Expenses!$D$9:$D$20,Expenses!$K$9:$K$20)</f>
        <v>1400</v>
      </c>
    </row>
    <row r="81" spans="3:17" x14ac:dyDescent="0.75">
      <c r="C81" s="29"/>
      <c r="D81" s="29"/>
      <c r="E81" s="29"/>
      <c r="F81" s="23"/>
      <c r="G81" s="23"/>
      <c r="H81" s="23"/>
      <c r="I81" s="23"/>
      <c r="J81" s="23"/>
      <c r="K81" s="23"/>
      <c r="L81" s="23"/>
      <c r="M81" s="23"/>
      <c r="N81" s="23"/>
      <c r="O81" s="23"/>
      <c r="P81" s="23"/>
      <c r="Q81" s="23"/>
    </row>
    <row r="82" spans="3:17" x14ac:dyDescent="0.75">
      <c r="C82" s="32" t="s">
        <v>42</v>
      </c>
      <c r="D82" s="33"/>
      <c r="E82" s="33"/>
      <c r="F82" s="26">
        <f>SUM(F68:F81)</f>
        <v>4560</v>
      </c>
      <c r="G82" s="26">
        <f t="shared" ref="G82:Q82" si="4">SUM(G68:G81)</f>
        <v>4465</v>
      </c>
      <c r="H82" s="26">
        <f t="shared" si="4"/>
        <v>3980</v>
      </c>
      <c r="I82" s="26">
        <f t="shared" si="4"/>
        <v>4445</v>
      </c>
      <c r="J82" s="26">
        <f t="shared" si="4"/>
        <v>4410</v>
      </c>
      <c r="K82" s="26">
        <f t="shared" si="4"/>
        <v>4015</v>
      </c>
      <c r="L82" s="26">
        <f t="shared" si="4"/>
        <v>4790</v>
      </c>
      <c r="M82" s="26">
        <f t="shared" si="4"/>
        <v>4890</v>
      </c>
      <c r="N82" s="26">
        <f t="shared" si="4"/>
        <v>4520</v>
      </c>
      <c r="O82" s="26">
        <f t="shared" si="4"/>
        <v>4460</v>
      </c>
      <c r="P82" s="26">
        <f t="shared" si="4"/>
        <v>4615</v>
      </c>
      <c r="Q82" s="26">
        <f t="shared" si="4"/>
        <v>5425</v>
      </c>
    </row>
    <row r="83" spans="3:17" x14ac:dyDescent="0.75">
      <c r="C83" s="33"/>
      <c r="D83" s="33"/>
      <c r="E83" s="33"/>
      <c r="F83" s="26"/>
      <c r="G83" s="26"/>
      <c r="H83" s="26"/>
      <c r="I83" s="26"/>
      <c r="J83" s="26"/>
      <c r="K83" s="26"/>
      <c r="L83" s="26"/>
      <c r="M83" s="26"/>
      <c r="N83" s="26"/>
      <c r="O83" s="26"/>
      <c r="P83" s="26"/>
      <c r="Q83" s="26"/>
    </row>
  </sheetData>
  <mergeCells count="252">
    <mergeCell ref="Q80:Q81"/>
    <mergeCell ref="K82:K83"/>
    <mergeCell ref="L82:L83"/>
    <mergeCell ref="M82:M83"/>
    <mergeCell ref="N82:N83"/>
    <mergeCell ref="O82:O83"/>
    <mergeCell ref="M80:M81"/>
    <mergeCell ref="N80:N81"/>
    <mergeCell ref="O80:O81"/>
    <mergeCell ref="P80:P81"/>
    <mergeCell ref="C82:E83"/>
    <mergeCell ref="F82:F83"/>
    <mergeCell ref="G82:G83"/>
    <mergeCell ref="H82:H83"/>
    <mergeCell ref="I82:I83"/>
    <mergeCell ref="P78:P79"/>
    <mergeCell ref="Q78:Q79"/>
    <mergeCell ref="C80:E81"/>
    <mergeCell ref="F80:F81"/>
    <mergeCell ref="G80:G81"/>
    <mergeCell ref="H80:H81"/>
    <mergeCell ref="I80:I81"/>
    <mergeCell ref="J80:J81"/>
    <mergeCell ref="K80:K81"/>
    <mergeCell ref="L80:L81"/>
    <mergeCell ref="J78:J79"/>
    <mergeCell ref="K78:K79"/>
    <mergeCell ref="L78:L79"/>
    <mergeCell ref="M78:M79"/>
    <mergeCell ref="N78:N79"/>
    <mergeCell ref="O78:O79"/>
    <mergeCell ref="P82:P83"/>
    <mergeCell ref="Q82:Q83"/>
    <mergeCell ref="J82:J83"/>
    <mergeCell ref="M76:M77"/>
    <mergeCell ref="N76:N77"/>
    <mergeCell ref="O76:O77"/>
    <mergeCell ref="P76:P77"/>
    <mergeCell ref="Q76:Q77"/>
    <mergeCell ref="C78:E79"/>
    <mergeCell ref="F78:F79"/>
    <mergeCell ref="G78:G79"/>
    <mergeCell ref="H78:H79"/>
    <mergeCell ref="I78:I79"/>
    <mergeCell ref="C76:E77"/>
    <mergeCell ref="F76:F77"/>
    <mergeCell ref="G76:G77"/>
    <mergeCell ref="H76:H77"/>
    <mergeCell ref="I76:I77"/>
    <mergeCell ref="J76:J77"/>
    <mergeCell ref="K76:K77"/>
    <mergeCell ref="L76:L77"/>
    <mergeCell ref="J74:J75"/>
    <mergeCell ref="K74:K75"/>
    <mergeCell ref="L74:L75"/>
    <mergeCell ref="M72:M73"/>
    <mergeCell ref="N72:N73"/>
    <mergeCell ref="O72:O73"/>
    <mergeCell ref="P72:P73"/>
    <mergeCell ref="Q72:Q73"/>
    <mergeCell ref="C74:E75"/>
    <mergeCell ref="F74:F75"/>
    <mergeCell ref="G74:G75"/>
    <mergeCell ref="H74:H75"/>
    <mergeCell ref="I74:I75"/>
    <mergeCell ref="P74:P75"/>
    <mergeCell ref="Q74:Q75"/>
    <mergeCell ref="M74:M75"/>
    <mergeCell ref="N74:N75"/>
    <mergeCell ref="O74:O75"/>
    <mergeCell ref="C72:E73"/>
    <mergeCell ref="F72:F73"/>
    <mergeCell ref="G72:G73"/>
    <mergeCell ref="H72:H73"/>
    <mergeCell ref="I72:I73"/>
    <mergeCell ref="J72:J73"/>
    <mergeCell ref="K72:K73"/>
    <mergeCell ref="L72:L73"/>
    <mergeCell ref="J70:J71"/>
    <mergeCell ref="K70:K71"/>
    <mergeCell ref="L70:L71"/>
    <mergeCell ref="M68:M69"/>
    <mergeCell ref="N68:N69"/>
    <mergeCell ref="O68:O69"/>
    <mergeCell ref="P68:P69"/>
    <mergeCell ref="Q68:Q69"/>
    <mergeCell ref="C70:E71"/>
    <mergeCell ref="F70:F71"/>
    <mergeCell ref="G70:G71"/>
    <mergeCell ref="H70:H71"/>
    <mergeCell ref="I70:I71"/>
    <mergeCell ref="P70:P71"/>
    <mergeCell ref="Q70:Q71"/>
    <mergeCell ref="M70:M71"/>
    <mergeCell ref="N70:N71"/>
    <mergeCell ref="O70:O71"/>
    <mergeCell ref="C68:E69"/>
    <mergeCell ref="F68:F69"/>
    <mergeCell ref="G68:G69"/>
    <mergeCell ref="H68:H69"/>
    <mergeCell ref="I68:I69"/>
    <mergeCell ref="J68:J69"/>
    <mergeCell ref="K68:K69"/>
    <mergeCell ref="L68:L69"/>
    <mergeCell ref="J66:J67"/>
    <mergeCell ref="K66:K67"/>
    <mergeCell ref="L66:L67"/>
    <mergeCell ref="N60:N61"/>
    <mergeCell ref="O60:O61"/>
    <mergeCell ref="P60:P61"/>
    <mergeCell ref="Q60:Q61"/>
    <mergeCell ref="C64:E64"/>
    <mergeCell ref="C66:E67"/>
    <mergeCell ref="F66:F67"/>
    <mergeCell ref="G66:G67"/>
    <mergeCell ref="H66:H67"/>
    <mergeCell ref="I66:I67"/>
    <mergeCell ref="P66:P67"/>
    <mergeCell ref="Q66:Q67"/>
    <mergeCell ref="M66:M67"/>
    <mergeCell ref="N66:N67"/>
    <mergeCell ref="O66:O67"/>
    <mergeCell ref="C60:E61"/>
    <mergeCell ref="F60:F61"/>
    <mergeCell ref="G60:G61"/>
    <mergeCell ref="H60:H61"/>
    <mergeCell ref="I60:I61"/>
    <mergeCell ref="J60:J61"/>
    <mergeCell ref="K60:K61"/>
    <mergeCell ref="L60:L61"/>
    <mergeCell ref="M60:M61"/>
    <mergeCell ref="N56:N57"/>
    <mergeCell ref="O56:O57"/>
    <mergeCell ref="P56:P57"/>
    <mergeCell ref="Q56:Q57"/>
    <mergeCell ref="C58:E59"/>
    <mergeCell ref="F58:F59"/>
    <mergeCell ref="G58:G59"/>
    <mergeCell ref="H58:H59"/>
    <mergeCell ref="I58:I59"/>
    <mergeCell ref="J58:J59"/>
    <mergeCell ref="Q58:Q59"/>
    <mergeCell ref="K58:K59"/>
    <mergeCell ref="L58:L59"/>
    <mergeCell ref="M58:M59"/>
    <mergeCell ref="N58:N59"/>
    <mergeCell ref="O58:O59"/>
    <mergeCell ref="P58:P59"/>
    <mergeCell ref="C56:E57"/>
    <mergeCell ref="F56:F57"/>
    <mergeCell ref="G56:G57"/>
    <mergeCell ref="H56:H57"/>
    <mergeCell ref="I56:I57"/>
    <mergeCell ref="J56:J57"/>
    <mergeCell ref="K56:K57"/>
    <mergeCell ref="L56:L57"/>
    <mergeCell ref="M56:M57"/>
    <mergeCell ref="P52:P53"/>
    <mergeCell ref="Q52:Q53"/>
    <mergeCell ref="C54:E55"/>
    <mergeCell ref="F54:F55"/>
    <mergeCell ref="G54:G55"/>
    <mergeCell ref="H54:H55"/>
    <mergeCell ref="I54:I55"/>
    <mergeCell ref="J54:J55"/>
    <mergeCell ref="Q54:Q55"/>
    <mergeCell ref="K54:K55"/>
    <mergeCell ref="L54:L55"/>
    <mergeCell ref="M54:M55"/>
    <mergeCell ref="N54:N55"/>
    <mergeCell ref="O54:O55"/>
    <mergeCell ref="P54:P55"/>
    <mergeCell ref="Q50:Q51"/>
    <mergeCell ref="C52:E53"/>
    <mergeCell ref="F52:F53"/>
    <mergeCell ref="G52:G53"/>
    <mergeCell ref="H52:H53"/>
    <mergeCell ref="I52:I53"/>
    <mergeCell ref="J52:J53"/>
    <mergeCell ref="K52:K53"/>
    <mergeCell ref="L52:L53"/>
    <mergeCell ref="M52:M53"/>
    <mergeCell ref="K50:K51"/>
    <mergeCell ref="L50:L51"/>
    <mergeCell ref="M50:M51"/>
    <mergeCell ref="N50:N51"/>
    <mergeCell ref="O50:O51"/>
    <mergeCell ref="P50:P51"/>
    <mergeCell ref="C50:E51"/>
    <mergeCell ref="F50:F51"/>
    <mergeCell ref="G50:G51"/>
    <mergeCell ref="H50:H51"/>
    <mergeCell ref="I50:I51"/>
    <mergeCell ref="J50:J51"/>
    <mergeCell ref="N52:N53"/>
    <mergeCell ref="O52:O53"/>
    <mergeCell ref="L44:L45"/>
    <mergeCell ref="M44:M45"/>
    <mergeCell ref="N44:N45"/>
    <mergeCell ref="O44:O45"/>
    <mergeCell ref="P44:P45"/>
    <mergeCell ref="Q44:Q45"/>
    <mergeCell ref="F44:F45"/>
    <mergeCell ref="G44:G45"/>
    <mergeCell ref="H44:H45"/>
    <mergeCell ref="I44:I45"/>
    <mergeCell ref="J44:J45"/>
    <mergeCell ref="K44:K45"/>
    <mergeCell ref="L42:L43"/>
    <mergeCell ref="M42:M43"/>
    <mergeCell ref="N42:N43"/>
    <mergeCell ref="O42:O43"/>
    <mergeCell ref="P42:P43"/>
    <mergeCell ref="Q42:Q43"/>
    <mergeCell ref="F42:F43"/>
    <mergeCell ref="G42:G43"/>
    <mergeCell ref="H42:H43"/>
    <mergeCell ref="I42:I43"/>
    <mergeCell ref="J42:J43"/>
    <mergeCell ref="K42:K43"/>
    <mergeCell ref="O40:O41"/>
    <mergeCell ref="P40:P41"/>
    <mergeCell ref="Q40:Q41"/>
    <mergeCell ref="N38:N39"/>
    <mergeCell ref="O38:O39"/>
    <mergeCell ref="P38:P39"/>
    <mergeCell ref="Q38:Q39"/>
    <mergeCell ref="L38:L39"/>
    <mergeCell ref="M38:M39"/>
    <mergeCell ref="J40:J41"/>
    <mergeCell ref="K40:K41"/>
    <mergeCell ref="H38:H39"/>
    <mergeCell ref="I38:I39"/>
    <mergeCell ref="J38:J39"/>
    <mergeCell ref="K38:K39"/>
    <mergeCell ref="L40:L41"/>
    <mergeCell ref="M40:M41"/>
    <mergeCell ref="N40:N41"/>
    <mergeCell ref="C3:I7"/>
    <mergeCell ref="C9:I13"/>
    <mergeCell ref="C36:E36"/>
    <mergeCell ref="C48:E48"/>
    <mergeCell ref="C38:E39"/>
    <mergeCell ref="C40:E41"/>
    <mergeCell ref="C42:E43"/>
    <mergeCell ref="C44:E45"/>
    <mergeCell ref="F38:F39"/>
    <mergeCell ref="G38:G39"/>
    <mergeCell ref="F40:F41"/>
    <mergeCell ref="G40:G41"/>
    <mergeCell ref="H40:H41"/>
    <mergeCell ref="I40:I4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71084-08B9-44F7-B866-F5BB3B18FB34}">
  <dimension ref="C3:G19"/>
  <sheetViews>
    <sheetView zoomScale="72" zoomScaleNormal="89" workbookViewId="0">
      <selection activeCell="BQ15" sqref="BQ15"/>
    </sheetView>
  </sheetViews>
  <sheetFormatPr defaultRowHeight="14.75" x14ac:dyDescent="0.75"/>
  <cols>
    <col min="3" max="3" width="13.86328125" bestFit="1" customWidth="1"/>
    <col min="4" max="4" width="16.08984375" bestFit="1" customWidth="1"/>
    <col min="5" max="5" width="8.26953125" bestFit="1" customWidth="1"/>
    <col min="6" max="6" width="9.54296875" bestFit="1" customWidth="1"/>
    <col min="7" max="7" width="13.31640625" bestFit="1" customWidth="1"/>
    <col min="8" max="8" width="10.58984375" bestFit="1" customWidth="1"/>
    <col min="9" max="9" width="11.7265625" bestFit="1" customWidth="1"/>
    <col min="10" max="10" width="8.6328125" bestFit="1" customWidth="1"/>
    <col min="11" max="11" width="7.5" bestFit="1" customWidth="1"/>
    <col min="12" max="12" width="13.31640625" bestFit="1" customWidth="1"/>
    <col min="13" max="13" width="5.54296875" bestFit="1" customWidth="1"/>
    <col min="14" max="14" width="7.2265625" bestFit="1" customWidth="1"/>
    <col min="15" max="15" width="10.58984375" bestFit="1" customWidth="1"/>
  </cols>
  <sheetData>
    <row r="3" spans="3:7" x14ac:dyDescent="0.75">
      <c r="C3" s="11" t="s">
        <v>28</v>
      </c>
      <c r="D3" t="s">
        <v>5</v>
      </c>
    </row>
    <row r="4" spans="3:7" x14ac:dyDescent="0.75">
      <c r="C4" s="11" t="s">
        <v>0</v>
      </c>
      <c r="D4" t="s">
        <v>53</v>
      </c>
    </row>
    <row r="6" spans="3:7" x14ac:dyDescent="0.75">
      <c r="C6" s="11" t="s">
        <v>51</v>
      </c>
      <c r="D6" s="11" t="s">
        <v>50</v>
      </c>
    </row>
    <row r="7" spans="3:7" x14ac:dyDescent="0.75">
      <c r="C7" s="11" t="s">
        <v>48</v>
      </c>
      <c r="D7" t="s">
        <v>4</v>
      </c>
      <c r="E7" t="s">
        <v>10</v>
      </c>
      <c r="F7" t="s">
        <v>8</v>
      </c>
      <c r="G7" t="s">
        <v>12</v>
      </c>
    </row>
    <row r="8" spans="3:7" x14ac:dyDescent="0.75">
      <c r="C8" s="12" t="s">
        <v>31</v>
      </c>
      <c r="D8" s="13">
        <v>5000</v>
      </c>
      <c r="E8" s="13">
        <v>200</v>
      </c>
      <c r="F8" s="13">
        <v>1200</v>
      </c>
      <c r="G8" s="13">
        <v>1200</v>
      </c>
    </row>
    <row r="9" spans="3:7" x14ac:dyDescent="0.75">
      <c r="C9" s="12" t="s">
        <v>32</v>
      </c>
      <c r="D9" s="13">
        <v>5000</v>
      </c>
      <c r="E9" s="13">
        <v>100</v>
      </c>
      <c r="F9" s="13">
        <v>800</v>
      </c>
      <c r="G9" s="13">
        <v>1100</v>
      </c>
    </row>
    <row r="10" spans="3:7" x14ac:dyDescent="0.75">
      <c r="C10" s="12" t="s">
        <v>33</v>
      </c>
      <c r="D10" s="13">
        <v>5000</v>
      </c>
      <c r="E10" s="13">
        <v>500</v>
      </c>
      <c r="F10" s="13">
        <v>900</v>
      </c>
      <c r="G10" s="13">
        <v>1000</v>
      </c>
    </row>
    <row r="11" spans="3:7" x14ac:dyDescent="0.75">
      <c r="C11" s="12" t="s">
        <v>34</v>
      </c>
      <c r="D11" s="13">
        <v>7500</v>
      </c>
      <c r="E11" s="13">
        <v>0</v>
      </c>
      <c r="F11" s="13">
        <v>900</v>
      </c>
      <c r="G11" s="13">
        <v>800</v>
      </c>
    </row>
    <row r="12" spans="3:7" x14ac:dyDescent="0.75">
      <c r="C12" s="12" t="s">
        <v>20</v>
      </c>
      <c r="D12" s="13">
        <v>5000</v>
      </c>
      <c r="E12" s="13">
        <v>300</v>
      </c>
      <c r="F12" s="13">
        <v>900</v>
      </c>
      <c r="G12" s="13">
        <v>800</v>
      </c>
    </row>
    <row r="13" spans="3:7" x14ac:dyDescent="0.75">
      <c r="C13" s="12" t="s">
        <v>35</v>
      </c>
      <c r="D13" s="13">
        <v>5000</v>
      </c>
      <c r="E13" s="13">
        <v>300</v>
      </c>
      <c r="F13" s="13">
        <v>0</v>
      </c>
      <c r="G13" s="13">
        <v>2200</v>
      </c>
    </row>
    <row r="14" spans="3:7" x14ac:dyDescent="0.75">
      <c r="C14" s="12" t="s">
        <v>36</v>
      </c>
      <c r="D14" s="13">
        <v>5000</v>
      </c>
      <c r="E14" s="13">
        <v>400</v>
      </c>
      <c r="F14" s="13">
        <v>0</v>
      </c>
      <c r="G14" s="13">
        <v>2100</v>
      </c>
    </row>
    <row r="15" spans="3:7" x14ac:dyDescent="0.75">
      <c r="C15" s="12" t="s">
        <v>37</v>
      </c>
      <c r="D15" s="13">
        <v>5000</v>
      </c>
      <c r="E15" s="13">
        <v>200</v>
      </c>
      <c r="F15" s="13">
        <v>0</v>
      </c>
      <c r="G15" s="13">
        <v>1900</v>
      </c>
    </row>
    <row r="16" spans="3:7" x14ac:dyDescent="0.75">
      <c r="C16" s="12" t="s">
        <v>38</v>
      </c>
      <c r="D16" s="13">
        <v>5000</v>
      </c>
      <c r="E16" s="13">
        <v>850</v>
      </c>
      <c r="F16" s="13">
        <v>1500</v>
      </c>
      <c r="G16" s="13">
        <v>1700</v>
      </c>
    </row>
    <row r="17" spans="3:7" x14ac:dyDescent="0.75">
      <c r="C17" s="12" t="s">
        <v>39</v>
      </c>
      <c r="D17" s="13">
        <v>5000</v>
      </c>
      <c r="E17" s="13">
        <v>950</v>
      </c>
      <c r="F17" s="13">
        <v>1600</v>
      </c>
      <c r="G17" s="13">
        <v>1700</v>
      </c>
    </row>
    <row r="18" spans="3:7" x14ac:dyDescent="0.75">
      <c r="C18" s="12" t="s">
        <v>40</v>
      </c>
      <c r="D18" s="13">
        <v>5000</v>
      </c>
      <c r="E18" s="13">
        <v>600</v>
      </c>
      <c r="F18" s="13">
        <v>1500</v>
      </c>
      <c r="G18" s="13">
        <v>1600</v>
      </c>
    </row>
    <row r="19" spans="3:7" x14ac:dyDescent="0.75">
      <c r="C19" s="12" t="s">
        <v>41</v>
      </c>
      <c r="D19" s="13">
        <v>6000</v>
      </c>
      <c r="E19" s="13">
        <v>700</v>
      </c>
      <c r="F19" s="13">
        <v>700</v>
      </c>
      <c r="G19" s="13">
        <v>2000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91101-7EBE-4C48-A273-8944FAAC865A}">
  <dimension ref="C3:G8"/>
  <sheetViews>
    <sheetView workbookViewId="0">
      <selection activeCell="AJ10" sqref="AJ10"/>
    </sheetView>
  </sheetViews>
  <sheetFormatPr defaultRowHeight="14.75" x14ac:dyDescent="0.75"/>
  <cols>
    <col min="3" max="3" width="12.40625" bestFit="1" customWidth="1"/>
    <col min="4" max="4" width="13.86328125" bestFit="1" customWidth="1"/>
  </cols>
  <sheetData>
    <row r="3" spans="3:7" x14ac:dyDescent="0.75">
      <c r="C3" s="11" t="s">
        <v>0</v>
      </c>
      <c r="D3" t="s">
        <v>53</v>
      </c>
    </row>
    <row r="4" spans="3:7" x14ac:dyDescent="0.75">
      <c r="F4" t="s">
        <v>5</v>
      </c>
      <c r="G4">
        <f>GETPIVOTDATA("Amount",$C$5,"Description","Income")</f>
        <v>96700</v>
      </c>
    </row>
    <row r="5" spans="3:7" x14ac:dyDescent="0.75">
      <c r="C5" s="11" t="s">
        <v>48</v>
      </c>
      <c r="D5" t="s">
        <v>51</v>
      </c>
      <c r="F5" t="s">
        <v>29</v>
      </c>
      <c r="G5">
        <f>GETPIVOTDATA("Amount",$C$5,"Description","Expense")</f>
        <v>54575</v>
      </c>
    </row>
    <row r="6" spans="3:7" x14ac:dyDescent="0.75">
      <c r="C6" s="12" t="s">
        <v>29</v>
      </c>
      <c r="D6" s="15">
        <v>54575</v>
      </c>
      <c r="F6" t="s">
        <v>44</v>
      </c>
      <c r="G6">
        <f>G4-G5</f>
        <v>42125</v>
      </c>
    </row>
    <row r="7" spans="3:7" x14ac:dyDescent="0.75">
      <c r="C7" s="12" t="s">
        <v>5</v>
      </c>
      <c r="D7" s="15">
        <v>96700</v>
      </c>
      <c r="F7" t="s">
        <v>54</v>
      </c>
      <c r="G7" s="16">
        <f>G6/G4</f>
        <v>0.43562564632885215</v>
      </c>
    </row>
    <row r="8" spans="3:7" x14ac:dyDescent="0.75">
      <c r="C8" s="12" t="s">
        <v>49</v>
      </c>
      <c r="D8" s="15">
        <v>151275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6CF65-3B55-4C9F-8D0C-5A4B18F73BE0}">
  <dimension ref="C2:D12"/>
  <sheetViews>
    <sheetView workbookViewId="0">
      <selection activeCell="AM6" sqref="AM6"/>
    </sheetView>
  </sheetViews>
  <sheetFormatPr defaultRowHeight="14.75" x14ac:dyDescent="0.75"/>
  <cols>
    <col min="3" max="3" width="18.6328125" bestFit="1" customWidth="1"/>
    <col min="4" max="4" width="13.86328125" bestFit="1" customWidth="1"/>
  </cols>
  <sheetData>
    <row r="2" spans="3:4" x14ac:dyDescent="0.75">
      <c r="C2" s="11" t="s">
        <v>0</v>
      </c>
      <c r="D2" t="s">
        <v>53</v>
      </c>
    </row>
    <row r="3" spans="3:4" x14ac:dyDescent="0.75">
      <c r="C3" s="11" t="s">
        <v>28</v>
      </c>
      <c r="D3" t="s">
        <v>29</v>
      </c>
    </row>
    <row r="5" spans="3:4" x14ac:dyDescent="0.75">
      <c r="C5" s="11" t="s">
        <v>48</v>
      </c>
      <c r="D5" t="s">
        <v>51</v>
      </c>
    </row>
    <row r="6" spans="3:4" x14ac:dyDescent="0.75">
      <c r="C6" s="12" t="s">
        <v>15</v>
      </c>
      <c r="D6" s="15">
        <v>3700</v>
      </c>
    </row>
    <row r="7" spans="3:4" x14ac:dyDescent="0.75">
      <c r="C7" s="12" t="s">
        <v>13</v>
      </c>
      <c r="D7" s="15">
        <v>2700</v>
      </c>
    </row>
    <row r="8" spans="3:4" x14ac:dyDescent="0.75">
      <c r="C8" s="12" t="s">
        <v>16</v>
      </c>
      <c r="D8" s="15">
        <v>3250</v>
      </c>
    </row>
    <row r="9" spans="3:4" x14ac:dyDescent="0.75">
      <c r="C9" s="12" t="s">
        <v>11</v>
      </c>
      <c r="D9" s="15">
        <v>7080</v>
      </c>
    </row>
    <row r="10" spans="3:4" x14ac:dyDescent="0.75">
      <c r="C10" s="12" t="s">
        <v>6</v>
      </c>
      <c r="D10" s="15">
        <v>26700</v>
      </c>
    </row>
    <row r="11" spans="3:4" x14ac:dyDescent="0.75">
      <c r="C11" s="12" t="s">
        <v>17</v>
      </c>
      <c r="D11" s="15">
        <v>6930</v>
      </c>
    </row>
    <row r="12" spans="3:4" x14ac:dyDescent="0.75">
      <c r="C12" s="12" t="s">
        <v>9</v>
      </c>
      <c r="D12" s="15">
        <v>4215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157E5-5E73-44CA-A159-B486F3F88BD1}">
  <dimension ref="C3:I25"/>
  <sheetViews>
    <sheetView zoomScale="84" workbookViewId="0">
      <selection activeCell="AM12" sqref="AM12"/>
    </sheetView>
  </sheetViews>
  <sheetFormatPr defaultRowHeight="14.75" x14ac:dyDescent="0.75"/>
  <cols>
    <col min="4" max="4" width="13.7265625" bestFit="1" customWidth="1"/>
    <col min="5" max="5" width="15.31640625" bestFit="1" customWidth="1"/>
    <col min="6" max="6" width="8.1328125" bestFit="1" customWidth="1"/>
    <col min="7" max="7" width="9.40625" bestFit="1" customWidth="1"/>
    <col min="8" max="8" width="13.1328125" bestFit="1" customWidth="1"/>
    <col min="9" max="9" width="10.453125" bestFit="1" customWidth="1"/>
    <col min="10" max="10" width="11.453125" bestFit="1" customWidth="1"/>
    <col min="11" max="11" width="8.40625" bestFit="1" customWidth="1"/>
    <col min="12" max="12" width="7.31640625" bestFit="1" customWidth="1"/>
    <col min="13" max="13" width="13.04296875" bestFit="1" customWidth="1"/>
    <col min="14" max="14" width="5.453125" bestFit="1" customWidth="1"/>
    <col min="15" max="15" width="7" bestFit="1" customWidth="1"/>
    <col min="16" max="16" width="10.1796875" bestFit="1" customWidth="1"/>
  </cols>
  <sheetData>
    <row r="3" spans="4:9" x14ac:dyDescent="0.75">
      <c r="D3" s="11" t="s">
        <v>28</v>
      </c>
      <c r="E3" t="s">
        <v>5</v>
      </c>
    </row>
    <row r="4" spans="4:9" x14ac:dyDescent="0.75">
      <c r="D4" s="11" t="s">
        <v>0</v>
      </c>
      <c r="E4" t="s">
        <v>53</v>
      </c>
    </row>
    <row r="6" spans="4:9" x14ac:dyDescent="0.75">
      <c r="D6" s="11" t="s">
        <v>51</v>
      </c>
      <c r="E6" s="11" t="s">
        <v>50</v>
      </c>
    </row>
    <row r="7" spans="4:9" x14ac:dyDescent="0.75">
      <c r="D7" s="11" t="s">
        <v>48</v>
      </c>
      <c r="E7" t="s">
        <v>4</v>
      </c>
      <c r="F7" t="s">
        <v>10</v>
      </c>
      <c r="G7" t="s">
        <v>8</v>
      </c>
      <c r="H7" t="s">
        <v>12</v>
      </c>
      <c r="I7" t="s">
        <v>49</v>
      </c>
    </row>
    <row r="8" spans="4:9" x14ac:dyDescent="0.75">
      <c r="D8" s="12" t="s">
        <v>31</v>
      </c>
      <c r="E8" s="13">
        <v>5000</v>
      </c>
      <c r="F8" s="13">
        <v>200</v>
      </c>
      <c r="G8" s="13">
        <v>1200</v>
      </c>
      <c r="H8" s="13">
        <v>1200</v>
      </c>
      <c r="I8" s="13">
        <v>7600</v>
      </c>
    </row>
    <row r="9" spans="4:9" x14ac:dyDescent="0.75">
      <c r="D9" s="12" t="s">
        <v>32</v>
      </c>
      <c r="E9" s="13">
        <v>5000</v>
      </c>
      <c r="F9" s="13">
        <v>100</v>
      </c>
      <c r="G9" s="13">
        <v>800</v>
      </c>
      <c r="H9" s="13">
        <v>1100</v>
      </c>
      <c r="I9" s="13">
        <v>7000</v>
      </c>
    </row>
    <row r="10" spans="4:9" x14ac:dyDescent="0.75">
      <c r="D10" s="12" t="s">
        <v>33</v>
      </c>
      <c r="E10" s="13">
        <v>5000</v>
      </c>
      <c r="F10" s="13">
        <v>500</v>
      </c>
      <c r="G10" s="13">
        <v>900</v>
      </c>
      <c r="H10" s="13">
        <v>1000</v>
      </c>
      <c r="I10" s="13">
        <v>7400</v>
      </c>
    </row>
    <row r="11" spans="4:9" x14ac:dyDescent="0.75">
      <c r="D11" s="12" t="s">
        <v>34</v>
      </c>
      <c r="E11" s="13">
        <v>7500</v>
      </c>
      <c r="F11" s="13">
        <v>0</v>
      </c>
      <c r="G11" s="13">
        <v>900</v>
      </c>
      <c r="H11" s="13">
        <v>800</v>
      </c>
      <c r="I11" s="13">
        <v>9200</v>
      </c>
    </row>
    <row r="12" spans="4:9" x14ac:dyDescent="0.75">
      <c r="D12" s="12" t="s">
        <v>20</v>
      </c>
      <c r="E12" s="13">
        <v>5000</v>
      </c>
      <c r="F12" s="13">
        <v>300</v>
      </c>
      <c r="G12" s="13">
        <v>900</v>
      </c>
      <c r="H12" s="13">
        <v>800</v>
      </c>
      <c r="I12" s="13">
        <v>7000</v>
      </c>
    </row>
    <row r="13" spans="4:9" x14ac:dyDescent="0.75">
      <c r="D13" s="12" t="s">
        <v>35</v>
      </c>
      <c r="E13" s="13">
        <v>5000</v>
      </c>
      <c r="F13" s="13">
        <v>300</v>
      </c>
      <c r="G13" s="13">
        <v>0</v>
      </c>
      <c r="H13" s="13">
        <v>2200</v>
      </c>
      <c r="I13" s="13">
        <v>7500</v>
      </c>
    </row>
    <row r="14" spans="4:9" x14ac:dyDescent="0.75">
      <c r="D14" s="12" t="s">
        <v>36</v>
      </c>
      <c r="E14" s="13">
        <v>5000</v>
      </c>
      <c r="F14" s="13">
        <v>400</v>
      </c>
      <c r="G14" s="13">
        <v>0</v>
      </c>
      <c r="H14" s="13">
        <v>2100</v>
      </c>
      <c r="I14" s="13">
        <v>7500</v>
      </c>
    </row>
    <row r="15" spans="4:9" x14ac:dyDescent="0.75">
      <c r="D15" s="12" t="s">
        <v>37</v>
      </c>
      <c r="E15" s="13">
        <v>5000</v>
      </c>
      <c r="F15" s="13">
        <v>200</v>
      </c>
      <c r="G15" s="13">
        <v>0</v>
      </c>
      <c r="H15" s="13">
        <v>1900</v>
      </c>
      <c r="I15" s="13">
        <v>7100</v>
      </c>
    </row>
    <row r="16" spans="4:9" x14ac:dyDescent="0.75">
      <c r="D16" s="12" t="s">
        <v>38</v>
      </c>
      <c r="E16" s="13">
        <v>5000</v>
      </c>
      <c r="F16" s="13">
        <v>850</v>
      </c>
      <c r="G16" s="13">
        <v>1500</v>
      </c>
      <c r="H16" s="13">
        <v>1700</v>
      </c>
      <c r="I16" s="13">
        <v>9050</v>
      </c>
    </row>
    <row r="17" spans="3:9" x14ac:dyDescent="0.75">
      <c r="D17" s="12" t="s">
        <v>39</v>
      </c>
      <c r="E17" s="13">
        <v>5000</v>
      </c>
      <c r="F17" s="13">
        <v>950</v>
      </c>
      <c r="G17" s="13">
        <v>1600</v>
      </c>
      <c r="H17" s="13">
        <v>1700</v>
      </c>
      <c r="I17" s="13">
        <v>9250</v>
      </c>
    </row>
    <row r="18" spans="3:9" x14ac:dyDescent="0.75">
      <c r="D18" s="12" t="s">
        <v>40</v>
      </c>
      <c r="E18" s="13">
        <v>5000</v>
      </c>
      <c r="F18" s="13">
        <v>600</v>
      </c>
      <c r="G18" s="13">
        <v>1500</v>
      </c>
      <c r="H18" s="13">
        <v>1600</v>
      </c>
      <c r="I18" s="13">
        <v>8700</v>
      </c>
    </row>
    <row r="19" spans="3:9" x14ac:dyDescent="0.75">
      <c r="D19" s="12" t="s">
        <v>41</v>
      </c>
      <c r="E19" s="13">
        <v>6000</v>
      </c>
      <c r="F19" s="13">
        <v>700</v>
      </c>
      <c r="G19" s="13">
        <v>700</v>
      </c>
      <c r="H19" s="13">
        <v>2000</v>
      </c>
      <c r="I19" s="13">
        <v>9400</v>
      </c>
    </row>
    <row r="20" spans="3:9" x14ac:dyDescent="0.75">
      <c r="D20" s="12" t="s">
        <v>49</v>
      </c>
      <c r="E20" s="13">
        <v>63500</v>
      </c>
      <c r="F20" s="13">
        <v>5100</v>
      </c>
      <c r="G20" s="13">
        <v>10000</v>
      </c>
      <c r="H20" s="13">
        <v>18100</v>
      </c>
      <c r="I20" s="13">
        <v>96700</v>
      </c>
    </row>
    <row r="25" spans="3:9" x14ac:dyDescent="0.75">
      <c r="C25"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8A04E-28DB-4780-9338-526F187CA0FB}">
  <dimension ref="D4:L21"/>
  <sheetViews>
    <sheetView topLeftCell="A3" zoomScale="86" zoomScaleNormal="55" workbookViewId="0">
      <selection activeCell="BQ14" sqref="BQ14"/>
    </sheetView>
  </sheetViews>
  <sheetFormatPr defaultRowHeight="14.75" x14ac:dyDescent="0.75"/>
  <cols>
    <col min="4" max="4" width="13.6796875" bestFit="1" customWidth="1"/>
    <col min="5" max="5" width="14.7265625" bestFit="1" customWidth="1"/>
    <col min="6" max="6" width="18.76953125" bestFit="1" customWidth="1"/>
    <col min="7" max="7" width="11.31640625" bestFit="1" customWidth="1"/>
    <col min="8" max="8" width="12.54296875" bestFit="1" customWidth="1"/>
    <col min="9" max="9" width="8.40625" bestFit="1" customWidth="1"/>
    <col min="10" max="10" width="7" bestFit="1" customWidth="1"/>
    <col min="11" max="11" width="6.6796875" bestFit="1" customWidth="1"/>
    <col min="12" max="12" width="10.1796875" bestFit="1" customWidth="1"/>
  </cols>
  <sheetData>
    <row r="4" spans="4:12" x14ac:dyDescent="0.75">
      <c r="D4" s="11" t="s">
        <v>28</v>
      </c>
      <c r="E4" t="s">
        <v>29</v>
      </c>
    </row>
    <row r="5" spans="4:12" x14ac:dyDescent="0.75">
      <c r="D5" s="11" t="s">
        <v>0</v>
      </c>
      <c r="E5" t="s">
        <v>53</v>
      </c>
    </row>
    <row r="7" spans="4:12" x14ac:dyDescent="0.75">
      <c r="D7" s="11" t="s">
        <v>51</v>
      </c>
      <c r="E7" s="11" t="s">
        <v>50</v>
      </c>
    </row>
    <row r="8" spans="4:12" x14ac:dyDescent="0.75">
      <c r="D8" s="11" t="s">
        <v>48</v>
      </c>
      <c r="E8" t="s">
        <v>6</v>
      </c>
      <c r="F8" t="s">
        <v>15</v>
      </c>
      <c r="G8" t="s">
        <v>13</v>
      </c>
      <c r="H8" t="s">
        <v>16</v>
      </c>
      <c r="I8" t="s">
        <v>11</v>
      </c>
      <c r="J8" t="s">
        <v>9</v>
      </c>
      <c r="K8" t="s">
        <v>17</v>
      </c>
      <c r="L8" t="s">
        <v>49</v>
      </c>
    </row>
    <row r="9" spans="4:12" x14ac:dyDescent="0.75">
      <c r="D9" s="12" t="s">
        <v>31</v>
      </c>
      <c r="E9" s="13">
        <v>2100</v>
      </c>
      <c r="F9" s="13">
        <v>300</v>
      </c>
      <c r="G9" s="13">
        <v>225</v>
      </c>
      <c r="H9" s="13">
        <v>400</v>
      </c>
      <c r="I9" s="13">
        <v>650</v>
      </c>
      <c r="J9" s="13">
        <v>410</v>
      </c>
      <c r="K9" s="13">
        <v>475</v>
      </c>
      <c r="L9" s="13">
        <v>4560</v>
      </c>
    </row>
    <row r="10" spans="4:12" x14ac:dyDescent="0.75">
      <c r="D10" s="12" t="s">
        <v>32</v>
      </c>
      <c r="E10" s="13">
        <v>2100</v>
      </c>
      <c r="F10" s="13">
        <v>300</v>
      </c>
      <c r="G10" s="13">
        <v>225</v>
      </c>
      <c r="H10" s="13">
        <v>300</v>
      </c>
      <c r="I10" s="13">
        <v>560</v>
      </c>
      <c r="J10" s="13">
        <v>430</v>
      </c>
      <c r="K10" s="13">
        <v>550</v>
      </c>
      <c r="L10" s="13">
        <v>4465</v>
      </c>
    </row>
    <row r="11" spans="4:12" x14ac:dyDescent="0.75">
      <c r="D11" s="12" t="s">
        <v>33</v>
      </c>
      <c r="E11" s="13">
        <v>2100</v>
      </c>
      <c r="F11" s="13">
        <v>300</v>
      </c>
      <c r="G11" s="13">
        <v>150</v>
      </c>
      <c r="H11" s="13">
        <v>100</v>
      </c>
      <c r="I11" s="13">
        <v>575</v>
      </c>
      <c r="J11" s="13">
        <v>380</v>
      </c>
      <c r="K11" s="13">
        <v>375</v>
      </c>
      <c r="L11" s="13">
        <v>3980</v>
      </c>
    </row>
    <row r="12" spans="4:12" x14ac:dyDescent="0.75">
      <c r="D12" s="12" t="s">
        <v>34</v>
      </c>
      <c r="E12" s="13">
        <v>2100</v>
      </c>
      <c r="F12" s="13">
        <v>300</v>
      </c>
      <c r="G12" s="13">
        <v>150</v>
      </c>
      <c r="H12" s="13">
        <v>500</v>
      </c>
      <c r="I12" s="13">
        <v>620</v>
      </c>
      <c r="J12" s="13">
        <v>350</v>
      </c>
      <c r="K12" s="13">
        <v>425</v>
      </c>
      <c r="L12" s="13">
        <v>4445</v>
      </c>
    </row>
    <row r="13" spans="4:12" x14ac:dyDescent="0.75">
      <c r="D13" s="12" t="s">
        <v>20</v>
      </c>
      <c r="E13" s="13">
        <v>2100</v>
      </c>
      <c r="F13" s="13">
        <v>300</v>
      </c>
      <c r="G13" s="13">
        <v>300</v>
      </c>
      <c r="H13" s="13">
        <v>300</v>
      </c>
      <c r="I13" s="13">
        <v>650</v>
      </c>
      <c r="J13" s="13">
        <v>330</v>
      </c>
      <c r="K13" s="13">
        <v>430</v>
      </c>
      <c r="L13" s="13">
        <v>4410</v>
      </c>
    </row>
    <row r="14" spans="4:12" x14ac:dyDescent="0.75">
      <c r="D14" s="12" t="s">
        <v>35</v>
      </c>
      <c r="E14" s="13">
        <v>2100</v>
      </c>
      <c r="F14" s="13">
        <v>300</v>
      </c>
      <c r="G14" s="13">
        <v>225</v>
      </c>
      <c r="H14" s="13">
        <v>300</v>
      </c>
      <c r="I14" s="13">
        <v>500</v>
      </c>
      <c r="J14" s="13">
        <v>290</v>
      </c>
      <c r="K14" s="13">
        <v>300</v>
      </c>
      <c r="L14" s="13">
        <v>4015</v>
      </c>
    </row>
    <row r="15" spans="4:12" x14ac:dyDescent="0.75">
      <c r="D15" s="12" t="s">
        <v>36</v>
      </c>
      <c r="E15" s="13">
        <v>2350</v>
      </c>
      <c r="F15" s="13">
        <v>300</v>
      </c>
      <c r="G15" s="13">
        <v>225</v>
      </c>
      <c r="H15" s="13">
        <v>150</v>
      </c>
      <c r="I15" s="13">
        <v>650</v>
      </c>
      <c r="J15" s="13">
        <v>340</v>
      </c>
      <c r="K15" s="13">
        <v>775</v>
      </c>
      <c r="L15" s="13">
        <v>4790</v>
      </c>
    </row>
    <row r="16" spans="4:12" x14ac:dyDescent="0.75">
      <c r="D16" s="12" t="s">
        <v>37</v>
      </c>
      <c r="E16" s="13">
        <v>2350</v>
      </c>
      <c r="F16" s="13">
        <v>300</v>
      </c>
      <c r="G16" s="13">
        <v>150</v>
      </c>
      <c r="H16" s="13">
        <v>200</v>
      </c>
      <c r="I16" s="13">
        <v>650</v>
      </c>
      <c r="J16" s="13">
        <v>340</v>
      </c>
      <c r="K16" s="13">
        <v>900</v>
      </c>
      <c r="L16" s="13">
        <v>4890</v>
      </c>
    </row>
    <row r="17" spans="4:12" x14ac:dyDescent="0.75">
      <c r="D17" s="12" t="s">
        <v>38</v>
      </c>
      <c r="E17" s="13">
        <v>2350</v>
      </c>
      <c r="F17" s="13">
        <v>300</v>
      </c>
      <c r="G17" s="13">
        <v>300</v>
      </c>
      <c r="H17" s="13">
        <v>200</v>
      </c>
      <c r="I17" s="13">
        <v>600</v>
      </c>
      <c r="J17" s="13">
        <v>320</v>
      </c>
      <c r="K17" s="13">
        <v>450</v>
      </c>
      <c r="L17" s="13">
        <v>4520</v>
      </c>
    </row>
    <row r="18" spans="4:12" x14ac:dyDescent="0.75">
      <c r="D18" s="12" t="s">
        <v>39</v>
      </c>
      <c r="E18" s="13">
        <v>2350</v>
      </c>
      <c r="F18" s="13">
        <v>300</v>
      </c>
      <c r="G18" s="13">
        <v>225</v>
      </c>
      <c r="H18" s="13">
        <v>500</v>
      </c>
      <c r="I18" s="13">
        <v>475</v>
      </c>
      <c r="J18" s="13">
        <v>310</v>
      </c>
      <c r="K18" s="13">
        <v>300</v>
      </c>
      <c r="L18" s="13">
        <v>4460</v>
      </c>
    </row>
    <row r="19" spans="4:12" x14ac:dyDescent="0.75">
      <c r="D19" s="12" t="s">
        <v>40</v>
      </c>
      <c r="E19" s="13">
        <v>2350</v>
      </c>
      <c r="F19" s="13">
        <v>400</v>
      </c>
      <c r="G19" s="13">
        <v>225</v>
      </c>
      <c r="H19" s="13">
        <v>200</v>
      </c>
      <c r="I19" s="13">
        <v>600</v>
      </c>
      <c r="J19" s="13">
        <v>290</v>
      </c>
      <c r="K19" s="13">
        <v>550</v>
      </c>
      <c r="L19" s="13">
        <v>4615</v>
      </c>
    </row>
    <row r="20" spans="4:12" x14ac:dyDescent="0.75">
      <c r="D20" s="12" t="s">
        <v>41</v>
      </c>
      <c r="E20" s="13">
        <v>2350</v>
      </c>
      <c r="F20" s="13">
        <v>300</v>
      </c>
      <c r="G20" s="13">
        <v>300</v>
      </c>
      <c r="H20" s="13">
        <v>100</v>
      </c>
      <c r="I20" s="13">
        <v>550</v>
      </c>
      <c r="J20" s="13">
        <v>425</v>
      </c>
      <c r="K20" s="13">
        <v>1400</v>
      </c>
      <c r="L20" s="13">
        <v>5425</v>
      </c>
    </row>
    <row r="21" spans="4:12" x14ac:dyDescent="0.75">
      <c r="D21" s="12" t="s">
        <v>49</v>
      </c>
      <c r="E21" s="13">
        <v>26700</v>
      </c>
      <c r="F21" s="13">
        <v>3700</v>
      </c>
      <c r="G21" s="13">
        <v>2700</v>
      </c>
      <c r="H21" s="13">
        <v>3250</v>
      </c>
      <c r="I21" s="13">
        <v>7080</v>
      </c>
      <c r="J21" s="13">
        <v>4215</v>
      </c>
      <c r="K21" s="13">
        <v>6930</v>
      </c>
      <c r="L21" s="13">
        <v>54575</v>
      </c>
    </row>
  </sheetData>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8 E A A B Q S w M E F A A C A A g A A I W M W M 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A C F j 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A h Y x Y D w 2 p x s g B A A B E B Q A A E w A c A E Z v c m 1 1 b G F z L 1 N l Y 3 R p b 2 4 x L m 0 g o h g A K K A U A A A A A A A A A A A A A A A A A A A A A A A A A A A A z V P f i 9 p A E H 4 X / B + W v Z c I S 0 B a + t D D B 5 t T 8 I 7 S 9 g z c g 8 q x S a Z m u c 2 s 7 A 9 Q g v 9 7 N y Z q T m P 7 0 k J 9 C c 7 M z v f N 9 8 0 Y S K 1 Q S O b 1 d 3 j f 7 / V 7 J u c a M n J H p 0 5 K 8 s A t p 2 R E J N h + j / j f X D m d g o 9 M t i n I 8 E X p t 0 S p t 2 A q J I S R Q g t o T U A n n 5 f f n 7 8 9 T q J 4 v j x U k j G i 4 5 I k L l u D F b h e N o E v x 4 D H M n m i u M 7 C r T R b O m A E P Q V G r H Y w Y D X 8 D F N V w G v M E 1 m R q N m U i 5 m F Y k T r J G V P A r M R P d T Q 1 X 5 R z b B q 3 t / R K O e 4 9 g P G u w 1 U k x 3 K w l h z N D + V L i I l X Y F V 0 g R t M F a W 9 K s f L 6 e e k M 8 S C 1 u 7 Z 6 S k s b A e 5 z L 6 A C b V Y l P p e p U b F 8 q h 9 e E Z 2 k 8 f w w p s v x + c G I 4 3 G 8 D M U / z h Q O / O H C N V J A I h K C + G Y N 4 L / 8 L A z R 7 D z i Y X O F 1 t Z v 6 v t r 5 k K r S x x M N q n l r Q 5 t x w n G W 1 Z s E 1 K i P 0 6 i E j w N O c x F 6 M c G 6 5 t s H i o O u K k Q + D l l J n E s + g d A b V U t Z A L f A m 1 c S D 3 x F m Z / + 6 S J 1 s v H D u a F Z L l L b 4 w z + s U B f 7 a p V O K x A 5 r Q H T 3 X E L + j 2 B 3 U D t 6 2 y c + o 8 O s 2 F 0 4 z K b 7 N 8 7 z X d w / / 4 2 b 7 l C 7 3 8 B U E s B A i 0 A F A A C A A g A A I W M W M H X h 0 u l A A A A 9 g A A A B I A A A A A A A A A A A A A A A A A A A A A A E N v b m Z p Z y 9 Q Y W N r Y W d l L n h t b F B L A Q I t A B Q A A g A I A A C F j F g P y u m r p A A A A O k A A A A T A A A A A A A A A A A A A A A A A P E A A A B b Q 2 9 u d G V u d F 9 U e X B l c 1 0 u e G 1 s U E s B A i 0 A F A A C A A g A A I W M W A 8 N q c b I A Q A A R A U A A B M A A A A A A A A A A A A A A A A A 4 g E A A E Z v c m 1 1 b G F z L 1 N l Y 3 R p b 2 4 x L m 1 Q S w U G A A A A A A M A A w D C A A A A 9 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R c A A A A A A A D r 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w Z W 5 z Z T w v S X R l b V B h d G g + P C 9 J d G V t T G 9 j Y X R p b 2 4 + P F N 0 Y W J s Z U V u d H J p Z X M + P E V u d H J 5 I F R 5 c G U 9 I k l z U H J p d m F 0 Z S I g V m F s d W U 9 I m w w I i A v P j x F b n R y e S B U e X B l P S J R d W V y e U l E I i B W Y W x 1 Z T 0 i c z Y y M 2 Z m Y T Q 3 L W Z j M z I t N G V k N S 1 i Y m Z h L W E 2 M 2 V m O T k 5 Z W M w O 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4 N C I g L z 4 8 R W 5 0 c n k g V H l w Z T 0 i R m l s b E V y c m 9 y Q 2 9 k Z S I g V m F s d W U 9 I n N V b m t u b 3 d u I i A v P j x F b n R y e S B U e X B l P S J G a W x s R X J y b 3 J D b 3 V u d C I g V m F s d W U 9 I m w w I i A v P j x F b n R y e S B U e X B l P S J G a W x s T G F z d F V w Z G F 0 Z W Q i I F Z h b H V l P S J k M j A y N C 0 w N C 0 x M l Q x M T o w O T o y M y 4 y M D I x N T k 1 W i I g L z 4 8 R W 5 0 c n k g V H l w Z T 0 i R m l s b E N v b H V t b l R 5 c G V z I i B W Y W x 1 Z T 0 i c 0 J n W U d B d z 0 9 I i A v P j x F b n R y e S B U e X B l P S J G a W x s Q 2 9 s d W 1 u T m F t Z X M i I F Z h b H V l P S J z W y Z x d W 9 0 O 0 1 v b n R o J n F 1 b 3 Q 7 L C Z x d W 9 0 O 1 R p d G x l J n F 1 b 3 Q 7 L C Z x d W 9 0 O 0 R l c 2 N y a X B 0 a W 9 u J n F 1 b 3 Q 7 L C Z x d W 9 0 O 0 F t b 3 V u d 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V 4 c G V u c 2 U v Q X V 0 b 1 J l b W 9 2 Z W R D b 2 x 1 b W 5 z M S 5 7 T W 9 u d G g s M H 0 m c X V v d D s s J n F 1 b 3 Q 7 U 2 V j d G l v b j E v R X h w Z W 5 z Z S 9 B d X R v U m V t b 3 Z l Z E N v b H V t b n M x L n t U a X R s Z S w x f S Z x d W 9 0 O y w m c X V v d D t T Z W N 0 a W 9 u M S 9 F e H B l b n N l L 0 F 1 d G 9 S Z W 1 v d m V k Q 2 9 s d W 1 u c z E u e 0 R l c 2 N y a X B 0 a W 9 u L D J 9 J n F 1 b 3 Q 7 L C Z x d W 9 0 O 1 N l Y 3 R p b 2 4 x L 0 V 4 c G V u c 2 U v Q X V 0 b 1 J l b W 9 2 Z W R D b 2 x 1 b W 5 z M S 5 7 Q W 1 v d W 5 0 L D N 9 J n F 1 b 3 Q 7 X S w m c X V v d D t D b 2 x 1 b W 5 D b 3 V u d C Z x d W 9 0 O z o 0 L C Z x d W 9 0 O 0 t l e U N v b H V t b k 5 h b W V z J n F 1 b 3 Q 7 O l t d L C Z x d W 9 0 O 0 N v b H V t b k l k Z W 5 0 a X R p Z X M m c X V v d D s 6 W y Z x d W 9 0 O 1 N l Y 3 R p b 2 4 x L 0 V 4 c G V u c 2 U v Q X V 0 b 1 J l b W 9 2 Z W R D b 2 x 1 b W 5 z M S 5 7 T W 9 u d G g s M H 0 m c X V v d D s s J n F 1 b 3 Q 7 U 2 V j d G l v b j E v R X h w Z W 5 z Z S 9 B d X R v U m V t b 3 Z l Z E N v b H V t b n M x L n t U a X R s Z S w x f S Z x d W 9 0 O y w m c X V v d D t T Z W N 0 a W 9 u M S 9 F e H B l b n N l L 0 F 1 d G 9 S Z W 1 v d m V k Q 2 9 s d W 1 u c z E u e 0 R l c 2 N y a X B 0 a W 9 u L D J 9 J n F 1 b 3 Q 7 L C Z x d W 9 0 O 1 N l Y 3 R p b 2 4 x L 0 V 4 c G V u c 2 U v Q X V 0 b 1 J l b W 9 2 Z W R D b 2 x 1 b W 5 z M S 5 7 Q W 1 v d W 5 0 L D N 9 J n F 1 b 3 Q 7 X S w m c X V v d D t S Z W x h d G l v b n N o a X B J b m Z v J n F 1 b 3 Q 7 O l t d f S I g L z 4 8 L 1 N 0 Y W J s Z U V u d H J p Z X M + P C 9 J d G V t P j x J d G V t P j x J d G V t T G 9 j Y X R p b 2 4 + P E l 0 Z W 1 U e X B l P k Z v c m 1 1 b G E 8 L 0 l 0 Z W 1 U e X B l P j x J d G V t U G F 0 a D 5 T Z W N 0 a W 9 u M S 9 F e H B l b n N l L 1 N v d X J j Z T w v S X R l b V B h d G g + P C 9 J d G V t T G 9 j Y X R p b 2 4 + P F N 0 Y W J s Z U V u d H J p Z X M g L z 4 8 L 0 l 0 Z W 0 + P E l 0 Z W 0 + P E l 0 Z W 1 M b 2 N h d G l v b j 4 8 S X R l b V R 5 c G U + R m 9 y b X V s Y T w v S X R l b V R 5 c G U + P E l 0 Z W 1 Q Y X R o P l N l Y 3 R p b 2 4 x L 0 V 4 c G V u c 2 U v R X h w Z W 5 z Z V 9 U Y W J s Z T w v S X R l b V B h d G g + P C 9 J d G V t T G 9 j Y X R p b 2 4 + P F N 0 Y W J s Z U V u d H J p Z X M g L z 4 8 L 0 l 0 Z W 0 + P E l 0 Z W 0 + P E l 0 Z W 1 M b 2 N h d G l v b j 4 8 S X R l b V R 5 c G U + R m 9 y b X V s Y T w v S X R l b V R 5 c G U + P E l 0 Z W 1 Q Y X R o P l N l Y 3 R p b 2 4 x L 0 V 4 c G V u c 2 U v Q 2 h h b m d l Z C U y M F R 5 c G U 8 L 0 l 0 Z W 1 Q Y X R o P j w v S X R l b U x v Y 2 F 0 a W 9 u P j x T d G F i b G V F b n R y a W V z I C 8 + P C 9 J d G V t P j x J d G V t P j x J d G V t T G 9 j Y X R p b 2 4 + P E l 0 Z W 1 U e X B l P k Z v c m 1 1 b G E 8 L 0 l 0 Z W 1 U e X B l P j x J d G V t U G F 0 a D 5 T Z W N 0 a W 9 u M S 9 G d W x s J T I w R G F 0 Y T w v S X R l b V B h d G g + P C 9 J d G V t T G 9 j Y X R p b 2 4 + P F N 0 Y W J s Z U V u d H J p Z X M + P E V u d H J 5 I F R 5 c G U 9 I k l z U H J p d m F 0 Z S I g V m F s d W U 9 I m w w I i A v P j x F b n R y e S B U e X B l P S J R d W V y e U l E I i B W Y W x 1 Z T 0 i c 2 Q 5 Z m M z Z D I x L W N j N z k t N G U 4 Y S 0 5 M T J m L W I 3 O D d l O T k 1 Z W Q z 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n V s b F 9 E Y X R h I i A v P j x F b n R y e S B U e X B l P S J G a W x s Z W R D b 2 1 w b G V 0 Z V J l c 3 V s d F R v V 2 9 y a 3 N o Z W V 0 I i B W Y W x 1 Z T 0 i b D E i I C 8 + P E V u d H J 5 I F R 5 c G U 9 I k F k Z G V k V G 9 E Y X R h T W 9 k Z W w i I F Z h b H V l P S J s M C I g L z 4 8 R W 5 0 c n k g V H l w Z T 0 i R m l s b E N v d W 5 0 I i B W Y W x 1 Z T 0 i b D I x N i I g L z 4 8 R W 5 0 c n k g V H l w Z T 0 i R m l s b E V y c m 9 y Q 2 9 k Z S I g V m F s d W U 9 I n N V b m t u b 3 d u I i A v P j x F b n R y e S B U e X B l P S J G a W x s R X J y b 3 J D b 3 V u d C I g V m F s d W U 9 I m w w I i A v P j x F b n R y e S B U e X B l P S J G a W x s T G F z d F V w Z G F 0 Z W Q i I F Z h b H V l P S J k M j A y N C 0 w N C 0 x M l Q x M T o w O T o y M y 4 x N z E w N j M 5 W i I g L z 4 8 R W 5 0 c n k g V H l w Z T 0 i R m l s b E N v b H V t b l R 5 c G V z I i B W Y W x 1 Z T 0 i c 0 J n W U d C a E U 9 I i A v P j x F b n R y e S B U e X B l P S J G a W x s Q 2 9 s d W 1 u T m F t Z X M i I F Z h b H V l P S J z W y Z x d W 9 0 O 0 1 v b n R o J n F 1 b 3 Q 7 L C Z x d W 9 0 O 0 Z p c n N 0 I E N o Y X J h Y 3 R l c n M m c X V v d D s s J n F 1 b 3 Q 7 V G l 0 b G U m c X V v d D s s J n F 1 b 3 Q 7 R G V z Y 3 J p c H R p b 2 4 m c X V v d D s s J n F 1 b 3 Q 7 Q W 1 v d W 5 0 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R n V s b C B E Y X R h L 0 F 1 d G 9 S Z W 1 v d m V k Q 2 9 s d W 1 u c z E u e 0 1 v b n R o L D B 9 J n F 1 b 3 Q 7 L C Z x d W 9 0 O 1 N l Y 3 R p b 2 4 x L 0 Z 1 b G w g R G F 0 Y S 9 B d X R v U m V t b 3 Z l Z E N v b H V t b n M x L n t G a X J z d C B D a G F y Y W N 0 Z X J z L D F 9 J n F 1 b 3 Q 7 L C Z x d W 9 0 O 1 N l Y 3 R p b 2 4 x L 0 Z 1 b G w g R G F 0 Y S 9 B d X R v U m V t b 3 Z l Z E N v b H V t b n M x L n t U a X R s Z S w y f S Z x d W 9 0 O y w m c X V v d D t T Z W N 0 a W 9 u M S 9 G d W x s I E R h d G E v Q X V 0 b 1 J l b W 9 2 Z W R D b 2 x 1 b W 5 z M S 5 7 R G V z Y 3 J p c H R p b 2 4 s M 3 0 m c X V v d D s s J n F 1 b 3 Q 7 U 2 V j d G l v b j E v R n V s b C B E Y X R h L 0 F 1 d G 9 S Z W 1 v d m V k Q 2 9 s d W 1 u c z E u e 0 F t b 3 V u d C w 0 f S Z x d W 9 0 O 1 0 s J n F 1 b 3 Q 7 Q 2 9 s d W 1 u Q 2 9 1 b n Q m c X V v d D s 6 N S w m c X V v d D t L Z X l D b 2 x 1 b W 5 O Y W 1 l c y Z x d W 9 0 O z p b X S w m c X V v d D t D b 2 x 1 b W 5 J Z G V u d G l 0 a W V z J n F 1 b 3 Q 7 O l s m c X V v d D t T Z W N 0 a W 9 u M S 9 G d W x s I E R h d G E v Q X V 0 b 1 J l b W 9 2 Z W R D b 2 x 1 b W 5 z M S 5 7 T W 9 u d G g s M H 0 m c X V v d D s s J n F 1 b 3 Q 7 U 2 V j d G l v b j E v R n V s b C B E Y X R h L 0 F 1 d G 9 S Z W 1 v d m V k Q 2 9 s d W 1 u c z E u e 0 Z p c n N 0 I E N o Y X J h Y 3 R l c n M s M X 0 m c X V v d D s s J n F 1 b 3 Q 7 U 2 V j d G l v b j E v R n V s b C B E Y X R h L 0 F 1 d G 9 S Z W 1 v d m V k Q 2 9 s d W 1 u c z E u e 1 R p d G x l L D J 9 J n F 1 b 3 Q 7 L C Z x d W 9 0 O 1 N l Y 3 R p b 2 4 x L 0 Z 1 b G w g R G F 0 Y S 9 B d X R v U m V t b 3 Z l Z E N v b H V t b n M x L n t E Z X N j c m l w d G l v b i w z f S Z x d W 9 0 O y w m c X V v d D t T Z W N 0 a W 9 u M S 9 G d W x s I E R h d G E v Q X V 0 b 1 J l b W 9 2 Z W R D b 2 x 1 b W 5 z M S 5 7 Q W 1 v d W 5 0 L D R 9 J n F 1 b 3 Q 7 X S w m c X V v d D t S Z W x h d G l v b n N o a X B J b m Z v J n F 1 b 3 Q 7 O l t d f S I g L z 4 8 L 1 N 0 Y W J s Z U V u d H J p Z X M + P C 9 J d G V t P j x J d G V t P j x J d G V t T G 9 j Y X R p b 2 4 + P E l 0 Z W 1 U e X B l P k Z v c m 1 1 b G E 8 L 0 l 0 Z W 1 U e X B l P j x J d G V t U G F 0 a D 5 T Z W N 0 a W 9 u M S 9 G d W x s J T I w R G F 0 Y S 9 T b 3 V y Y 2 U 8 L 0 l 0 Z W 1 Q Y X R o P j w v S X R l b U x v Y 2 F 0 a W 9 u P j x T d G F i b G V F b n R y a W V z I C 8 + P C 9 J d G V t P j x J d G V t P j x J d G V t T G 9 j Y X R p b 2 4 + P E l 0 Z W 1 U e X B l P k Z v c m 1 1 b G E 8 L 0 l 0 Z W 1 U e X B l P j x J d G V t U G F 0 a D 5 T Z W N 0 a W 9 u M S 9 G d W x s J T I w R G F 0 Y S 9 J b m N v b W V f V G F i b G U 8 L 0 l 0 Z W 1 Q Y X R o P j w v S X R l b U x v Y 2 F 0 a W 9 u P j x T d G F i b G V F b n R y a W V z I C 8 + P C 9 J d G V t P j x J d G V t P j x J d G V t T G 9 j Y X R p b 2 4 + P E l 0 Z W 1 U e X B l P k Z v c m 1 1 b G E 8 L 0 l 0 Z W 1 U e X B l P j x J d G V t U G F 0 a D 5 T Z W N 0 a W 9 u M S 9 G d W x s J T I w R G F 0 Y S 9 D a G F u Z 2 V k J T I w V H l w Z T w v S X R l b V B h d G g + P C 9 J d G V t T G 9 j Y X R p b 2 4 + P F N 0 Y W J s Z U V u d H J p Z X M g L z 4 8 L 0 l 0 Z W 0 + P E l 0 Z W 0 + P E l 0 Z W 1 M b 2 N h d G l v b j 4 8 S X R l b V R 5 c G U + R m 9 y b X V s Y T w v S X R l b V R 5 c G U + P E l 0 Z W 1 Q Y X R o P l N l Y 3 R p b 2 4 x L 0 Z 1 b G w l M j B E Y X R h L 0 F w c G V u Z G V k J T I w U X V l c n k 8 L 0 l 0 Z W 1 Q Y X R o P j w v S X R l b U x v Y 2 F 0 a W 9 u P j x T d G F i b G V F b n R y a W V z I C 8 + P C 9 J d G V t P j x J d G V t P j x J d G V t T G 9 j Y X R p b 2 4 + P E l 0 Z W 1 U e X B l P k Z v c m 1 1 b G E 8 L 0 l 0 Z W 1 U e X B l P j x J d G V t U G F 0 a D 5 T Z W N 0 a W 9 u M S 9 G d W x s J T I w R G F 0 Y S 9 B c H B l b m R l Z C U y M F F 1 Z X J 5 M T w v S X R l b V B h d G g + P C 9 J d G V t T G 9 j Y X R p b 2 4 + P F N 0 Y W J s Z U V u d H J p Z X M g L z 4 8 L 0 l 0 Z W 0 + P E l 0 Z W 0 + P E l 0 Z W 1 M b 2 N h d G l v b j 4 8 S X R l b V R 5 c G U + R m 9 y b X V s Y T w v S X R l b V R 5 c G U + P E l 0 Z W 1 Q Y X R o P l N l Y 3 R p b 2 4 x L 0 Z 1 b G w l M j B E Y X R h L 0 l u c 2 V y d G V k J T I w R m l y c 3 Q l M j B D a G F y Y W N 0 Z X J z P C 9 J d G V t U G F 0 a D 4 8 L 0 l 0 Z W 1 M b 2 N h d G l v b j 4 8 U 3 R h Y m x l R W 5 0 c m l l c y A v P j w v S X R l b T 4 8 S X R l b T 4 8 S X R l b U x v Y 2 F 0 a W 9 u P j x J d G V t V H l w Z T 5 G b 3 J t d W x h P C 9 J d G V t V H l w Z T 4 8 S X R l b V B h d G g + U 2 V j d G l v b j E v R n V s b C U y M E R h d G E v U m V v c m R l c m V k J T I w Q 2 9 s d W 1 u c z w v S X R l b V B h d G g + P C 9 J d G V t T G 9 j Y X R p b 2 4 + P F N 0 Y W J s Z U V u d H J p Z X M g L z 4 8 L 0 l 0 Z W 0 + P E l 0 Z W 0 + P E l 0 Z W 1 M b 2 N h d G l v b j 4 8 S X R l b V R 5 c G U + R m 9 y b X V s Y T w v S X R l b V R 5 c G U + P E l 0 Z W 1 Q Y X R o P l N l Y 3 R p b 2 4 x L 0 Z 1 b G w l M j B E Y X R h L 0 N o Y W 5 n Z W Q l M j B U e X B l M T w v S X R l b V B h d G g + P C 9 J d G V t T G 9 j Y X R p b 2 4 + P F N 0 Y W J s Z U V u d H J p Z X M g L z 4 8 L 0 l 0 Z W 0 + P C 9 J d G V t c z 4 8 L 0 x v Y 2 F s U G F j a 2 F n Z U 1 l d G F k Y X R h R m l s Z T 4 W A A A A U E s F B g A A A A A A A A A A A A A A A A A A A A A A A C Y B A A A B A A A A 0 I y d 3 w E V 0 R G M e g D A T 8 K X 6 w E A A A D U w g x c P 2 t M R Z + Y H U A M v h K E A A A A A A I A A A A A A B B m A A A A A Q A A I A A A A O x I l T l 4 Q 1 c D g F 8 R L 2 X N s Y X e 0 L o V V k S b x 0 E d A V B P P J E y A A A A A A 6 A A A A A A g A A I A A A A H U 4 G 9 F N R f n J M 3 V o 4 x r A Z K X w b p T g 9 t 2 S / D Q w d 2 U n i 9 n n U A A A A P s 2 j Q F M x 3 x H H x A y E 6 R a O U F u R l 9 P e J 7 X t o u k g A 2 c S 4 T H p w 0 2 0 P D n T k o u 3 4 e 5 H 8 o j z p i i p 9 b x H J x c W I D 0 w u U 0 y K + N g G k a + W F T C B G T e z x g W H L k Q A A A A E H R w l 1 1 R e d U T 8 y L 0 P S 3 7 M m 4 T u K I 9 k v q q n c e I L R U m J e / t U N p N P l F K t a m z 3 Z c P u W z F 3 b t H H X J + i Z d v f 7 s 1 d f 0 0 T s = < / D a t a M a s h u p > 
</file>

<file path=customXml/itemProps1.xml><?xml version="1.0" encoding="utf-8"?>
<ds:datastoreItem xmlns:ds="http://schemas.openxmlformats.org/officeDocument/2006/customXml" ds:itemID="{3C19C6B2-0DD0-40D5-A65A-67CA4BF395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Full Data</vt:lpstr>
      <vt:lpstr>Data</vt:lpstr>
      <vt:lpstr>Dashboard</vt:lpstr>
      <vt:lpstr>Income Streams</vt:lpstr>
      <vt:lpstr>Savings Percentage</vt:lpstr>
      <vt:lpstr>Expenses Pie Chart</vt:lpstr>
      <vt:lpstr>Income</vt:lpstr>
      <vt:lpstr>Expenses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french</dc:creator>
  <cp:lastModifiedBy>Shivalika Rastogi</cp:lastModifiedBy>
  <dcterms:created xsi:type="dcterms:W3CDTF">2024-04-05T23:43:37Z</dcterms:created>
  <dcterms:modified xsi:type="dcterms:W3CDTF">2025-04-05T17:19:45Z</dcterms:modified>
</cp:coreProperties>
</file>