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Ex1.xml" ContentType="application/vnd.ms-office.chartex+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2.xml" ContentType="application/vnd.ms-office.chartstyle+xml"/>
  <Override PartName="/xl/charts/colors2.xml" ContentType="application/vnd.ms-office.chartcolorstyle+xml"/>
  <Override PartName="/xl/charts/chart2.xml" ContentType="application/vnd.openxmlformats-officedocument.drawingml.chart+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nayan\OneDrive\Desktop\Technical Training Project\"/>
    </mc:Choice>
  </mc:AlternateContent>
  <xr:revisionPtr revIDLastSave="0" documentId="8_{74967C13-F48C-4AC2-97A0-AF9979B4113E}" xr6:coauthVersionLast="47" xr6:coauthVersionMax="47" xr10:uidLastSave="{00000000-0000-0000-0000-000000000000}"/>
  <bookViews>
    <workbookView xWindow="-110" yWindow="-110" windowWidth="19420" windowHeight="10300" firstSheet="5" activeTab="8" xr2:uid="{A3EB2908-1984-434E-B00E-BD10135398FC}"/>
  </bookViews>
  <sheets>
    <sheet name="Total survived" sheetId="2" r:id="rId1"/>
    <sheet name="count of male female" sheetId="5" r:id="rId2"/>
    <sheet name="No. of sibling and spouse" sheetId="6" r:id="rId3"/>
    <sheet name="count of age group" sheetId="8" r:id="rId4"/>
    <sheet name="Pclass Embarked" sheetId="10" r:id="rId5"/>
    <sheet name="sibsp" sheetId="11" r:id="rId6"/>
    <sheet name="survived by sex" sheetId="13" r:id="rId7"/>
    <sheet name="Dashboard" sheetId="14" r:id="rId8"/>
    <sheet name="titanic_dataset" sheetId="1" r:id="rId9"/>
  </sheets>
  <definedNames>
    <definedName name="_xlchart.v2.0" hidden="1">'Total survived'!$D$3:$E$3</definedName>
    <definedName name="_xlcn.WorksheetConnection_Excelproject.xlsxPassenger1" hidden="1">Passenger[]</definedName>
    <definedName name="Slicer_Age">#N/A</definedName>
    <definedName name="Slicer_Age_Group">#N/A</definedName>
    <definedName name="Slicer_Embarked1">#N/A</definedName>
  </definedNames>
  <calcPr calcId="191029"/>
  <pivotCaches>
    <pivotCache cacheId="261" r:id="rId10"/>
    <pivotCache cacheId="276" r:id="rId11"/>
    <pivotCache cacheId="319" r:id="rId12"/>
  </pivotCaches>
  <extLst>
    <ext xmlns:x14="http://schemas.microsoft.com/office/spreadsheetml/2009/9/main" uri="{876F7934-8845-4945-9796-88D515C7AA90}">
      <x14:pivotCaches>
        <pivotCache cacheId="277" r:id="rId13"/>
      </x14:pivotCaches>
    </ex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Passenger" name="Passenger" connection="WorksheetConnection_Excel project.xlsx!Passenger"/>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6" i="8" l="1"/>
  <c r="D5" i="8"/>
  <c r="D4" i="8"/>
  <c r="E3" i="8"/>
  <c r="D3" i="8"/>
  <c r="H2" i="1"/>
  <c r="H3" i="1"/>
  <c r="H4" i="1"/>
  <c r="H5" i="1"/>
  <c r="H6" i="1"/>
  <c r="H7" i="1"/>
  <c r="H8" i="1"/>
  <c r="H9" i="1"/>
  <c r="H10" i="1"/>
  <c r="H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H312" i="1"/>
  <c r="H313" i="1"/>
  <c r="H314" i="1"/>
  <c r="H315" i="1"/>
  <c r="H316" i="1"/>
  <c r="H317" i="1"/>
  <c r="H318" i="1"/>
  <c r="H319" i="1"/>
  <c r="H320" i="1"/>
  <c r="H321" i="1"/>
  <c r="H322" i="1"/>
  <c r="H323" i="1"/>
  <c r="H324" i="1"/>
  <c r="H325" i="1"/>
  <c r="H326" i="1"/>
  <c r="H327" i="1"/>
  <c r="H328" i="1"/>
  <c r="H329" i="1"/>
  <c r="H330" i="1"/>
  <c r="H331" i="1"/>
  <c r="H332" i="1"/>
  <c r="H333" i="1"/>
  <c r="H334" i="1"/>
  <c r="H335" i="1"/>
  <c r="H336" i="1"/>
  <c r="H337" i="1"/>
  <c r="H338" i="1"/>
  <c r="H339" i="1"/>
  <c r="H340" i="1"/>
  <c r="H341" i="1"/>
  <c r="H342" i="1"/>
  <c r="H343" i="1"/>
  <c r="H344" i="1"/>
  <c r="H345" i="1"/>
  <c r="H346" i="1"/>
  <c r="H347" i="1"/>
  <c r="H348" i="1"/>
  <c r="H349" i="1"/>
  <c r="H350" i="1"/>
  <c r="H351" i="1"/>
  <c r="H352" i="1"/>
  <c r="H353" i="1"/>
  <c r="H354" i="1"/>
  <c r="H355" i="1"/>
  <c r="H356" i="1"/>
  <c r="H357" i="1"/>
  <c r="H358" i="1"/>
  <c r="H359" i="1"/>
  <c r="H360" i="1"/>
  <c r="H361" i="1"/>
  <c r="H362" i="1"/>
  <c r="H363" i="1"/>
  <c r="H364" i="1"/>
  <c r="H365" i="1"/>
  <c r="H366" i="1"/>
  <c r="H367" i="1"/>
  <c r="H368" i="1"/>
  <c r="H369" i="1"/>
  <c r="H370" i="1"/>
  <c r="H371" i="1"/>
  <c r="H372" i="1"/>
  <c r="H373" i="1"/>
  <c r="H374" i="1"/>
  <c r="H375" i="1"/>
  <c r="H376" i="1"/>
  <c r="H377" i="1"/>
  <c r="H378" i="1"/>
  <c r="H379" i="1"/>
  <c r="H380" i="1"/>
  <c r="H381" i="1"/>
  <c r="H382" i="1"/>
  <c r="H383" i="1"/>
  <c r="H384" i="1"/>
  <c r="H385" i="1"/>
  <c r="H386" i="1"/>
  <c r="H387" i="1"/>
  <c r="H388" i="1"/>
  <c r="H389" i="1"/>
  <c r="H390" i="1"/>
  <c r="H391" i="1"/>
  <c r="H392" i="1"/>
  <c r="H393" i="1"/>
  <c r="H394" i="1"/>
  <c r="H395" i="1"/>
  <c r="H396" i="1"/>
  <c r="H397" i="1"/>
  <c r="H398" i="1"/>
  <c r="H399" i="1"/>
  <c r="H400" i="1"/>
  <c r="H401" i="1"/>
  <c r="H402" i="1"/>
  <c r="H403" i="1"/>
  <c r="H404" i="1"/>
  <c r="H405" i="1"/>
  <c r="H406" i="1"/>
  <c r="H407" i="1"/>
  <c r="H408" i="1"/>
  <c r="H409" i="1"/>
  <c r="H410" i="1"/>
  <c r="H411" i="1"/>
  <c r="H412" i="1"/>
  <c r="H413" i="1"/>
  <c r="H414" i="1"/>
  <c r="H415" i="1"/>
  <c r="H416" i="1"/>
  <c r="H417" i="1"/>
  <c r="H418" i="1"/>
  <c r="H419" i="1"/>
  <c r="H420" i="1"/>
  <c r="H421" i="1"/>
  <c r="H422" i="1"/>
  <c r="H423" i="1"/>
  <c r="H424" i="1"/>
  <c r="H425" i="1"/>
  <c r="H426" i="1"/>
  <c r="H427" i="1"/>
  <c r="H428" i="1"/>
  <c r="H429" i="1"/>
  <c r="H430" i="1"/>
  <c r="H431" i="1"/>
  <c r="H432" i="1"/>
  <c r="H433" i="1"/>
  <c r="H434" i="1"/>
  <c r="H435" i="1"/>
  <c r="H436" i="1"/>
  <c r="H437" i="1"/>
  <c r="H438" i="1"/>
  <c r="H439" i="1"/>
  <c r="H440" i="1"/>
  <c r="H441" i="1"/>
  <c r="H442" i="1"/>
  <c r="H443" i="1"/>
  <c r="H444" i="1"/>
  <c r="H445" i="1"/>
  <c r="H446" i="1"/>
  <c r="H447" i="1"/>
  <c r="H448" i="1"/>
  <c r="H449" i="1"/>
  <c r="H450" i="1"/>
  <c r="H451" i="1"/>
  <c r="H452" i="1"/>
  <c r="H453" i="1"/>
  <c r="H454" i="1"/>
  <c r="H455" i="1"/>
  <c r="H456" i="1"/>
  <c r="H457" i="1"/>
  <c r="H458" i="1"/>
  <c r="H459" i="1"/>
  <c r="H460" i="1"/>
  <c r="H461" i="1"/>
  <c r="H462" i="1"/>
  <c r="H463" i="1"/>
  <c r="H464" i="1"/>
  <c r="H465" i="1"/>
  <c r="H466" i="1"/>
  <c r="H467" i="1"/>
  <c r="H468" i="1"/>
  <c r="H469" i="1"/>
  <c r="H470" i="1"/>
  <c r="H471" i="1"/>
  <c r="H472" i="1"/>
  <c r="H473" i="1"/>
  <c r="H474" i="1"/>
  <c r="H475" i="1"/>
  <c r="H476" i="1"/>
  <c r="H477" i="1"/>
  <c r="H478" i="1"/>
  <c r="H479" i="1"/>
  <c r="H480" i="1"/>
  <c r="H481" i="1"/>
  <c r="H482" i="1"/>
  <c r="H483" i="1"/>
  <c r="H484" i="1"/>
  <c r="H485" i="1"/>
  <c r="H486" i="1"/>
  <c r="H487" i="1"/>
  <c r="H488" i="1"/>
  <c r="H489" i="1"/>
  <c r="H490" i="1"/>
  <c r="H491" i="1"/>
  <c r="H492" i="1"/>
  <c r="H493" i="1"/>
  <c r="H494" i="1"/>
  <c r="H495" i="1"/>
  <c r="H496" i="1"/>
  <c r="H497" i="1"/>
  <c r="H498" i="1"/>
  <c r="H499" i="1"/>
  <c r="H500" i="1"/>
  <c r="H501" i="1"/>
  <c r="H502" i="1"/>
  <c r="H503" i="1"/>
  <c r="H504" i="1"/>
  <c r="H505" i="1"/>
  <c r="H506" i="1"/>
  <c r="H507" i="1"/>
  <c r="H508" i="1"/>
  <c r="H509" i="1"/>
  <c r="H510" i="1"/>
  <c r="H511" i="1"/>
  <c r="H512" i="1"/>
  <c r="H513" i="1"/>
  <c r="H514" i="1"/>
  <c r="H515" i="1"/>
  <c r="H516" i="1"/>
  <c r="H517" i="1"/>
  <c r="H518" i="1"/>
  <c r="H519" i="1"/>
  <c r="H520" i="1"/>
  <c r="H521" i="1"/>
  <c r="H522" i="1"/>
  <c r="H523" i="1"/>
  <c r="H524" i="1"/>
  <c r="H525" i="1"/>
  <c r="H526" i="1"/>
  <c r="H527" i="1"/>
  <c r="H528" i="1"/>
  <c r="H529" i="1"/>
  <c r="H530" i="1"/>
  <c r="H531" i="1"/>
  <c r="H532" i="1"/>
  <c r="H533" i="1"/>
  <c r="H534" i="1"/>
  <c r="H535" i="1"/>
  <c r="H536" i="1"/>
  <c r="H537" i="1"/>
  <c r="H538" i="1"/>
  <c r="H539" i="1"/>
  <c r="H540" i="1"/>
  <c r="H541" i="1"/>
  <c r="H542" i="1"/>
  <c r="H543" i="1"/>
  <c r="H544" i="1"/>
  <c r="H545" i="1"/>
  <c r="H546" i="1"/>
  <c r="H547" i="1"/>
  <c r="H548" i="1"/>
  <c r="H549" i="1"/>
  <c r="H550" i="1"/>
  <c r="H551" i="1"/>
  <c r="H552" i="1"/>
  <c r="H553" i="1"/>
  <c r="H554" i="1"/>
  <c r="H555" i="1"/>
  <c r="H556" i="1"/>
  <c r="H557" i="1"/>
  <c r="H558" i="1"/>
  <c r="H559" i="1"/>
  <c r="H560" i="1"/>
  <c r="H561" i="1"/>
  <c r="H562" i="1"/>
  <c r="H563" i="1"/>
  <c r="H564" i="1"/>
  <c r="H565" i="1"/>
  <c r="H566" i="1"/>
  <c r="H567" i="1"/>
  <c r="H568" i="1"/>
  <c r="H569" i="1"/>
  <c r="H570" i="1"/>
  <c r="H571" i="1"/>
  <c r="H572" i="1"/>
  <c r="H573" i="1"/>
  <c r="H574" i="1"/>
  <c r="H575" i="1"/>
  <c r="H576" i="1"/>
  <c r="H577" i="1"/>
  <c r="H578" i="1"/>
  <c r="H579" i="1"/>
  <c r="H580" i="1"/>
  <c r="H581" i="1"/>
  <c r="H582" i="1"/>
  <c r="H583" i="1"/>
  <c r="H584" i="1"/>
  <c r="H585" i="1"/>
  <c r="H586" i="1"/>
  <c r="H587" i="1"/>
  <c r="H588" i="1"/>
  <c r="H589" i="1"/>
  <c r="H590" i="1"/>
  <c r="H591" i="1"/>
  <c r="H592" i="1"/>
  <c r="H593" i="1"/>
  <c r="H594" i="1"/>
  <c r="H595" i="1"/>
  <c r="H596" i="1"/>
  <c r="H597" i="1"/>
  <c r="H598" i="1"/>
  <c r="H599" i="1"/>
  <c r="H600" i="1"/>
  <c r="H601" i="1"/>
  <c r="H602" i="1"/>
  <c r="H603" i="1"/>
  <c r="H604" i="1"/>
  <c r="H605" i="1"/>
  <c r="H606" i="1"/>
  <c r="H607" i="1"/>
  <c r="H608" i="1"/>
  <c r="H609" i="1"/>
  <c r="H610" i="1"/>
  <c r="H611" i="1"/>
  <c r="H612" i="1"/>
  <c r="H613" i="1"/>
  <c r="H614" i="1"/>
  <c r="H615" i="1"/>
  <c r="H616" i="1"/>
  <c r="H617" i="1"/>
  <c r="H618" i="1"/>
  <c r="H619" i="1"/>
  <c r="H620" i="1"/>
  <c r="H621" i="1"/>
  <c r="H622" i="1"/>
  <c r="H623" i="1"/>
  <c r="H624" i="1"/>
  <c r="H625" i="1"/>
  <c r="H626" i="1"/>
  <c r="H627" i="1"/>
  <c r="H628" i="1"/>
  <c r="H629" i="1"/>
  <c r="H630" i="1"/>
  <c r="H631" i="1"/>
  <c r="H632" i="1"/>
  <c r="H633" i="1"/>
  <c r="H634" i="1"/>
  <c r="H635" i="1"/>
  <c r="H636" i="1"/>
  <c r="H637" i="1"/>
  <c r="H638" i="1"/>
  <c r="H639" i="1"/>
  <c r="H640" i="1"/>
  <c r="H641" i="1"/>
  <c r="H642" i="1"/>
  <c r="H643" i="1"/>
  <c r="H644" i="1"/>
  <c r="H645" i="1"/>
  <c r="H646" i="1"/>
  <c r="H647" i="1"/>
  <c r="H648" i="1"/>
  <c r="H649" i="1"/>
  <c r="H650" i="1"/>
  <c r="H651" i="1"/>
  <c r="H652" i="1"/>
  <c r="H653" i="1"/>
  <c r="H654" i="1"/>
  <c r="H655" i="1"/>
  <c r="H656" i="1"/>
  <c r="H657" i="1"/>
  <c r="H658" i="1"/>
  <c r="H659" i="1"/>
  <c r="H660" i="1"/>
  <c r="H661" i="1"/>
  <c r="H662" i="1"/>
  <c r="H663" i="1"/>
  <c r="H664" i="1"/>
  <c r="H665" i="1"/>
  <c r="H666" i="1"/>
  <c r="H667" i="1"/>
  <c r="H668" i="1"/>
  <c r="H669" i="1"/>
  <c r="H670" i="1"/>
  <c r="H671" i="1"/>
  <c r="H672" i="1"/>
  <c r="H673" i="1"/>
  <c r="H674" i="1"/>
  <c r="H675" i="1"/>
  <c r="H676" i="1"/>
  <c r="H677" i="1"/>
  <c r="H678" i="1"/>
  <c r="H679" i="1"/>
  <c r="H680" i="1"/>
  <c r="H681" i="1"/>
  <c r="H682" i="1"/>
  <c r="H683" i="1"/>
  <c r="H684" i="1"/>
  <c r="H685" i="1"/>
  <c r="H686" i="1"/>
  <c r="H687" i="1"/>
  <c r="H688" i="1"/>
  <c r="H689" i="1"/>
  <c r="H690" i="1"/>
  <c r="H691" i="1"/>
  <c r="H692" i="1"/>
  <c r="H693" i="1"/>
  <c r="H694" i="1"/>
  <c r="H695" i="1"/>
  <c r="H696" i="1"/>
  <c r="H697" i="1"/>
  <c r="H698" i="1"/>
  <c r="H699" i="1"/>
  <c r="H700" i="1"/>
  <c r="H701" i="1"/>
  <c r="H702" i="1"/>
  <c r="H703" i="1"/>
  <c r="H704" i="1"/>
  <c r="H705" i="1"/>
  <c r="H706" i="1"/>
  <c r="H707" i="1"/>
  <c r="H708" i="1"/>
  <c r="H709" i="1"/>
  <c r="H710" i="1"/>
  <c r="H711" i="1"/>
  <c r="H712" i="1"/>
  <c r="H713" i="1"/>
  <c r="H714" i="1"/>
  <c r="H715" i="1"/>
  <c r="H716" i="1"/>
  <c r="H717" i="1"/>
  <c r="H718" i="1"/>
  <c r="H719" i="1"/>
  <c r="H720" i="1"/>
  <c r="H721" i="1"/>
  <c r="H722" i="1"/>
  <c r="H723" i="1"/>
  <c r="H724" i="1"/>
  <c r="H725" i="1"/>
  <c r="H726" i="1"/>
  <c r="H727" i="1"/>
  <c r="H728" i="1"/>
  <c r="H729" i="1"/>
  <c r="H730" i="1"/>
  <c r="H731" i="1"/>
  <c r="H732" i="1"/>
  <c r="H733" i="1"/>
  <c r="H734" i="1"/>
  <c r="H735" i="1"/>
  <c r="H736" i="1"/>
  <c r="H737" i="1"/>
  <c r="H738" i="1"/>
  <c r="H739" i="1"/>
  <c r="H740" i="1"/>
  <c r="H741" i="1"/>
  <c r="H742" i="1"/>
  <c r="H743" i="1"/>
  <c r="H744" i="1"/>
  <c r="H745" i="1"/>
  <c r="H746" i="1"/>
  <c r="H747" i="1"/>
  <c r="H748" i="1"/>
  <c r="H749" i="1"/>
  <c r="H750" i="1"/>
  <c r="H751" i="1"/>
  <c r="H752" i="1"/>
  <c r="H753" i="1"/>
  <c r="H754" i="1"/>
  <c r="H755" i="1"/>
  <c r="H756" i="1"/>
  <c r="H757" i="1"/>
  <c r="H758" i="1"/>
  <c r="H759" i="1"/>
  <c r="H760" i="1"/>
  <c r="H761" i="1"/>
  <c r="H762" i="1"/>
  <c r="H763" i="1"/>
  <c r="H764" i="1"/>
  <c r="H765" i="1"/>
  <c r="H766" i="1"/>
  <c r="H767" i="1"/>
  <c r="H768" i="1"/>
  <c r="H769" i="1"/>
  <c r="H770" i="1"/>
  <c r="H771" i="1"/>
  <c r="H772" i="1"/>
  <c r="H773" i="1"/>
  <c r="H774" i="1"/>
  <c r="H775" i="1"/>
  <c r="H776" i="1"/>
  <c r="H777" i="1"/>
  <c r="H778" i="1"/>
  <c r="H779" i="1"/>
  <c r="H780" i="1"/>
  <c r="H781" i="1"/>
  <c r="H782" i="1"/>
  <c r="H783" i="1"/>
  <c r="H784" i="1"/>
  <c r="H785" i="1"/>
  <c r="H786" i="1"/>
  <c r="H787" i="1"/>
  <c r="H788" i="1"/>
  <c r="H789" i="1"/>
  <c r="H790" i="1"/>
  <c r="H791" i="1"/>
  <c r="H792" i="1"/>
  <c r="H793" i="1"/>
  <c r="H794" i="1"/>
  <c r="H795" i="1"/>
  <c r="H796" i="1"/>
  <c r="H797" i="1"/>
  <c r="H798" i="1"/>
  <c r="H799" i="1"/>
  <c r="H800" i="1"/>
  <c r="H801" i="1"/>
  <c r="H802" i="1"/>
  <c r="H803" i="1"/>
  <c r="H804" i="1"/>
  <c r="H805" i="1"/>
  <c r="H806" i="1"/>
  <c r="H807" i="1"/>
  <c r="H808" i="1"/>
  <c r="H809" i="1"/>
  <c r="H810" i="1"/>
  <c r="H811" i="1"/>
  <c r="H812" i="1"/>
  <c r="H813" i="1"/>
  <c r="H814" i="1"/>
  <c r="H815" i="1"/>
  <c r="H816" i="1"/>
  <c r="H817" i="1"/>
  <c r="H818" i="1"/>
  <c r="H819" i="1"/>
  <c r="H820" i="1"/>
  <c r="H821" i="1"/>
  <c r="H822" i="1"/>
  <c r="H823" i="1"/>
  <c r="H824" i="1"/>
  <c r="H825" i="1"/>
  <c r="H826" i="1"/>
  <c r="H827" i="1"/>
  <c r="H828" i="1"/>
  <c r="H829" i="1"/>
  <c r="H830" i="1"/>
  <c r="H831" i="1"/>
  <c r="H832" i="1"/>
  <c r="H833" i="1"/>
  <c r="H834" i="1"/>
  <c r="H835" i="1"/>
  <c r="H836" i="1"/>
  <c r="H837" i="1"/>
  <c r="H838" i="1"/>
  <c r="H839" i="1"/>
  <c r="H840" i="1"/>
  <c r="H841" i="1"/>
  <c r="H842" i="1"/>
  <c r="H843" i="1"/>
  <c r="H844" i="1"/>
  <c r="H845" i="1"/>
  <c r="H846" i="1"/>
  <c r="H847" i="1"/>
  <c r="H848" i="1"/>
  <c r="H849" i="1"/>
  <c r="H850" i="1"/>
  <c r="H851" i="1"/>
  <c r="H852" i="1"/>
  <c r="H853" i="1"/>
  <c r="H854" i="1"/>
  <c r="H855" i="1"/>
  <c r="H856" i="1"/>
  <c r="H857" i="1"/>
  <c r="H858" i="1"/>
  <c r="H859" i="1"/>
  <c r="H860" i="1"/>
  <c r="H861" i="1"/>
  <c r="H862" i="1"/>
  <c r="H863" i="1"/>
  <c r="H864" i="1"/>
  <c r="H865" i="1"/>
  <c r="H866" i="1"/>
  <c r="H867" i="1"/>
  <c r="H868" i="1"/>
  <c r="H869" i="1"/>
  <c r="H870" i="1"/>
  <c r="H871" i="1"/>
  <c r="H872" i="1"/>
  <c r="H873" i="1"/>
  <c r="H874" i="1"/>
  <c r="H875" i="1"/>
  <c r="H876" i="1"/>
  <c r="H877" i="1"/>
  <c r="H878" i="1"/>
  <c r="H879" i="1"/>
  <c r="H880" i="1"/>
  <c r="H881" i="1"/>
  <c r="H882" i="1"/>
  <c r="H883" i="1"/>
  <c r="H884" i="1"/>
  <c r="H885" i="1"/>
  <c r="H886" i="1"/>
  <c r="H887" i="1"/>
  <c r="H888" i="1"/>
  <c r="H889" i="1"/>
  <c r="H890" i="1"/>
  <c r="H891" i="1"/>
  <c r="H892" i="1"/>
  <c r="H893" i="1"/>
  <c r="E2" i="6"/>
  <c r="D2" i="6"/>
  <c r="D9" i="6"/>
  <c r="D8" i="6"/>
  <c r="D7" i="6"/>
  <c r="D6" i="6"/>
  <c r="D5" i="6"/>
  <c r="D4" i="6"/>
  <c r="E3" i="5"/>
  <c r="D3" i="5"/>
  <c r="E3" i="2"/>
  <c r="D3" i="2"/>
  <c r="E6" i="8"/>
  <c r="E5" i="8"/>
  <c r="E4" i="8"/>
  <c r="E9" i="6"/>
  <c r="E6" i="6"/>
  <c r="E4" i="6"/>
  <c r="E4" i="5"/>
  <c r="E8" i="6"/>
  <c r="E7" i="6"/>
  <c r="E5" i="6"/>
  <c r="E3" i="6"/>
  <c r="D3" i="6"/>
  <c r="D4" i="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34071178-2F58-4A70-BDA7-9C1601FB78E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1C14049C-1E25-47A2-9D6F-2939E0BAA969}" name="WorksheetConnection_Excel project.xlsx!Passenger" type="102" refreshedVersion="8" minRefreshableVersion="5">
    <extLst>
      <ext xmlns:x15="http://schemas.microsoft.com/office/spreadsheetml/2010/11/main" uri="{DE250136-89BD-433C-8126-D09CA5730AF9}">
        <x15:connection id="Passenger" autoDelete="1">
          <x15:rangePr sourceName="_xlcn.WorksheetConnection_Excelproject.xlsxPassenger1"/>
        </x15:connection>
      </ext>
    </extLst>
  </connection>
</connections>
</file>

<file path=xl/sharedStrings.xml><?xml version="1.0" encoding="utf-8"?>
<sst xmlns="http://schemas.openxmlformats.org/spreadsheetml/2006/main" count="3155" uniqueCount="1235">
  <si>
    <t>PassengerId</t>
  </si>
  <si>
    <t>Survived</t>
  </si>
  <si>
    <t>Pclass</t>
  </si>
  <si>
    <t>Name</t>
  </si>
  <si>
    <t>Sex</t>
  </si>
  <si>
    <t>Age</t>
  </si>
  <si>
    <t>SibSp</t>
  </si>
  <si>
    <t>Parch</t>
  </si>
  <si>
    <t>Ticket</t>
  </si>
  <si>
    <t>Fare</t>
  </si>
  <si>
    <t>Cabin</t>
  </si>
  <si>
    <t>Embarked</t>
  </si>
  <si>
    <t>Braund, Mr. Owen Harris</t>
  </si>
  <si>
    <t>A/5 21171</t>
  </si>
  <si>
    <t>S</t>
  </si>
  <si>
    <t>Cumings, Mrs. John Bradley (Florence Briggs Thayer)</t>
  </si>
  <si>
    <t>PC 17599</t>
  </si>
  <si>
    <t>C85</t>
  </si>
  <si>
    <t>C</t>
  </si>
  <si>
    <t>Heikkinen, Miss. Laina</t>
  </si>
  <si>
    <t>STON/O2. 3101282</t>
  </si>
  <si>
    <t>Futrelle, Mrs. Jacques Heath (Lily May Peel)</t>
  </si>
  <si>
    <t>C123</t>
  </si>
  <si>
    <t>Allen, Mr. William Henry</t>
  </si>
  <si>
    <t>Moran, Mr. James</t>
  </si>
  <si>
    <t>Q</t>
  </si>
  <si>
    <t>McCarthy, Mr. Timothy J</t>
  </si>
  <si>
    <t>E46</t>
  </si>
  <si>
    <t>Palsson, Master. Gosta Leonard</t>
  </si>
  <si>
    <t>Johnson, Mrs. Oscar W (Elisabeth Vilhelmina Berg)</t>
  </si>
  <si>
    <t>Nasser, Mrs. Nicholas (Adele Achem)</t>
  </si>
  <si>
    <t>Sandstrom, Miss. Marguerite Rut</t>
  </si>
  <si>
    <t>PP 9549</t>
  </si>
  <si>
    <t>G6</t>
  </si>
  <si>
    <t>Bonnell, Miss. Elizabeth</t>
  </si>
  <si>
    <t>C103</t>
  </si>
  <si>
    <t>Saundercock, Mr. William Henry</t>
  </si>
  <si>
    <t>A/5. 2151</t>
  </si>
  <si>
    <t>Andersson, Mr. Anders Johan</t>
  </si>
  <si>
    <t>Vestrom, Miss. Hulda Amanda Adolfina</t>
  </si>
  <si>
    <t xml:space="preserve">Hewlett, Mrs. (Mary D Kingcome) </t>
  </si>
  <si>
    <t>Rice, Master. Eugene</t>
  </si>
  <si>
    <t>Williams, Mr. Charles Eugene</t>
  </si>
  <si>
    <t>Vander Planke, Mrs. Julius (Emelia Maria Vandemoortele)</t>
  </si>
  <si>
    <t>Masselmani, Mrs. Fatima</t>
  </si>
  <si>
    <t>Fynney, Mr. Joseph J</t>
  </si>
  <si>
    <t>Beesley, Mr. Lawrence</t>
  </si>
  <si>
    <t>D56</t>
  </si>
  <si>
    <t>McGowan, Miss. Anna "Annie"</t>
  </si>
  <si>
    <t>Sloper, Mr. William Thompson</t>
  </si>
  <si>
    <t>A6</t>
  </si>
  <si>
    <t>Palsson, Miss. Torborg Danira</t>
  </si>
  <si>
    <t>Asplund, Mrs. Carl Oscar (Selma Augusta Emilia Johansson)</t>
  </si>
  <si>
    <t>Emir, Mr. Farred Chehab</t>
  </si>
  <si>
    <t>Fortune, Mr. Charles Alexander</t>
  </si>
  <si>
    <t>C23 C25 C27</t>
  </si>
  <si>
    <t>O'Dwyer, Miss. Ellen "Nellie"</t>
  </si>
  <si>
    <t>Todoroff, Mr. Lalio</t>
  </si>
  <si>
    <t>Uruchurtu, Don. Manuel E</t>
  </si>
  <si>
    <t>PC 17601</t>
  </si>
  <si>
    <t>Spencer, Mrs. William Augustus (Marie Eugenie)</t>
  </si>
  <si>
    <t>PC 17569</t>
  </si>
  <si>
    <t>B78</t>
  </si>
  <si>
    <t>Glynn, Miss. Mary Agatha</t>
  </si>
  <si>
    <t>Wheadon, Mr. Edward H</t>
  </si>
  <si>
    <t>C.A. 24579</t>
  </si>
  <si>
    <t>Meyer, Mr. Edgar Joseph</t>
  </si>
  <si>
    <t>PC 17604</t>
  </si>
  <si>
    <t>Holverson, Mr. Alexander Oskar</t>
  </si>
  <si>
    <t>Mamee, Mr. Hanna</t>
  </si>
  <si>
    <t>Cann, Mr. Ernest Charles</t>
  </si>
  <si>
    <t>A./5. 2152</t>
  </si>
  <si>
    <t>Vander Planke, Miss. Augusta Maria</t>
  </si>
  <si>
    <t>Nicola-Yarred, Miss. Jamila</t>
  </si>
  <si>
    <t>Ahlin, Mrs. Johan (Johanna Persdotter Larsson)</t>
  </si>
  <si>
    <t>Turpin, Mrs. William John Robert (Dorothy Ann Wonnacott)</t>
  </si>
  <si>
    <t>Kraeff, Mr. Theodor</t>
  </si>
  <si>
    <t>Laroche, Miss. Simonne Marie Anne Andree</t>
  </si>
  <si>
    <t>SC/Paris 2123</t>
  </si>
  <si>
    <t>Devaney, Miss. Margaret Delia</t>
  </si>
  <si>
    <t>Rogers, Mr. William John</t>
  </si>
  <si>
    <t>S.C./A.4. 23567</t>
  </si>
  <si>
    <t>Lennon, Mr. Denis</t>
  </si>
  <si>
    <t>O'Driscoll, Miss. Bridget</t>
  </si>
  <si>
    <t>Samaan, Mr. Youssef</t>
  </si>
  <si>
    <t>Arnold-Franchi, Mrs. Josef (Josefine Franchi)</t>
  </si>
  <si>
    <t>Panula, Master. Juha Niilo</t>
  </si>
  <si>
    <t>Nosworthy, Mr. Richard Cater</t>
  </si>
  <si>
    <t>A/4. 39886</t>
  </si>
  <si>
    <t>Harper, Mrs. Henry Sleeper (Myna Haxtun)</t>
  </si>
  <si>
    <t>PC 17572</t>
  </si>
  <si>
    <t>D33</t>
  </si>
  <si>
    <t>Faunthorpe, Mrs. Lizzie (Elizabeth Anne Wilkinson)</t>
  </si>
  <si>
    <t>Ostby, Mr. Engelhart Cornelius</t>
  </si>
  <si>
    <t>B30</t>
  </si>
  <si>
    <t>Woolner, Mr. Hugh</t>
  </si>
  <si>
    <t>C52</t>
  </si>
  <si>
    <t>Rugg, Miss. Emily</t>
  </si>
  <si>
    <t>C.A. 31026</t>
  </si>
  <si>
    <t>Novel, Mr. Mansouer</t>
  </si>
  <si>
    <t>West, Miss. Constance Mirium</t>
  </si>
  <si>
    <t>C.A. 34651</t>
  </si>
  <si>
    <t>Goodwin, Master. William Frederick</t>
  </si>
  <si>
    <t>CA 2144</t>
  </si>
  <si>
    <t>Sirayanian, Mr. Orsen</t>
  </si>
  <si>
    <t>Icard, Miss. Amelie</t>
  </si>
  <si>
    <t>B28</t>
  </si>
  <si>
    <t>Harris, Mr. Henry Birkhardt</t>
  </si>
  <si>
    <t>C83</t>
  </si>
  <si>
    <t>Skoog, Master. Harald</t>
  </si>
  <si>
    <t>Stewart, Mr. Albert A</t>
  </si>
  <si>
    <t>PC 17605</t>
  </si>
  <si>
    <t>Moubarek, Master. Gerios</t>
  </si>
  <si>
    <t>Nye, Mrs. (Elizabeth Ramell)</t>
  </si>
  <si>
    <t>C.A. 29395</t>
  </si>
  <si>
    <t>F33</t>
  </si>
  <si>
    <t>Crease, Mr. Ernest James</t>
  </si>
  <si>
    <t>S.P. 3464</t>
  </si>
  <si>
    <t>Andersson, Miss. Erna Alexandra</t>
  </si>
  <si>
    <t>Kink, Mr. Vincenz</t>
  </si>
  <si>
    <t>Jenkin, Mr. Stephen Curnow</t>
  </si>
  <si>
    <t>C.A. 33111</t>
  </si>
  <si>
    <t>Goodwin, Miss. Lillian Amy</t>
  </si>
  <si>
    <t>Hood, Mr. Ambrose Jr</t>
  </si>
  <si>
    <t>S.O.C. 14879</t>
  </si>
  <si>
    <t>Chronopoulos, Mr. Apostolos</t>
  </si>
  <si>
    <t>Bing, Mr. Lee</t>
  </si>
  <si>
    <t>Moen, Mr. Sigurd Hansen</t>
  </si>
  <si>
    <t>F G73</t>
  </si>
  <si>
    <t>Staneff, Mr. Ivan</t>
  </si>
  <si>
    <t>Moutal, Mr. Rahamin Haim</t>
  </si>
  <si>
    <t>Caldwell, Master. Alden Gates</t>
  </si>
  <si>
    <t>Dowdell, Miss. Elizabeth</t>
  </si>
  <si>
    <t>Waelens, Mr. Achille</t>
  </si>
  <si>
    <t>Sheerlinck, Mr. Jan Baptist</t>
  </si>
  <si>
    <t>McDermott, Miss. Brigdet Delia</t>
  </si>
  <si>
    <t>Carrau, Mr. Francisco M</t>
  </si>
  <si>
    <t>Ilett, Miss. Bertha</t>
  </si>
  <si>
    <t>SO/C 14885</t>
  </si>
  <si>
    <t>Backstrom, Mrs. Karl Alfred (Maria Mathilda Gustafsson)</t>
  </si>
  <si>
    <t>Ford, Mr. William Neal</t>
  </si>
  <si>
    <t>W./C. 6608</t>
  </si>
  <si>
    <t>Slocovski, Mr. Selman Francis</t>
  </si>
  <si>
    <t>SOTON/OQ 392086</t>
  </si>
  <si>
    <t>Fortune, Miss. Mabel Helen</t>
  </si>
  <si>
    <t>Celotti, Mr. Francesco</t>
  </si>
  <si>
    <t>Christmann, Mr. Emil</t>
  </si>
  <si>
    <t>Andreasson, Mr. Paul Edvin</t>
  </si>
  <si>
    <t>Chaffee, Mr. Herbert Fuller</t>
  </si>
  <si>
    <t>W.E.P. 5734</t>
  </si>
  <si>
    <t>E31</t>
  </si>
  <si>
    <t>Dean, Mr. Bertram Frank</t>
  </si>
  <si>
    <t>C.A. 2315</t>
  </si>
  <si>
    <t>Coxon, Mr. Daniel</t>
  </si>
  <si>
    <t>Shorney, Mr. Charles Joseph</t>
  </si>
  <si>
    <t>Goldschmidt, Mr. George B</t>
  </si>
  <si>
    <t>PC 17754</t>
  </si>
  <si>
    <t>A5</t>
  </si>
  <si>
    <t>Greenfield, Mr. William Bertram</t>
  </si>
  <si>
    <t>PC 17759</t>
  </si>
  <si>
    <t>D10 D12</t>
  </si>
  <si>
    <t>Doling, Mrs. John T (Ada Julia Bone)</t>
  </si>
  <si>
    <t>Kantor, Mr. Sinai</t>
  </si>
  <si>
    <t>Petranec, Miss. Matilda</t>
  </si>
  <si>
    <t>Petroff, Mr. Pastcho ("Pentcho")</t>
  </si>
  <si>
    <t>White, Mr. Richard Frasar</t>
  </si>
  <si>
    <t>D26</t>
  </si>
  <si>
    <t>Johansson, Mr. Gustaf Joel</t>
  </si>
  <si>
    <t>Gustafsson, Mr. Anders Vilhelm</t>
  </si>
  <si>
    <t>Mionoff, Mr. Stoytcho</t>
  </si>
  <si>
    <t>Salkjelsvik, Miss. Anna Kristine</t>
  </si>
  <si>
    <t>Moss, Mr. Albert Johan</t>
  </si>
  <si>
    <t>Rekic, Mr. Tido</t>
  </si>
  <si>
    <t>Moran, Miss. Bertha</t>
  </si>
  <si>
    <t>Porter, Mr. Walter Chamberlain</t>
  </si>
  <si>
    <t>C110</t>
  </si>
  <si>
    <t>Zabour, Miss. Hileni</t>
  </si>
  <si>
    <t>Barton, Mr. David John</t>
  </si>
  <si>
    <t>Jussila, Miss. Katriina</t>
  </si>
  <si>
    <t>Attalah, Miss. Malake</t>
  </si>
  <si>
    <t>Pekoniemi, Mr. Edvard</t>
  </si>
  <si>
    <t>STON/O 2. 3101294</t>
  </si>
  <si>
    <t>Connors, Mr. Patrick</t>
  </si>
  <si>
    <t>Turpin, Mr. William John Robert</t>
  </si>
  <si>
    <t>Baxter, Mr. Quigg Edmond</t>
  </si>
  <si>
    <t>PC 17558</t>
  </si>
  <si>
    <t>B58 B60</t>
  </si>
  <si>
    <t>Andersson, Miss. Ellis Anna Maria</t>
  </si>
  <si>
    <t>Hickman, Mr. Stanley George</t>
  </si>
  <si>
    <t>Moore, Mr. Leonard Charles</t>
  </si>
  <si>
    <t>A4. 54510</t>
  </si>
  <si>
    <t>Nasser, Mr. Nicholas</t>
  </si>
  <si>
    <t>Webber, Miss. Susan</t>
  </si>
  <si>
    <t>E101</t>
  </si>
  <si>
    <t>White, Mr. Percival Wayland</t>
  </si>
  <si>
    <t>Nicola-Yarred, Master. Elias</t>
  </si>
  <si>
    <t>McMahon, Mr. Martin</t>
  </si>
  <si>
    <t>Madsen, Mr. Fridtjof Arne</t>
  </si>
  <si>
    <t>C 17369</t>
  </si>
  <si>
    <t>Peter, Miss. Anna</t>
  </si>
  <si>
    <t>F E69</t>
  </si>
  <si>
    <t>Ekstrom, Mr. Johan</t>
  </si>
  <si>
    <t>Drazenoic, Mr. Jozef</t>
  </si>
  <si>
    <t>Coelho, Mr. Domingos Fernandeo</t>
  </si>
  <si>
    <t>SOTON/O.Q. 3101307</t>
  </si>
  <si>
    <t>Robins, Mrs. Alexander A (Grace Charity Laury)</t>
  </si>
  <si>
    <t>A/5. 3337</t>
  </si>
  <si>
    <t>Weisz, Mrs. Leopold (Mathilde Francoise Pede)</t>
  </si>
  <si>
    <t>Sobey, Mr. Samuel James Hayden</t>
  </si>
  <si>
    <t>C.A. 29178</t>
  </si>
  <si>
    <t>Richard, Mr. Emile</t>
  </si>
  <si>
    <t>SC/PARIS 2133</t>
  </si>
  <si>
    <t>Newsom, Miss. Helen Monypeny</t>
  </si>
  <si>
    <t>D47</t>
  </si>
  <si>
    <t>Futrelle, Mr. Jacques Heath</t>
  </si>
  <si>
    <t>Osen, Mr. Olaf Elon</t>
  </si>
  <si>
    <t>Giglio, Mr. Victor</t>
  </si>
  <si>
    <t>PC 17593</t>
  </si>
  <si>
    <t>B86</t>
  </si>
  <si>
    <t>Boulos, Mrs. Joseph (Sultana)</t>
  </si>
  <si>
    <t>Nysten, Miss. Anna Sofia</t>
  </si>
  <si>
    <t>Hakkarainen, Mrs. Pekka Pietari (Elin Matilda Dolck)</t>
  </si>
  <si>
    <t>STON/O2. 3101279</t>
  </si>
  <si>
    <t>Burke, Mr. Jeremiah</t>
  </si>
  <si>
    <t>Andrew, Mr. Edgardo Samuel</t>
  </si>
  <si>
    <t>Nicholls, Mr. Joseph Charles</t>
  </si>
  <si>
    <t>C.A. 33112</t>
  </si>
  <si>
    <t>Andersson, Mr. August Edvard ("Wennerstrom")</t>
  </si>
  <si>
    <t>Ford, Miss. Robina Maggie "Ruby"</t>
  </si>
  <si>
    <t>Navratil, Mr. Michel ("Louis M Hoffman")</t>
  </si>
  <si>
    <t>F2</t>
  </si>
  <si>
    <t>Byles, Rev. Thomas Roussel Davids</t>
  </si>
  <si>
    <t>Bateman, Rev. Robert James</t>
  </si>
  <si>
    <t>S.O.P. 1166</t>
  </si>
  <si>
    <t>Pears, Mrs. Thomas (Edith Wearne)</t>
  </si>
  <si>
    <t>C2</t>
  </si>
  <si>
    <t>Meo, Mr. Alfonzo</t>
  </si>
  <si>
    <t>A.5. 11206</t>
  </si>
  <si>
    <t>van Billiard, Mr. Austin Blyler</t>
  </si>
  <si>
    <t>A/5. 851</t>
  </si>
  <si>
    <t>Olsen, Mr. Ole Martin</t>
  </si>
  <si>
    <t>Fa 265302</t>
  </si>
  <si>
    <t>Williams, Mr. Charles Duane</t>
  </si>
  <si>
    <t>PC 17597</t>
  </si>
  <si>
    <t>Gilnagh, Miss. Katherine "Katie"</t>
  </si>
  <si>
    <t>Corn, Mr. Harry</t>
  </si>
  <si>
    <t>SOTON/OQ 392090</t>
  </si>
  <si>
    <t>Smiljanic, Mr. Mile</t>
  </si>
  <si>
    <t>Sage, Master. Thomas Henry</t>
  </si>
  <si>
    <t>CA. 2343</t>
  </si>
  <si>
    <t>Cribb, Mr. John Hatfield</t>
  </si>
  <si>
    <t>Watt, Mrs. James (Elizabeth "Bessie" Inglis Milne)</t>
  </si>
  <si>
    <t>C.A. 33595</t>
  </si>
  <si>
    <t>Bengtsson, Mr. John Viktor</t>
  </si>
  <si>
    <t>Calic, Mr. Jovo</t>
  </si>
  <si>
    <t>Panula, Master. Eino Viljami</t>
  </si>
  <si>
    <t>Goldsmith, Master. Frank John William "Frankie"</t>
  </si>
  <si>
    <t>Chibnall, Mrs. (Edith Martha Bowerman)</t>
  </si>
  <si>
    <t>E33</t>
  </si>
  <si>
    <t>Skoog, Mrs. William (Anna Bernhardina Karlsson)</t>
  </si>
  <si>
    <t>Baumann, Mr. John D</t>
  </si>
  <si>
    <t>PC 17318</t>
  </si>
  <si>
    <t>Ling, Mr. Lee</t>
  </si>
  <si>
    <t>Van der hoef, Mr. Wyckoff</t>
  </si>
  <si>
    <t>B19</t>
  </si>
  <si>
    <t>Rice, Master. Arthur</t>
  </si>
  <si>
    <t>Johnson, Miss. Eleanor Ileen</t>
  </si>
  <si>
    <t>Sivola, Mr. Antti Wilhelm</t>
  </si>
  <si>
    <t>STON/O 2. 3101280</t>
  </si>
  <si>
    <t>Smith, Mr. James Clinch</t>
  </si>
  <si>
    <t>A7</t>
  </si>
  <si>
    <t>Klasen, Mr. Klas Albin</t>
  </si>
  <si>
    <t>Lefebre, Master. Henry Forbes</t>
  </si>
  <si>
    <t>Isham, Miss. Ann Elizabeth</t>
  </si>
  <si>
    <t>PC 17595</t>
  </si>
  <si>
    <t>C49</t>
  </si>
  <si>
    <t>Hale, Mr. Reginald</t>
  </si>
  <si>
    <t>Leonard, Mr. Lionel</t>
  </si>
  <si>
    <t>LINE</t>
  </si>
  <si>
    <t>Sage, Miss. Constance Gladys</t>
  </si>
  <si>
    <t>Pernot, Mr. Rene</t>
  </si>
  <si>
    <t>SC/PARIS 2131</t>
  </si>
  <si>
    <t>Asplund, Master. Clarence Gustaf Hugo</t>
  </si>
  <si>
    <t>Becker, Master. Richard F</t>
  </si>
  <si>
    <t>F4</t>
  </si>
  <si>
    <t>Kink-Heilmann, Miss. Luise Gretchen</t>
  </si>
  <si>
    <t>Rood, Mr. Hugh Roscoe</t>
  </si>
  <si>
    <t>A32</t>
  </si>
  <si>
    <t>O'Brien, Mrs. Thomas (Johanna "Hannah" Godfrey)</t>
  </si>
  <si>
    <t>Romaine, Mr. Charles Hallace ("Mr C Rolmane")</t>
  </si>
  <si>
    <t>Bourke, Mr. John</t>
  </si>
  <si>
    <t>Turcin, Mr. Stjepan</t>
  </si>
  <si>
    <t>Pinsky, Mrs. (Rosa)</t>
  </si>
  <si>
    <t>Carbines, Mr. William</t>
  </si>
  <si>
    <t>Andersen-Jensen, Miss. Carla Christine Nielsine</t>
  </si>
  <si>
    <t>Navratil, Master. Michel M</t>
  </si>
  <si>
    <t>Brown, Mrs. James Joseph (Margaret Tobin)</t>
  </si>
  <si>
    <t>PC 17610</t>
  </si>
  <si>
    <t>B4</t>
  </si>
  <si>
    <t>Lurette, Miss. Elise</t>
  </si>
  <si>
    <t>B80</t>
  </si>
  <si>
    <t>Mernagh, Mr. Robert</t>
  </si>
  <si>
    <t>Olsen, Mr. Karl Siegwart Andreas</t>
  </si>
  <si>
    <t>Madigan, Miss. Margaret "Maggie"</t>
  </si>
  <si>
    <t>Yrois, Miss. Henriette ("Mrs Harbeck")</t>
  </si>
  <si>
    <t>Vande Walle, Mr. Nestor Cyriel</t>
  </si>
  <si>
    <t>Sage, Mr. Frederick</t>
  </si>
  <si>
    <t>Johanson, Mr. Jakob Alfred</t>
  </si>
  <si>
    <t>Youseff, Mr. Gerious</t>
  </si>
  <si>
    <t>Cohen, Mr. Gurshon "Gus"</t>
  </si>
  <si>
    <t>A/5 3540</t>
  </si>
  <si>
    <t>Strom, Miss. Telma Matilda</t>
  </si>
  <si>
    <t>Backstrom, Mr. Karl Alfred</t>
  </si>
  <si>
    <t>Albimona, Mr. Nassef Cassem</t>
  </si>
  <si>
    <t>Carr, Miss. Helen "Ellen"</t>
  </si>
  <si>
    <t>Blank, Mr. Henry</t>
  </si>
  <si>
    <t>A31</t>
  </si>
  <si>
    <t>Ali, Mr. Ahmed</t>
  </si>
  <si>
    <t>SOTON/O.Q. 3101311</t>
  </si>
  <si>
    <t>Cameron, Miss. Clear Annie</t>
  </si>
  <si>
    <t>F.C.C. 13528</t>
  </si>
  <si>
    <t>Perkin, Mr. John Henry</t>
  </si>
  <si>
    <t>A/5 21174</t>
  </si>
  <si>
    <t>Givard, Mr. Hans Kristensen</t>
  </si>
  <si>
    <t>Kiernan, Mr. Philip</t>
  </si>
  <si>
    <t>Newell, Miss. Madeleine</t>
  </si>
  <si>
    <t>D36</t>
  </si>
  <si>
    <t>Honkanen, Miss. Eliina</t>
  </si>
  <si>
    <t>STON/O2. 3101283</t>
  </si>
  <si>
    <t>Jacobsohn, Mr. Sidney Samuel</t>
  </si>
  <si>
    <t>Bazzani, Miss. Albina</t>
  </si>
  <si>
    <t>D15</t>
  </si>
  <si>
    <t>Harris, Mr. Walter</t>
  </si>
  <si>
    <t>W/C 14208</t>
  </si>
  <si>
    <t>Sunderland, Mr. Victor Francis</t>
  </si>
  <si>
    <t>SOTON/OQ 392089</t>
  </si>
  <si>
    <t>Bracken, Mr. James H</t>
  </si>
  <si>
    <t>Green, Mr. George Henry</t>
  </si>
  <si>
    <t>Nenkoff, Mr. Christo</t>
  </si>
  <si>
    <t>Hoyt, Mr. Frederick Maxfield</t>
  </si>
  <si>
    <t>C93</t>
  </si>
  <si>
    <t>Berglund, Mr. Karl Ivar Sven</t>
  </si>
  <si>
    <t>PP 4348</t>
  </si>
  <si>
    <t>Mellors, Mr. William John</t>
  </si>
  <si>
    <t>SW/PP 751</t>
  </si>
  <si>
    <t>Lovell, Mr. John Hall ("Henry")</t>
  </si>
  <si>
    <t>A/5 21173</t>
  </si>
  <si>
    <t>Fahlstrom, Mr. Arne Jonas</t>
  </si>
  <si>
    <t>Lefebre, Miss. Mathilde</t>
  </si>
  <si>
    <t>Harris, Mrs. Henry Birkhardt (Irene Wallach)</t>
  </si>
  <si>
    <t>Larsson, Mr. Bengt Edvin</t>
  </si>
  <si>
    <t>Sjostedt, Mr. Ernst Adolf</t>
  </si>
  <si>
    <t>Asplund, Miss. Lillian Gertrud</t>
  </si>
  <si>
    <t>Leyson, Mr. Robert William Norman</t>
  </si>
  <si>
    <t>C.A. 29566</t>
  </si>
  <si>
    <t>Harknett, Miss. Alice Phoebe</t>
  </si>
  <si>
    <t>W./C. 6609</t>
  </si>
  <si>
    <t>Hold, Mr. Stephen</t>
  </si>
  <si>
    <t>Collyer, Miss. Marjorie "Lottie"</t>
  </si>
  <si>
    <t>C.A. 31921</t>
  </si>
  <si>
    <t>Pengelly, Mr. Frederick William</t>
  </si>
  <si>
    <t>Hunt, Mr. George Henry</t>
  </si>
  <si>
    <t>SCO/W 1585</t>
  </si>
  <si>
    <t>Zabour, Miss. Thamine</t>
  </si>
  <si>
    <t>Murphy, Miss. Katherine "Kate"</t>
  </si>
  <si>
    <t>Coleridge, Mr. Reginald Charles</t>
  </si>
  <si>
    <t>W./C. 14263</t>
  </si>
  <si>
    <t>Maenpaa, Mr. Matti Alexanteri</t>
  </si>
  <si>
    <t>STON/O 2. 3101275</t>
  </si>
  <si>
    <t>Attalah, Mr. Sleiman</t>
  </si>
  <si>
    <t>Minahan, Dr. William Edward</t>
  </si>
  <si>
    <t>C78</t>
  </si>
  <si>
    <t>Lindahl, Miss. Agda Thorilda Viktoria</t>
  </si>
  <si>
    <t>Hamalainen, Mrs. William (Anna)</t>
  </si>
  <si>
    <t>Beckwith, Mr. Richard Leonard</t>
  </si>
  <si>
    <t>D35</t>
  </si>
  <si>
    <t>Carter, Rev. Ernest Courtenay</t>
  </si>
  <si>
    <t>Reed, Mr. James George</t>
  </si>
  <si>
    <t>Strom, Mrs. Wilhelm (Elna Matilda Persson)</t>
  </si>
  <si>
    <t>Stead, Mr. William Thomas</t>
  </si>
  <si>
    <t>C87</t>
  </si>
  <si>
    <t>Lobb, Mr. William Arthur</t>
  </si>
  <si>
    <t>A/5. 3336</t>
  </si>
  <si>
    <t>Rosblom, Mrs. Viktor (Helena Wilhelmina)</t>
  </si>
  <si>
    <t>Touma, Mrs. Darwis (Hanne Youssef Razi)</t>
  </si>
  <si>
    <t>Thorne, Mrs. Gertrude Maybelle</t>
  </si>
  <si>
    <t>PC 17585</t>
  </si>
  <si>
    <t>Cherry, Miss. Gladys</t>
  </si>
  <si>
    <t>B77</t>
  </si>
  <si>
    <t>Ward, Miss. Anna</t>
  </si>
  <si>
    <t>PC 17755</t>
  </si>
  <si>
    <t>Parrish, Mrs. (Lutie Davis)</t>
  </si>
  <si>
    <t>Smith, Mr. Thomas</t>
  </si>
  <si>
    <t>Asplund, Master. Edvin Rojj Felix</t>
  </si>
  <si>
    <t>Taussig, Mr. Emil</t>
  </si>
  <si>
    <t>E67</t>
  </si>
  <si>
    <t>Harrison, Mr. William</t>
  </si>
  <si>
    <t>B94</t>
  </si>
  <si>
    <t>Henry, Miss. Delia</t>
  </si>
  <si>
    <t>Reeves, Mr. David</t>
  </si>
  <si>
    <t>C.A. 17248</t>
  </si>
  <si>
    <t>Panula, Mr. Ernesti Arvid</t>
  </si>
  <si>
    <t>Persson, Mr. Ernst Ulrik</t>
  </si>
  <si>
    <t>Graham, Mrs. William Thompson (Edith Junkins)</t>
  </si>
  <si>
    <t>PC 17582</t>
  </si>
  <si>
    <t>C125</t>
  </si>
  <si>
    <t>Bissette, Miss. Amelia</t>
  </si>
  <si>
    <t>PC 17760</t>
  </si>
  <si>
    <t>C99</t>
  </si>
  <si>
    <t>Cairns, Mr. Alexander</t>
  </si>
  <si>
    <t>Tornquist, Mr. William Henry</t>
  </si>
  <si>
    <t>Mellinger, Mrs. (Elizabeth Anne Maidment)</t>
  </si>
  <si>
    <t>Natsch, Mr. Charles H</t>
  </si>
  <si>
    <t>PC 17596</t>
  </si>
  <si>
    <t>C118</t>
  </si>
  <si>
    <t>Healy, Miss. Hanora "Nora"</t>
  </si>
  <si>
    <t>Andrews, Miss. Kornelia Theodosia</t>
  </si>
  <si>
    <t>D7</t>
  </si>
  <si>
    <t>Lindblom, Miss. Augusta Charlotta</t>
  </si>
  <si>
    <t>Parkes, Mr. Francis "Frank"</t>
  </si>
  <si>
    <t>Rice, Master. Eric</t>
  </si>
  <si>
    <t>Abbott, Mrs. Stanton (Rosa Hunt)</t>
  </si>
  <si>
    <t>C.A. 2673</t>
  </si>
  <si>
    <t>Duane, Mr. Frank</t>
  </si>
  <si>
    <t>Olsson, Mr. Nils Johan Goransson</t>
  </si>
  <si>
    <t>de Pelsmaeker, Mr. Alfons</t>
  </si>
  <si>
    <t>Dorking, Mr. Edward Arthur</t>
  </si>
  <si>
    <t>A/5. 10482</t>
  </si>
  <si>
    <t>Smith, Mr. Richard William</t>
  </si>
  <si>
    <t>A19</t>
  </si>
  <si>
    <t>Stankovic, Mr. Ivan</t>
  </si>
  <si>
    <t>de Mulder, Mr. Theodore</t>
  </si>
  <si>
    <t>Naidenoff, Mr. Penko</t>
  </si>
  <si>
    <t>Hosono, Mr. Masabumi</t>
  </si>
  <si>
    <t>Connolly, Miss. Kate</t>
  </si>
  <si>
    <t>Barber, Miss. Ellen "Nellie"</t>
  </si>
  <si>
    <t>Bishop, Mrs. Dickinson H (Helen Walton)</t>
  </si>
  <si>
    <t>B49</t>
  </si>
  <si>
    <t>Levy, Mr. Rene Jacques</t>
  </si>
  <si>
    <t>SC/Paris 2163</t>
  </si>
  <si>
    <t>D</t>
  </si>
  <si>
    <t>Haas, Miss. Aloisia</t>
  </si>
  <si>
    <t>Mineff, Mr. Ivan</t>
  </si>
  <si>
    <t>Lewy, Mr. Ervin G</t>
  </si>
  <si>
    <t>PC 17612</t>
  </si>
  <si>
    <t>Hanna, Mr. Mansour</t>
  </si>
  <si>
    <t>Allison, Miss. Helen Loraine</t>
  </si>
  <si>
    <t>C22 C26</t>
  </si>
  <si>
    <t>Saalfeld, Mr. Adolphe</t>
  </si>
  <si>
    <t>C106</t>
  </si>
  <si>
    <t>Baxter, Mrs. James (Helene DeLaudeniere Chaput)</t>
  </si>
  <si>
    <t>Kelly, Miss. Anna Katherine "Annie Kate"</t>
  </si>
  <si>
    <t>McCoy, Mr. Bernard</t>
  </si>
  <si>
    <t>Johnson, Mr. William Cahoone Jr</t>
  </si>
  <si>
    <t>Keane, Miss. Nora A</t>
  </si>
  <si>
    <t>Williams, Mr. Howard Hugh "Harry"</t>
  </si>
  <si>
    <t>A/5 2466</t>
  </si>
  <si>
    <t>Allison, Master. Hudson Trevor</t>
  </si>
  <si>
    <t>Fleming, Miss. Margaret</t>
  </si>
  <si>
    <t>Penasco y Castellana, Mrs. Victor de Satode (Maria Josefa Perez de Soto y Vallejo)</t>
  </si>
  <si>
    <t>PC 17758</t>
  </si>
  <si>
    <t>C65</t>
  </si>
  <si>
    <t>Abelson, Mr. Samuel</t>
  </si>
  <si>
    <t>P/PP 3381</t>
  </si>
  <si>
    <t>Francatelli, Miss. Laura Mabel</t>
  </si>
  <si>
    <t>PC 17485</t>
  </si>
  <si>
    <t>E36</t>
  </si>
  <si>
    <t>Hays, Miss. Margaret Bechstein</t>
  </si>
  <si>
    <t>C54</t>
  </si>
  <si>
    <t>Ryerson, Miss. Emily Borie</t>
  </si>
  <si>
    <t>PC 17608</t>
  </si>
  <si>
    <t>B57 B59 B63 B66</t>
  </si>
  <si>
    <t>Lahtinen, Mrs. William (Anna Sylfven)</t>
  </si>
  <si>
    <t>Hendekovic, Mr. Ignjac</t>
  </si>
  <si>
    <t>Hart, Mr. Benjamin</t>
  </si>
  <si>
    <t>F.C.C. 13529</t>
  </si>
  <si>
    <t>Nilsson, Miss. Helmina Josefina</t>
  </si>
  <si>
    <t>Kantor, Mrs. Sinai (Miriam Sternin)</t>
  </si>
  <si>
    <t>Moraweck, Dr. Ernest</t>
  </si>
  <si>
    <t>Wick, Miss. Mary Natalie</t>
  </si>
  <si>
    <t>C7</t>
  </si>
  <si>
    <t>Spedden, Mrs. Frederic Oakley (Margaretta Corning Stone)</t>
  </si>
  <si>
    <t>E34</t>
  </si>
  <si>
    <t>Dennis, Mr. Samuel</t>
  </si>
  <si>
    <t>A/5 21172</t>
  </si>
  <si>
    <t>Danoff, Mr. Yoto</t>
  </si>
  <si>
    <t>Slayter, Miss. Hilda Mary</t>
  </si>
  <si>
    <t>Caldwell, Mrs. Albert Francis (Sylvia Mae Harbaugh)</t>
  </si>
  <si>
    <t>Sage, Mr. George John Jr</t>
  </si>
  <si>
    <t>Young, Miss. Marie Grice</t>
  </si>
  <si>
    <t>C32</t>
  </si>
  <si>
    <t>Nysveen, Mr. Johan Hansen</t>
  </si>
  <si>
    <t>Ball, Mrs. (Ada E Hall)</t>
  </si>
  <si>
    <t>Goldsmith, Mrs. Frank John (Emily Alice Brown)</t>
  </si>
  <si>
    <t>Hippach, Miss. Jean Gertrude</t>
  </si>
  <si>
    <t>B18</t>
  </si>
  <si>
    <t>McCoy, Miss. Agnes</t>
  </si>
  <si>
    <t>Partner, Mr. Austen</t>
  </si>
  <si>
    <t>C124</t>
  </si>
  <si>
    <t>Graham, Mr. George Edward</t>
  </si>
  <si>
    <t>C91</t>
  </si>
  <si>
    <t>Vander Planke, Mr. Leo Edmondus</t>
  </si>
  <si>
    <t>Frauenthal, Mrs. Henry William (Clara Heinsheimer)</t>
  </si>
  <si>
    <t>PC 17611</t>
  </si>
  <si>
    <t>Denkoff, Mr. Mitto</t>
  </si>
  <si>
    <t>Pears, Mr. Thomas Clinton</t>
  </si>
  <si>
    <t>Burns, Miss. Elizabeth Margaret</t>
  </si>
  <si>
    <t>E40</t>
  </si>
  <si>
    <t>Dahl, Mr. Karl Edwart</t>
  </si>
  <si>
    <t>Blackwell, Mr. Stephen Weart</t>
  </si>
  <si>
    <t>T</t>
  </si>
  <si>
    <t>Navratil, Master. Edmond Roger</t>
  </si>
  <si>
    <t>Fortune, Miss. Alice Elizabeth</t>
  </si>
  <si>
    <t>Collander, Mr. Erik Gustaf</t>
  </si>
  <si>
    <t>Sedgwick, Mr. Charles Frederick Waddington</t>
  </si>
  <si>
    <t>Fox, Mr. Stanley Hubert</t>
  </si>
  <si>
    <t>Brown, Miss. Amelia "Mildred"</t>
  </si>
  <si>
    <t>Smith, Miss. Marion Elsie</t>
  </si>
  <si>
    <t>Davison, Mrs. Thomas Henry (Mary E Finck)</t>
  </si>
  <si>
    <t>Coutts, Master. William Loch "William"</t>
  </si>
  <si>
    <t>C.A. 37671</t>
  </si>
  <si>
    <t>Dimic, Mr. Jovan</t>
  </si>
  <si>
    <t>Odahl, Mr. Nils Martin</t>
  </si>
  <si>
    <t>Williams-Lambert, Mr. Fletcher Fellows</t>
  </si>
  <si>
    <t>C128</t>
  </si>
  <si>
    <t>Elias, Mr. Tannous</t>
  </si>
  <si>
    <t>Arnold-Franchi, Mr. Josef</t>
  </si>
  <si>
    <t>Yousif, Mr. Wazli</t>
  </si>
  <si>
    <t>Vanden Steen, Mr. Leo Peter</t>
  </si>
  <si>
    <t>Bowerman, Miss. Elsie Edith</t>
  </si>
  <si>
    <t>Funk, Miss. Annie Clemmer</t>
  </si>
  <si>
    <t>McGovern, Miss. Mary</t>
  </si>
  <si>
    <t>Mockler, Miss. Helen Mary "Ellie"</t>
  </si>
  <si>
    <t>Skoog, Mr. Wilhelm</t>
  </si>
  <si>
    <t>del Carlo, Mr. Sebastiano</t>
  </si>
  <si>
    <t>SC/PARIS 2167</t>
  </si>
  <si>
    <t>Barbara, Mrs. (Catherine David)</t>
  </si>
  <si>
    <t>Asim, Mr. Adola</t>
  </si>
  <si>
    <t>SOTON/O.Q. 3101310</t>
  </si>
  <si>
    <t>O'Brien, Mr. Thomas</t>
  </si>
  <si>
    <t>Adahl, Mr. Mauritz Nils Martin</t>
  </si>
  <si>
    <t>C 7076</t>
  </si>
  <si>
    <t>Warren, Mrs. Frank Manley (Anna Sophia Atkinson)</t>
  </si>
  <si>
    <t>D37</t>
  </si>
  <si>
    <t>Moussa, Mrs. (Mantoura Boulos)</t>
  </si>
  <si>
    <t>Jermyn, Miss. Annie</t>
  </si>
  <si>
    <t>Aubart, Mme. Leontine Pauline</t>
  </si>
  <si>
    <t>PC 17477</t>
  </si>
  <si>
    <t>B35</t>
  </si>
  <si>
    <t>Harder, Mr. George Achilles</t>
  </si>
  <si>
    <t>E50</t>
  </si>
  <si>
    <t>Wiklund, Mr. Jakob Alfred</t>
  </si>
  <si>
    <t>Beavan, Mr. William Thomas</t>
  </si>
  <si>
    <t>Ringhini, Mr. Sante</t>
  </si>
  <si>
    <t>Palsson, Miss. Stina Viola</t>
  </si>
  <si>
    <t>Meyer, Mrs. Edgar Joseph (Leila Saks)</t>
  </si>
  <si>
    <t>Landergren, Miss. Aurora Adelia</t>
  </si>
  <si>
    <t>C 7077</t>
  </si>
  <si>
    <t>Widener, Mr. Harry Elkins</t>
  </si>
  <si>
    <t>C82</t>
  </si>
  <si>
    <t>Betros, Mr. Tannous</t>
  </si>
  <si>
    <t>Gustafsson, Mr. Karl Gideon</t>
  </si>
  <si>
    <t>Bidois, Miss. Rosalie</t>
  </si>
  <si>
    <t>PC 17757</t>
  </si>
  <si>
    <t>Nakid, Miss. Maria ("Mary")</t>
  </si>
  <si>
    <t>Tikkanen, Mr. Juho</t>
  </si>
  <si>
    <t>STON/O 2. 3101293</t>
  </si>
  <si>
    <t>Holverson, Mrs. Alexander Oskar (Mary Aline Towner)</t>
  </si>
  <si>
    <t>Plotcharsky, Mr. Vasil</t>
  </si>
  <si>
    <t>Davies, Mr. Charles Henry</t>
  </si>
  <si>
    <t>Goodwin, Master. Sidney Leonard</t>
  </si>
  <si>
    <t>Buss, Miss. Kate</t>
  </si>
  <si>
    <t>Sadlier, Mr. Matthew</t>
  </si>
  <si>
    <t>Lehmann, Miss. Bertha</t>
  </si>
  <si>
    <t>SC 1748</t>
  </si>
  <si>
    <t>Carter, Mr. William Ernest</t>
  </si>
  <si>
    <t>B96 B98</t>
  </si>
  <si>
    <t>Jansson, Mr. Carl Olof</t>
  </si>
  <si>
    <t>Gustafsson, Mr. Johan Birger</t>
  </si>
  <si>
    <t>Newell, Miss. Marjorie</t>
  </si>
  <si>
    <t>Sandstrom, Mrs. Hjalmar (Agnes Charlotta Bengtsson)</t>
  </si>
  <si>
    <t>Johansson, Mr. Erik</t>
  </si>
  <si>
    <t>Olsson, Miss. Elina</t>
  </si>
  <si>
    <t>McKane, Mr. Peter David</t>
  </si>
  <si>
    <t>Pain, Dr. Alfred</t>
  </si>
  <si>
    <t>Trout, Mrs. William H (Jessie L)</t>
  </si>
  <si>
    <t>Niskanen, Mr. Juha</t>
  </si>
  <si>
    <t>STON/O 2. 3101289</t>
  </si>
  <si>
    <t>Adams, Mr. John</t>
  </si>
  <si>
    <t>Jussila, Miss. Mari Aina</t>
  </si>
  <si>
    <t>Hakkarainen, Mr. Pekka Pietari</t>
  </si>
  <si>
    <t>Oreskovic, Miss. Marija</t>
  </si>
  <si>
    <t>Gale, Mr. Shadrach</t>
  </si>
  <si>
    <t>Widegren, Mr. Carl/Charles Peter</t>
  </si>
  <si>
    <t>Richards, Master. William Rowe</t>
  </si>
  <si>
    <t>Birkeland, Mr. Hans Martin Monsen</t>
  </si>
  <si>
    <t>Lefebre, Miss. Ida</t>
  </si>
  <si>
    <t>Sdycoff, Mr. Todor</t>
  </si>
  <si>
    <t>Hart, Mr. Henry</t>
  </si>
  <si>
    <t>Minahan, Miss. Daisy E</t>
  </si>
  <si>
    <t>Cunningham, Mr. Alfred Fleming</t>
  </si>
  <si>
    <t>Sundman, Mr. Johan Julian</t>
  </si>
  <si>
    <t>STON/O 2. 3101269</t>
  </si>
  <si>
    <t>Meek, Mrs. Thomas (Annie Louise Rowley)</t>
  </si>
  <si>
    <t>Drew, Mrs. James Vivian (Lulu Thorne Christian)</t>
  </si>
  <si>
    <t>Silven, Miss. Lyyli Karoliina</t>
  </si>
  <si>
    <t>Matthews, Mr. William John</t>
  </si>
  <si>
    <t>Van Impe, Miss. Catharina</t>
  </si>
  <si>
    <t>Gheorgheff, Mr. Stanio</t>
  </si>
  <si>
    <t>Charters, Mr. David</t>
  </si>
  <si>
    <t>A/5. 13032</t>
  </si>
  <si>
    <t>Zimmerman, Mr. Leo</t>
  </si>
  <si>
    <t>Danbom, Mrs. Ernst Gilbert (Anna Sigrid Maria Brogren)</t>
  </si>
  <si>
    <t>Rosblom, Mr. Viktor Richard</t>
  </si>
  <si>
    <t>Wiseman, Mr. Phillippe</t>
  </si>
  <si>
    <t>A/4. 34244</t>
  </si>
  <si>
    <t>Clarke, Mrs. Charles V (Ada Maria Winfield)</t>
  </si>
  <si>
    <t>Phillips, Miss. Kate Florence ("Mrs Kate Louise Phillips Marshall")</t>
  </si>
  <si>
    <t>Flynn, Mr. James</t>
  </si>
  <si>
    <t>Pickard, Mr. Berk (Berk Trembisky)</t>
  </si>
  <si>
    <t>SOTON/O.Q. 392078</t>
  </si>
  <si>
    <t>E10</t>
  </si>
  <si>
    <t>Bjornstrom-Steffansson, Mr. Mauritz Hakan</t>
  </si>
  <si>
    <t>Thorneycroft, Mrs. Percival (Florence Kate White)</t>
  </si>
  <si>
    <t>Louch, Mrs. Charles Alexander (Alice Adelaide Slow)</t>
  </si>
  <si>
    <t>SC/AH 3085</t>
  </si>
  <si>
    <t>Kallio, Mr. Nikolai Erland</t>
  </si>
  <si>
    <t>STON/O 2. 3101274</t>
  </si>
  <si>
    <t>Silvey, Mr. William Baird</t>
  </si>
  <si>
    <t>E44</t>
  </si>
  <si>
    <t>Carter, Miss. Lucile Polk</t>
  </si>
  <si>
    <t>Ford, Miss. Doolina Margaret "Daisy"</t>
  </si>
  <si>
    <t>Richards, Mrs. Sidney (Emily Hocking)</t>
  </si>
  <si>
    <t>Fortune, Mr. Mark</t>
  </si>
  <si>
    <t>Kvillner, Mr. Johan Henrik Johannesson</t>
  </si>
  <si>
    <t>C.A. 18723</t>
  </si>
  <si>
    <t>Hart, Mrs. Benjamin (Esther Ada Bloomfield)</t>
  </si>
  <si>
    <t>Hampe, Mr. Leon</t>
  </si>
  <si>
    <t>Petterson, Mr. Johan Emil</t>
  </si>
  <si>
    <t>Reynaldo, Ms. Encarnacion</t>
  </si>
  <si>
    <t>Johannesen-Bratthammer, Mr. Bernt</t>
  </si>
  <si>
    <t>Dodge, Master. Washington</t>
  </si>
  <si>
    <t>A34</t>
  </si>
  <si>
    <t>Mellinger, Miss. Madeleine Violet</t>
  </si>
  <si>
    <t>Seward, Mr. Frederic Kimber</t>
  </si>
  <si>
    <t>Baclini, Miss. Marie Catherine</t>
  </si>
  <si>
    <t>Peuchen, Major. Arthur Godfrey</t>
  </si>
  <si>
    <t>C104</t>
  </si>
  <si>
    <t>West, Mr. Edwy Arthur</t>
  </si>
  <si>
    <t>Hagland, Mr. Ingvald Olai Olsen</t>
  </si>
  <si>
    <t>Foreman, Mr. Benjamin Laventall</t>
  </si>
  <si>
    <t>C111</t>
  </si>
  <si>
    <t>Goldenberg, Mr. Samuel L</t>
  </si>
  <si>
    <t>C92</t>
  </si>
  <si>
    <t>Peduzzi, Mr. Joseph</t>
  </si>
  <si>
    <t>A/5 2817</t>
  </si>
  <si>
    <t>Jalsevac, Mr. Ivan</t>
  </si>
  <si>
    <t>Millet, Mr. Francis Davis</t>
  </si>
  <si>
    <t>E38</t>
  </si>
  <si>
    <t>Kenyon, Mrs. Frederick R (Marion)</t>
  </si>
  <si>
    <t>D21</t>
  </si>
  <si>
    <t>Toomey, Miss. Ellen</t>
  </si>
  <si>
    <t>F.C.C. 13531</t>
  </si>
  <si>
    <t>O'Connor, Mr. Maurice</t>
  </si>
  <si>
    <t>Anderson, Mr. Harry</t>
  </si>
  <si>
    <t>E12</t>
  </si>
  <si>
    <t>Morley, Mr. William</t>
  </si>
  <si>
    <t>Gee, Mr. Arthur H</t>
  </si>
  <si>
    <t>E63</t>
  </si>
  <si>
    <t>Milling, Mr. Jacob Christian</t>
  </si>
  <si>
    <t>Maisner, Mr. Simon</t>
  </si>
  <si>
    <t>A/S 2816</t>
  </si>
  <si>
    <t>Goncalves, Mr. Manuel Estanslas</t>
  </si>
  <si>
    <t>SOTON/O.Q. 3101306</t>
  </si>
  <si>
    <t>Campbell, Mr. William</t>
  </si>
  <si>
    <t>Smart, Mr. John Montgomery</t>
  </si>
  <si>
    <t>Scanlan, Mr. James</t>
  </si>
  <si>
    <t>Baclini, Miss. Helene Barbara</t>
  </si>
  <si>
    <t>Keefe, Mr. Arthur</t>
  </si>
  <si>
    <t>Cacic, Mr. Luka</t>
  </si>
  <si>
    <t>West, Mrs. Edwy Arthur (Ada Mary Worth)</t>
  </si>
  <si>
    <t>Jerwan, Mrs. Amin S (Marie Marthe Thuillard)</t>
  </si>
  <si>
    <t>SC/AH Basle 541</t>
  </si>
  <si>
    <t>Strandberg, Miss. Ida Sofia</t>
  </si>
  <si>
    <t>Clifford, Mr. George Quincy</t>
  </si>
  <si>
    <t>A14</t>
  </si>
  <si>
    <t>Renouf, Mr. Peter Henry</t>
  </si>
  <si>
    <t>Braund, Mr. Lewis Richard</t>
  </si>
  <si>
    <t>Karlsson, Mr. Nils August</t>
  </si>
  <si>
    <t>Hirvonen, Miss. Hildur E</t>
  </si>
  <si>
    <t>Goodwin, Master. Harold Victor</t>
  </si>
  <si>
    <t>Frost, Mr. Anthony Wood "Archie"</t>
  </si>
  <si>
    <t>Rouse, Mr. Richard Henry</t>
  </si>
  <si>
    <t>A/5 3594</t>
  </si>
  <si>
    <t>Turkula, Mrs. (Hedwig)</t>
  </si>
  <si>
    <t>Bishop, Mr. Dickinson H</t>
  </si>
  <si>
    <t>Lefebre, Miss. Jeannie</t>
  </si>
  <si>
    <t>Hoyt, Mrs. Frederick Maxfield (Jane Anne Forby)</t>
  </si>
  <si>
    <t>Kent, Mr. Edward Austin</t>
  </si>
  <si>
    <t>B37</t>
  </si>
  <si>
    <t>Somerton, Mr. Francis William</t>
  </si>
  <si>
    <t>A.5. 18509</t>
  </si>
  <si>
    <t>Coutts, Master. Eden Leslie "Neville"</t>
  </si>
  <si>
    <t>Hagland, Mr. Konrad Mathias Reiersen</t>
  </si>
  <si>
    <t>Windelov, Mr. Einar</t>
  </si>
  <si>
    <t>SOTON/OQ 3101317</t>
  </si>
  <si>
    <t>Molson, Mr. Harry Markland</t>
  </si>
  <si>
    <t>C30</t>
  </si>
  <si>
    <t>Artagaveytia, Mr. Ramon</t>
  </si>
  <si>
    <t>PC 17609</t>
  </si>
  <si>
    <t>Stanley, Mr. Edward Roland</t>
  </si>
  <si>
    <t>A/4 45380</t>
  </si>
  <si>
    <t>Yousseff, Mr. Gerious</t>
  </si>
  <si>
    <t>Eustis, Miss. Elizabeth Mussey</t>
  </si>
  <si>
    <t>D20</t>
  </si>
  <si>
    <t>Shellard, Mr. Frederick William</t>
  </si>
  <si>
    <t>C.A. 6212</t>
  </si>
  <si>
    <t>Allison, Mrs. Hudson J C (Bessie Waldo Daniels)</t>
  </si>
  <si>
    <t>Svensson, Mr. Olof</t>
  </si>
  <si>
    <t>Calic, Mr. Petar</t>
  </si>
  <si>
    <t>Canavan, Miss. Mary</t>
  </si>
  <si>
    <t>O'Sullivan, Miss. Bridget Mary</t>
  </si>
  <si>
    <t>Laitinen, Miss. Kristina Sofia</t>
  </si>
  <si>
    <t>Maioni, Miss. Roberta</t>
  </si>
  <si>
    <t>B79</t>
  </si>
  <si>
    <t>Penasco y Castellana, Mr. Victor de Satode</t>
  </si>
  <si>
    <t>Quick, Mrs. Frederick Charles (Jane Richards)</t>
  </si>
  <si>
    <t>Bradley, Mr. George ("George Arthur Brayton")</t>
  </si>
  <si>
    <t>Olsen, Mr. Henry Margido</t>
  </si>
  <si>
    <t>C 4001</t>
  </si>
  <si>
    <t>Lang, Mr. Fang</t>
  </si>
  <si>
    <t>Daly, Mr. Eugene Patrick</t>
  </si>
  <si>
    <t>Webber, Mr. James</t>
  </si>
  <si>
    <t>SOTON/OQ 3101316</t>
  </si>
  <si>
    <t>McGough, Mr. James Robert</t>
  </si>
  <si>
    <t>PC 17473</t>
  </si>
  <si>
    <t>E25</t>
  </si>
  <si>
    <t>Rothschild, Mrs. Martin (Elizabeth L. Barrett)</t>
  </si>
  <si>
    <t>PC 17603</t>
  </si>
  <si>
    <t>Coleff, Mr. Satio</t>
  </si>
  <si>
    <t>Walker, Mr. William Anderson</t>
  </si>
  <si>
    <t>D46</t>
  </si>
  <si>
    <t>Lemore, Mrs. (Amelia Milley)</t>
  </si>
  <si>
    <t>C.A. 34260</t>
  </si>
  <si>
    <t>Ryan, Mr. Patrick</t>
  </si>
  <si>
    <t>Angle, Mrs. William A (Florence "Mary" Agnes Hughes)</t>
  </si>
  <si>
    <t>Pavlovic, Mr. Stefo</t>
  </si>
  <si>
    <t>Perreault, Miss. Anne</t>
  </si>
  <si>
    <t>B73</t>
  </si>
  <si>
    <t>Vovk, Mr. Janko</t>
  </si>
  <si>
    <t>Lahoud, Mr. Sarkis</t>
  </si>
  <si>
    <t>Hippach, Mrs. Louis Albert (Ida Sophia Fischer)</t>
  </si>
  <si>
    <t>Kassem, Mr. Fared</t>
  </si>
  <si>
    <t>Farrell, Mr. James</t>
  </si>
  <si>
    <t>Ridsdale, Miss. Lucy</t>
  </si>
  <si>
    <t>W./C. 14258</t>
  </si>
  <si>
    <t>Farthing, Mr. John</t>
  </si>
  <si>
    <t>PC 17483</t>
  </si>
  <si>
    <t>C95</t>
  </si>
  <si>
    <t>Salonen, Mr. Johan Werner</t>
  </si>
  <si>
    <t>Hocking, Mr. Richard George</t>
  </si>
  <si>
    <t>Quick, Miss. Phyllis May</t>
  </si>
  <si>
    <t>Toufik, Mr. Nakli</t>
  </si>
  <si>
    <t>Elias, Mr. Joseph Jr</t>
  </si>
  <si>
    <t>Peter, Mrs. Catherine (Catherine Rizk)</t>
  </si>
  <si>
    <t>Cacic, Miss. Marija</t>
  </si>
  <si>
    <t>Hart, Miss. Eva Miriam</t>
  </si>
  <si>
    <t>Butt, Major. Archibald Willingham</t>
  </si>
  <si>
    <t>B38</t>
  </si>
  <si>
    <t>LeRoy, Miss. Bertha</t>
  </si>
  <si>
    <t>PC 17761</t>
  </si>
  <si>
    <t>Risien, Mr. Samuel Beard</t>
  </si>
  <si>
    <t>Frolicher, Miss. Hedwig Margaritha</t>
  </si>
  <si>
    <t>B39</t>
  </si>
  <si>
    <t>Crosby, Miss. Harriet R</t>
  </si>
  <si>
    <t>WE/P 5735</t>
  </si>
  <si>
    <t>B22</t>
  </si>
  <si>
    <t>Andersson, Miss. Ingeborg Constanzia</t>
  </si>
  <si>
    <t>Andersson, Miss. Sigrid Elisabeth</t>
  </si>
  <si>
    <t>Beane, Mr. Edward</t>
  </si>
  <si>
    <t>Douglas, Mr. Walter Donald</t>
  </si>
  <si>
    <t>C86</t>
  </si>
  <si>
    <t>Nicholson, Mr. Arthur Ernest</t>
  </si>
  <si>
    <t>Beane, Mrs. Edward (Ethel Clarke)</t>
  </si>
  <si>
    <t>Padro y Manent, Mr. Julian</t>
  </si>
  <si>
    <t>SC/PARIS 2146</t>
  </si>
  <si>
    <t>Goldsmith, Mr. Frank John</t>
  </si>
  <si>
    <t>Davies, Master. John Morgan Jr</t>
  </si>
  <si>
    <t>Thayer, Mr. John Borland Jr</t>
  </si>
  <si>
    <t>C70</t>
  </si>
  <si>
    <t>Sharp, Mr. Percival James R</t>
  </si>
  <si>
    <t>O'Brien, Mr. Timothy</t>
  </si>
  <si>
    <t>Leeni, Mr. Fahim ("Philip Zenni")</t>
  </si>
  <si>
    <t>Ohman, Miss. Velin</t>
  </si>
  <si>
    <t>Wright, Mr. George</t>
  </si>
  <si>
    <t>Duff Gordon, Lady. (Lucille Christiana Sutherland) ("Mrs Morgan")</t>
  </si>
  <si>
    <t>A16</t>
  </si>
  <si>
    <t>Robbins, Mr. Victor</t>
  </si>
  <si>
    <t>Taussig, Mrs. Emil (Tillie Mandelbaum)</t>
  </si>
  <si>
    <t>de Messemaeker, Mrs. Guillaume Joseph (Emma)</t>
  </si>
  <si>
    <t>Morrow, Mr. Thomas Rowan</t>
  </si>
  <si>
    <t>Sivic, Mr. Husein</t>
  </si>
  <si>
    <t>Norman, Mr. Robert Douglas</t>
  </si>
  <si>
    <t>Simmons, Mr. John</t>
  </si>
  <si>
    <t>SOTON/OQ 392082</t>
  </si>
  <si>
    <t>Meanwell, Miss. (Marion Ogden)</t>
  </si>
  <si>
    <t>SOTON/O.Q. 392087</t>
  </si>
  <si>
    <t>Davies, Mr. Alfred J</t>
  </si>
  <si>
    <t>A/4 48871</t>
  </si>
  <si>
    <t>Stoytcheff, Mr. Ilia</t>
  </si>
  <si>
    <t>Palsson, Mrs. Nils (Alma Cornelia Berglund)</t>
  </si>
  <si>
    <t>Doharr, Mr. Tannous</t>
  </si>
  <si>
    <t>Jonsson, Mr. Carl</t>
  </si>
  <si>
    <t>Harris, Mr. George</t>
  </si>
  <si>
    <t>S.W./PP 752</t>
  </si>
  <si>
    <t>Appleton, Mrs. Edward Dale (Charlotte Lamson)</t>
  </si>
  <si>
    <t>C101</t>
  </si>
  <si>
    <t>Flynn, Mr. John Irwin ("Irving")</t>
  </si>
  <si>
    <t>PC 17474</t>
  </si>
  <si>
    <t>Kelly, Miss. Mary</t>
  </si>
  <si>
    <t>Rush, Mr. Alfred George John</t>
  </si>
  <si>
    <t>A/4. 20589</t>
  </si>
  <si>
    <t>Patchett, Mr. George</t>
  </si>
  <si>
    <t>Garside, Miss. Ethel</t>
  </si>
  <si>
    <t>Silvey, Mrs. William Baird (Alice Munger)</t>
  </si>
  <si>
    <t>Caram, Mrs. Joseph (Maria Elias)</t>
  </si>
  <si>
    <t>Jussila, Mr. Eiriik</t>
  </si>
  <si>
    <t>STON/O 2. 3101286</t>
  </si>
  <si>
    <t>Christy, Miss. Julie Rachel</t>
  </si>
  <si>
    <t>Thayer, Mrs. John Borland (Marian Longstreth Morris)</t>
  </si>
  <si>
    <t>C68</t>
  </si>
  <si>
    <t>Downton, Mr. William James</t>
  </si>
  <si>
    <t>Ross, Mr. John Hugo</t>
  </si>
  <si>
    <t>A10</t>
  </si>
  <si>
    <t>Paulner, Mr. Uscher</t>
  </si>
  <si>
    <t>Taussig, Miss. Ruth</t>
  </si>
  <si>
    <t>E68</t>
  </si>
  <si>
    <t>Jarvis, Mr. John Denzil</t>
  </si>
  <si>
    <t>Frolicher-Stehli, Mr. Maxmillian</t>
  </si>
  <si>
    <t>B41</t>
  </si>
  <si>
    <t>Gilinski, Mr. Eliezer</t>
  </si>
  <si>
    <t>Murdlin, Mr. Joseph</t>
  </si>
  <si>
    <t>A./5. 3235</t>
  </si>
  <si>
    <t>Rintamaki, Mr. Matti</t>
  </si>
  <si>
    <t>STON/O 2. 3101273</t>
  </si>
  <si>
    <t>Stephenson, Mrs. Walter Bertram (Martha Eustis)</t>
  </si>
  <si>
    <t>Elsbury, Mr. William James</t>
  </si>
  <si>
    <t>A/5 3902</t>
  </si>
  <si>
    <t>Bourke, Miss. Mary</t>
  </si>
  <si>
    <t>Chapman, Mr. John Henry</t>
  </si>
  <si>
    <t>SC/AH 29037</t>
  </si>
  <si>
    <t>Van Impe, Mr. Jean Baptiste</t>
  </si>
  <si>
    <t>Leitch, Miss. Jessie Wills</t>
  </si>
  <si>
    <t>Johnson, Mr. Alfred</t>
  </si>
  <si>
    <t>Boulos, Mr. Hanna</t>
  </si>
  <si>
    <t>Duff Gordon, Sir. Cosmo Edmund ("Mr Morgan")</t>
  </si>
  <si>
    <t>A20</t>
  </si>
  <si>
    <t>Jacobsohn, Mrs. Sidney Samuel (Amy Frances Christy)</t>
  </si>
  <si>
    <t>Slabenoff, Mr. Petco</t>
  </si>
  <si>
    <t>Harrington, Mr. Charles H</t>
  </si>
  <si>
    <t>Torber, Mr. Ernst William</t>
  </si>
  <si>
    <t>Homer, Mr. Harry ("Mr E Haven")</t>
  </si>
  <si>
    <t>Lindell, Mr. Edvard Bengtsson</t>
  </si>
  <si>
    <t>Karaic, Mr. Milan</t>
  </si>
  <si>
    <t>Daniel, Mr. Robert Williams</t>
  </si>
  <si>
    <t>Laroche, Mrs. Joseph (Juliette Marie Louise Lafargue)</t>
  </si>
  <si>
    <t>Shutes, Miss. Elizabeth W</t>
  </si>
  <si>
    <t>Andersson, Mrs. Anders Johan (Alfrida Konstantia Brogren)</t>
  </si>
  <si>
    <t>Jardin, Mr. Jose Neto</t>
  </si>
  <si>
    <t>SOTON/O.Q. 3101305</t>
  </si>
  <si>
    <t>Murphy, Miss. Margaret Jane</t>
  </si>
  <si>
    <t>Horgan, Mr. John</t>
  </si>
  <si>
    <t>Brocklebank, Mr. William Alfred</t>
  </si>
  <si>
    <t>Herman, Miss. Alice</t>
  </si>
  <si>
    <t>Danbom, Mr. Ernst Gilbert</t>
  </si>
  <si>
    <t>Lobb, Mrs. William Arthur (Cordelia K Stanlick)</t>
  </si>
  <si>
    <t>Becker, Miss. Marion Louise</t>
  </si>
  <si>
    <t>Gavey, Mr. Lawrence</t>
  </si>
  <si>
    <t>Yasbeck, Mr. Antoni</t>
  </si>
  <si>
    <t>Kimball, Mr. Edwin Nelson Jr</t>
  </si>
  <si>
    <t>D19</t>
  </si>
  <si>
    <t>Nakid, Mr. Sahid</t>
  </si>
  <si>
    <t>Hansen, Mr. Henry Damsgaard</t>
  </si>
  <si>
    <t>Bowen, Mr. David John "Dai"</t>
  </si>
  <si>
    <t>Sutton, Mr. Frederick</t>
  </si>
  <si>
    <t>D50</t>
  </si>
  <si>
    <t>Kirkland, Rev. Charles Leonard</t>
  </si>
  <si>
    <t>Longley, Miss. Gretchen Fiske</t>
  </si>
  <si>
    <t>D9</t>
  </si>
  <si>
    <t>Bostandyeff, Mr. Guentcho</t>
  </si>
  <si>
    <t>O'Connell, Mr. Patrick D</t>
  </si>
  <si>
    <t>Barkworth, Mr. Algernon Henry Wilson</t>
  </si>
  <si>
    <t>A23</t>
  </si>
  <si>
    <t>Lundahl, Mr. Johan Svensson</t>
  </si>
  <si>
    <t>Stahelin-Maeglin, Dr. Max</t>
  </si>
  <si>
    <t>B50</t>
  </si>
  <si>
    <t>Parr, Mr. William Henry Marsh</t>
  </si>
  <si>
    <t>Skoog, Miss. Mabel</t>
  </si>
  <si>
    <t>Davis, Miss. Mary</t>
  </si>
  <si>
    <t>Leinonen, Mr. Antti Gustaf</t>
  </si>
  <si>
    <t>STON/O 2. 3101292</t>
  </si>
  <si>
    <t>Collyer, Mr. Harvey</t>
  </si>
  <si>
    <t>Panula, Mrs. Juha (Maria Emilia Ojala)</t>
  </si>
  <si>
    <t>Thorneycroft, Mr. Percival</t>
  </si>
  <si>
    <t>Jensen, Mr. Hans Peder</t>
  </si>
  <si>
    <t>Sagesser, Mlle. Emma</t>
  </si>
  <si>
    <t>Skoog, Miss. Margit Elizabeth</t>
  </si>
  <si>
    <t>Foo, Mr. Choong</t>
  </si>
  <si>
    <t>Baclini, Miss. Eugenie</t>
  </si>
  <si>
    <t>Harper, Mr. Henry Sleeper</t>
  </si>
  <si>
    <t>Cor, Mr. Liudevit</t>
  </si>
  <si>
    <t>Simonius-Blumer, Col. Oberst Alfons</t>
  </si>
  <si>
    <t>A26</t>
  </si>
  <si>
    <t>Willey, Mr. Edward</t>
  </si>
  <si>
    <t>S.O./P.P. 751</t>
  </si>
  <si>
    <t>Stanley, Miss. Amy Zillah Elsie</t>
  </si>
  <si>
    <t>CA. 2314</t>
  </si>
  <si>
    <t>Mitkoff, Mr. Mito</t>
  </si>
  <si>
    <t>Doling, Miss. Elsie</t>
  </si>
  <si>
    <t>Kalvik, Mr. Johannes Halvorsen</t>
  </si>
  <si>
    <t>O'Leary, Miss. Hanora "Norah"</t>
  </si>
  <si>
    <t>Hegarty, Miss. Hanora "Nora"</t>
  </si>
  <si>
    <t>Hickman, Mr. Leonard Mark</t>
  </si>
  <si>
    <t>Radeff, Mr. Alexander</t>
  </si>
  <si>
    <t>Bourke, Mrs. John (Catherine)</t>
  </si>
  <si>
    <t>Eitemiller, Mr. George Floyd</t>
  </si>
  <si>
    <t>Newell, Mr. Arthur Webster</t>
  </si>
  <si>
    <t>D48</t>
  </si>
  <si>
    <t>Frauenthal, Dr. Henry William</t>
  </si>
  <si>
    <t>Badt, Mr. Mohamed</t>
  </si>
  <si>
    <t>Colley, Mr. Edward Pomeroy</t>
  </si>
  <si>
    <t>E58</t>
  </si>
  <si>
    <t>Coleff, Mr. Peju</t>
  </si>
  <si>
    <t>Lindqvist, Mr. Eino William</t>
  </si>
  <si>
    <t>STON/O 2. 3101285</t>
  </si>
  <si>
    <t>Hickman, Mr. Lewis</t>
  </si>
  <si>
    <t>Butler, Mr. Reginald Fenton</t>
  </si>
  <si>
    <t>Rommetvedt, Mr. Knud Paust</t>
  </si>
  <si>
    <t>Cook, Mr. Jacob</t>
  </si>
  <si>
    <t>A/5 3536</t>
  </si>
  <si>
    <t>Taylor, Mrs. Elmer Zebley (Juliet Cummins Wright)</t>
  </si>
  <si>
    <t>C126</t>
  </si>
  <si>
    <t>Brown, Mrs. Thomas William Solomon (Elizabeth Catherine Ford)</t>
  </si>
  <si>
    <t>Davidson, Mr. Thornton</t>
  </si>
  <si>
    <t>F.C. 12750</t>
  </si>
  <si>
    <t>B71</t>
  </si>
  <si>
    <t>Mitchell, Mr. Henry Michael</t>
  </si>
  <si>
    <t>C.A. 24580</t>
  </si>
  <si>
    <t>Wilhelms, Mr. Charles</t>
  </si>
  <si>
    <t>Watson, Mr. Ennis Hastings</t>
  </si>
  <si>
    <t>Edvardsson, Mr. Gustaf Hjalmar</t>
  </si>
  <si>
    <t>Sawyer, Mr. Frederick Charles</t>
  </si>
  <si>
    <t>Turja, Miss. Anna Sofia</t>
  </si>
  <si>
    <t>Goodwin, Mrs. Frederick (Augusta Tyler)</t>
  </si>
  <si>
    <t>Cardeza, Mr. Thomas Drake Martinez</t>
  </si>
  <si>
    <t>B51 B53 B55</t>
  </si>
  <si>
    <t>Peters, Miss. Katie</t>
  </si>
  <si>
    <t>Hassab, Mr. Hammad</t>
  </si>
  <si>
    <t>D49</t>
  </si>
  <si>
    <t>Olsvigen, Mr. Thor Anderson</t>
  </si>
  <si>
    <t>Goodwin, Mr. Charles Edward</t>
  </si>
  <si>
    <t>Brown, Mr. Thomas William Solomon</t>
  </si>
  <si>
    <t>Laroche, Mr. Joseph Philippe Lemercier</t>
  </si>
  <si>
    <t>Panula, Mr. Jaako Arnold</t>
  </si>
  <si>
    <t>Dakic, Mr. Branko</t>
  </si>
  <si>
    <t>Fischer, Mr. Eberhard Thelander</t>
  </si>
  <si>
    <t>Madill, Miss. Georgette Alexandra</t>
  </si>
  <si>
    <t>B5</t>
  </si>
  <si>
    <t>Dick, Mr. Albert Adrian</t>
  </si>
  <si>
    <t>B20</t>
  </si>
  <si>
    <t>Karun, Miss. Manca</t>
  </si>
  <si>
    <t>Lam, Mr. Ali</t>
  </si>
  <si>
    <t>Saad, Mr. Khalil</t>
  </si>
  <si>
    <t>Weir, Col. John</t>
  </si>
  <si>
    <t>Chapman, Mr. Charles Henry</t>
  </si>
  <si>
    <t>Kelly, Mr. James</t>
  </si>
  <si>
    <t>Mullens, Miss. Katherine "Katie"</t>
  </si>
  <si>
    <t>Thayer, Mr. John Borland</t>
  </si>
  <si>
    <t>Humblen, Mr. Adolf Mathias Nicolai Olsen</t>
  </si>
  <si>
    <t>F G63</t>
  </si>
  <si>
    <t>Astor, Mrs. John Jacob (Madeleine Talmadge Force)</t>
  </si>
  <si>
    <t>C62 C64</t>
  </si>
  <si>
    <t>Silverthorne, Mr. Spencer Victor</t>
  </si>
  <si>
    <t>PC 17475</t>
  </si>
  <si>
    <t>E24</t>
  </si>
  <si>
    <t>Barbara, Miss. Saiide</t>
  </si>
  <si>
    <t>Gallagher, Mr. Martin</t>
  </si>
  <si>
    <t>Hansen, Mr. Henrik Juul</t>
  </si>
  <si>
    <t>Morley, Mr. Henry Samuel ("Mr Henry Marshall")</t>
  </si>
  <si>
    <t>Kelly, Mrs. Florence "Fannie"</t>
  </si>
  <si>
    <t>Calderhead, Mr. Edward Pennington</t>
  </si>
  <si>
    <t>PC 17476</t>
  </si>
  <si>
    <t>Cleaver, Miss. Alice</t>
  </si>
  <si>
    <t>Moubarek, Master. Halim Gonios ("William George")</t>
  </si>
  <si>
    <t>Mayne, Mlle. Berthe Antonine ("Mrs de Villiers")</t>
  </si>
  <si>
    <t>PC 17482</t>
  </si>
  <si>
    <t>C90</t>
  </si>
  <si>
    <t>Klaber, Mr. Herman</t>
  </si>
  <si>
    <t>Taylor, Mr. Elmer Zebley</t>
  </si>
  <si>
    <t>Larsson, Mr. August Viktor</t>
  </si>
  <si>
    <t>Greenberg, Mr. Samuel</t>
  </si>
  <si>
    <t>Soholt, Mr. Peter Andreas Lauritz Andersen</t>
  </si>
  <si>
    <t>Endres, Miss. Caroline Louise</t>
  </si>
  <si>
    <t>C45</t>
  </si>
  <si>
    <t>Troutt, Miss. Edwina Celia "Winnie"</t>
  </si>
  <si>
    <t>McEvoy, Mr. Michael</t>
  </si>
  <si>
    <t>Johnson, Mr. Malkolm Joackim</t>
  </si>
  <si>
    <t>Harper, Miss. Annie Jessie "Nina"</t>
  </si>
  <si>
    <t>Jensen, Mr. Svend Lauritz</t>
  </si>
  <si>
    <t>Gillespie, Mr. William Henry</t>
  </si>
  <si>
    <t>Hodges, Mr. Henry Price</t>
  </si>
  <si>
    <t>Chambers, Mr. Norman Campbell</t>
  </si>
  <si>
    <t>E8</t>
  </si>
  <si>
    <t>Oreskovic, Mr. Luka</t>
  </si>
  <si>
    <t>Renouf, Mrs. Peter Henry (Lillian Jefferys)</t>
  </si>
  <si>
    <t>Mannion, Miss. Margareth</t>
  </si>
  <si>
    <t>Bryhl, Mr. Kurt Arnold Gottfrid</t>
  </si>
  <si>
    <t>Ilmakangas, Miss. Pieta Sofia</t>
  </si>
  <si>
    <t>STON/O2. 3101271</t>
  </si>
  <si>
    <t>Allen, Miss. Elisabeth Walton</t>
  </si>
  <si>
    <t>Hassan, Mr. Houssein G N</t>
  </si>
  <si>
    <t>Knight, Mr. Robert J</t>
  </si>
  <si>
    <t>Berriman, Mr. William John</t>
  </si>
  <si>
    <t>Troupiansky, Mr. Moses Aaron</t>
  </si>
  <si>
    <t>Williams, Mr. Leslie</t>
  </si>
  <si>
    <t>Ford, Mrs. Edward (Margaret Ann Watson)</t>
  </si>
  <si>
    <t>Lesurer, Mr. Gustave J</t>
  </si>
  <si>
    <t>B101</t>
  </si>
  <si>
    <t>Ivanoff, Mr. Kanio</t>
  </si>
  <si>
    <t>Nankoff, Mr. Minko</t>
  </si>
  <si>
    <t>Hawksford, Mr. Walter James</t>
  </si>
  <si>
    <t>D45</t>
  </si>
  <si>
    <t>Cavendish, Mr. Tyrell William</t>
  </si>
  <si>
    <t>C46</t>
  </si>
  <si>
    <t>Ryerson, Miss. Susan Parker "Suzette"</t>
  </si>
  <si>
    <t>McNamee, Mr. Neal</t>
  </si>
  <si>
    <t>Stranden, Mr. Juho</t>
  </si>
  <si>
    <t>STON/O 2. 3101288</t>
  </si>
  <si>
    <t>Crosby, Capt. Edward Gifford</t>
  </si>
  <si>
    <t>Abbott, Mr. Rossmore Edward</t>
  </si>
  <si>
    <t>Sinkkonen, Miss. Anna</t>
  </si>
  <si>
    <t>Marvin, Mr. Daniel Warner</t>
  </si>
  <si>
    <t>D30</t>
  </si>
  <si>
    <t>Connaghton, Mr. Michael</t>
  </si>
  <si>
    <t>Wells, Miss. Joan</t>
  </si>
  <si>
    <t>Moor, Master. Meier</t>
  </si>
  <si>
    <t>E121</t>
  </si>
  <si>
    <t>Vande Velde, Mr. Johannes Joseph</t>
  </si>
  <si>
    <t>Jonkoff, Mr. Lalio</t>
  </si>
  <si>
    <t>Herman, Mrs. Samuel (Jane Laver)</t>
  </si>
  <si>
    <t>Hamalainen, Master. Viljo</t>
  </si>
  <si>
    <t>Carlsson, Mr. August Sigfrid</t>
  </si>
  <si>
    <t>Bailey, Mr. Percy Andrew</t>
  </si>
  <si>
    <t>Theobald, Mr. Thomas Leonard</t>
  </si>
  <si>
    <t>Rothes, the Countess. of (Lucy Noel Martha Dyer-Edwards)</t>
  </si>
  <si>
    <t>Garfirth, Mr. John</t>
  </si>
  <si>
    <t>Nirva, Mr. Iisakki Antino Aijo</t>
  </si>
  <si>
    <t>SOTON/O2 3101272</t>
  </si>
  <si>
    <t>Barah, Mr. Hanna Assi</t>
  </si>
  <si>
    <t>Carter, Mrs. William Ernest (Lucile Polk)</t>
  </si>
  <si>
    <t>Eklund, Mr. Hans Linus</t>
  </si>
  <si>
    <t>Hogeboom, Mrs. John C (Anna Andrews)</t>
  </si>
  <si>
    <t>D11</t>
  </si>
  <si>
    <t>Brewe, Dr. Arthur Jackson</t>
  </si>
  <si>
    <t>Mangan, Miss. Mary</t>
  </si>
  <si>
    <t>Moran, Mr. Daniel J</t>
  </si>
  <si>
    <t>Gronnestad, Mr. Daniel Danielsen</t>
  </si>
  <si>
    <t>Lievens, Mr. Rene Aime</t>
  </si>
  <si>
    <t>Jensen, Mr. Niels Peder</t>
  </si>
  <si>
    <t>Mack, Mrs. (Mary)</t>
  </si>
  <si>
    <t>S.O./P.P. 3</t>
  </si>
  <si>
    <t>E77</t>
  </si>
  <si>
    <t>Elias, Mr. Dibo</t>
  </si>
  <si>
    <t>Hocking, Mrs. Elizabeth (Eliza Needs)</t>
  </si>
  <si>
    <t>Myhrman, Mr. Pehr Fabian Oliver Malkolm</t>
  </si>
  <si>
    <t>Tobin, Mr. Roger</t>
  </si>
  <si>
    <t>F38</t>
  </si>
  <si>
    <t>Emanuel, Miss. Virginia Ethel</t>
  </si>
  <si>
    <t>Kilgannon, Mr. Thomas J</t>
  </si>
  <si>
    <t>Robert, Mrs. Edward Scott (Elisabeth Walton McMillan)</t>
  </si>
  <si>
    <t>B3</t>
  </si>
  <si>
    <t>Ayoub, Miss. Banoura</t>
  </si>
  <si>
    <t>Dick, Mrs. Albert Adrian (Vera Gillespie)</t>
  </si>
  <si>
    <t>Long, Mr. Milton Clyde</t>
  </si>
  <si>
    <t>D6</t>
  </si>
  <si>
    <t>Johnston, Mr. Andrew G</t>
  </si>
  <si>
    <t>W./C. 6607</t>
  </si>
  <si>
    <t>Ali, Mr. William</t>
  </si>
  <si>
    <t>SOTON/O.Q. 3101312</t>
  </si>
  <si>
    <t>Harmer, Mr. Abraham (David Lishin)</t>
  </si>
  <si>
    <t>Sjoblom, Miss. Anna Sofia</t>
  </si>
  <si>
    <t>Rice, Master. George Hugh</t>
  </si>
  <si>
    <t>Dean, Master. Bertram Vere</t>
  </si>
  <si>
    <t>Guggenheim, Mr. Benjamin</t>
  </si>
  <si>
    <t>B82 B84</t>
  </si>
  <si>
    <t>Keane, Mr. Andrew "Andy"</t>
  </si>
  <si>
    <t>Gaskell, Mr. Alfred</t>
  </si>
  <si>
    <t>Sage, Miss. Stella Anna</t>
  </si>
  <si>
    <t>Hoyt, Mr. William Fisher</t>
  </si>
  <si>
    <t>PC 17600</t>
  </si>
  <si>
    <t>Dantcheff, Mr. Ristiu</t>
  </si>
  <si>
    <t>Otter, Mr. Richard</t>
  </si>
  <si>
    <t>Leader, Dr. Alice (Farnham)</t>
  </si>
  <si>
    <t>D17</t>
  </si>
  <si>
    <t>Osman, Mrs. Mara</t>
  </si>
  <si>
    <t>Ibrahim Shawah, Mr. Yousseff</t>
  </si>
  <si>
    <t>Van Impe, Mrs. Jean Baptiste (Rosalie Paula Govaert)</t>
  </si>
  <si>
    <t>Ponesell, Mr. Martin</t>
  </si>
  <si>
    <t>Collyer, Mrs. Harvey (Charlotte Annie Tate)</t>
  </si>
  <si>
    <t>Carter, Master. William Thornton II</t>
  </si>
  <si>
    <t>Thomas, Master. Assad Alexander</t>
  </si>
  <si>
    <t>Hedman, Mr. Oskar Arvid</t>
  </si>
  <si>
    <t>Johansson, Mr. Karl Johan</t>
  </si>
  <si>
    <t>Andrews, Mr. Thomas Jr</t>
  </si>
  <si>
    <t>A36</t>
  </si>
  <si>
    <t>Pettersson, Miss. Ellen Natalia</t>
  </si>
  <si>
    <t>Meyer, Mr. August</t>
  </si>
  <si>
    <t>Chambers, Mrs. Norman Campbell (Bertha Griggs)</t>
  </si>
  <si>
    <t>Alexander, Mr. William</t>
  </si>
  <si>
    <t>Lester, Mr. James</t>
  </si>
  <si>
    <t>Slemen, Mr. Richard James</t>
  </si>
  <si>
    <t>Andersson, Miss. Ebba Iris Alfrida</t>
  </si>
  <si>
    <t>Tomlin, Mr. Ernest Portage</t>
  </si>
  <si>
    <t>Fry, Mr. Richard</t>
  </si>
  <si>
    <t>B102</t>
  </si>
  <si>
    <t>Heininen, Miss. Wendla Maria</t>
  </si>
  <si>
    <t>STON/O2. 3101290</t>
  </si>
  <si>
    <t>Mallet, Mr. Albert</t>
  </si>
  <si>
    <t>S.C./PARIS 2079</t>
  </si>
  <si>
    <t>Holm, Mr. John Fredrik Alexander</t>
  </si>
  <si>
    <t>C 7075</t>
  </si>
  <si>
    <t>Skoog, Master. Karl Thorsten</t>
  </si>
  <si>
    <t>Hays, Mrs. Charles Melville (Clara Jennings Gregg)</t>
  </si>
  <si>
    <t>B69</t>
  </si>
  <si>
    <t>Lulic, Mr. Nikola</t>
  </si>
  <si>
    <t>Reuchlin, Jonkheer. John George</t>
  </si>
  <si>
    <t>Moor, Mrs. (Beila)</t>
  </si>
  <si>
    <t>Panula, Master. Urho Abraham</t>
  </si>
  <si>
    <t>Flynn, Mr. John</t>
  </si>
  <si>
    <t>Lam, Mr. Len</t>
  </si>
  <si>
    <t>Mallet, Master. Andre</t>
  </si>
  <si>
    <t>McCormack, Mr. Thomas Joseph</t>
  </si>
  <si>
    <t>Stone, Mrs. George Nelson (Martha Evelyn)</t>
  </si>
  <si>
    <t>Yasbeck, Mrs. Antoni (Selini Alexander)</t>
  </si>
  <si>
    <t>Richards, Master. George Sibley</t>
  </si>
  <si>
    <t>Saad, Mr. Amin</t>
  </si>
  <si>
    <t>Augustsson, Mr. Albert</t>
  </si>
  <si>
    <t>Allum, Mr. Owen George</t>
  </si>
  <si>
    <t>Compton, Miss. Sara Rebecca</t>
  </si>
  <si>
    <t>PC 17756</t>
  </si>
  <si>
    <t>E49</t>
  </si>
  <si>
    <t>Pasic, Mr. Jakob</t>
  </si>
  <si>
    <t>Sirota, Mr. Maurice</t>
  </si>
  <si>
    <t>Chip, Mr. Chang</t>
  </si>
  <si>
    <t>Marechal, Mr. Pierre</t>
  </si>
  <si>
    <t>C47</t>
  </si>
  <si>
    <t>Alhomaki, Mr. Ilmari Rudolf</t>
  </si>
  <si>
    <t>SOTON/O2 3101287</t>
  </si>
  <si>
    <t>Mudd, Mr. Thomas Charles</t>
  </si>
  <si>
    <t>Serepeca, Miss. Augusta</t>
  </si>
  <si>
    <t>Lemberopolous, Mr. Peter L</t>
  </si>
  <si>
    <t>Culumovic, Mr. Jeso</t>
  </si>
  <si>
    <t>Abbing, Mr. Anthony</t>
  </si>
  <si>
    <t>C.A. 5547</t>
  </si>
  <si>
    <t>Sage, Mr. Douglas Bullen</t>
  </si>
  <si>
    <t>Markoff, Mr. Marin</t>
  </si>
  <si>
    <t>Harper, Rev. John</t>
  </si>
  <si>
    <t>Goldenberg, Mrs. Samuel L (Edwiga Grabowska)</t>
  </si>
  <si>
    <t>Andersson, Master. Sigvard Harald Elias</t>
  </si>
  <si>
    <t>Svensson, Mr. Johan</t>
  </si>
  <si>
    <t>Boulos, Miss. Nourelain</t>
  </si>
  <si>
    <t>Lines, Miss. Mary Conover</t>
  </si>
  <si>
    <t>PC 17592</t>
  </si>
  <si>
    <t>D28</t>
  </si>
  <si>
    <t>Carter, Mrs. Ernest Courtenay (Lilian Hughes)</t>
  </si>
  <si>
    <t>Aks, Mrs. Sam (Leah Rosen)</t>
  </si>
  <si>
    <t>Wick, Mrs. George Dennick (Mary Hitchcock)</t>
  </si>
  <si>
    <t xml:space="preserve">Daly, Mr. Peter Denis </t>
  </si>
  <si>
    <t>E17</t>
  </si>
  <si>
    <t>Baclini, Mrs. Solomon (Latifa Qurban)</t>
  </si>
  <si>
    <t>Razi, Mr. Raihed</t>
  </si>
  <si>
    <t>Hansen, Mr. Claus Peter</t>
  </si>
  <si>
    <t>Giles, Mr. Frederick Edward</t>
  </si>
  <si>
    <t>Swift, Mrs. Frederick Joel (Margaret Welles Barron)</t>
  </si>
  <si>
    <t>Sage, Miss. Dorothy Edith "Dolly"</t>
  </si>
  <si>
    <t>Gill, Mr. John William</t>
  </si>
  <si>
    <t>Bystrom, Mrs. (Karolina)</t>
  </si>
  <si>
    <t>Duran y More, Miss. Asuncion</t>
  </si>
  <si>
    <t>SC/PARIS 2149</t>
  </si>
  <si>
    <t>Roebling, Mr. Washington Augustus II</t>
  </si>
  <si>
    <t>PC 17590</t>
  </si>
  <si>
    <t>A24</t>
  </si>
  <si>
    <t>van Melkebeke, Mr. Philemon</t>
  </si>
  <si>
    <t>Johnson, Master. Harold Theodor</t>
  </si>
  <si>
    <t>Balkic, Mr. Cerin</t>
  </si>
  <si>
    <t>Beckwith, Mrs. Richard Leonard (Sallie Monypeny)</t>
  </si>
  <si>
    <t>Carlsson, Mr. Frans Olof</t>
  </si>
  <si>
    <t>Vander Cruyssen, Mr. Victor</t>
  </si>
  <si>
    <t>Abelson, Mrs. Samuel (Hannah Wizosky)</t>
  </si>
  <si>
    <t>Najib, Miss. Adele Kiamie "Jane"</t>
  </si>
  <si>
    <t>Gustafsson, Mr. Alfred Ossian</t>
  </si>
  <si>
    <t>Petroff, Mr. Nedelio</t>
  </si>
  <si>
    <t>Laleff, Mr. Kristo</t>
  </si>
  <si>
    <t>Potter, Mrs. Thomas Jr (Lily Alexenia Wilson)</t>
  </si>
  <si>
    <t>C50</t>
  </si>
  <si>
    <t>Shelley, Mrs. William (Imanita Parrish Hall)</t>
  </si>
  <si>
    <t>Markun, Mr. Johann</t>
  </si>
  <si>
    <t>Dahlberg, Miss. Gerda Ulrika</t>
  </si>
  <si>
    <t>Banfield, Mr. Frederick James</t>
  </si>
  <si>
    <t>C.A./SOTON 34068</t>
  </si>
  <si>
    <t>Sutehall, Mr. Henry Jr</t>
  </si>
  <si>
    <t>SOTON/OQ 392076</t>
  </si>
  <si>
    <t>Rice, Mrs. William (Margaret Norton)</t>
  </si>
  <si>
    <t>Montvila, Rev. Juozas</t>
  </si>
  <si>
    <t>Graham, Miss. Margaret Edith</t>
  </si>
  <si>
    <t>B42</t>
  </si>
  <si>
    <t>Johnston, Miss. Catherine Helen "Carrie"</t>
  </si>
  <si>
    <t>Behr, Mr. Karl Howell</t>
  </si>
  <si>
    <t>C148</t>
  </si>
  <si>
    <t>Dooley, Mr. Patrick</t>
  </si>
  <si>
    <t>S.no</t>
  </si>
  <si>
    <t>F</t>
  </si>
  <si>
    <t>M</t>
  </si>
  <si>
    <t>feM</t>
  </si>
  <si>
    <t>Sum of Survived</t>
  </si>
  <si>
    <t>Row Labels</t>
  </si>
  <si>
    <t>Grand Total</t>
  </si>
  <si>
    <t>Count of Sex</t>
  </si>
  <si>
    <t>Sum of SibSp</t>
  </si>
  <si>
    <t>Age Group</t>
  </si>
  <si>
    <t>Adult</t>
  </si>
  <si>
    <t>child</t>
  </si>
  <si>
    <t>senior</t>
  </si>
  <si>
    <t>Count of Age Group</t>
  </si>
  <si>
    <t>Sum of Fare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</si>
</sst>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horizontal="left"/>
    </xf>
    <xf numFmtId="0" fontId="0" fillId="0" borderId="0" xfId="0" applyAlignment="1">
      <alignment horizontal="center"/>
    </xf>
    <xf numFmtId="164" fontId="0" fillId="0" borderId="0" xfId="0" applyNumberFormat="1"/>
    <xf numFmtId="1" fontId="0" fillId="0" borderId="0" xfId="0" applyNumberFormat="1"/>
    <xf numFmtId="0" fontId="0" fillId="0" borderId="0" xfId="0" pivotButton="1"/>
    <xf numFmtId="0" fontId="0" fillId="0" borderId="0" xfId="0" applyNumberFormat="1"/>
    <xf numFmtId="0" fontId="16" fillId="0" borderId="0" xfId="0" applyFont="1"/>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numFmt numFmtId="1" formatCode="0"/>
    </dxf>
    <dxf>
      <numFmt numFmtId="164" formatCode="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4.xml"/><Relationship Id="rId18" Type="http://schemas.openxmlformats.org/officeDocument/2006/relationships/connections" Target="connections.xml"/><Relationship Id="rId3" Type="http://schemas.openxmlformats.org/officeDocument/2006/relationships/worksheet" Target="worksheets/sheet3.xml"/><Relationship Id="rId21" Type="http://schemas.openxmlformats.org/officeDocument/2006/relationships/powerPivotData" Target="model/item.data"/><Relationship Id="rId7" Type="http://schemas.openxmlformats.org/officeDocument/2006/relationships/worksheet" Target="worksheets/sheet7.xml"/><Relationship Id="rId12" Type="http://schemas.openxmlformats.org/officeDocument/2006/relationships/pivotCacheDefinition" Target="pivotCache/pivotCacheDefinition3.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pivotCacheDefinition" Target="pivotCache/pivotCacheDefinition1.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project.xlsx]survived by sex!PivotTable9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b="1"/>
              <a:t>survived</a:t>
            </a:r>
            <a:r>
              <a:rPr lang="en-IN" b="1" baseline="0"/>
              <a:t> by sex</a:t>
            </a:r>
            <a:endParaRPr lang="en-IN" b="1"/>
          </a:p>
        </c:rich>
      </c:tx>
      <c:layout>
        <c:manualLayout>
          <c:xMode val="edge"/>
          <c:yMode val="edge"/>
          <c:x val="0.36779833117875194"/>
          <c:y val="4.897904711063660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IN"/>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629709719120931"/>
          <c:y val="0.19206192446283193"/>
          <c:w val="0.8385049295308673"/>
          <c:h val="0.5695076934190566"/>
        </c:manualLayout>
      </c:layout>
      <c:barChart>
        <c:barDir val="col"/>
        <c:grouping val="clustered"/>
        <c:varyColors val="0"/>
        <c:ser>
          <c:idx val="0"/>
          <c:order val="0"/>
          <c:tx>
            <c:strRef>
              <c:f>'survived by sex'!$B$3</c:f>
              <c:strCache>
                <c:ptCount val="1"/>
                <c:pt idx="0">
                  <c:v>Total</c:v>
                </c:pt>
              </c:strCache>
            </c:strRef>
          </c:tx>
          <c:spPr>
            <a:solidFill>
              <a:schemeClr val="accent1"/>
            </a:solidFill>
            <a:ln>
              <a:noFill/>
            </a:ln>
            <a:effectLst/>
          </c:spPr>
          <c:invertIfNegative val="0"/>
          <c:cat>
            <c:strRef>
              <c:f>'survived by sex'!$A$4:$A$6</c:f>
              <c:strCache>
                <c:ptCount val="2"/>
                <c:pt idx="0">
                  <c:v>0</c:v>
                </c:pt>
                <c:pt idx="1">
                  <c:v>1</c:v>
                </c:pt>
              </c:strCache>
            </c:strRef>
          </c:cat>
          <c:val>
            <c:numRef>
              <c:f>'survived by sex'!$B$4:$B$6</c:f>
              <c:numCache>
                <c:formatCode>General</c:formatCode>
                <c:ptCount val="2"/>
                <c:pt idx="0">
                  <c:v>5</c:v>
                </c:pt>
                <c:pt idx="1">
                  <c:v>5</c:v>
                </c:pt>
              </c:numCache>
            </c:numRef>
          </c:val>
          <c:extLst>
            <c:ext xmlns:c16="http://schemas.microsoft.com/office/drawing/2014/chart" uri="{C3380CC4-5D6E-409C-BE32-E72D297353CC}">
              <c16:uniqueId val="{00000000-503B-47DC-AD58-EAB58545F0FF}"/>
            </c:ext>
          </c:extLst>
        </c:ser>
        <c:dLbls>
          <c:showLegendKey val="0"/>
          <c:showVal val="0"/>
          <c:showCatName val="0"/>
          <c:showSerName val="0"/>
          <c:showPercent val="0"/>
          <c:showBubbleSize val="0"/>
        </c:dLbls>
        <c:gapWidth val="219"/>
        <c:overlap val="-27"/>
        <c:axId val="17610543"/>
        <c:axId val="17611503"/>
      </c:barChart>
      <c:catAx>
        <c:axId val="1761054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1503"/>
        <c:crosses val="autoZero"/>
        <c:auto val="1"/>
        <c:lblAlgn val="ctr"/>
        <c:lblOffset val="100"/>
        <c:noMultiLvlLbl val="0"/>
      </c:catAx>
      <c:valAx>
        <c:axId val="17611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61054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overlay val="0"/>
      <c:spPr>
        <a:noFill/>
        <a:ln>
          <a:noFill/>
        </a:ln>
        <a:effectLst/>
      </c:spPr>
      <c:txPr>
        <a:bodyPr rot="0" spcFirstLastPara="1" vertOverflow="ellipsis" vert="horz" wrap="square" anchor="ctr" anchorCtr="1"/>
        <a:lstStyle/>
        <a:p>
          <a:pPr>
            <a:defRPr sz="1600" b="0" i="0" u="none" strike="noStrike" kern="1200" cap="none" spc="50" normalizeH="0" baseline="0">
              <a:solidFill>
                <a:schemeClr val="tx1">
                  <a:lumMod val="65000"/>
                  <a:lumOff val="35000"/>
                </a:schemeClr>
              </a:solidFill>
              <a:latin typeface="+mj-lt"/>
              <a:ea typeface="+mj-ea"/>
              <a:cs typeface="+mj-cs"/>
            </a:defRPr>
          </a:pPr>
          <a:endParaRPr lang="en-US"/>
        </a:p>
      </c:txPr>
    </c:title>
    <c:autoTitleDeleted val="0"/>
    <c:plotArea>
      <c:layout/>
      <c:barChart>
        <c:barDir val="col"/>
        <c:grouping val="clustered"/>
        <c:varyColors val="0"/>
        <c:ser>
          <c:idx val="0"/>
          <c:order val="0"/>
          <c:tx>
            <c:strRef>
              <c:f>'count of age group'!$E$3</c:f>
              <c:strCache>
                <c:ptCount val="1"/>
                <c:pt idx="0">
                  <c:v>Count of Age Group</c:v>
                </c:pt>
              </c:strCache>
            </c:strRef>
          </c:tx>
          <c:spPr>
            <a:solidFill>
              <a:schemeClr val="accent4">
                <a:alpha val="70000"/>
              </a:schemeClr>
            </a:solidFill>
            <a:ln>
              <a:noFill/>
            </a:ln>
            <a:effectLst/>
          </c:spPr>
          <c:invertIfNegative val="0"/>
          <c:cat>
            <c:strRef>
              <c:f>'count of age group'!$D$4:$D$6</c:f>
              <c:strCache>
                <c:ptCount val="3"/>
                <c:pt idx="0">
                  <c:v>Adult</c:v>
                </c:pt>
                <c:pt idx="1">
                  <c:v>child</c:v>
                </c:pt>
                <c:pt idx="2">
                  <c:v>senior</c:v>
                </c:pt>
              </c:strCache>
            </c:strRef>
          </c:cat>
          <c:val>
            <c:numRef>
              <c:f>'count of age group'!$E$4:$E$6</c:f>
              <c:numCache>
                <c:formatCode>General</c:formatCode>
                <c:ptCount val="3"/>
                <c:pt idx="0">
                  <c:v>527</c:v>
                </c:pt>
                <c:pt idx="1">
                  <c:v>291</c:v>
                </c:pt>
                <c:pt idx="2">
                  <c:v>74</c:v>
                </c:pt>
              </c:numCache>
            </c:numRef>
          </c:val>
          <c:extLst>
            <c:ext xmlns:c16="http://schemas.microsoft.com/office/drawing/2014/chart" uri="{C3380CC4-5D6E-409C-BE32-E72D297353CC}">
              <c16:uniqueId val="{00000000-CA0B-42D8-8FE0-691D6EDD9AE6}"/>
            </c:ext>
          </c:extLst>
        </c:ser>
        <c:dLbls>
          <c:showLegendKey val="0"/>
          <c:showVal val="0"/>
          <c:showCatName val="0"/>
          <c:showSerName val="0"/>
          <c:showPercent val="0"/>
          <c:showBubbleSize val="0"/>
        </c:dLbls>
        <c:gapWidth val="80"/>
        <c:overlap val="25"/>
        <c:axId val="17618015"/>
        <c:axId val="17617535"/>
      </c:barChart>
      <c:catAx>
        <c:axId val="17618015"/>
        <c:scaling>
          <c:orientation val="minMax"/>
        </c:scaling>
        <c:delete val="0"/>
        <c:axPos val="b"/>
        <c:numFmt formatCode="General" sourceLinked="1"/>
        <c:majorTickMark val="none"/>
        <c:minorTickMark val="none"/>
        <c:tickLblPos val="nextTo"/>
        <c:spPr>
          <a:noFill/>
          <a:ln w="1587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cap="none" spc="20" normalizeH="0" baseline="0">
                <a:solidFill>
                  <a:schemeClr val="tx1">
                    <a:lumMod val="65000"/>
                    <a:lumOff val="35000"/>
                  </a:schemeClr>
                </a:solidFill>
                <a:latin typeface="+mn-lt"/>
                <a:ea typeface="+mn-ea"/>
                <a:cs typeface="+mn-cs"/>
              </a:defRPr>
            </a:pPr>
            <a:endParaRPr lang="en-US"/>
          </a:p>
        </c:txPr>
        <c:crossAx val="17617535"/>
        <c:crosses val="autoZero"/>
        <c:auto val="1"/>
        <c:lblAlgn val="ctr"/>
        <c:lblOffset val="100"/>
        <c:noMultiLvlLbl val="0"/>
      </c:catAx>
      <c:valAx>
        <c:axId val="17617535"/>
        <c:scaling>
          <c:orientation val="minMax"/>
        </c:scaling>
        <c:delete val="0"/>
        <c:axPos val="l"/>
        <c:majorGridlines>
          <c:spPr>
            <a:ln w="9525" cap="flat" cmpd="sng" algn="ctr">
              <a:solidFill>
                <a:schemeClr val="tx1">
                  <a:lumMod val="5000"/>
                  <a:lumOff val="9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spc="20" baseline="0">
                <a:solidFill>
                  <a:schemeClr val="tx1">
                    <a:lumMod val="65000"/>
                    <a:lumOff val="35000"/>
                  </a:schemeClr>
                </a:solidFill>
                <a:latin typeface="+mn-lt"/>
                <a:ea typeface="+mn-ea"/>
                <a:cs typeface="+mn-cs"/>
              </a:defRPr>
            </a:pPr>
            <a:endParaRPr lang="en-US"/>
          </a:p>
        </c:txPr>
        <c:crossAx val="17618015"/>
        <c:crosses val="autoZero"/>
        <c:crossBetween val="between"/>
      </c:valAx>
      <c:spPr>
        <a:noFill/>
        <a:ln>
          <a:noFill/>
        </a:ln>
        <a:effectLst/>
      </c:spPr>
    </c:plotArea>
    <c:plotVisOnly val="1"/>
    <c:dispBlanksAs val="gap"/>
    <c:showDLblsOverMax val="0"/>
  </c:chart>
  <c:spPr>
    <a:solidFill>
      <a:schemeClr val="lt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Embarkeed By Sex</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440-43CA-9C67-C66BD2DCDA68}"/>
              </c:ext>
            </c:extLst>
          </c:dPt>
          <c:dPt>
            <c:idx val="1"/>
            <c:bubble3D val="0"/>
            <c:spPr>
              <a:solidFill>
                <a:schemeClr val="accent3"/>
              </a:solidFill>
              <a:ln w="19050">
                <a:solidFill>
                  <a:schemeClr val="lt1"/>
                </a:solidFill>
              </a:ln>
              <a:effectLst/>
            </c:spPr>
            <c:extLst>
              <c:ext xmlns:c16="http://schemas.microsoft.com/office/drawing/2014/chart" uri="{C3380CC4-5D6E-409C-BE32-E72D297353CC}">
                <c16:uniqueId val="{00000003-7440-43CA-9C67-C66BD2DCDA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'count of male female'!$D$3:$E$3</c:f>
              <c:strCache>
                <c:ptCount val="2"/>
                <c:pt idx="0">
                  <c:v>F</c:v>
                </c:pt>
                <c:pt idx="1">
                  <c:v>M</c:v>
                </c:pt>
              </c:strCache>
            </c:strRef>
          </c:cat>
          <c:val>
            <c:numRef>
              <c:f>'count of male female'!$D$4:$E$4</c:f>
              <c:numCache>
                <c:formatCode>General</c:formatCode>
                <c:ptCount val="2"/>
                <c:pt idx="0">
                  <c:v>202</c:v>
                </c:pt>
                <c:pt idx="1">
                  <c:v>436</c:v>
                </c:pt>
              </c:numCache>
            </c:numRef>
          </c:val>
          <c:extLst>
            <c:ext xmlns:c16="http://schemas.microsoft.com/office/drawing/2014/chart" uri="{C3380CC4-5D6E-409C-BE32-E72D297353CC}">
              <c16:uniqueId val="{00000004-7440-43CA-9C67-C66BD2DCDA68}"/>
            </c:ext>
          </c:extLst>
        </c:ser>
        <c:dLbls>
          <c:dLblPos val="bestFit"/>
          <c:showLegendKey val="0"/>
          <c:showVal val="1"/>
          <c:showCatName val="0"/>
          <c:showSerName val="0"/>
          <c:showPercent val="0"/>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No.</a:t>
            </a:r>
            <a:r>
              <a:rPr lang="en-IN" baseline="0"/>
              <a:t> of sibling and spouse</a:t>
            </a:r>
            <a:endParaRPr lang="en-IN"/>
          </a:p>
        </c:rich>
      </c:tx>
      <c:layout>
        <c:manualLayout>
          <c:xMode val="edge"/>
          <c:yMode val="edge"/>
          <c:x val="9.428455818022749E-2"/>
          <c:y val="1.9093078758949882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6.3013847407005164E-2"/>
          <c:y val="0.26869319586172807"/>
          <c:w val="0.87708573928258959"/>
          <c:h val="0.63931233595800518"/>
        </c:manualLayout>
      </c:layout>
      <c:barChart>
        <c:barDir val="bar"/>
        <c:grouping val="clustered"/>
        <c:varyColors val="0"/>
        <c:ser>
          <c:idx val="0"/>
          <c:order val="0"/>
          <c:spPr>
            <a:solidFill>
              <a:schemeClr val="accent6"/>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'No. of sibling and spouse'!$D$3:$D$9</c:f>
              <c:numCache>
                <c:formatCode>General</c:formatCode>
                <c:ptCount val="7"/>
                <c:pt idx="0">
                  <c:v>0</c:v>
                </c:pt>
                <c:pt idx="1">
                  <c:v>1</c:v>
                </c:pt>
                <c:pt idx="2">
                  <c:v>2</c:v>
                </c:pt>
                <c:pt idx="3">
                  <c:v>3</c:v>
                </c:pt>
                <c:pt idx="4">
                  <c:v>4</c:v>
                </c:pt>
                <c:pt idx="5">
                  <c:v>5</c:v>
                </c:pt>
                <c:pt idx="6">
                  <c:v>8</c:v>
                </c:pt>
              </c:numCache>
            </c:numRef>
          </c:cat>
          <c:val>
            <c:numRef>
              <c:f>'No. of sibling and spouse'!$E$3:$E$9</c:f>
              <c:numCache>
                <c:formatCode>General</c:formatCode>
                <c:ptCount val="7"/>
                <c:pt idx="0">
                  <c:v>0</c:v>
                </c:pt>
                <c:pt idx="1">
                  <c:v>209</c:v>
                </c:pt>
                <c:pt idx="2">
                  <c:v>56</c:v>
                </c:pt>
                <c:pt idx="3">
                  <c:v>48</c:v>
                </c:pt>
                <c:pt idx="4">
                  <c:v>72</c:v>
                </c:pt>
                <c:pt idx="5">
                  <c:v>25</c:v>
                </c:pt>
                <c:pt idx="6">
                  <c:v>56</c:v>
                </c:pt>
              </c:numCache>
            </c:numRef>
          </c:val>
          <c:extLst>
            <c:ext xmlns:c16="http://schemas.microsoft.com/office/drawing/2014/chart" uri="{C3380CC4-5D6E-409C-BE32-E72D297353CC}">
              <c16:uniqueId val="{00000000-275D-4D1C-9C2D-8C822E2C12A8}"/>
            </c:ext>
          </c:extLst>
        </c:ser>
        <c:dLbls>
          <c:dLblPos val="outEnd"/>
          <c:showLegendKey val="0"/>
          <c:showVal val="1"/>
          <c:showCatName val="0"/>
          <c:showSerName val="0"/>
          <c:showPercent val="0"/>
          <c:showBubbleSize val="0"/>
        </c:dLbls>
        <c:gapWidth val="182"/>
        <c:axId val="1997203072"/>
        <c:axId val="156570544"/>
      </c:barChart>
      <c:catAx>
        <c:axId val="1997203072"/>
        <c:scaling>
          <c:orientation val="minMax"/>
        </c:scaling>
        <c:delete val="1"/>
        <c:axPos val="l"/>
        <c:numFmt formatCode="General" sourceLinked="1"/>
        <c:majorTickMark val="none"/>
        <c:minorTickMark val="none"/>
        <c:tickLblPos val="nextTo"/>
        <c:crossAx val="156570544"/>
        <c:crosses val="autoZero"/>
        <c:auto val="1"/>
        <c:lblAlgn val="ctr"/>
        <c:lblOffset val="100"/>
        <c:noMultiLvlLbl val="0"/>
      </c:catAx>
      <c:valAx>
        <c:axId val="156570544"/>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997203072"/>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 dir="row">_xlchart.v2.0</cx:f>
      </cx:numDim>
    </cx:data>
  </cx:chartData>
  <cx:chart>
    <cx:title pos="t" align="ctr" overlay="0"/>
    <cx:plotArea>
      <cx:plotAreaRegion>
        <cx:series layoutId="funnel" uniqueId="{37603CCE-00B9-44F6-A83D-3B53CDE3AD62}">
          <cx:dataLabels>
            <cx:visibility seriesName="0" categoryName="0" value="1"/>
          </cx:dataLabels>
          <cx:dataId val="0"/>
        </cx:series>
      </cx:plotAreaRegion>
      <cx:axis id="0">
        <cx:catScaling gapWidth="0.0599999987"/>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withinLinear" id="17">
  <a:schemeClr val="accent4"/>
</cs:colorStyle>
</file>

<file path=xl/charts/colors4.xml><?xml version="1.0" encoding="utf-8"?>
<cs:colorStyle xmlns:cs="http://schemas.microsoft.com/office/drawing/2012/chartStyle" xmlns:a="http://schemas.openxmlformats.org/drawingml/2006/main" meth="cycle" id="11">
  <a:schemeClr val="accent1"/>
  <a:schemeClr val="accent3"/>
  <a:schemeClr val="accent5"/>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5">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15875" cap="flat" cmpd="sng" algn="ctr">
        <a:solidFill>
          <a:schemeClr val="tx1">
            <a:lumMod val="25000"/>
            <a:lumOff val="75000"/>
          </a:schemeClr>
        </a:solidFill>
        <a:round/>
      </a:ln>
    </cs:spPr>
    <cs:defRPr sz="900" kern="1200" cap="none" spc="20" normalizeH="0" baseline="0"/>
  </cs:categoryAxis>
  <cs:chartArea mods="allowNoFillOverride allowNoLineOverride">
    <cs:lnRef idx="0"/>
    <cs:fillRef idx="0"/>
    <cs:effectRef idx="0"/>
    <cs:fontRef idx="minor">
      <a:schemeClr val="dk1"/>
    </cs:fontRef>
    <cs:spPr>
      <a:solidFill>
        <a:schemeClr val="lt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bg1"/>
    </cs:fontRef>
    <cs:spPr>
      <a:solidFill>
        <a:schemeClr val="tx1">
          <a:lumMod val="50000"/>
          <a:lumOff val="50000"/>
        </a:schemeClr>
      </a:solidFill>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alpha val="70000"/>
        </a:schemeClr>
      </a:solidFill>
    </cs:spPr>
  </cs:dataPoint>
  <cs:dataPoint3D>
    <cs:lnRef idx="0"/>
    <cs:fillRef idx="0">
      <cs:styleClr val="auto"/>
    </cs:fillRef>
    <cs:effectRef idx="0"/>
    <cs:fontRef idx="minor">
      <a:schemeClr val="dk1"/>
    </cs:fontRef>
    <cs:spPr>
      <a:solidFill>
        <a:schemeClr val="phClr">
          <a:alpha val="70000"/>
        </a:schemeClr>
      </a:solidFill>
    </cs:spPr>
  </cs:dataPoint3D>
  <cs:dataPointLine>
    <cs:lnRef idx="0">
      <cs:styleClr val="auto"/>
    </cs:lnRef>
    <cs:fillRef idx="0"/>
    <cs:effectRef idx="0"/>
    <cs:fontRef idx="minor">
      <a:schemeClr val="dk1"/>
    </cs:fontRef>
    <cs:spPr>
      <a:ln w="28575" cap="rnd">
        <a:solidFill>
          <a:schemeClr val="phClr">
            <a:alpha val="70000"/>
          </a:schemeClr>
        </a:solidFill>
        <a:round/>
      </a:ln>
    </cs:spPr>
  </cs:dataPointLine>
  <cs:dataPointMarker>
    <cs:lnRef idx="0"/>
    <cs:fillRef idx="0">
      <cs:styleClr val="auto"/>
    </cs:fillRef>
    <cs:effectRef idx="0"/>
    <cs:fontRef idx="minor">
      <a:schemeClr val="dk1"/>
    </cs:fontRef>
    <cs:spPr>
      <a:solidFill>
        <a:schemeClr val="phClr">
          <a:alpha val="70000"/>
        </a:schemeClr>
      </a:solidFill>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65000"/>
            <a:lumOff val="35000"/>
          </a:schemeClr>
        </a:solidFill>
      </a:ln>
    </cs:spPr>
  </cs:downBar>
  <cs:dropLine>
    <cs:lnRef idx="0"/>
    <cs:fillRef idx="0"/>
    <cs:effectRef idx="0"/>
    <cs:fontRef idx="minor">
      <a:schemeClr val="dk1"/>
    </cs:fontRef>
    <cs:spPr>
      <a:ln w="9525">
        <a:solidFill>
          <a:schemeClr val="tx1">
            <a:lumMod val="35000"/>
            <a:lumOff val="65000"/>
          </a:schemeClr>
        </a:solidFill>
        <a:round/>
      </a:ln>
    </cs:spPr>
  </cs:dropLine>
  <cs:errorBar>
    <cs:lnRef idx="0"/>
    <cs:fillRef idx="0"/>
    <cs:effectRef idx="0"/>
    <cs:fontRef idx="minor">
      <a:schemeClr val="dk1"/>
    </cs:fontRef>
    <cs:spPr>
      <a:ln w="9525">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5000"/>
            <a:lumOff val="9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35000"/>
            <a:lumOff val="65000"/>
          </a:schemeClr>
        </a:solidFill>
        <a:round/>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baseline="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dk1"/>
    </cs:fontRef>
    <cs:spPr>
      <a:ln w="9525">
        <a:solidFill>
          <a:schemeClr val="tx1">
            <a:lumMod val="35000"/>
            <a:lumOff val="65000"/>
          </a:schemeClr>
        </a:solidFill>
        <a:round/>
      </a:ln>
    </cs:spPr>
  </cs:seriesLine>
  <cs:title>
    <cs:lnRef idx="0"/>
    <cs:fillRef idx="0"/>
    <cs:effectRef idx="0"/>
    <cs:fontRef idx="major">
      <a:schemeClr val="tx1">
        <a:lumMod val="65000"/>
        <a:lumOff val="35000"/>
      </a:schemeClr>
    </cs:fontRef>
    <cs:defRPr sz="1600" b="0" i="0" kern="1200" cap="none" spc="50" normalizeH="0" baseline="0"/>
  </cs:title>
  <cs:trendline>
    <cs:lnRef idx="0">
      <cs:styleClr val="auto"/>
    </cs:lnRef>
    <cs:fillRef idx="0"/>
    <cs:effectRef idx="0"/>
    <cs:fontRef idx="minor">
      <a:schemeClr val="dk1"/>
    </cs:fontRef>
    <cs:spPr>
      <a:ln w="1587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65000"/>
            <a:lumOff val="35000"/>
          </a:schemeClr>
        </a:solidFill>
      </a:ln>
    </cs:spPr>
  </cs:upBar>
  <cs:valueAxis>
    <cs:lnRef idx="0"/>
    <cs:fillRef idx="0"/>
    <cs:effectRef idx="0"/>
    <cs:fontRef idx="minor">
      <a:schemeClr val="tx1">
        <a:lumMod val="65000"/>
        <a:lumOff val="35000"/>
      </a:schemeClr>
    </cs:fontRef>
    <cs:defRPr sz="900" kern="1200" spc="20" baseline="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219075</xdr:colOff>
      <xdr:row>0</xdr:row>
      <xdr:rowOff>161925</xdr:rowOff>
    </xdr:from>
    <xdr:to>
      <xdr:col>12</xdr:col>
      <xdr:colOff>523875</xdr:colOff>
      <xdr:row>15</xdr:row>
      <xdr:rowOff>142875</xdr:rowOff>
    </xdr:to>
    <mc:AlternateContent xmlns:mc="http://schemas.openxmlformats.org/markup-compatibility/2006">
      <mc:Choice xmlns:cx2="http://schemas.microsoft.com/office/drawing/2015/10/21/chartex" Requires="cx2">
        <xdr:graphicFrame macro="">
          <xdr:nvGraphicFramePr>
            <xdr:cNvPr id="2" name="Chart 1">
              <a:extLst>
                <a:ext uri="{FF2B5EF4-FFF2-40B4-BE49-F238E27FC236}">
                  <a16:creationId xmlns:a16="http://schemas.microsoft.com/office/drawing/2014/main" id="{40BA938C-F754-B926-B9DE-17C75EE93A8E}"/>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511675" y="161925"/>
              <a:ext cx="457200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107950</xdr:rowOff>
    </xdr:from>
    <xdr:to>
      <xdr:col>18</xdr:col>
      <xdr:colOff>228600</xdr:colOff>
      <xdr:row>4</xdr:row>
      <xdr:rowOff>25400</xdr:rowOff>
    </xdr:to>
    <xdr:sp macro="" textlink="">
      <xdr:nvSpPr>
        <xdr:cNvPr id="2" name="Rectangle: Rounded Corners 1">
          <a:extLst>
            <a:ext uri="{FF2B5EF4-FFF2-40B4-BE49-F238E27FC236}">
              <a16:creationId xmlns:a16="http://schemas.microsoft.com/office/drawing/2014/main" id="{A9083CE9-4863-EE7A-EA12-5CC33CF4E124}"/>
            </a:ext>
          </a:extLst>
        </xdr:cNvPr>
        <xdr:cNvSpPr/>
      </xdr:nvSpPr>
      <xdr:spPr>
        <a:xfrm>
          <a:off x="0" y="107950"/>
          <a:ext cx="11201400" cy="654050"/>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oneCellAnchor>
    <xdr:from>
      <xdr:col>0</xdr:col>
      <xdr:colOff>6351</xdr:colOff>
      <xdr:row>0</xdr:row>
      <xdr:rowOff>76200</xdr:rowOff>
    </xdr:from>
    <xdr:ext cx="4991099" cy="2101849"/>
    <xdr:sp macro="" textlink="">
      <xdr:nvSpPr>
        <xdr:cNvPr id="3" name="Rectangle 2">
          <a:extLst>
            <a:ext uri="{FF2B5EF4-FFF2-40B4-BE49-F238E27FC236}">
              <a16:creationId xmlns:a16="http://schemas.microsoft.com/office/drawing/2014/main" id="{A65EF1B8-3877-89B1-741C-84066A153EE6}"/>
            </a:ext>
          </a:extLst>
        </xdr:cNvPr>
        <xdr:cNvSpPr/>
      </xdr:nvSpPr>
      <xdr:spPr>
        <a:xfrm>
          <a:off x="6351" y="76200"/>
          <a:ext cx="4991099" cy="2101849"/>
        </a:xfrm>
        <a:prstGeom prst="rect">
          <a:avLst/>
        </a:prstGeom>
        <a:noFill/>
      </xdr:spPr>
      <xdr:txBody>
        <a:bodyPr wrap="none" lIns="91440" tIns="45720" rIns="91440" bIns="45720">
          <a:noAutofit/>
        </a:bodyPr>
        <a:lstStyle/>
        <a:p>
          <a:pPr algn="ctr"/>
          <a:r>
            <a:rPr lang="en-US" sz="2800" b="0" cap="none" spc="0">
              <a:ln w="0"/>
              <a:solidFill>
                <a:schemeClr val="tx1"/>
              </a:solidFill>
              <a:effectLst>
                <a:outerShdw blurRad="38100" dist="19050" dir="2700000" algn="tl" rotWithShape="0">
                  <a:schemeClr val="dk1">
                    <a:alpha val="40000"/>
                  </a:schemeClr>
                </a:outerShdw>
              </a:effectLst>
            </a:rPr>
            <a:t>Passenger</a:t>
          </a:r>
          <a:r>
            <a:rPr lang="en-US" sz="2800" b="0" cap="none" spc="0" baseline="0">
              <a:ln w="0"/>
              <a:solidFill>
                <a:schemeClr val="tx1"/>
              </a:solidFill>
              <a:effectLst>
                <a:outerShdw blurRad="38100" dist="19050" dir="2700000" algn="tl" rotWithShape="0">
                  <a:schemeClr val="dk1">
                    <a:alpha val="40000"/>
                  </a:schemeClr>
                </a:outerShdw>
              </a:effectLst>
            </a:rPr>
            <a:t> DashBoard</a:t>
          </a:r>
          <a:endParaRPr lang="en-US" sz="2800" b="0" cap="none" spc="0">
            <a:ln w="0"/>
            <a:solidFill>
              <a:schemeClr val="tx1"/>
            </a:solidFill>
            <a:effectLst>
              <a:outerShdw blurRad="38100" dist="19050" dir="2700000" algn="tl" rotWithShape="0">
                <a:schemeClr val="dk1">
                  <a:alpha val="40000"/>
                </a:schemeClr>
              </a:outerShdw>
            </a:effectLst>
          </a:endParaRPr>
        </a:p>
      </xdr:txBody>
    </xdr:sp>
    <xdr:clientData/>
  </xdr:oneCellAnchor>
  <xdr:twoCellAnchor editAs="oneCell">
    <xdr:from>
      <xdr:col>0</xdr:col>
      <xdr:colOff>25400</xdr:colOff>
      <xdr:row>0</xdr:row>
      <xdr:rowOff>57150</xdr:rowOff>
    </xdr:from>
    <xdr:to>
      <xdr:col>1</xdr:col>
      <xdr:colOff>184150</xdr:colOff>
      <xdr:row>4</xdr:row>
      <xdr:rowOff>31750</xdr:rowOff>
    </xdr:to>
    <xdr:pic>
      <xdr:nvPicPr>
        <xdr:cNvPr id="9" name="Graphic 8" descr="Pie chart with solid fill">
          <a:extLst>
            <a:ext uri="{FF2B5EF4-FFF2-40B4-BE49-F238E27FC236}">
              <a16:creationId xmlns:a16="http://schemas.microsoft.com/office/drawing/2014/main" id="{B8DD4013-8585-DACB-9711-C72EA756497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25400" y="57150"/>
          <a:ext cx="768350" cy="711200"/>
        </a:xfrm>
        <a:prstGeom prst="rect">
          <a:avLst/>
        </a:prstGeom>
      </xdr:spPr>
    </xdr:pic>
    <xdr:clientData/>
  </xdr:twoCellAnchor>
  <xdr:twoCellAnchor>
    <xdr:from>
      <xdr:col>0</xdr:col>
      <xdr:colOff>279400</xdr:colOff>
      <xdr:row>4</xdr:row>
      <xdr:rowOff>88900</xdr:rowOff>
    </xdr:from>
    <xdr:to>
      <xdr:col>6</xdr:col>
      <xdr:colOff>165100</xdr:colOff>
      <xdr:row>21</xdr:row>
      <xdr:rowOff>88900</xdr:rowOff>
    </xdr:to>
    <xdr:sp macro="" textlink="">
      <xdr:nvSpPr>
        <xdr:cNvPr id="15" name="Rectangle 14">
          <a:extLst>
            <a:ext uri="{FF2B5EF4-FFF2-40B4-BE49-F238E27FC236}">
              <a16:creationId xmlns:a16="http://schemas.microsoft.com/office/drawing/2014/main" id="{1A82AAC9-3760-D6A6-1ABE-718E2D12753B}"/>
            </a:ext>
          </a:extLst>
        </xdr:cNvPr>
        <xdr:cNvSpPr/>
      </xdr:nvSpPr>
      <xdr:spPr>
        <a:xfrm>
          <a:off x="279400" y="825500"/>
          <a:ext cx="3543300" cy="3130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596900</xdr:colOff>
      <xdr:row>4</xdr:row>
      <xdr:rowOff>139700</xdr:rowOff>
    </xdr:from>
    <xdr:to>
      <xdr:col>13</xdr:col>
      <xdr:colOff>558800</xdr:colOff>
      <xdr:row>12</xdr:row>
      <xdr:rowOff>152400</xdr:rowOff>
    </xdr:to>
    <xdr:sp macro="" textlink="">
      <xdr:nvSpPr>
        <xdr:cNvPr id="16" name="Rectangle 15">
          <a:extLst>
            <a:ext uri="{FF2B5EF4-FFF2-40B4-BE49-F238E27FC236}">
              <a16:creationId xmlns:a16="http://schemas.microsoft.com/office/drawing/2014/main" id="{908552C8-4114-B56D-4395-B6C213DE8964}"/>
            </a:ext>
          </a:extLst>
        </xdr:cNvPr>
        <xdr:cNvSpPr/>
      </xdr:nvSpPr>
      <xdr:spPr>
        <a:xfrm>
          <a:off x="4254500" y="876300"/>
          <a:ext cx="4229100" cy="1485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7</xdr:col>
      <xdr:colOff>38100</xdr:colOff>
      <xdr:row>15</xdr:row>
      <xdr:rowOff>76200</xdr:rowOff>
    </xdr:from>
    <xdr:to>
      <xdr:col>14</xdr:col>
      <xdr:colOff>6350</xdr:colOff>
      <xdr:row>23</xdr:row>
      <xdr:rowOff>88900</xdr:rowOff>
    </xdr:to>
    <xdr:sp macro="" textlink="">
      <xdr:nvSpPr>
        <xdr:cNvPr id="17" name="Rectangle 16">
          <a:extLst>
            <a:ext uri="{FF2B5EF4-FFF2-40B4-BE49-F238E27FC236}">
              <a16:creationId xmlns:a16="http://schemas.microsoft.com/office/drawing/2014/main" id="{97403B9C-27F0-64BD-084F-FAC9BD746867}"/>
            </a:ext>
          </a:extLst>
        </xdr:cNvPr>
        <xdr:cNvSpPr/>
      </xdr:nvSpPr>
      <xdr:spPr>
        <a:xfrm>
          <a:off x="4305300" y="2838450"/>
          <a:ext cx="4235450" cy="14859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254000</xdr:colOff>
      <xdr:row>5</xdr:row>
      <xdr:rowOff>6350</xdr:rowOff>
    </xdr:from>
    <xdr:to>
      <xdr:col>18</xdr:col>
      <xdr:colOff>520700</xdr:colOff>
      <xdr:row>12</xdr:row>
      <xdr:rowOff>0</xdr:rowOff>
    </xdr:to>
    <xdr:sp macro="" textlink="">
      <xdr:nvSpPr>
        <xdr:cNvPr id="18" name="Rectangle 17">
          <a:extLst>
            <a:ext uri="{FF2B5EF4-FFF2-40B4-BE49-F238E27FC236}">
              <a16:creationId xmlns:a16="http://schemas.microsoft.com/office/drawing/2014/main" id="{0609C7B7-D2BA-001A-FF08-28C8EB16FF79}"/>
            </a:ext>
          </a:extLst>
        </xdr:cNvPr>
        <xdr:cNvSpPr/>
      </xdr:nvSpPr>
      <xdr:spPr>
        <a:xfrm>
          <a:off x="8788400" y="927100"/>
          <a:ext cx="2705100" cy="128270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14</xdr:col>
      <xdr:colOff>336550</xdr:colOff>
      <xdr:row>13</xdr:row>
      <xdr:rowOff>69850</xdr:rowOff>
    </xdr:from>
    <xdr:to>
      <xdr:col>19</xdr:col>
      <xdr:colOff>38100</xdr:colOff>
      <xdr:row>20</xdr:row>
      <xdr:rowOff>133350</xdr:rowOff>
    </xdr:to>
    <xdr:sp macro="" textlink="">
      <xdr:nvSpPr>
        <xdr:cNvPr id="19" name="Rectangle 18">
          <a:extLst>
            <a:ext uri="{FF2B5EF4-FFF2-40B4-BE49-F238E27FC236}">
              <a16:creationId xmlns:a16="http://schemas.microsoft.com/office/drawing/2014/main" id="{C722AB2A-1385-BA88-F0B3-2F1774F472B4}"/>
            </a:ext>
          </a:extLst>
        </xdr:cNvPr>
        <xdr:cNvSpPr/>
      </xdr:nvSpPr>
      <xdr:spPr>
        <a:xfrm>
          <a:off x="8870950" y="2463800"/>
          <a:ext cx="2749550" cy="1352550"/>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IN" sz="1100"/>
        </a:p>
      </xdr:txBody>
    </xdr:sp>
    <xdr:clientData/>
  </xdr:twoCellAnchor>
  <xdr:twoCellAnchor>
    <xdr:from>
      <xdr:col>6</xdr:col>
      <xdr:colOff>558800</xdr:colOff>
      <xdr:row>13</xdr:row>
      <xdr:rowOff>177800</xdr:rowOff>
    </xdr:from>
    <xdr:to>
      <xdr:col>14</xdr:col>
      <xdr:colOff>19050</xdr:colOff>
      <xdr:row>23</xdr:row>
      <xdr:rowOff>101600</xdr:rowOff>
    </xdr:to>
    <xdr:graphicFrame macro="">
      <xdr:nvGraphicFramePr>
        <xdr:cNvPr id="20" name="Chart 19">
          <a:extLst>
            <a:ext uri="{FF2B5EF4-FFF2-40B4-BE49-F238E27FC236}">
              <a16:creationId xmlns:a16="http://schemas.microsoft.com/office/drawing/2014/main" id="{0CEF8C8F-5D88-4867-AB6B-C8BC62301D8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590550</xdr:colOff>
      <xdr:row>4</xdr:row>
      <xdr:rowOff>171450</xdr:rowOff>
    </xdr:from>
    <xdr:to>
      <xdr:col>13</xdr:col>
      <xdr:colOff>533400</xdr:colOff>
      <xdr:row>12</xdr:row>
      <xdr:rowOff>158750</xdr:rowOff>
    </xdr:to>
    <xdr:graphicFrame macro="">
      <xdr:nvGraphicFramePr>
        <xdr:cNvPr id="22" name="Chart 21">
          <a:extLst>
            <a:ext uri="{FF2B5EF4-FFF2-40B4-BE49-F238E27FC236}">
              <a16:creationId xmlns:a16="http://schemas.microsoft.com/office/drawing/2014/main" id="{7291EF84-5929-46D8-9D83-A30E840DB83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14</xdr:col>
      <xdr:colOff>298450</xdr:colOff>
      <xdr:row>5</xdr:row>
      <xdr:rowOff>0</xdr:rowOff>
    </xdr:from>
    <xdr:to>
      <xdr:col>18</xdr:col>
      <xdr:colOff>495300</xdr:colOff>
      <xdr:row>12</xdr:row>
      <xdr:rowOff>6350</xdr:rowOff>
    </xdr:to>
    <xdr:graphicFrame macro="">
      <xdr:nvGraphicFramePr>
        <xdr:cNvPr id="23" name="Chart 22">
          <a:extLst>
            <a:ext uri="{FF2B5EF4-FFF2-40B4-BE49-F238E27FC236}">
              <a16:creationId xmlns:a16="http://schemas.microsoft.com/office/drawing/2014/main" id="{F2D5D741-DDDC-4DC7-97A6-84030D5D19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13</xdr:col>
      <xdr:colOff>158750</xdr:colOff>
      <xdr:row>0</xdr:row>
      <xdr:rowOff>114300</xdr:rowOff>
    </xdr:from>
    <xdr:to>
      <xdr:col>17</xdr:col>
      <xdr:colOff>495300</xdr:colOff>
      <xdr:row>4</xdr:row>
      <xdr:rowOff>0</xdr:rowOff>
    </xdr:to>
    <mc:AlternateContent xmlns:mc="http://schemas.openxmlformats.org/markup-compatibility/2006">
      <mc:Choice xmlns:a14="http://schemas.microsoft.com/office/drawing/2010/main" Requires="a14">
        <xdr:graphicFrame macro="">
          <xdr:nvGraphicFramePr>
            <xdr:cNvPr id="24" name="Embarked 1">
              <a:extLst>
                <a:ext uri="{FF2B5EF4-FFF2-40B4-BE49-F238E27FC236}">
                  <a16:creationId xmlns:a16="http://schemas.microsoft.com/office/drawing/2014/main" id="{E3DED3FA-3B79-4A8B-8B25-15FA4E94080D}"/>
                </a:ext>
              </a:extLst>
            </xdr:cNvPr>
            <xdr:cNvGraphicFramePr/>
          </xdr:nvGraphicFramePr>
          <xdr:xfrm>
            <a:off x="0" y="0"/>
            <a:ext cx="0" cy="0"/>
          </xdr:xfrm>
          <a:graphic>
            <a:graphicData uri="http://schemas.microsoft.com/office/drawing/2010/slicer">
              <sle:slicer xmlns:sle="http://schemas.microsoft.com/office/drawing/2010/slicer" name="Embarked 1"/>
            </a:graphicData>
          </a:graphic>
        </xdr:graphicFrame>
      </mc:Choice>
      <mc:Fallback>
        <xdr:sp macro="" textlink="">
          <xdr:nvSpPr>
            <xdr:cNvPr id="0" name=""/>
            <xdr:cNvSpPr>
              <a:spLocks noTextEdit="1"/>
            </xdr:cNvSpPr>
          </xdr:nvSpPr>
          <xdr:spPr>
            <a:xfrm>
              <a:off x="8083550" y="114300"/>
              <a:ext cx="2774950" cy="6223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317500</xdr:colOff>
      <xdr:row>13</xdr:row>
      <xdr:rowOff>38100</xdr:rowOff>
    </xdr:from>
    <xdr:to>
      <xdr:col>19</xdr:col>
      <xdr:colOff>31750</xdr:colOff>
      <xdr:row>20</xdr:row>
      <xdr:rowOff>165100</xdr:rowOff>
    </xdr:to>
    <xdr:graphicFrame macro="">
      <xdr:nvGraphicFramePr>
        <xdr:cNvPr id="27" name="Chart 26">
          <a:extLst>
            <a:ext uri="{FF2B5EF4-FFF2-40B4-BE49-F238E27FC236}">
              <a16:creationId xmlns:a16="http://schemas.microsoft.com/office/drawing/2014/main" id="{2608F26E-5912-42BA-802D-3251EB00E0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8</xdr:col>
      <xdr:colOff>527050</xdr:colOff>
      <xdr:row>0</xdr:row>
      <xdr:rowOff>107950</xdr:rowOff>
    </xdr:from>
    <xdr:to>
      <xdr:col>12</xdr:col>
      <xdr:colOff>520700</xdr:colOff>
      <xdr:row>4</xdr:row>
      <xdr:rowOff>6350</xdr:rowOff>
    </xdr:to>
    <mc:AlternateContent xmlns:mc="http://schemas.openxmlformats.org/markup-compatibility/2006">
      <mc:Choice xmlns:a14="http://schemas.microsoft.com/office/drawing/2010/main" Requires="a14">
        <xdr:graphicFrame macro="">
          <xdr:nvGraphicFramePr>
            <xdr:cNvPr id="28" name="Age Group">
              <a:extLst>
                <a:ext uri="{FF2B5EF4-FFF2-40B4-BE49-F238E27FC236}">
                  <a16:creationId xmlns:a16="http://schemas.microsoft.com/office/drawing/2014/main" id="{54455A31-E0D8-4A16-B425-7C7CB75D0C95}"/>
                </a:ext>
              </a:extLst>
            </xdr:cNvPr>
            <xdr:cNvGraphicFramePr/>
          </xdr:nvGraphicFramePr>
          <xdr:xfrm>
            <a:off x="0" y="0"/>
            <a:ext cx="0" cy="0"/>
          </xdr:xfrm>
          <a:graphic>
            <a:graphicData uri="http://schemas.microsoft.com/office/drawing/2010/slicer">
              <sle:slicer xmlns:sle="http://schemas.microsoft.com/office/drawing/2010/slicer" name="Age Group"/>
            </a:graphicData>
          </a:graphic>
        </xdr:graphicFrame>
      </mc:Choice>
      <mc:Fallback>
        <xdr:sp macro="" textlink="">
          <xdr:nvSpPr>
            <xdr:cNvPr id="0" name=""/>
            <xdr:cNvSpPr>
              <a:spLocks noTextEdit="1"/>
            </xdr:cNvSpPr>
          </xdr:nvSpPr>
          <xdr:spPr>
            <a:xfrm>
              <a:off x="5403850" y="107950"/>
              <a:ext cx="2432050" cy="6350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5</xdr:col>
      <xdr:colOff>0</xdr:colOff>
      <xdr:row>28</xdr:row>
      <xdr:rowOff>0</xdr:rowOff>
    </xdr:from>
    <xdr:to>
      <xdr:col>8</xdr:col>
      <xdr:colOff>0</xdr:colOff>
      <xdr:row>41</xdr:row>
      <xdr:rowOff>130175</xdr:rowOff>
    </xdr:to>
    <mc:AlternateContent xmlns:mc="http://schemas.openxmlformats.org/markup-compatibility/2006">
      <mc:Choice xmlns:a14="http://schemas.microsoft.com/office/drawing/2010/main" Requires="a14">
        <xdr:graphicFrame macro="">
          <xdr:nvGraphicFramePr>
            <xdr:cNvPr id="29" name="Age">
              <a:extLst>
                <a:ext uri="{FF2B5EF4-FFF2-40B4-BE49-F238E27FC236}">
                  <a16:creationId xmlns:a16="http://schemas.microsoft.com/office/drawing/2014/main" id="{524A4B2E-D065-423F-891B-AF5D7BE9B0B6}"/>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dr:sp macro="" textlink="">
          <xdr:nvSpPr>
            <xdr:cNvPr id="0" name=""/>
            <xdr:cNvSpPr>
              <a:spLocks noTextEdit="1"/>
            </xdr:cNvSpPr>
          </xdr:nvSpPr>
          <xdr:spPr>
            <a:xfrm>
              <a:off x="3048000" y="5156200"/>
              <a:ext cx="1828800" cy="252412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603250</xdr:colOff>
      <xdr:row>4</xdr:row>
      <xdr:rowOff>101600</xdr:rowOff>
    </xdr:from>
    <xdr:to>
      <xdr:col>6</xdr:col>
      <xdr:colOff>158750</xdr:colOff>
      <xdr:row>21</xdr:row>
      <xdr:rowOff>69850</xdr:rowOff>
    </xdr:to>
    <mc:AlternateContent xmlns:mc="http://schemas.openxmlformats.org/markup-compatibility/2006">
      <mc:Choice xmlns:a14="http://schemas.microsoft.com/office/drawing/2010/main" Requires="a14">
        <xdr:graphicFrame macro="">
          <xdr:nvGraphicFramePr>
            <xdr:cNvPr id="30" name="Age 1">
              <a:extLst>
                <a:ext uri="{FF2B5EF4-FFF2-40B4-BE49-F238E27FC236}">
                  <a16:creationId xmlns:a16="http://schemas.microsoft.com/office/drawing/2014/main" id="{CD641C4F-775E-43BE-A1AB-3008BE65CAE3}"/>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dr:sp macro="" textlink="">
          <xdr:nvSpPr>
            <xdr:cNvPr id="0" name=""/>
            <xdr:cNvSpPr>
              <a:spLocks noTextEdit="1"/>
            </xdr:cNvSpPr>
          </xdr:nvSpPr>
          <xdr:spPr>
            <a:xfrm>
              <a:off x="603250" y="838200"/>
              <a:ext cx="3213100" cy="3098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ayan Barla" refreshedDate="45794.987625925925" createdVersion="8" refreshedVersion="8" minRefreshableVersion="3" recordCount="892" xr:uid="{2770E718-7D6C-4C5F-9E11-1EA240F15426}">
  <cacheSource type="worksheet">
    <worksheetSource name="Passenger"/>
  </cacheSource>
  <cacheFields count="13">
    <cacheField name="S.no" numFmtId="0">
      <sharedItems containsSemiMixedTypes="0" containsString="0" containsNumber="1" containsInteger="1" minValue="0" maxValue="890"/>
    </cacheField>
    <cacheField name="PassengerId" numFmtId="0">
      <sharedItems containsSemiMixedTypes="0" containsString="0" containsNumber="1" containsInteger="1" minValue="0" maxValue="891"/>
    </cacheField>
    <cacheField name="Survived" numFmtId="0">
      <sharedItems containsSemiMixedTypes="0" containsString="0" containsNumber="1" containsInteger="1" minValue="0" maxValue="1" count="2">
        <n v="0"/>
        <n v="1"/>
      </sharedItems>
    </cacheField>
    <cacheField name="Pclass" numFmtId="0">
      <sharedItems containsSemiMixedTypes="0" containsString="0" containsNumber="1" containsInteger="1" minValue="0" maxValue="3" count="4">
        <n v="3"/>
        <n v="1"/>
        <n v="2"/>
        <n v="0"/>
      </sharedItems>
    </cacheField>
    <cacheField name="Name" numFmtId="0">
      <sharedItems containsMixedTypes="1" containsNumber="1" containsInteger="1" minValue="0" maxValue="0" count="892">
        <s v="Braund, Mr. Owen Harris"/>
        <s v="Cumings, Mrs. John Bradley (Florence Briggs Thayer)"/>
        <s v="Heikkinen, Miss. Laina"/>
        <s v="Futrelle, Mrs. Jacques Heath (Lily May Peel)"/>
        <s v="Allen, Mr. William Henry"/>
        <s v="Moran, Mr. James"/>
        <s v="McCarthy, Mr. Timothy J"/>
        <s v="Palsson, Master. Gosta Leonard"/>
        <s v="Johnson, Mrs. Oscar W (Elisabeth Vilhelmina Berg)"/>
        <s v="Nasser, Mrs. Nicholas (Adele Achem)"/>
        <s v="Sandstrom, Miss. Marguerite Rut"/>
        <s v="Bonnell, Miss. Elizabeth"/>
        <s v="Saundercock, Mr. William Henry"/>
        <s v="Andersson, Mr. Anders Johan"/>
        <s v="Vestrom, Miss. Hulda Amanda Adolfina"/>
        <s v="Hewlett, Mrs. (Mary D Kingcome) "/>
        <s v="Rice, Master. Eugene"/>
        <s v="Williams, Mr. Charles Eugene"/>
        <s v="Vander Planke, Mrs. Julius (Emelia Maria Vandemoortele)"/>
        <s v="Masselmani, Mrs. Fatima"/>
        <s v="Fynney, Mr. Joseph J"/>
        <s v="Beesley, Mr. Lawrence"/>
        <s v="McGowan, Miss. Anna &quot;Annie&quot;"/>
        <s v="Sloper, Mr. William Thompson"/>
        <s v="Palsson, Miss. Torborg Danira"/>
        <s v="Asplund, Mrs. Carl Oscar (Selma Augusta Emilia Johansson)"/>
        <s v="Emir, Mr. Farred Chehab"/>
        <s v="Fortune, Mr. Charles Alexander"/>
        <s v="O'Dwyer, Miss. Ellen &quot;Nellie&quot;"/>
        <s v="Todoroff, Mr. Lalio"/>
        <s v="Uruchurtu, Don. Manuel E"/>
        <s v="Spencer, Mrs. William Augustus (Marie Eugenie)"/>
        <s v="Glynn, Miss. Mary Agatha"/>
        <s v="Wheadon, Mr. Edward H"/>
        <s v="Meyer, Mr. Edgar Joseph"/>
        <s v="Holverson, Mr. Alexander Oskar"/>
        <s v="Mamee, Mr. Hanna"/>
        <s v="Cann, Mr. Ernest Charles"/>
        <s v="Vander Planke, Miss. Augusta Maria"/>
        <s v="Nicola-Yarred, Miss. Jamila"/>
        <s v="Ahlin, Mrs. Johan (Johanna Persdotter Larsson)"/>
        <s v="Turpin, Mrs. William John Robert (Dorothy Ann Wonnacott)"/>
        <s v="Kraeff, Mr. Theodor"/>
        <s v="Laroche, Miss. Simonne Marie Anne Andree"/>
        <s v="Devaney, Miss. Margaret Delia"/>
        <s v="Rogers, Mr. William John"/>
        <s v="Lennon, Mr. Denis"/>
        <s v="O'Driscoll, Miss. Bridget"/>
        <s v="Samaan, Mr. Youssef"/>
        <s v="Arnold-Franchi, Mrs. Josef (Josefine Franchi)"/>
        <s v="Panula, Master. Juha Niilo"/>
        <s v="Nosworthy, Mr. Richard Cater"/>
        <s v="Harper, Mrs. Henry Sleeper (Myna Haxtun)"/>
        <s v="Faunthorpe, Mrs. Lizzie (Elizabeth Anne Wilkinson)"/>
        <s v="Ostby, Mr. Engelhart Cornelius"/>
        <s v="Woolner, Mr. Hugh"/>
        <s v="Rugg, Miss. Emily"/>
        <s v="Novel, Mr. Mansouer"/>
        <s v="West, Miss. Constance Mirium"/>
        <s v="Goodwin, Master. William Frederick"/>
        <s v="Sirayanian, Mr. Orsen"/>
        <s v="Icard, Miss. Amelie"/>
        <s v="Harris, Mr. Henry Birkhardt"/>
        <s v="Skoog, Master. Harald"/>
        <s v="Stewart, Mr. Albert A"/>
        <s v="Moubarek, Master. Gerios"/>
        <s v="Nye, Mrs. (Elizabeth Ramell)"/>
        <s v="Crease, Mr. Ernest James"/>
        <s v="Andersson, Miss. Erna Alexandra"/>
        <s v="Kink, Mr. Vincenz"/>
        <s v="Jenkin, Mr. Stephen Curnow"/>
        <s v="Goodwin, Miss. Lillian Amy"/>
        <s v="Hood, Mr. Ambrose Jr"/>
        <s v="Chronopoulos, Mr. Apostolos"/>
        <s v="Bing, Mr. Lee"/>
        <s v="Moen, Mr. Sigurd Hansen"/>
        <s v="Staneff, Mr. Ivan"/>
        <s v="Moutal, Mr. Rahamin Haim"/>
        <s v="Caldwell, Master. Alden Gates"/>
        <s v="Dowdell, Miss. Elizabeth"/>
        <s v="Waelens, Mr. Achille"/>
        <s v="Sheerlinck, Mr. Jan Baptist"/>
        <s v="McDermott, Miss. Brigdet Delia"/>
        <s v="Carrau, Mr. Francisco M"/>
        <s v="Ilett, Miss. Bertha"/>
        <s v="Backstrom, Mrs. Karl Alfred (Maria Mathilda Gustafsson)"/>
        <s v="Ford, Mr. William Neal"/>
        <s v="Slocovski, Mr. Selman Francis"/>
        <s v="Fortune, Miss. Mabel Helen"/>
        <s v="Celotti, Mr. Francesco"/>
        <s v="Christmann, Mr. Emil"/>
        <s v="Andreasson, Mr. Paul Edvin"/>
        <s v="Chaffee, Mr. Herbert Fuller"/>
        <s v="Dean, Mr. Bertram Frank"/>
        <s v="Coxon, Mr. Daniel"/>
        <s v="Shorney, Mr. Charles Joseph"/>
        <s v="Goldschmidt, Mr. George B"/>
        <s v="Greenfield, Mr. William Bertram"/>
        <s v="Doling, Mrs. John T (Ada Julia Bone)"/>
        <s v="Kantor, Mr. Sinai"/>
        <s v="Petranec, Miss. Matilda"/>
        <s v="Petroff, Mr. Pastcho (&quot;Pentcho&quot;)"/>
        <s v="White, Mr. Richard Frasar"/>
        <s v="Johansson, Mr. Gustaf Joel"/>
        <s v="Gustafsson, Mr. Anders Vilhelm"/>
        <s v="Mionoff, Mr. Stoytcho"/>
        <s v="Salkjelsvik, Miss. Anna Kristine"/>
        <s v="Moss, Mr. Albert Johan"/>
        <s v="Rekic, Mr. Tido"/>
        <s v="Moran, Miss. Bertha"/>
        <s v="Porter, Mr. Walter Chamberlain"/>
        <s v="Zabour, Miss. Hileni"/>
        <s v="Barton, Mr. David John"/>
        <s v="Jussila, Miss. Katriina"/>
        <s v="Attalah, Miss. Malake"/>
        <s v="Pekoniemi, Mr. Edvard"/>
        <s v="Connors, Mr. Patrick"/>
        <s v="Turpin, Mr. William John Robert"/>
        <s v="Baxter, Mr. Quigg Edmond"/>
        <s v="Andersson, Miss. Ellis Anna Maria"/>
        <s v="Hickman, Mr. Stanley George"/>
        <s v="Moore, Mr. Leonard Charles"/>
        <s v="Nasser, Mr. Nicholas"/>
        <s v="Webber, Miss. Susan"/>
        <s v="White, Mr. Percival Wayland"/>
        <s v="Nicola-Yarred, Master. Elias"/>
        <s v="McMahon, Mr. Martin"/>
        <s v="Madsen, Mr. Fridtjof Arne"/>
        <s v="Peter, Miss. Anna"/>
        <s v="Ekstrom, Mr. Johan"/>
        <s v="Drazenoic, Mr. Jozef"/>
        <s v="Coelho, Mr. Domingos Fernandeo"/>
        <s v="Robins, Mrs. Alexander A (Grace Charity Laury)"/>
        <s v="Weisz, Mrs. Leopold (Mathilde Francoise Pede)"/>
        <s v="Sobey, Mr. Samuel James Hayden"/>
        <s v="Richard, Mr. Emile"/>
        <s v="Newsom, Miss. Helen Monypeny"/>
        <s v="Futrelle, Mr. Jacques Heath"/>
        <s v="Osen, Mr. Olaf Elon"/>
        <s v="Giglio, Mr. Victor"/>
        <s v="Boulos, Mrs. Joseph (Sultana)"/>
        <s v="Nysten, Miss. Anna Sofia"/>
        <s v="Hakkarainen, Mrs. Pekka Pietari (Elin Matilda Dolck)"/>
        <s v="Burke, Mr. Jeremiah"/>
        <s v="Andrew, Mr. Edgardo Samuel"/>
        <s v="Nicholls, Mr. Joseph Charles"/>
        <s v="Andersson, Mr. August Edvard (&quot;Wennerstrom&quot;)"/>
        <s v="Ford, Miss. Robina Maggie &quot;Ruby&quot;"/>
        <s v="Navratil, Mr. Michel (&quot;Louis M Hoffman&quot;)"/>
        <s v="Byles, Rev. Thomas Roussel Davids"/>
        <s v="Bateman, Rev. Robert James"/>
        <s v="Pears, Mrs. Thomas (Edith Wearne)"/>
        <s v="Meo, Mr. Alfonzo"/>
        <s v="van Billiard, Mr. Austin Blyler"/>
        <s v="Olsen, Mr. Ole Martin"/>
        <s v="Williams, Mr. Charles Duane"/>
        <s v="Gilnagh, Miss. Katherine &quot;Katie&quot;"/>
        <s v="Corn, Mr. Harry"/>
        <s v="Smiljanic, Mr. Mile"/>
        <s v="Sage, Master. Thomas Henry"/>
        <s v="Cribb, Mr. John Hatfield"/>
        <s v="Watt, Mrs. James (Elizabeth &quot;Bessie&quot; Inglis Milne)"/>
        <s v="Bengtsson, Mr. John Viktor"/>
        <s v="Calic, Mr. Jovo"/>
        <s v="Panula, Master. Eino Viljami"/>
        <s v="Goldsmith, Master. Frank John William &quot;Frankie&quot;"/>
        <s v="Chibnall, Mrs. (Edith Martha Bowerman)"/>
        <s v="Skoog, Mrs. William (Anna Bernhardina Karlsson)"/>
        <s v="Baumann, Mr. John D"/>
        <s v="Ling, Mr. Lee"/>
        <s v="Van der hoef, Mr. Wyckoff"/>
        <s v="Rice, Master. Arthur"/>
        <s v="Johnson, Miss. Eleanor Ileen"/>
        <s v="Sivola, Mr. Antti Wilhelm"/>
        <s v="Smith, Mr. James Clinch"/>
        <s v="Klasen, Mr. Klas Albin"/>
        <s v="Lefebre, Master. Henry Forbes"/>
        <s v="Isham, Miss. Ann Elizabeth"/>
        <s v="Hale, Mr. Reginald"/>
        <s v="Leonard, Mr. Lionel"/>
        <s v="Sage, Miss. Constance Gladys"/>
        <s v="Pernot, Mr. Rene"/>
        <s v="Asplund, Master. Clarence Gustaf Hugo"/>
        <s v="Becker, Master. Richard F"/>
        <s v="Kink-Heilmann, Miss. Luise Gretchen"/>
        <s v="Rood, Mr. Hugh Roscoe"/>
        <s v="O'Brien, Mrs. Thomas (Johanna &quot;Hannah&quot; Godfrey)"/>
        <s v="Romaine, Mr. Charles Hallace (&quot;Mr C Rolmane&quot;)"/>
        <s v="Bourke, Mr. John"/>
        <s v="Turcin, Mr. Stjepan"/>
        <s v="Pinsky, Mrs. (Rosa)"/>
        <s v="Carbines, Mr. William"/>
        <s v="Andersen-Jensen, Miss. Carla Christine Nielsine"/>
        <s v="Navratil, Master. Michel M"/>
        <s v="Brown, Mrs. James Joseph (Margaret Tobin)"/>
        <s v="Lurette, Miss. Elise"/>
        <s v="Mernagh, Mr. Robert"/>
        <s v="Olsen, Mr. Karl Siegwart Andreas"/>
        <s v="Madigan, Miss. Margaret &quot;Maggie&quot;"/>
        <s v="Yrois, Miss. Henriette (&quot;Mrs Harbeck&quot;)"/>
        <s v="Vande Walle, Mr. Nestor Cyriel"/>
        <s v="Sage, Mr. Frederick"/>
        <s v="Johanson, Mr. Jakob Alfred"/>
        <s v="Youseff, Mr. Gerious"/>
        <s v="Cohen, Mr. Gurshon &quot;Gus&quot;"/>
        <s v="Strom, Miss. Telma Matilda"/>
        <s v="Backstrom, Mr. Karl Alfred"/>
        <s v="Albimona, Mr. Nassef Cassem"/>
        <s v="Carr, Miss. Helen &quot;Ellen&quot;"/>
        <s v="Blank, Mr. Henry"/>
        <s v="Ali, Mr. Ahmed"/>
        <s v="Cameron, Miss. Clear Annie"/>
        <s v="Perkin, Mr. John Henry"/>
        <s v="Givard, Mr. Hans Kristensen"/>
        <s v="Kiernan, Mr. Philip"/>
        <s v="Newell, Miss. Madeleine"/>
        <s v="Honkanen, Miss. Eliina"/>
        <s v="Jacobsohn, Mr. Sidney Samuel"/>
        <s v="Bazzani, Miss. Albina"/>
        <s v="Harris, Mr. Walter"/>
        <s v="Sunderland, Mr. Victor Francis"/>
        <s v="Bracken, Mr. James H"/>
        <s v="Green, Mr. George Henry"/>
        <s v="Nenkoff, Mr. Christo"/>
        <s v="Hoyt, Mr. Frederick Maxfield"/>
        <s v="Berglund, Mr. Karl Ivar Sven"/>
        <s v="Mellors, Mr. William John"/>
        <s v="Lovell, Mr. John Hall (&quot;Henry&quot;)"/>
        <s v="Fahlstrom, Mr. Arne Jonas"/>
        <s v="Lefebre, Miss. Mathilde"/>
        <s v="Harris, Mrs. Henry Birkhardt (Irene Wallach)"/>
        <s v="Larsson, Mr. Bengt Edvin"/>
        <s v="Sjostedt, Mr. Ernst Adolf"/>
        <s v="Asplund, Miss. Lillian Gertrud"/>
        <s v="Leyson, Mr. Robert William Norman"/>
        <s v="Harknett, Miss. Alice Phoebe"/>
        <s v="Hold, Mr. Stephen"/>
        <s v="Collyer, Miss. Marjorie &quot;Lottie&quot;"/>
        <s v="Pengelly, Mr. Frederick William"/>
        <s v="Hunt, Mr. George Henry"/>
        <s v="Zabour, Miss. Thamine"/>
        <s v="Murphy, Miss. Katherine &quot;Kate&quot;"/>
        <s v="Coleridge, Mr. Reginald Charles"/>
        <s v="Maenpaa, Mr. Matti Alexanteri"/>
        <s v="Attalah, Mr. Sleiman"/>
        <s v="Minahan, Dr. William Edward"/>
        <s v="Lindahl, Miss. Agda Thorilda Viktoria"/>
        <s v="Hamalainen, Mrs. William (Anna)"/>
        <s v="Beckwith, Mr. Richard Leonard"/>
        <s v="Carter, Rev. Ernest Courtenay"/>
        <s v="Reed, Mr. James George"/>
        <s v="Strom, Mrs. Wilhelm (Elna Matilda Persson)"/>
        <s v="Stead, Mr. William Thomas"/>
        <s v="Lobb, Mr. William Arthur"/>
        <s v="Rosblom, Mrs. Viktor (Helena Wilhelmina)"/>
        <s v="Touma, Mrs. Darwis (Hanne Youssef Razi)"/>
        <s v="Thorne, Mrs. Gertrude Maybelle"/>
        <s v="Cherry, Miss. Gladys"/>
        <s v="Ward, Miss. Anna"/>
        <s v="Parrish, Mrs. (Lutie Davis)"/>
        <s v="Smith, Mr. Thomas"/>
        <s v="Asplund, Master. Edvin Rojj Felix"/>
        <s v="Taussig, Mr. Emil"/>
        <s v="Harrison, Mr. William"/>
        <s v="Henry, Miss. Delia"/>
        <s v="Reeves, Mr. David"/>
        <s v="Panula, Mr. Ernesti Arvid"/>
        <s v="Persson, Mr. Ernst Ulrik"/>
        <s v="Graham, Mrs. William Thompson (Edith Junkins)"/>
        <s v="Bissette, Miss. Amelia"/>
        <s v="Cairns, Mr. Alexander"/>
        <s v="Tornquist, Mr. William Henry"/>
        <s v="Mellinger, Mrs. (Elizabeth Anne Maidment)"/>
        <s v="Natsch, Mr. Charles H"/>
        <s v="Healy, Miss. Hanora &quot;Nora&quot;"/>
        <s v="Andrews, Miss. Kornelia Theodosia"/>
        <s v="Lindblom, Miss. Augusta Charlotta"/>
        <s v="Parkes, Mr. Francis &quot;Frank&quot;"/>
        <s v="Rice, Master. Eric"/>
        <s v="Abbott, Mrs. Stanton (Rosa Hunt)"/>
        <s v="Duane, Mr. Frank"/>
        <s v="Olsson, Mr. Nils Johan Goransson"/>
        <s v="de Pelsmaeker, Mr. Alfons"/>
        <s v="Dorking, Mr. Edward Arthur"/>
        <s v="Smith, Mr. Richard William"/>
        <s v="Stankovic, Mr. Ivan"/>
        <s v="de Mulder, Mr. Theodore"/>
        <s v="Naidenoff, Mr. Penko"/>
        <s v="Hosono, Mr. Masabumi"/>
        <s v="Connolly, Miss. Kate"/>
        <s v="Barber, Miss. Ellen &quot;Nellie&quot;"/>
        <s v="Bishop, Mrs. Dickinson H (Helen Walton)"/>
        <s v="Levy, Mr. Rene Jacques"/>
        <s v="Haas, Miss. Aloisia"/>
        <s v="Mineff, Mr. Ivan"/>
        <s v="Lewy, Mr. Ervin G"/>
        <s v="Hanna, Mr. Mansour"/>
        <s v="Allison, Miss. Helen Loraine"/>
        <s v="Saalfeld, Mr. Adolphe"/>
        <s v="Baxter, Mrs. James (Helene DeLaudeniere Chaput)"/>
        <s v="Kelly, Miss. Anna Katherine &quot;Annie Kate&quot;"/>
        <s v="McCoy, Mr. Bernard"/>
        <s v="Johnson, Mr. William Cahoone Jr"/>
        <s v="Keane, Miss. Nora A"/>
        <s v="Williams, Mr. Howard Hugh &quot;Harry&quot;"/>
        <s v="Allison, Master. Hudson Trevor"/>
        <s v="Fleming, Miss. Margaret"/>
        <s v="Penasco y Castellana, Mrs. Victor de Satode (Maria Josefa Perez de Soto y Vallejo)"/>
        <s v="Abelson, Mr. Samuel"/>
        <s v="Francatelli, Miss. Laura Mabel"/>
        <s v="Hays, Miss. Margaret Bechstein"/>
        <s v="Ryerson, Miss. Emily Borie"/>
        <s v="Lahtinen, Mrs. William (Anna Sylfven)"/>
        <s v="Hendekovic, Mr. Ignjac"/>
        <s v="Hart, Mr. Benjamin"/>
        <s v="Nilsson, Miss. Helmina Josefina"/>
        <s v="Kantor, Mrs. Sinai (Miriam Sternin)"/>
        <s v="Moraweck, Dr. Ernest"/>
        <s v="Wick, Miss. Mary Natalie"/>
        <s v="Spedden, Mrs. Frederic Oakley (Margaretta Corning Stone)"/>
        <s v="Dennis, Mr. Samuel"/>
        <s v="Danoff, Mr. Yoto"/>
        <s v="Slayter, Miss. Hilda Mary"/>
        <s v="Caldwell, Mrs. Albert Francis (Sylvia Mae Harbaugh)"/>
        <s v="Sage, Mr. George John Jr"/>
        <s v="Young, Miss. Marie Grice"/>
        <s v="Nysveen, Mr. Johan Hansen"/>
        <s v="Ball, Mrs. (Ada E Hall)"/>
        <s v="Goldsmith, Mrs. Frank John (Emily Alice Brown)"/>
        <s v="Hippach, Miss. Jean Gertrude"/>
        <s v="McCoy, Miss. Agnes"/>
        <s v="Partner, Mr. Austen"/>
        <s v="Graham, Mr. George Edward"/>
        <s v="Vander Planke, Mr. Leo Edmondus"/>
        <s v="Frauenthal, Mrs. Henry William (Clara Heinsheimer)"/>
        <s v="Denkoff, Mr. Mitto"/>
        <s v="Pears, Mr. Thomas Clinton"/>
        <s v="Burns, Miss. Elizabeth Margaret"/>
        <s v="Dahl, Mr. Karl Edwart"/>
        <s v="Blackwell, Mr. Stephen Weart"/>
        <s v="Navratil, Master. Edmond Roger"/>
        <s v="Fortune, Miss. Alice Elizabeth"/>
        <s v="Collander, Mr. Erik Gustaf"/>
        <s v="Sedgwick, Mr. Charles Frederick Waddington"/>
        <s v="Fox, Mr. Stanley Hubert"/>
        <s v="Brown, Miss. Amelia &quot;Mildred&quot;"/>
        <s v="Smith, Miss. Marion Elsie"/>
        <s v="Davison, Mrs. Thomas Henry (Mary E Finck)"/>
        <s v="Coutts, Master. William Loch &quot;William&quot;"/>
        <s v="Dimic, Mr. Jovan"/>
        <s v="Odahl, Mr. Nils Martin"/>
        <s v="Williams-Lambert, Mr. Fletcher Fellows"/>
        <s v="Elias, Mr. Tannous"/>
        <s v="Arnold-Franchi, Mr. Josef"/>
        <s v="Yousif, Mr. Wazli"/>
        <s v="Vanden Steen, Mr. Leo Peter"/>
        <s v="Bowerman, Miss. Elsie Edith"/>
        <s v="Funk, Miss. Annie Clemmer"/>
        <s v="McGovern, Miss. Mary"/>
        <s v="Mockler, Miss. Helen Mary &quot;Ellie&quot;"/>
        <s v="Skoog, Mr. Wilhelm"/>
        <s v="del Carlo, Mr. Sebastiano"/>
        <s v="Barbara, Mrs. (Catherine David)"/>
        <s v="Asim, Mr. Adola"/>
        <s v="O'Brien, Mr. Thomas"/>
        <s v="Adahl, Mr. Mauritz Nils Martin"/>
        <s v="Warren, Mrs. Frank Manley (Anna Sophia Atkinson)"/>
        <s v="Moussa, Mrs. (Mantoura Boulos)"/>
        <s v="Jermyn, Miss. Annie"/>
        <s v="Aubart, Mme. Leontine Pauline"/>
        <s v="Harder, Mr. George Achilles"/>
        <s v="Wiklund, Mr. Jakob Alfred"/>
        <s v="Beavan, Mr. William Thomas"/>
        <s v="Ringhini, Mr. Sante"/>
        <s v="Palsson, Miss. Stina Viola"/>
        <s v="Meyer, Mrs. Edgar Joseph (Leila Saks)"/>
        <s v="Landergren, Miss. Aurora Adelia"/>
        <s v="Widener, Mr. Harry Elkins"/>
        <s v="Betros, Mr. Tannous"/>
        <s v="Gustafsson, Mr. Karl Gideon"/>
        <s v="Bidois, Miss. Rosalie"/>
        <s v="Nakid, Miss. Maria (&quot;Mary&quot;)"/>
        <s v="Tikkanen, Mr. Juho"/>
        <s v="Holverson, Mrs. Alexander Oskar (Mary Aline Towner)"/>
        <s v="Plotcharsky, Mr. Vasil"/>
        <s v="Davies, Mr. Charles Henry"/>
        <s v="Goodwin, Master. Sidney Leonard"/>
        <s v="Buss, Miss. Kate"/>
        <s v="Sadlier, Mr. Matthew"/>
        <s v="Lehmann, Miss. Bertha"/>
        <s v="Carter, Mr. William Ernest"/>
        <s v="Jansson, Mr. Carl Olof"/>
        <s v="Gustafsson, Mr. Johan Birger"/>
        <s v="Newell, Miss. Marjorie"/>
        <s v="Sandstrom, Mrs. Hjalmar (Agnes Charlotta Bengtsson)"/>
        <s v="Johansson, Mr. Erik"/>
        <s v="Olsson, Miss. Elina"/>
        <s v="McKane, Mr. Peter David"/>
        <s v="Pain, Dr. Alfred"/>
        <s v="Trout, Mrs. William H (Jessie L)"/>
        <s v="Niskanen, Mr. Juha"/>
        <s v="Adams, Mr. John"/>
        <s v="Jussila, Miss. Mari Aina"/>
        <s v="Hakkarainen, Mr. Pekka Pietari"/>
        <s v="Oreskovic, Miss. Marija"/>
        <s v="Gale, Mr. Shadrach"/>
        <s v="Widegren, Mr. Carl/Charles Peter"/>
        <s v="Richards, Master. William Rowe"/>
        <s v="Birkeland, Mr. Hans Martin Monsen"/>
        <s v="Lefebre, Miss. Ida"/>
        <s v="Sdycoff, Mr. Todor"/>
        <s v="Hart, Mr. Henry"/>
        <s v="Minahan, Miss. Daisy E"/>
        <s v="Cunningham, Mr. Alfred Fleming"/>
        <s v="Sundman, Mr. Johan Julian"/>
        <s v="Meek, Mrs. Thomas (Annie Louise Rowley)"/>
        <s v="Drew, Mrs. James Vivian (Lulu Thorne Christian)"/>
        <s v="Silven, Miss. Lyyli Karoliina"/>
        <s v="Matthews, Mr. William John"/>
        <s v="Van Impe, Miss. Catharina"/>
        <s v="Gheorgheff, Mr. Stanio"/>
        <s v="Charters, Mr. David"/>
        <s v="Zimmerman, Mr. Leo"/>
        <s v="Danbom, Mrs. Ernst Gilbert (Anna Sigrid Maria Brogren)"/>
        <s v="Rosblom, Mr. Viktor Richard"/>
        <s v="Wiseman, Mr. Phillippe"/>
        <s v="Clarke, Mrs. Charles V (Ada Maria Winfield)"/>
        <s v="Phillips, Miss. Kate Florence (&quot;Mrs Kate Louise Phillips Marshall&quot;)"/>
        <s v="Flynn, Mr. James"/>
        <s v="Pickard, Mr. Berk (Berk Trembisky)"/>
        <s v="Bjornstrom-Steffansson, Mr. Mauritz Hakan"/>
        <s v="Thorneycroft, Mrs. Percival (Florence Kate White)"/>
        <s v="Louch, Mrs. Charles Alexander (Alice Adelaide Slow)"/>
        <s v="Kallio, Mr. Nikolai Erland"/>
        <s v="Silvey, Mr. William Baird"/>
        <s v="Carter, Miss. Lucile Polk"/>
        <s v="Ford, Miss. Doolina Margaret &quot;Daisy&quot;"/>
        <s v="Richards, Mrs. Sidney (Emily Hocking)"/>
        <s v="Fortune, Mr. Mark"/>
        <s v="Kvillner, Mr. Johan Henrik Johannesson"/>
        <s v="Hart, Mrs. Benjamin (Esther Ada Bloomfield)"/>
        <s v="Hampe, Mr. Leon"/>
        <s v="Petterson, Mr. Johan Emil"/>
        <s v="Reynaldo, Ms. Encarnacion"/>
        <s v="Johannesen-Bratthammer, Mr. Bernt"/>
        <s v="Dodge, Master. Washington"/>
        <s v="Mellinger, Miss. Madeleine Violet"/>
        <s v="Seward, Mr. Frederic Kimber"/>
        <s v="Baclini, Miss. Marie Catherine"/>
        <s v="Peuchen, Major. Arthur Godfrey"/>
        <s v="West, Mr. Edwy Arthur"/>
        <s v="Hagland, Mr. Ingvald Olai Olsen"/>
        <s v="Foreman, Mr. Benjamin Laventall"/>
        <s v="Goldenberg, Mr. Samuel L"/>
        <s v="Peduzzi, Mr. Joseph"/>
        <s v="Jalsevac, Mr. Ivan"/>
        <s v="Millet, Mr. Francis Davis"/>
        <s v="Kenyon, Mrs. Frederick R (Marion)"/>
        <s v="Toomey, Miss. Ellen"/>
        <s v="O'Connor, Mr. Maurice"/>
        <s v="Anderson, Mr. Harry"/>
        <s v="Morley, Mr. William"/>
        <s v="Gee, Mr. Arthur H"/>
        <s v="Milling, Mr. Jacob Christian"/>
        <s v="Maisner, Mr. Simon"/>
        <s v="Goncalves, Mr. Manuel Estanslas"/>
        <s v="Campbell, Mr. William"/>
        <s v="Smart, Mr. John Montgomery"/>
        <s v="Scanlan, Mr. James"/>
        <s v="Baclini, Miss. Helene Barbara"/>
        <s v="Keefe, Mr. Arthur"/>
        <s v="Cacic, Mr. Luka"/>
        <s v="West, Mrs. Edwy Arthur (Ada Mary Worth)"/>
        <s v="Jerwan, Mrs. Amin S (Marie Marthe Thuillard)"/>
        <s v="Strandberg, Miss. Ida Sofia"/>
        <s v="Clifford, Mr. George Quincy"/>
        <s v="Renouf, Mr. Peter Henry"/>
        <s v="Braund, Mr. Lewis Richard"/>
        <s v="Karlsson, Mr. Nils August"/>
        <s v="Hirvonen, Miss. Hildur E"/>
        <s v="Goodwin, Master. Harold Victor"/>
        <s v="Frost, Mr. Anthony Wood &quot;Archie&quot;"/>
        <s v="Rouse, Mr. Richard Henry"/>
        <s v="Turkula, Mrs. (Hedwig)"/>
        <s v="Bishop, Mr. Dickinson H"/>
        <s v="Lefebre, Miss. Jeannie"/>
        <s v="Hoyt, Mrs. Frederick Maxfield (Jane Anne Forby)"/>
        <s v="Kent, Mr. Edward Austin"/>
        <s v="Somerton, Mr. Francis William"/>
        <s v="Coutts, Master. Eden Leslie &quot;Neville&quot;"/>
        <s v="Hagland, Mr. Konrad Mathias Reiersen"/>
        <s v="Windelov, Mr. Einar"/>
        <s v="Molson, Mr. Harry Markland"/>
        <s v="Artagaveytia, Mr. Ramon"/>
        <s v="Stanley, Mr. Edward Roland"/>
        <s v="Yousseff, Mr. Gerious"/>
        <s v="Eustis, Miss. Elizabeth Mussey"/>
        <s v="Shellard, Mr. Frederick William"/>
        <s v="Allison, Mrs. Hudson J C (Bessie Waldo Daniels)"/>
        <s v="Svensson, Mr. Olof"/>
        <s v="Calic, Mr. Petar"/>
        <s v="Canavan, Miss. Mary"/>
        <s v="O'Sullivan, Miss. Bridget Mary"/>
        <s v="Laitinen, Miss. Kristina Sofia"/>
        <s v="Maioni, Miss. Roberta"/>
        <s v="Penasco y Castellana, Mr. Victor de Satode"/>
        <s v="Quick, Mrs. Frederick Charles (Jane Richards)"/>
        <s v="Bradley, Mr. George (&quot;George Arthur Brayton&quot;)"/>
        <s v="Olsen, Mr. Henry Margido"/>
        <s v="Lang, Mr. Fang"/>
        <s v="Daly, Mr. Eugene Patrick"/>
        <s v="Webber, Mr. James"/>
        <s v="McGough, Mr. James Robert"/>
        <s v="Rothschild, Mrs. Martin (Elizabeth L. Barrett)"/>
        <s v="Coleff, Mr. Satio"/>
        <s v="Walker, Mr. William Anderson"/>
        <s v="Lemore, Mrs. (Amelia Milley)"/>
        <s v="Ryan, Mr. Patrick"/>
        <s v="Angle, Mrs. William A (Florence &quot;Mary&quot; Agnes Hughes)"/>
        <s v="Pavlovic, Mr. Stefo"/>
        <s v="Perreault, Miss. Anne"/>
        <s v="Vovk, Mr. Janko"/>
        <s v="Lahoud, Mr. Sarkis"/>
        <s v="Hippach, Mrs. Louis Albert (Ida Sophia Fischer)"/>
        <s v="Kassem, Mr. Fared"/>
        <s v="Farrell, Mr. James"/>
        <s v="Ridsdale, Miss. Lucy"/>
        <s v="Farthing, Mr. John"/>
        <s v="Salonen, Mr. Johan Werner"/>
        <s v="Hocking, Mr. Richard George"/>
        <s v="Quick, Miss. Phyllis May"/>
        <s v="Toufik, Mr. Nakli"/>
        <s v="Elias, Mr. Joseph Jr"/>
        <s v="Peter, Mrs. Catherine (Catherine Rizk)"/>
        <s v="Cacic, Miss. Marija"/>
        <s v="Hart, Miss. Eva Miriam"/>
        <s v="Butt, Major. Archibald Willingham"/>
        <s v="LeRoy, Miss. Bertha"/>
        <s v="Risien, Mr. Samuel Beard"/>
        <s v="Frolicher, Miss. Hedwig Margaritha"/>
        <s v="Crosby, Miss. Harriet R"/>
        <s v="Andersson, Miss. Ingeborg Constanzia"/>
        <s v="Andersson, Miss. Sigrid Elisabeth"/>
        <s v="Beane, Mr. Edward"/>
        <s v="Douglas, Mr. Walter Donald"/>
        <s v="Nicholson, Mr. Arthur Ernest"/>
        <s v="Beane, Mrs. Edward (Ethel Clarke)"/>
        <s v="Padro y Manent, Mr. Julian"/>
        <s v="Goldsmith, Mr. Frank John"/>
        <s v="Davies, Master. John Morgan Jr"/>
        <s v="Thayer, Mr. John Borland Jr"/>
        <s v="Sharp, Mr. Percival James R"/>
        <s v="O'Brien, Mr. Timothy"/>
        <s v="Leeni, Mr. Fahim (&quot;Philip Zenni&quot;)"/>
        <s v="Ohman, Miss. Velin"/>
        <s v="Wright, Mr. George"/>
        <s v="Duff Gordon, Lady. (Lucille Christiana Sutherland) (&quot;Mrs Morgan&quot;)"/>
        <s v="Robbins, Mr. Victor"/>
        <s v="Taussig, Mrs. Emil (Tillie Mandelbaum)"/>
        <s v="de Messemaeker, Mrs. Guillaume Joseph (Emma)"/>
        <s v="Morrow, Mr. Thomas Rowan"/>
        <s v="Sivic, Mr. Husein"/>
        <s v="Norman, Mr. Robert Douglas"/>
        <s v="Simmons, Mr. John"/>
        <s v="Meanwell, Miss. (Marion Ogden)"/>
        <s v="Davies, Mr. Alfred J"/>
        <s v="Stoytcheff, Mr. Ilia"/>
        <s v="Palsson, Mrs. Nils (Alma Cornelia Berglund)"/>
        <s v="Doharr, Mr. Tannous"/>
        <s v="Jonsson, Mr. Carl"/>
        <s v="Harris, Mr. George"/>
        <s v="Appleton, Mrs. Edward Dale (Charlotte Lamson)"/>
        <s v="Flynn, Mr. John Irwin (&quot;Irving&quot;)"/>
        <s v="Kelly, Miss. Mary"/>
        <s v="Rush, Mr. Alfred George John"/>
        <s v="Patchett, Mr. George"/>
        <s v="Garside, Miss. Ethel"/>
        <s v="Silvey, Mrs. William Baird (Alice Munger)"/>
        <s v="Caram, Mrs. Joseph (Maria Elias)"/>
        <s v="Jussila, Mr. Eiriik"/>
        <s v="Christy, Miss. Julie Rachel"/>
        <s v="Thayer, Mrs. John Borland (Marian Longstreth Morris)"/>
        <s v="Downton, Mr. William James"/>
        <s v="Ross, Mr. John Hugo"/>
        <s v="Paulner, Mr. Uscher"/>
        <s v="Taussig, Miss. Ruth"/>
        <s v="Jarvis, Mr. John Denzil"/>
        <s v="Frolicher-Stehli, Mr. Maxmillian"/>
        <s v="Gilinski, Mr. Eliezer"/>
        <s v="Murdlin, Mr. Joseph"/>
        <s v="Rintamaki, Mr. Matti"/>
        <s v="Stephenson, Mrs. Walter Bertram (Martha Eustis)"/>
        <s v="Elsbury, Mr. William James"/>
        <s v="Bourke, Miss. Mary"/>
        <s v="Chapman, Mr. John Henry"/>
        <s v="Van Impe, Mr. Jean Baptiste"/>
        <s v="Leitch, Miss. Jessie Wills"/>
        <s v="Johnson, Mr. Alfred"/>
        <s v="Boulos, Mr. Hanna"/>
        <s v="Duff Gordon, Sir. Cosmo Edmund (&quot;Mr Morgan&quot;)"/>
        <s v="Jacobsohn, Mrs. Sidney Samuel (Amy Frances Christy)"/>
        <s v="Slabenoff, Mr. Petco"/>
        <s v="Harrington, Mr. Charles H"/>
        <s v="Torber, Mr. Ernst William"/>
        <s v="Homer, Mr. Harry (&quot;Mr E Haven&quot;)"/>
        <s v="Lindell, Mr. Edvard Bengtsson"/>
        <s v="Karaic, Mr. Milan"/>
        <s v="Daniel, Mr. Robert Williams"/>
        <s v="Laroche, Mrs. Joseph (Juliette Marie Louise Lafargue)"/>
        <s v="Shutes, Miss. Elizabeth W"/>
        <s v="Andersson, Mrs. Anders Johan (Alfrida Konstantia Brogren)"/>
        <s v="Jardin, Mr. Jose Neto"/>
        <s v="Murphy, Miss. Margaret Jane"/>
        <s v="Horgan, Mr. John"/>
        <s v="Brocklebank, Mr. William Alfred"/>
        <s v="Herman, Miss. Alice"/>
        <s v="Danbom, Mr. Ernst Gilbert"/>
        <s v="Lobb, Mrs. William Arthur (Cordelia K Stanlick)"/>
        <s v="Becker, Miss. Marion Louise"/>
        <s v="Gavey, Mr. Lawrence"/>
        <s v="Yasbeck, Mr. Antoni"/>
        <s v="Kimball, Mr. Edwin Nelson Jr"/>
        <s v="Nakid, Mr. Sahid"/>
        <s v="Hansen, Mr. Henry Damsgaard"/>
        <s v="Bowen, Mr. David John &quot;Dai&quot;"/>
        <s v="Sutton, Mr. Frederick"/>
        <s v="Kirkland, Rev. Charles Leonard"/>
        <s v="Longley, Miss. Gretchen Fiske"/>
        <s v="Bostandyeff, Mr. Guentcho"/>
        <s v="O'Connell, Mr. Patrick D"/>
        <s v="Barkworth, Mr. Algernon Henry Wilson"/>
        <s v="Lundahl, Mr. Johan Svensson"/>
        <s v="Stahelin-Maeglin, Dr. Max"/>
        <s v="Parr, Mr. William Henry Marsh"/>
        <s v="Skoog, Miss. Mabel"/>
        <s v="Davis, Miss. Mary"/>
        <s v="Leinonen, Mr. Antti Gustaf"/>
        <s v="Collyer, Mr. Harvey"/>
        <s v="Panula, Mrs. Juha (Maria Emilia Ojala)"/>
        <s v="Thorneycroft, Mr. Percival"/>
        <s v="Jensen, Mr. Hans Peder"/>
        <s v="Sagesser, Mlle. Emma"/>
        <s v="Skoog, Miss. Margit Elizabeth"/>
        <s v="Foo, Mr. Choong"/>
        <s v="Baclini, Miss. Eugenie"/>
        <s v="Harper, Mr. Henry Sleeper"/>
        <s v="Cor, Mr. Liudevit"/>
        <s v="Simonius-Blumer, Col. Oberst Alfons"/>
        <s v="Willey, Mr. Edward"/>
        <s v="Stanley, Miss. Amy Zillah Elsie"/>
        <s v="Mitkoff, Mr. Mito"/>
        <s v="Doling, Miss. Elsie"/>
        <s v="Kalvik, Mr. Johannes Halvorsen"/>
        <s v="O'Leary, Miss. Hanora &quot;Norah&quot;"/>
        <s v="Hegarty, Miss. Hanora &quot;Nora&quot;"/>
        <s v="Hickman, Mr. Leonard Mark"/>
        <s v="Radeff, Mr. Alexander"/>
        <s v="Bourke, Mrs. John (Catherine)"/>
        <s v="Eitemiller, Mr. George Floyd"/>
        <s v="Newell, Mr. Arthur Webster"/>
        <s v="Frauenthal, Dr. Henry William"/>
        <s v="Badt, Mr. Mohamed"/>
        <s v="Colley, Mr. Edward Pomeroy"/>
        <s v="Coleff, Mr. Peju"/>
        <s v="Lindqvist, Mr. Eino William"/>
        <s v="Hickman, Mr. Lewis"/>
        <s v="Butler, Mr. Reginald Fenton"/>
        <s v="Rommetvedt, Mr. Knud Paust"/>
        <s v="Cook, Mr. Jacob"/>
        <s v="Taylor, Mrs. Elmer Zebley (Juliet Cummins Wright)"/>
        <s v="Brown, Mrs. Thomas William Solomon (Elizabeth Catherine Ford)"/>
        <s v="Davidson, Mr. Thornton"/>
        <s v="Mitchell, Mr. Henry Michael"/>
        <s v="Wilhelms, Mr. Charles"/>
        <s v="Watson, Mr. Ennis Hastings"/>
        <s v="Edvardsson, Mr. Gustaf Hjalmar"/>
        <s v="Sawyer, Mr. Frederick Charles"/>
        <s v="Turja, Miss. Anna Sofia"/>
        <s v="Goodwin, Mrs. Frederick (Augusta Tyler)"/>
        <s v="Cardeza, Mr. Thomas Drake Martinez"/>
        <s v="Peters, Miss. Katie"/>
        <s v="Hassab, Mr. Hammad"/>
        <s v="Olsvigen, Mr. Thor Anderson"/>
        <s v="Goodwin, Mr. Charles Edward"/>
        <s v="Brown, Mr. Thomas William Solomon"/>
        <s v="Laroche, Mr. Joseph Philippe Lemercier"/>
        <s v="Panula, Mr. Jaako Arnold"/>
        <s v="Dakic, Mr. Branko"/>
        <s v="Fischer, Mr. Eberhard Thelander"/>
        <s v="Madill, Miss. Georgette Alexandra"/>
        <s v="Dick, Mr. Albert Adrian"/>
        <s v="Karun, Miss. Manca"/>
        <s v="Lam, Mr. Ali"/>
        <s v="Saad, Mr. Khalil"/>
        <s v="Weir, Col. John"/>
        <s v="Chapman, Mr. Charles Henry"/>
        <s v="Kelly, Mr. James"/>
        <s v="Mullens, Miss. Katherine &quot;Katie&quot;"/>
        <s v="Thayer, Mr. John Borland"/>
        <s v="Humblen, Mr. Adolf Mathias Nicolai Olsen"/>
        <s v="Astor, Mrs. John Jacob (Madeleine Talmadge Force)"/>
        <s v="Silverthorne, Mr. Spencer Victor"/>
        <s v="Barbara, Miss. Saiide"/>
        <s v="Gallagher, Mr. Martin"/>
        <s v="Hansen, Mr. Henrik Juul"/>
        <s v="Morley, Mr. Henry Samuel (&quot;Mr Henry Marshall&quot;)"/>
        <s v="Kelly, Mrs. Florence &quot;Fannie&quot;"/>
        <s v="Calderhead, Mr. Edward Pennington"/>
        <s v="Cleaver, Miss. Alice"/>
        <s v="Moubarek, Master. Halim Gonios (&quot;William George&quot;)"/>
        <s v="Mayne, Mlle. Berthe Antonine (&quot;Mrs de Villiers&quot;)"/>
        <s v="Klaber, Mr. Herman"/>
        <s v="Taylor, Mr. Elmer Zebley"/>
        <s v="Larsson, Mr. August Viktor"/>
        <s v="Greenberg, Mr. Samuel"/>
        <s v="Soholt, Mr. Peter Andreas Lauritz Andersen"/>
        <s v="Endres, Miss. Caroline Louise"/>
        <s v="Troutt, Miss. Edwina Celia &quot;Winnie&quot;"/>
        <s v="McEvoy, Mr. Michael"/>
        <s v="Johnson, Mr. Malkolm Joackim"/>
        <s v="Harper, Miss. Annie Jessie &quot;Nina&quot;"/>
        <s v="Jensen, Mr. Svend Lauritz"/>
        <s v="Gillespie, Mr. William Henry"/>
        <s v="Hodges, Mr. Henry Price"/>
        <s v="Chambers, Mr. Norman Campbell"/>
        <s v="Oreskovic, Mr. Luka"/>
        <s v="Renouf, Mrs. Peter Henry (Lillian Jefferys)"/>
        <s v="Mannion, Miss. Margareth"/>
        <s v="Bryhl, Mr. Kurt Arnold Gottfrid"/>
        <s v="Ilmakangas, Miss. Pieta Sofia"/>
        <s v="Allen, Miss. Elisabeth Walton"/>
        <s v="Hassan, Mr. Houssein G N"/>
        <s v="Knight, Mr. Robert J"/>
        <s v="Berriman, Mr. William John"/>
        <s v="Troupiansky, Mr. Moses Aaron"/>
        <s v="Williams, Mr. Leslie"/>
        <s v="Ford, Mrs. Edward (Margaret Ann Watson)"/>
        <s v="Lesurer, Mr. Gustave J"/>
        <s v="Ivanoff, Mr. Kanio"/>
        <s v="Nankoff, Mr. Minko"/>
        <s v="Hawksford, Mr. Walter James"/>
        <s v="Cavendish, Mr. Tyrell William"/>
        <s v="Ryerson, Miss. Susan Parker &quot;Suzette&quot;"/>
        <s v="McNamee, Mr. Neal"/>
        <s v="Stranden, Mr. Juho"/>
        <s v="Crosby, Capt. Edward Gifford"/>
        <s v="Abbott, Mr. Rossmore Edward"/>
        <s v="Sinkkonen, Miss. Anna"/>
        <s v="Marvin, Mr. Daniel Warner"/>
        <s v="Connaghton, Mr. Michael"/>
        <s v="Wells, Miss. Joan"/>
        <s v="Moor, Master. Meier"/>
        <s v="Vande Velde, Mr. Johannes Joseph"/>
        <s v="Jonkoff, Mr. Lalio"/>
        <s v="Herman, Mrs. Samuel (Jane Laver)"/>
        <s v="Hamalainen, Master. Viljo"/>
        <s v="Carlsson, Mr. August Sigfrid"/>
        <s v="Bailey, Mr. Percy Andrew"/>
        <s v="Theobald, Mr. Thomas Leonard"/>
        <s v="Rothes, the Countess. of (Lucy Noel Martha Dyer-Edwards)"/>
        <s v="Garfirth, Mr. John"/>
        <s v="Nirva, Mr. Iisakki Antino Aijo"/>
        <s v="Barah, Mr. Hanna Assi"/>
        <s v="Carter, Mrs. William Ernest (Lucile Polk)"/>
        <s v="Eklund, Mr. Hans Linus"/>
        <s v="Hogeboom, Mrs. John C (Anna Andrews)"/>
        <s v="Brewe, Dr. Arthur Jackson"/>
        <s v="Mangan, Miss. Mary"/>
        <s v="Moran, Mr. Daniel J"/>
        <s v="Gronnestad, Mr. Daniel Danielsen"/>
        <s v="Lievens, Mr. Rene Aime"/>
        <s v="Jensen, Mr. Niels Peder"/>
        <s v="Mack, Mrs. (Mary)"/>
        <s v="Elias, Mr. Dibo"/>
        <s v="Hocking, Mrs. Elizabeth (Eliza Needs)"/>
        <s v="Myhrman, Mr. Pehr Fabian Oliver Malkolm"/>
        <s v="Tobin, Mr. Roger"/>
        <s v="Emanuel, Miss. Virginia Ethel"/>
        <s v="Kilgannon, Mr. Thomas J"/>
        <s v="Robert, Mrs. Edward Scott (Elisabeth Walton McMillan)"/>
        <s v="Ayoub, Miss. Banoura"/>
        <s v="Dick, Mrs. Albert Adrian (Vera Gillespie)"/>
        <s v="Long, Mr. Milton Clyde"/>
        <s v="Johnston, Mr. Andrew G"/>
        <s v="Ali, Mr. William"/>
        <s v="Harmer, Mr. Abraham (David Lishin)"/>
        <s v="Sjoblom, Miss. Anna Sofia"/>
        <s v="Rice, Master. George Hugh"/>
        <s v="Dean, Master. Bertram Vere"/>
        <s v="Guggenheim, Mr. Benjamin"/>
        <s v="Keane, Mr. Andrew &quot;Andy&quot;"/>
        <s v="Gaskell, Mr. Alfred"/>
        <s v="Sage, Miss. Stella Anna"/>
        <s v="Hoyt, Mr. William Fisher"/>
        <s v="Dantcheff, Mr. Ristiu"/>
        <s v="Otter, Mr. Richard"/>
        <s v="Leader, Dr. Alice (Farnham)"/>
        <s v="Osman, Mrs. Mara"/>
        <s v="Ibrahim Shawah, Mr. Yousseff"/>
        <s v="Van Impe, Mrs. Jean Baptiste (Rosalie Paula Govaert)"/>
        <s v="Ponesell, Mr. Martin"/>
        <s v="Collyer, Mrs. Harvey (Charlotte Annie Tate)"/>
        <s v="Carter, Master. William Thornton II"/>
        <s v="Thomas, Master. Assad Alexander"/>
        <s v="Hedman, Mr. Oskar Arvid"/>
        <s v="Johansson, Mr. Karl Johan"/>
        <s v="Andrews, Mr. Thomas Jr"/>
        <s v="Pettersson, Miss. Ellen Natalia"/>
        <s v="Meyer, Mr. August"/>
        <s v="Chambers, Mrs. Norman Campbell (Bertha Griggs)"/>
        <s v="Alexander, Mr. William"/>
        <s v="Lester, Mr. James"/>
        <s v="Slemen, Mr. Richard James"/>
        <s v="Andersson, Miss. Ebba Iris Alfrida"/>
        <s v="Tomlin, Mr. Ernest Portage"/>
        <s v="Fry, Mr. Richard"/>
        <s v="Heininen, Miss. Wendla Maria"/>
        <s v="Mallet, Mr. Albert"/>
        <s v="Holm, Mr. John Fredrik Alexander"/>
        <s v="Skoog, Master. Karl Thorsten"/>
        <s v="Hays, Mrs. Charles Melville (Clara Jennings Gregg)"/>
        <s v="Lulic, Mr. Nikola"/>
        <s v="Reuchlin, Jonkheer. John George"/>
        <s v="Moor, Mrs. (Beila)"/>
        <s v="Panula, Master. Urho Abraham"/>
        <s v="Flynn, Mr. John"/>
        <s v="Lam, Mr. Len"/>
        <s v="Mallet, Master. Andre"/>
        <s v="McCormack, Mr. Thomas Joseph"/>
        <s v="Stone, Mrs. George Nelson (Martha Evelyn)"/>
        <s v="Yasbeck, Mrs. Antoni (Selini Alexander)"/>
        <s v="Richards, Master. George Sibley"/>
        <s v="Saad, Mr. Amin"/>
        <s v="Augustsson, Mr. Albert"/>
        <s v="Allum, Mr. Owen George"/>
        <s v="Compton, Miss. Sara Rebecca"/>
        <s v="Pasic, Mr. Jakob"/>
        <s v="Sirota, Mr. Maurice"/>
        <s v="Chip, Mr. Chang"/>
        <s v="Marechal, Mr. Pierre"/>
        <s v="Alhomaki, Mr. Ilmari Rudolf"/>
        <s v="Mudd, Mr. Thomas Charles"/>
        <s v="Serepeca, Miss. Augusta"/>
        <s v="Lemberopolous, Mr. Peter L"/>
        <s v="Culumovic, Mr. Jeso"/>
        <s v="Abbing, Mr. Anthony"/>
        <s v="Sage, Mr. Douglas Bullen"/>
        <s v="Markoff, Mr. Marin"/>
        <s v="Harper, Rev. John"/>
        <s v="Goldenberg, Mrs. Samuel L (Edwiga Grabowska)"/>
        <s v="Andersson, Master. Sigvard Harald Elias"/>
        <s v="Svensson, Mr. Johan"/>
        <s v="Boulos, Miss. Nourelain"/>
        <s v="Lines, Miss. Mary Conover"/>
        <s v="Carter, Mrs. Ernest Courtenay (Lilian Hughes)"/>
        <s v="Aks, Mrs. Sam (Leah Rosen)"/>
        <s v="Wick, Mrs. George Dennick (Mary Hitchcock)"/>
        <s v="Daly, Mr. Peter Denis "/>
        <s v="Baclini, Mrs. Solomon (Latifa Qurban)"/>
        <s v="Razi, Mr. Raihed"/>
        <s v="Hansen, Mr. Claus Peter"/>
        <s v="Giles, Mr. Frederick Edward"/>
        <s v="Swift, Mrs. Frederick Joel (Margaret Welles Barron)"/>
        <s v="Sage, Miss. Dorothy Edith &quot;Dolly&quot;"/>
        <s v="Gill, Mr. John William"/>
        <s v="Bystrom, Mrs. (Karolina)"/>
        <s v="Duran y More, Miss. Asuncion"/>
        <s v="Roebling, Mr. Washington Augustus II"/>
        <s v="van Melkebeke, Mr. Philemon"/>
        <s v="Johnson, Master. Harold Theodor"/>
        <s v="Balkic, Mr. Cerin"/>
        <s v="Beckwith, Mrs. Richard Leonard (Sallie Monypeny)"/>
        <s v="Carlsson, Mr. Frans Olof"/>
        <s v="Vander Cruyssen, Mr. Victor"/>
        <s v="Abelson, Mrs. Samuel (Hannah Wizosky)"/>
        <s v="Najib, Miss. Adele Kiamie &quot;Jane&quot;"/>
        <s v="Gustafsson, Mr. Alfred Ossian"/>
        <s v="Petroff, Mr. Nedelio"/>
        <s v="Laleff, Mr. Kristo"/>
        <s v="Potter, Mrs. Thomas Jr (Lily Alexenia Wilson)"/>
        <s v="Shelley, Mrs. William (Imanita Parrish Hall)"/>
        <s v="Markun, Mr. Johann"/>
        <s v="Dahlberg, Miss. Gerda Ulrika"/>
        <s v="Banfield, Mr. Frederick James"/>
        <s v="Sutehall, Mr. Henry Jr"/>
        <s v="Rice, Mrs. William (Margaret Norton)"/>
        <s v="Montvila, Rev. Juozas"/>
        <s v="Graham, Miss. Margaret Edith"/>
        <s v="Johnston, Miss. Catherine Helen &quot;Carrie&quot;"/>
        <s v="Behr, Mr. Karl Howell"/>
        <s v="Dooley, Mr. Patrick"/>
        <n v="0"/>
      </sharedItems>
    </cacheField>
    <cacheField name="Sex" numFmtId="0">
      <sharedItems containsMixedTypes="1" containsNumber="1" containsInteger="1" minValue="0" maxValue="0" count="5">
        <s v="M"/>
        <s v="F"/>
        <s v="male"/>
        <s v="female"/>
        <n v="0"/>
      </sharedItems>
    </cacheField>
    <cacheField name="Age" numFmtId="0">
      <sharedItems containsSemiMixedTypes="0" containsString="0" containsNumber="1" minValue="0" maxValue="80" count="89">
        <n v="22"/>
        <n v="38"/>
        <n v="26"/>
        <n v="35"/>
        <n v="0"/>
        <n v="54"/>
        <n v="2"/>
        <n v="27"/>
        <n v="14"/>
        <n v="4"/>
        <n v="58"/>
        <n v="20"/>
        <n v="39"/>
        <n v="55"/>
        <n v="31"/>
        <n v="34"/>
        <n v="15"/>
        <n v="28"/>
        <n v="8"/>
        <n v="19"/>
        <n v="40"/>
        <n v="66"/>
        <n v="42"/>
        <n v="21"/>
        <n v="18"/>
        <n v="3"/>
        <n v="7"/>
        <n v="49"/>
        <n v="29"/>
        <n v="65"/>
        <n v="28.5"/>
        <n v="5"/>
        <n v="11"/>
        <n v="45"/>
        <n v="17"/>
        <n v="32"/>
        <n v="16"/>
        <n v="25"/>
        <n v="0.83"/>
        <n v="30"/>
        <n v="33"/>
        <n v="23"/>
        <n v="24"/>
        <n v="46"/>
        <n v="59"/>
        <n v="71"/>
        <n v="37"/>
        <n v="47"/>
        <n v="14.5"/>
        <n v="70.5"/>
        <n v="32.5"/>
        <n v="12"/>
        <n v="9"/>
        <n v="36.5"/>
        <n v="51"/>
        <n v="55.5"/>
        <n v="40.5"/>
        <n v="44"/>
        <n v="1"/>
        <n v="61"/>
        <n v="56"/>
        <n v="50"/>
        <n v="36"/>
        <n v="45.5"/>
        <n v="20.5"/>
        <n v="62"/>
        <n v="41"/>
        <n v="52"/>
        <n v="63"/>
        <n v="23.5"/>
        <n v="0.92"/>
        <n v="43"/>
        <n v="60"/>
        <n v="10"/>
        <n v="64"/>
        <n v="13"/>
        <n v="48"/>
        <n v="0.75"/>
        <n v="53"/>
        <n v="57"/>
        <n v="80"/>
        <n v="70"/>
        <n v="24.5"/>
        <n v="6"/>
        <n v="0.67"/>
        <n v="30.5"/>
        <n v="0.42"/>
        <n v="34.5"/>
        <n v="74"/>
      </sharedItems>
    </cacheField>
    <cacheField name="SibSp" numFmtId="0">
      <sharedItems containsSemiMixedTypes="0" containsString="0" containsNumber="1" containsInteger="1" minValue="0" maxValue="8" count="7">
        <n v="1"/>
        <n v="0"/>
        <n v="3"/>
        <n v="4"/>
        <n v="2"/>
        <n v="5"/>
        <n v="8"/>
      </sharedItems>
    </cacheField>
    <cacheField name="Parch" numFmtId="0">
      <sharedItems containsSemiMixedTypes="0" containsString="0" containsNumber="1" containsInteger="1" minValue="0" maxValue="6"/>
    </cacheField>
    <cacheField name="Ticket" numFmtId="0">
      <sharedItems containsMixedTypes="1" containsNumber="1" containsInteger="1" minValue="0" maxValue="3101298"/>
    </cacheField>
    <cacheField name="Fare" numFmtId="164">
      <sharedItems containsSemiMixedTypes="0" containsString="0" containsNumber="1" minValue="0" maxValue="512.32920000000001"/>
    </cacheField>
    <cacheField name="Cabin" numFmtId="0">
      <sharedItems containsMixedTypes="1" containsNumber="1" containsInteger="1" minValue="0" maxValue="0" count="148">
        <n v="0"/>
        <s v="C85"/>
        <s v="C123"/>
        <s v="E46"/>
        <s v="G6"/>
        <s v="C103"/>
        <s v="D56"/>
        <s v="A6"/>
        <s v="C23 C25 C27"/>
        <s v="B78"/>
        <s v="D33"/>
        <s v="B30"/>
        <s v="C52"/>
        <s v="B28"/>
        <s v="C83"/>
        <s v="F33"/>
        <s v="F G73"/>
        <s v="E31"/>
        <s v="A5"/>
        <s v="D10 D12"/>
        <s v="D26"/>
        <s v="C110"/>
        <s v="B58 B60"/>
        <s v="E101"/>
        <s v="F E69"/>
        <s v="D47"/>
        <s v="B86"/>
        <s v="F2"/>
        <s v="C2"/>
        <s v="E33"/>
        <s v="B19"/>
        <s v="A7"/>
        <s v="C49"/>
        <s v="F4"/>
        <s v="A32"/>
        <s v="B4"/>
        <s v="B80"/>
        <s v="A31"/>
        <s v="D36"/>
        <s v="D15"/>
        <s v="C93"/>
        <s v="C78"/>
        <s v="D35"/>
        <s v="C87"/>
        <s v="B77"/>
        <s v="E67"/>
        <s v="B94"/>
        <s v="C125"/>
        <s v="C99"/>
        <s v="C118"/>
        <s v="D7"/>
        <s v="A19"/>
        <s v="B49"/>
        <s v="D"/>
        <s v="C22 C26"/>
        <s v="C106"/>
        <s v="C65"/>
        <s v="E36"/>
        <s v="C54"/>
        <s v="B57 B59 B63 B66"/>
        <s v="C7"/>
        <s v="E34"/>
        <s v="C32"/>
        <s v="B18"/>
        <s v="C124"/>
        <s v="C91"/>
        <s v="E40"/>
        <s v="T"/>
        <s v="C128"/>
        <s v="D37"/>
        <s v="B35"/>
        <s v="E50"/>
        <s v="C82"/>
        <s v="B96 B98"/>
        <s v="E10"/>
        <s v="E44"/>
        <s v="A34"/>
        <s v="C104"/>
        <s v="C111"/>
        <s v="C92"/>
        <s v="E38"/>
        <s v="D21"/>
        <s v="E12"/>
        <s v="E63"/>
        <s v="A14"/>
        <s v="B37"/>
        <s v="C30"/>
        <s v="D20"/>
        <s v="B79"/>
        <s v="E25"/>
        <s v="D46"/>
        <s v="B73"/>
        <s v="C95"/>
        <s v="B38"/>
        <s v="B39"/>
        <s v="B22"/>
        <s v="C86"/>
        <s v="C70"/>
        <s v="A16"/>
        <s v="C101"/>
        <s v="C68"/>
        <s v="A10"/>
        <s v="E68"/>
        <s v="B41"/>
        <s v="A20"/>
        <s v="D19"/>
        <s v="D50"/>
        <s v="D9"/>
        <s v="A23"/>
        <s v="B50"/>
        <s v="A26"/>
        <s v="D48"/>
        <s v="E58"/>
        <s v="C126"/>
        <s v="B71"/>
        <s v="B51 B53 B55"/>
        <s v="D49"/>
        <s v="B5"/>
        <s v="B20"/>
        <s v="F G63"/>
        <s v="C62 C64"/>
        <s v="E24"/>
        <s v="C90"/>
        <s v="C45"/>
        <s v="E8"/>
        <s v="B101"/>
        <s v="D45"/>
        <s v="C46"/>
        <s v="D30"/>
        <s v="E121"/>
        <s v="D11"/>
        <s v="E77"/>
        <s v="F38"/>
        <s v="B3"/>
        <s v="D6"/>
        <s v="B82 B84"/>
        <s v="D17"/>
        <s v="A36"/>
        <s v="B102"/>
        <s v="B69"/>
        <s v="E49"/>
        <s v="C47"/>
        <s v="D28"/>
        <s v="E17"/>
        <s v="A24"/>
        <s v="C50"/>
        <s v="B42"/>
        <s v="C148"/>
      </sharedItems>
    </cacheField>
    <cacheField name="Embarked" numFmtId="0">
      <sharedItems containsMixedTypes="1" containsNumber="1" containsInteger="1" minValue="0" maxValue="0" count="4">
        <s v="S"/>
        <s v="C"/>
        <s v="Q"/>
        <n v="0"/>
      </sharedItems>
    </cacheField>
  </cacheFields>
  <extLst>
    <ext xmlns:x14="http://schemas.microsoft.com/office/spreadsheetml/2009/9/main" uri="{725AE2AE-9491-48be-B2B4-4EB974FC3084}">
      <x14:pivotCacheDefinition pivotCacheId="210373211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yan Barla" refreshedDate="45795.512315046297" backgroundQuery="1" createdVersion="8" refreshedVersion="8" minRefreshableVersion="3" recordCount="0" supportSubquery="1" supportAdvancedDrill="1" xr:uid="{F61DD4F4-FF60-4398-B377-782656F85BFE}">
  <cacheSource type="external" connectionId="1"/>
  <cacheFields count="5">
    <cacheField name="[Passenger].[Pclass].[Pclass]" caption="Pclass" numFmtId="0" hierarchy="3" level="1">
      <sharedItems containsSemiMixedTypes="0" containsString="0" containsNumber="1" containsInteger="1" minValue="0" maxValue="3" count="4">
        <n v="0"/>
        <n v="1"/>
        <n v="2"/>
        <n v="3"/>
      </sharedItems>
      <extLst>
        <ext xmlns:x15="http://schemas.microsoft.com/office/spreadsheetml/2010/11/main" uri="{4F2E5C28-24EA-4eb8-9CBF-B6C8F9C3D259}">
          <x15:cachedUniqueNames>
            <x15:cachedUniqueName index="0" name="[Passenger].[Pclass].&amp;[0]"/>
            <x15:cachedUniqueName index="1" name="[Passenger].[Pclass].&amp;[1]"/>
            <x15:cachedUniqueName index="2" name="[Passenger].[Pclass].&amp;[2]"/>
            <x15:cachedUniqueName index="3" name="[Passenger].[Pclass].&amp;[3]"/>
          </x15:cachedUniqueNames>
        </ext>
      </extLst>
    </cacheField>
    <cacheField name="[Passenger].[Age Group].[Age Group]" caption="Age Group" numFmtId="0" hierarchy="7" level="1">
      <sharedItems count="3">
        <s v="child"/>
        <s v="Adult"/>
        <s v="senior"/>
      </sharedItems>
    </cacheField>
    <cacheField name="[Passenger].[Fare].[Fare]" caption="Fare" numFmtId="0" hierarchy="11" level="1">
      <sharedItems containsSemiMixedTypes="0" containsNonDate="0" containsString="0"/>
    </cacheField>
    <cacheField name="[Measures].[Sum of Fare]" caption="Sum of Fare" numFmtId="0" hierarchy="18" level="32767"/>
    <cacheField name="[Passenger].[Embarked].[Embarked]" caption="Embarked" numFmtId="0" hierarchy="13" level="1">
      <sharedItems containsSemiMixedTypes="0" containsNonDate="0" containsString="0"/>
    </cacheField>
  </cacheFields>
  <cacheHierarchies count="19">
    <cacheHierarchy uniqueName="[Passenger].[S.no]" caption="S.no" attribute="1" defaultMemberUniqueName="[Passenger].[S.no].[All]" allUniqueName="[Passenger].[S.no].[All]" dimensionUniqueName="[Passenger]" displayFolder="" count="0" memberValueDatatype="20" unbalanced="0"/>
    <cacheHierarchy uniqueName="[Passenger].[PassengerId]" caption="PassengerId" attribute="1" defaultMemberUniqueName="[Passenger].[PassengerId].[All]" allUniqueName="[Passenger].[PassengerId].[All]" dimensionUniqueName="[Passenger]" displayFolder="" count="0" memberValueDatatype="20" unbalanced="0"/>
    <cacheHierarchy uniqueName="[Passenger].[Survived]" caption="Survived" attribute="1" defaultMemberUniqueName="[Passenger].[Survived].[All]" allUniqueName="[Passenger].[Survived].[All]" dimensionUniqueName="[Passenger]" displayFolder="" count="0" memberValueDatatype="20" unbalanced="0"/>
    <cacheHierarchy uniqueName="[Passenger].[Pclass]" caption="Pclass" attribute="1" defaultMemberUniqueName="[Passenger].[Pclass].[All]" allUniqueName="[Passenger].[Pclass].[All]" dimensionUniqueName="[Passenger]" displayFolder="" count="2" memberValueDatatype="20" unbalanced="0">
      <fieldsUsage count="2">
        <fieldUsage x="-1"/>
        <fieldUsage x="0"/>
      </fieldsUsage>
    </cacheHierarchy>
    <cacheHierarchy uniqueName="[Passenger].[Name]" caption="Name" attribute="1" defaultMemberUniqueName="[Passenger].[Name].[All]" allUniqueName="[Passenger].[Name].[All]" dimensionUniqueName="[Passenger]" displayFolder="" count="0" memberValueDatatype="130" unbalanced="0"/>
    <cacheHierarchy uniqueName="[Passenger].[Sex]" caption="Sex" attribute="1" defaultMemberUniqueName="[Passenger].[Sex].[All]" allUniqueName="[Passenger].[Sex].[All]" dimensionUniqueName="[Passenger]" displayFolder="" count="0" memberValueDatatype="130" unbalanced="0"/>
    <cacheHierarchy uniqueName="[Passenger].[Age]" caption="Age" attribute="1" defaultMemberUniqueName="[Passenger].[Age].[All]" allUniqueName="[Passenger].[Age].[All]" dimensionUniqueName="[Passenger]" displayFolder="" count="0" memberValueDatatype="5" unbalanced="0"/>
    <cacheHierarchy uniqueName="[Passenger].[Age Group]" caption="Age Group" attribute="1" defaultMemberUniqueName="[Passenger].[Age Group].[All]" allUniqueName="[Passenger].[Age Group].[All]" dimensionUniqueName="[Passenger]" displayFolder="" count="2" memberValueDatatype="130" unbalanced="0">
      <fieldsUsage count="2">
        <fieldUsage x="-1"/>
        <fieldUsage x="1"/>
      </fieldsUsage>
    </cacheHierarchy>
    <cacheHierarchy uniqueName="[Passenger].[SibSp]" caption="SibSp" attribute="1" defaultMemberUniqueName="[Passenger].[SibSp].[All]" allUniqueName="[Passenger].[SibSp].[All]" dimensionUniqueName="[Passenger]" displayFolder="" count="0" memberValueDatatype="20" unbalanced="0"/>
    <cacheHierarchy uniqueName="[Passenger].[Parch]" caption="Parch" attribute="1" defaultMemberUniqueName="[Passenger].[Parch].[All]" allUniqueName="[Passenger].[Parch].[All]" dimensionUniqueName="[Passenger]" displayFolder="" count="0" memberValueDatatype="20" unbalanced="0"/>
    <cacheHierarchy uniqueName="[Passenger].[Ticket]" caption="Ticket" attribute="1" defaultMemberUniqueName="[Passenger].[Ticket].[All]" allUniqueName="[Passenger].[Ticket].[All]" dimensionUniqueName="[Passenger]" displayFolder="" count="0" memberValueDatatype="130" unbalanced="0"/>
    <cacheHierarchy uniqueName="[Passenger].[Fare]" caption="Fare" attribute="1" defaultMemberUniqueName="[Passenger].[Fare].[All]" allUniqueName="[Passenger].[Fare].[All]" dimensionUniqueName="[Passenger]" displayFolder="" count="2" memberValueDatatype="5" unbalanced="0">
      <fieldsUsage count="2">
        <fieldUsage x="-1"/>
        <fieldUsage x="2"/>
      </fieldsUsage>
    </cacheHierarchy>
    <cacheHierarchy uniqueName="[Passenger].[Cabin]" caption="Cabin" attribute="1" defaultMemberUniqueName="[Passenger].[Cabin].[All]" allUniqueName="[Passenger].[Cabin].[All]" dimensionUniqueName="[Passenger]" displayFolder="" count="0" memberValueDatatype="130" unbalanced="0"/>
    <cacheHierarchy uniqueName="[Passenger].[Embarked]" caption="Embarked" attribute="1" defaultMemberUniqueName="[Passenger].[Embarked].[All]" allUniqueName="[Passenger].[Embarked].[All]" dimensionUniqueName="[Passenger]" displayFolder="" count="2" memberValueDatatype="130" unbalanced="0">
      <fieldsUsage count="2">
        <fieldUsage x="-1"/>
        <fieldUsage x="4"/>
      </fieldsUsage>
    </cacheHierarchy>
    <cacheHierarchy uniqueName="[Measures].[__XL_Count Passenger]" caption="__XL_Count Passenger" measure="1" displayFolder="" measureGroup="Passenger" count="0" hidden="1"/>
    <cacheHierarchy uniqueName="[Measures].[__No measures defined]" caption="__No measures defined" measure="1" displayFolder="" count="0" hidden="1"/>
    <cacheHierarchy uniqueName="[Measures].[Count of Age Group]" caption="Count of Age Group" measure="1" displayFolder="" measureGroup="Passenger" count="0" hidden="1">
      <extLst>
        <ext xmlns:x15="http://schemas.microsoft.com/office/spreadsheetml/2010/11/main" uri="{B97F6D7D-B522-45F9-BDA1-12C45D357490}">
          <x15:cacheHierarchy aggregatedColumn="7"/>
        </ext>
      </extLst>
    </cacheHierarchy>
    <cacheHierarchy uniqueName="[Measures].[Sum of Ticket]" caption="Sum of Ticket" measure="1" displayFolder="" measureGroup="Passenger" count="0" hidden="1">
      <extLst>
        <ext xmlns:x15="http://schemas.microsoft.com/office/spreadsheetml/2010/11/main" uri="{B97F6D7D-B522-45F9-BDA1-12C45D357490}">
          <x15:cacheHierarchy aggregatedColumn="10"/>
        </ext>
      </extLst>
    </cacheHierarchy>
    <cacheHierarchy uniqueName="[Measures].[Sum of Fare]" caption="Sum of Fare" measure="1" displayFolder="" measureGroup="Passenger" count="0" oneField="1" hidden="1">
      <fieldsUsage count="1">
        <fieldUsage x="3"/>
      </fieldsUsage>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Passenger" uniqueName="[Passenger]" caption="Passenger"/>
  </dimensions>
  <measureGroups count="1">
    <measureGroup name="Passenger" caption="Passeng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yan Barla" refreshedDate="45795.526862152779" backgroundQuery="1" createdVersion="8" refreshedVersion="8" minRefreshableVersion="3" recordCount="0" supportSubquery="1" supportAdvancedDrill="1" xr:uid="{82BE4F65-5305-4525-B46F-8B2B16721B6F}">
  <cacheSource type="external" connectionId="1"/>
  <cacheFields count="3">
    <cacheField name="[Passenger].[Age Group].[Age Group]" caption="Age Group" numFmtId="0" hierarchy="7" level="1">
      <sharedItems count="3">
        <s v="Adult"/>
        <s v="child"/>
        <s v="senior"/>
      </sharedItems>
    </cacheField>
    <cacheField name="[Measures].[Count of Age Group]" caption="Count of Age Group" numFmtId="0" hierarchy="16" level="32767"/>
    <cacheField name="[Passenger].[Ticket].[Ticket]" caption="Ticket" numFmtId="0" hierarchy="10" level="1">
      <sharedItems containsSemiMixedTypes="0" containsNonDate="0" containsString="0"/>
    </cacheField>
  </cacheFields>
  <cacheHierarchies count="19">
    <cacheHierarchy uniqueName="[Passenger].[S.no]" caption="S.no" attribute="1" defaultMemberUniqueName="[Passenger].[S.no].[All]" allUniqueName="[Passenger].[S.no].[All]" dimensionUniqueName="[Passenger]" displayFolder="" count="2" memberValueDatatype="20" unbalanced="0"/>
    <cacheHierarchy uniqueName="[Passenger].[PassengerId]" caption="PassengerId" attribute="1" defaultMemberUniqueName="[Passenger].[PassengerId].[All]" allUniqueName="[Passenger].[PassengerId].[All]" dimensionUniqueName="[Passenger]" displayFolder="" count="0" memberValueDatatype="20" unbalanced="0"/>
    <cacheHierarchy uniqueName="[Passenger].[Survived]" caption="Survived" attribute="1" defaultMemberUniqueName="[Passenger].[Survived].[All]" allUniqueName="[Passenger].[Survived].[All]" dimensionUniqueName="[Passenger]" displayFolder="" count="0" memberValueDatatype="20" unbalanced="0"/>
    <cacheHierarchy uniqueName="[Passenger].[Pclass]" caption="Pclass" attribute="1" defaultMemberUniqueName="[Passenger].[Pclass].[All]" allUniqueName="[Passenger].[Pclass].[All]" dimensionUniqueName="[Passenger]" displayFolder="" count="0" memberValueDatatype="20" unbalanced="0"/>
    <cacheHierarchy uniqueName="[Passenger].[Name]" caption="Name" attribute="1" defaultMemberUniqueName="[Passenger].[Name].[All]" allUniqueName="[Passenger].[Name].[All]" dimensionUniqueName="[Passenger]" displayFolder="" count="0" memberValueDatatype="130" unbalanced="0"/>
    <cacheHierarchy uniqueName="[Passenger].[Sex]" caption="Sex" attribute="1" defaultMemberUniqueName="[Passenger].[Sex].[All]" allUniqueName="[Passenger].[Sex].[All]" dimensionUniqueName="[Passenger]" displayFolder="" count="0" memberValueDatatype="130" unbalanced="0"/>
    <cacheHierarchy uniqueName="[Passenger].[Age]" caption="Age" attribute="1" defaultMemberUniqueName="[Passenger].[Age].[All]" allUniqueName="[Passenger].[Age].[All]" dimensionUniqueName="[Passenger]" displayFolder="" count="0" memberValueDatatype="5" unbalanced="0"/>
    <cacheHierarchy uniqueName="[Passenger].[Age Group]" caption="Age Group" attribute="1" defaultMemberUniqueName="[Passenger].[Age Group].[All]" allUniqueName="[Passenger].[Age Group].[All]" dimensionUniqueName="[Passenger]" displayFolder="" count="2" memberValueDatatype="130" unbalanced="0">
      <fieldsUsage count="2">
        <fieldUsage x="-1"/>
        <fieldUsage x="0"/>
      </fieldsUsage>
    </cacheHierarchy>
    <cacheHierarchy uniqueName="[Passenger].[SibSp]" caption="SibSp" attribute="1" defaultMemberUniqueName="[Passenger].[SibSp].[All]" allUniqueName="[Passenger].[SibSp].[All]" dimensionUniqueName="[Passenger]" displayFolder="" count="0" memberValueDatatype="20" unbalanced="0"/>
    <cacheHierarchy uniqueName="[Passenger].[Parch]" caption="Parch" attribute="1" defaultMemberUniqueName="[Passenger].[Parch].[All]" allUniqueName="[Passenger].[Parch].[All]" dimensionUniqueName="[Passenger]" displayFolder="" count="0" memberValueDatatype="20" unbalanced="0"/>
    <cacheHierarchy uniqueName="[Passenger].[Ticket]" caption="Ticket" attribute="1" defaultMemberUniqueName="[Passenger].[Ticket].[All]" allUniqueName="[Passenger].[Ticket].[All]" dimensionUniqueName="[Passenger]" displayFolder="" count="2" memberValueDatatype="130" unbalanced="0">
      <fieldsUsage count="2">
        <fieldUsage x="-1"/>
        <fieldUsage x="2"/>
      </fieldsUsage>
    </cacheHierarchy>
    <cacheHierarchy uniqueName="[Passenger].[Fare]" caption="Fare" attribute="1" defaultMemberUniqueName="[Passenger].[Fare].[All]" allUniqueName="[Passenger].[Fare].[All]" dimensionUniqueName="[Passenger]" displayFolder="" count="0" memberValueDatatype="5" unbalanced="0"/>
    <cacheHierarchy uniqueName="[Passenger].[Cabin]" caption="Cabin" attribute="1" defaultMemberUniqueName="[Passenger].[Cabin].[All]" allUniqueName="[Passenger].[Cabin].[All]" dimensionUniqueName="[Passenger]" displayFolder="" count="0" memberValueDatatype="130" unbalanced="0"/>
    <cacheHierarchy uniqueName="[Passenger].[Embarked]" caption="Embarked" attribute="1" defaultMemberUniqueName="[Passenger].[Embarked].[All]" allUniqueName="[Passenger].[Embarked].[All]" dimensionUniqueName="[Passenger]" displayFolder="" count="0" memberValueDatatype="130" unbalanced="0"/>
    <cacheHierarchy uniqueName="[Measures].[__XL_Count Passenger]" caption="__XL_Count Passenger" measure="1" displayFolder="" measureGroup="Passenger" count="0" hidden="1"/>
    <cacheHierarchy uniqueName="[Measures].[__No measures defined]" caption="__No measures defined" measure="1" displayFolder="" count="0" hidden="1"/>
    <cacheHierarchy uniqueName="[Measures].[Count of Age Group]" caption="Count of Age Group" measure="1" displayFolder="" measureGroup="Passenger" count="0" oneField="1" hidden="1">
      <fieldsUsage count="1">
        <fieldUsage x="1"/>
      </fieldsUsage>
      <extLst>
        <ext xmlns:x15="http://schemas.microsoft.com/office/spreadsheetml/2010/11/main" uri="{B97F6D7D-B522-45F9-BDA1-12C45D357490}">
          <x15:cacheHierarchy aggregatedColumn="7"/>
        </ext>
      </extLst>
    </cacheHierarchy>
    <cacheHierarchy uniqueName="[Measures].[Sum of Ticket]" caption="Sum of Ticket" measure="1" displayFolder="" measureGroup="Passenger" count="0" hidden="1">
      <extLst>
        <ext xmlns:x15="http://schemas.microsoft.com/office/spreadsheetml/2010/11/main" uri="{B97F6D7D-B522-45F9-BDA1-12C45D357490}">
          <x15:cacheHierarchy aggregatedColumn="10"/>
        </ext>
      </extLst>
    </cacheHierarchy>
    <cacheHierarchy uniqueName="[Measures].[Sum of Fare]" caption="Sum of Fare" measure="1" displayFolder="" measureGroup="Passenger" count="0" hidden="1">
      <extLst>
        <ext xmlns:x15="http://schemas.microsoft.com/office/spreadsheetml/2010/11/main" uri="{B97F6D7D-B522-45F9-BDA1-12C45D357490}">
          <x15:cacheHierarchy aggregatedColumn="11"/>
        </ext>
      </extLst>
    </cacheHierarchy>
  </cacheHierarchies>
  <kpis count="0"/>
  <dimensions count="2">
    <dimension measure="1" name="Measures" uniqueName="[Measures]" caption="Measures"/>
    <dimension name="Passenger" uniqueName="[Passenger]" caption="Passenger"/>
  </dimensions>
  <measureGroups count="1">
    <measureGroup name="Passenger" caption="Passenger"/>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Nayan Barla" refreshedDate="45795.521021643515" backgroundQuery="1" createdVersion="3" refreshedVersion="8" minRefreshableVersion="3" recordCount="0" supportSubquery="1" supportAdvancedDrill="1" xr:uid="{173B3D90-C9C1-4D70-AF82-370E3187D376}">
  <cacheSource type="external" connectionId="1">
    <extLst>
      <ext xmlns:x14="http://schemas.microsoft.com/office/spreadsheetml/2009/9/main" uri="{F057638F-6D5F-4e77-A914-E7F072B9BCA8}">
        <x14:sourceConnection name="ThisWorkbookDataModel"/>
      </ext>
    </extLst>
  </cacheSource>
  <cacheFields count="0"/>
  <cacheHierarchies count="19">
    <cacheHierarchy uniqueName="[Passenger].[S.no]" caption="S.no" attribute="1" defaultMemberUniqueName="[Passenger].[S.no].[All]" allUniqueName="[Passenger].[S.no].[All]" dimensionUniqueName="[Passenger]" displayFolder="" count="0" memberValueDatatype="20" unbalanced="0"/>
    <cacheHierarchy uniqueName="[Passenger].[PassengerId]" caption="PassengerId" attribute="1" defaultMemberUniqueName="[Passenger].[PassengerId].[All]" allUniqueName="[Passenger].[PassengerId].[All]" dimensionUniqueName="[Passenger]" displayFolder="" count="0" memberValueDatatype="20" unbalanced="0"/>
    <cacheHierarchy uniqueName="[Passenger].[Survived]" caption="Survived" attribute="1" defaultMemberUniqueName="[Passenger].[Survived].[All]" allUniqueName="[Passenger].[Survived].[All]" dimensionUniqueName="[Passenger]" displayFolder="" count="0" memberValueDatatype="20" unbalanced="0"/>
    <cacheHierarchy uniqueName="[Passenger].[Pclass]" caption="Pclass" attribute="1" defaultMemberUniqueName="[Passenger].[Pclass].[All]" allUniqueName="[Passenger].[Pclass].[All]" dimensionUniqueName="[Passenger]" displayFolder="" count="0" memberValueDatatype="20" unbalanced="0"/>
    <cacheHierarchy uniqueName="[Passenger].[Name]" caption="Name" attribute="1" defaultMemberUniqueName="[Passenger].[Name].[All]" allUniqueName="[Passenger].[Name].[All]" dimensionUniqueName="[Passenger]" displayFolder="" count="0" memberValueDatatype="130" unbalanced="0"/>
    <cacheHierarchy uniqueName="[Passenger].[Sex]" caption="Sex" attribute="1" defaultMemberUniqueName="[Passenger].[Sex].[All]" allUniqueName="[Passenger].[Sex].[All]" dimensionUniqueName="[Passenger]" displayFolder="" count="0" memberValueDatatype="130" unbalanced="0"/>
    <cacheHierarchy uniqueName="[Passenger].[Age]" caption="Age" attribute="1" defaultMemberUniqueName="[Passenger].[Age].[All]" allUniqueName="[Passenger].[Age].[All]" dimensionUniqueName="[Passenger]" displayFolder="" count="0" memberValueDatatype="5" unbalanced="0"/>
    <cacheHierarchy uniqueName="[Passenger].[Age Group]" caption="Age Group" attribute="1" defaultMemberUniqueName="[Passenger].[Age Group].[All]" allUniqueName="[Passenger].[Age Group].[All]" dimensionUniqueName="[Passenger]" displayFolder="" count="2" memberValueDatatype="130" unbalanced="0"/>
    <cacheHierarchy uniqueName="[Passenger].[SibSp]" caption="SibSp" attribute="1" defaultMemberUniqueName="[Passenger].[SibSp].[All]" allUniqueName="[Passenger].[SibSp].[All]" dimensionUniqueName="[Passenger]" displayFolder="" count="0" memberValueDatatype="20" unbalanced="0"/>
    <cacheHierarchy uniqueName="[Passenger].[Parch]" caption="Parch" attribute="1" defaultMemberUniqueName="[Passenger].[Parch].[All]" allUniqueName="[Passenger].[Parch].[All]" dimensionUniqueName="[Passenger]" displayFolder="" count="0" memberValueDatatype="20" unbalanced="0"/>
    <cacheHierarchy uniqueName="[Passenger].[Ticket]" caption="Ticket" attribute="1" defaultMemberUniqueName="[Passenger].[Ticket].[All]" allUniqueName="[Passenger].[Ticket].[All]" dimensionUniqueName="[Passenger]" displayFolder="" count="0" memberValueDatatype="130" unbalanced="0"/>
    <cacheHierarchy uniqueName="[Passenger].[Fare]" caption="Fare" attribute="1" defaultMemberUniqueName="[Passenger].[Fare].[All]" allUniqueName="[Passenger].[Fare].[All]" dimensionUniqueName="[Passenger]" displayFolder="" count="0" memberValueDatatype="5" unbalanced="0"/>
    <cacheHierarchy uniqueName="[Passenger].[Cabin]" caption="Cabin" attribute="1" defaultMemberUniqueName="[Passenger].[Cabin].[All]" allUniqueName="[Passenger].[Cabin].[All]" dimensionUniqueName="[Passenger]" displayFolder="" count="0" memberValueDatatype="130" unbalanced="0"/>
    <cacheHierarchy uniqueName="[Passenger].[Embarked]" caption="Embarked" attribute="1" defaultMemberUniqueName="[Passenger].[Embarked].[All]" allUniqueName="[Passenger].[Embarked].[All]" dimensionUniqueName="[Passenger]" displayFolder="" count="0" memberValueDatatype="130" unbalanced="0"/>
    <cacheHierarchy uniqueName="[Measures].[__XL_Count Passenger]" caption="__XL_Count Passenger" measure="1" displayFolder="" measureGroup="Passenger" count="0" hidden="1"/>
    <cacheHierarchy uniqueName="[Measures].[__No measures defined]" caption="__No measures defined" measure="1" displayFolder="" count="0" hidden="1"/>
    <cacheHierarchy uniqueName="[Measures].[Count of Age Group]" caption="Count of Age Group" measure="1" displayFolder="" measureGroup="Passenger" count="0" hidden="1">
      <extLst>
        <ext xmlns:x15="http://schemas.microsoft.com/office/spreadsheetml/2010/11/main" uri="{B97F6D7D-B522-45F9-BDA1-12C45D357490}">
          <x15:cacheHierarchy aggregatedColumn="7"/>
        </ext>
      </extLst>
    </cacheHierarchy>
    <cacheHierarchy uniqueName="[Measures].[Sum of Ticket]" caption="Sum of Ticket" measure="1" displayFolder="" measureGroup="Passenger" count="0" hidden="1">
      <extLst>
        <ext xmlns:x15="http://schemas.microsoft.com/office/spreadsheetml/2010/11/main" uri="{B97F6D7D-B522-45F9-BDA1-12C45D357490}">
          <x15:cacheHierarchy aggregatedColumn="10"/>
        </ext>
      </extLst>
    </cacheHierarchy>
    <cacheHierarchy uniqueName="[Measures].[Sum of Fare]" caption="Sum of Fare" measure="1" displayFolder="" measureGroup="Passenger" count="0" hidden="1">
      <extLst>
        <ext xmlns:x15="http://schemas.microsoft.com/office/spreadsheetml/2010/11/main" uri="{B97F6D7D-B522-45F9-BDA1-12C45D357490}">
          <x15:cacheHierarchy aggregatedColumn="11"/>
        </ext>
      </extLst>
    </cacheHierarchy>
  </cacheHierarchies>
  <kpis count="0"/>
  <extLst>
    <ext xmlns:x14="http://schemas.microsoft.com/office/spreadsheetml/2009/9/main" uri="{725AE2AE-9491-48be-B2B4-4EB974FC3084}">
      <x14:pivotCacheDefinition slicerData="1" pivotCacheId="932651279"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92">
  <r>
    <n v="0"/>
    <n v="1"/>
    <x v="0"/>
    <x v="0"/>
    <x v="0"/>
    <x v="0"/>
    <x v="0"/>
    <x v="0"/>
    <n v="0"/>
    <s v="A/5 21171"/>
    <n v="7.25"/>
    <x v="0"/>
    <x v="0"/>
  </r>
  <r>
    <n v="1"/>
    <n v="2"/>
    <x v="1"/>
    <x v="1"/>
    <x v="1"/>
    <x v="1"/>
    <x v="1"/>
    <x v="0"/>
    <n v="0"/>
    <s v="PC 17599"/>
    <n v="71.283299999999997"/>
    <x v="1"/>
    <x v="1"/>
  </r>
  <r>
    <n v="2"/>
    <n v="3"/>
    <x v="1"/>
    <x v="0"/>
    <x v="2"/>
    <x v="1"/>
    <x v="2"/>
    <x v="1"/>
    <n v="0"/>
    <s v="STON/O2. 3101282"/>
    <n v="7.9249999999999998"/>
    <x v="0"/>
    <x v="0"/>
  </r>
  <r>
    <n v="3"/>
    <n v="4"/>
    <x v="1"/>
    <x v="1"/>
    <x v="3"/>
    <x v="1"/>
    <x v="3"/>
    <x v="0"/>
    <n v="0"/>
    <n v="113803"/>
    <n v="53.1"/>
    <x v="2"/>
    <x v="0"/>
  </r>
  <r>
    <n v="4"/>
    <n v="5"/>
    <x v="0"/>
    <x v="0"/>
    <x v="4"/>
    <x v="0"/>
    <x v="3"/>
    <x v="1"/>
    <n v="0"/>
    <n v="373450"/>
    <n v="8.0500000000000007"/>
    <x v="0"/>
    <x v="0"/>
  </r>
  <r>
    <n v="5"/>
    <n v="6"/>
    <x v="0"/>
    <x v="0"/>
    <x v="5"/>
    <x v="0"/>
    <x v="4"/>
    <x v="1"/>
    <n v="0"/>
    <n v="330877"/>
    <n v="8.4582999999999995"/>
    <x v="0"/>
    <x v="2"/>
  </r>
  <r>
    <n v="6"/>
    <n v="7"/>
    <x v="0"/>
    <x v="1"/>
    <x v="6"/>
    <x v="0"/>
    <x v="5"/>
    <x v="1"/>
    <n v="0"/>
    <n v="17463"/>
    <n v="51.862499999999997"/>
    <x v="3"/>
    <x v="0"/>
  </r>
  <r>
    <n v="7"/>
    <n v="8"/>
    <x v="0"/>
    <x v="0"/>
    <x v="7"/>
    <x v="0"/>
    <x v="6"/>
    <x v="2"/>
    <n v="1"/>
    <n v="349909"/>
    <n v="21.074999999999999"/>
    <x v="0"/>
    <x v="0"/>
  </r>
  <r>
    <n v="8"/>
    <n v="9"/>
    <x v="1"/>
    <x v="0"/>
    <x v="8"/>
    <x v="1"/>
    <x v="7"/>
    <x v="1"/>
    <n v="2"/>
    <n v="347742"/>
    <n v="11.1333"/>
    <x v="0"/>
    <x v="0"/>
  </r>
  <r>
    <n v="9"/>
    <n v="10"/>
    <x v="1"/>
    <x v="2"/>
    <x v="9"/>
    <x v="1"/>
    <x v="8"/>
    <x v="0"/>
    <n v="0"/>
    <n v="237736"/>
    <n v="30.070799999999998"/>
    <x v="0"/>
    <x v="1"/>
  </r>
  <r>
    <n v="10"/>
    <n v="11"/>
    <x v="1"/>
    <x v="0"/>
    <x v="10"/>
    <x v="1"/>
    <x v="9"/>
    <x v="0"/>
    <n v="1"/>
    <s v="PP 9549"/>
    <n v="16.7"/>
    <x v="4"/>
    <x v="0"/>
  </r>
  <r>
    <n v="11"/>
    <n v="12"/>
    <x v="1"/>
    <x v="1"/>
    <x v="11"/>
    <x v="1"/>
    <x v="10"/>
    <x v="1"/>
    <n v="0"/>
    <n v="113783"/>
    <n v="26.55"/>
    <x v="5"/>
    <x v="0"/>
  </r>
  <r>
    <n v="12"/>
    <n v="13"/>
    <x v="0"/>
    <x v="0"/>
    <x v="12"/>
    <x v="0"/>
    <x v="11"/>
    <x v="1"/>
    <n v="0"/>
    <s v="A/5. 2151"/>
    <n v="8.0500000000000007"/>
    <x v="0"/>
    <x v="0"/>
  </r>
  <r>
    <n v="13"/>
    <n v="14"/>
    <x v="0"/>
    <x v="0"/>
    <x v="13"/>
    <x v="0"/>
    <x v="12"/>
    <x v="0"/>
    <n v="5"/>
    <n v="347082"/>
    <n v="31.274999999999999"/>
    <x v="0"/>
    <x v="0"/>
  </r>
  <r>
    <n v="14"/>
    <n v="15"/>
    <x v="0"/>
    <x v="0"/>
    <x v="14"/>
    <x v="1"/>
    <x v="8"/>
    <x v="1"/>
    <n v="0"/>
    <n v="350406"/>
    <n v="7.8541999999999996"/>
    <x v="0"/>
    <x v="0"/>
  </r>
  <r>
    <n v="15"/>
    <n v="16"/>
    <x v="1"/>
    <x v="2"/>
    <x v="15"/>
    <x v="1"/>
    <x v="13"/>
    <x v="1"/>
    <n v="0"/>
    <n v="248706"/>
    <n v="16"/>
    <x v="0"/>
    <x v="0"/>
  </r>
  <r>
    <n v="16"/>
    <n v="17"/>
    <x v="0"/>
    <x v="0"/>
    <x v="16"/>
    <x v="0"/>
    <x v="6"/>
    <x v="3"/>
    <n v="1"/>
    <n v="382652"/>
    <n v="29.125"/>
    <x v="0"/>
    <x v="2"/>
  </r>
  <r>
    <n v="17"/>
    <n v="18"/>
    <x v="1"/>
    <x v="2"/>
    <x v="17"/>
    <x v="0"/>
    <x v="4"/>
    <x v="1"/>
    <n v="0"/>
    <n v="244373"/>
    <n v="13"/>
    <x v="0"/>
    <x v="0"/>
  </r>
  <r>
    <n v="18"/>
    <n v="19"/>
    <x v="0"/>
    <x v="0"/>
    <x v="18"/>
    <x v="1"/>
    <x v="14"/>
    <x v="0"/>
    <n v="0"/>
    <n v="345763"/>
    <n v="18"/>
    <x v="0"/>
    <x v="0"/>
  </r>
  <r>
    <n v="19"/>
    <n v="20"/>
    <x v="1"/>
    <x v="0"/>
    <x v="19"/>
    <x v="1"/>
    <x v="4"/>
    <x v="1"/>
    <n v="0"/>
    <n v="2649"/>
    <n v="7.2249999999999996"/>
    <x v="0"/>
    <x v="1"/>
  </r>
  <r>
    <n v="20"/>
    <n v="21"/>
    <x v="0"/>
    <x v="2"/>
    <x v="20"/>
    <x v="0"/>
    <x v="3"/>
    <x v="1"/>
    <n v="0"/>
    <n v="239865"/>
    <n v="26"/>
    <x v="0"/>
    <x v="0"/>
  </r>
  <r>
    <n v="21"/>
    <n v="22"/>
    <x v="1"/>
    <x v="2"/>
    <x v="21"/>
    <x v="0"/>
    <x v="15"/>
    <x v="1"/>
    <n v="0"/>
    <n v="248698"/>
    <n v="13"/>
    <x v="6"/>
    <x v="0"/>
  </r>
  <r>
    <n v="22"/>
    <n v="23"/>
    <x v="1"/>
    <x v="0"/>
    <x v="22"/>
    <x v="1"/>
    <x v="16"/>
    <x v="1"/>
    <n v="0"/>
    <n v="330923"/>
    <n v="8.0291999999999994"/>
    <x v="0"/>
    <x v="2"/>
  </r>
  <r>
    <n v="23"/>
    <n v="24"/>
    <x v="1"/>
    <x v="1"/>
    <x v="23"/>
    <x v="0"/>
    <x v="17"/>
    <x v="1"/>
    <n v="0"/>
    <n v="113788"/>
    <n v="35.5"/>
    <x v="7"/>
    <x v="0"/>
  </r>
  <r>
    <n v="24"/>
    <n v="25"/>
    <x v="0"/>
    <x v="0"/>
    <x v="24"/>
    <x v="1"/>
    <x v="18"/>
    <x v="2"/>
    <n v="1"/>
    <n v="349909"/>
    <n v="21.074999999999999"/>
    <x v="0"/>
    <x v="0"/>
  </r>
  <r>
    <n v="25"/>
    <n v="26"/>
    <x v="1"/>
    <x v="0"/>
    <x v="25"/>
    <x v="1"/>
    <x v="1"/>
    <x v="0"/>
    <n v="5"/>
    <n v="347077"/>
    <n v="31.387499999999999"/>
    <x v="0"/>
    <x v="0"/>
  </r>
  <r>
    <n v="26"/>
    <n v="27"/>
    <x v="0"/>
    <x v="0"/>
    <x v="26"/>
    <x v="0"/>
    <x v="4"/>
    <x v="1"/>
    <n v="0"/>
    <n v="2631"/>
    <n v="7.2249999999999996"/>
    <x v="0"/>
    <x v="1"/>
  </r>
  <r>
    <n v="27"/>
    <n v="28"/>
    <x v="0"/>
    <x v="1"/>
    <x v="27"/>
    <x v="0"/>
    <x v="19"/>
    <x v="2"/>
    <n v="2"/>
    <n v="19950"/>
    <n v="263"/>
    <x v="8"/>
    <x v="0"/>
  </r>
  <r>
    <n v="28"/>
    <n v="29"/>
    <x v="1"/>
    <x v="0"/>
    <x v="28"/>
    <x v="1"/>
    <x v="4"/>
    <x v="1"/>
    <n v="0"/>
    <n v="330959"/>
    <n v="7.8792"/>
    <x v="0"/>
    <x v="2"/>
  </r>
  <r>
    <n v="29"/>
    <n v="30"/>
    <x v="0"/>
    <x v="0"/>
    <x v="29"/>
    <x v="0"/>
    <x v="4"/>
    <x v="1"/>
    <n v="0"/>
    <n v="349216"/>
    <n v="7.8958000000000004"/>
    <x v="0"/>
    <x v="0"/>
  </r>
  <r>
    <n v="30"/>
    <n v="31"/>
    <x v="0"/>
    <x v="1"/>
    <x v="30"/>
    <x v="0"/>
    <x v="20"/>
    <x v="1"/>
    <n v="0"/>
    <s v="PC 17601"/>
    <n v="27.720800000000001"/>
    <x v="0"/>
    <x v="1"/>
  </r>
  <r>
    <n v="31"/>
    <n v="32"/>
    <x v="1"/>
    <x v="1"/>
    <x v="31"/>
    <x v="1"/>
    <x v="4"/>
    <x v="0"/>
    <n v="0"/>
    <s v="PC 17569"/>
    <n v="146.52080000000001"/>
    <x v="9"/>
    <x v="1"/>
  </r>
  <r>
    <n v="32"/>
    <n v="33"/>
    <x v="1"/>
    <x v="0"/>
    <x v="32"/>
    <x v="1"/>
    <x v="4"/>
    <x v="1"/>
    <n v="0"/>
    <n v="335677"/>
    <n v="7.75"/>
    <x v="0"/>
    <x v="2"/>
  </r>
  <r>
    <n v="33"/>
    <n v="34"/>
    <x v="0"/>
    <x v="2"/>
    <x v="33"/>
    <x v="0"/>
    <x v="21"/>
    <x v="1"/>
    <n v="0"/>
    <s v="C.A. 24579"/>
    <n v="10.5"/>
    <x v="0"/>
    <x v="0"/>
  </r>
  <r>
    <n v="34"/>
    <n v="35"/>
    <x v="0"/>
    <x v="1"/>
    <x v="34"/>
    <x v="0"/>
    <x v="17"/>
    <x v="0"/>
    <n v="0"/>
    <s v="PC 17604"/>
    <n v="82.1708"/>
    <x v="0"/>
    <x v="1"/>
  </r>
  <r>
    <n v="35"/>
    <n v="36"/>
    <x v="0"/>
    <x v="1"/>
    <x v="35"/>
    <x v="0"/>
    <x v="22"/>
    <x v="0"/>
    <n v="0"/>
    <n v="113789"/>
    <n v="52"/>
    <x v="0"/>
    <x v="0"/>
  </r>
  <r>
    <n v="36"/>
    <n v="37"/>
    <x v="1"/>
    <x v="0"/>
    <x v="36"/>
    <x v="0"/>
    <x v="4"/>
    <x v="1"/>
    <n v="0"/>
    <n v="2677"/>
    <n v="7.2291999999999996"/>
    <x v="0"/>
    <x v="1"/>
  </r>
  <r>
    <n v="37"/>
    <n v="38"/>
    <x v="0"/>
    <x v="0"/>
    <x v="37"/>
    <x v="0"/>
    <x v="23"/>
    <x v="1"/>
    <n v="0"/>
    <s v="A./5. 2152"/>
    <n v="8.0500000000000007"/>
    <x v="0"/>
    <x v="0"/>
  </r>
  <r>
    <n v="38"/>
    <n v="39"/>
    <x v="0"/>
    <x v="0"/>
    <x v="38"/>
    <x v="1"/>
    <x v="24"/>
    <x v="4"/>
    <n v="0"/>
    <n v="345764"/>
    <n v="18"/>
    <x v="0"/>
    <x v="0"/>
  </r>
  <r>
    <n v="39"/>
    <n v="40"/>
    <x v="1"/>
    <x v="0"/>
    <x v="39"/>
    <x v="1"/>
    <x v="8"/>
    <x v="0"/>
    <n v="0"/>
    <n v="2651"/>
    <n v="11.2417"/>
    <x v="0"/>
    <x v="1"/>
  </r>
  <r>
    <n v="40"/>
    <n v="41"/>
    <x v="0"/>
    <x v="0"/>
    <x v="40"/>
    <x v="1"/>
    <x v="20"/>
    <x v="0"/>
    <n v="0"/>
    <n v="7546"/>
    <n v="9.4749999999999996"/>
    <x v="0"/>
    <x v="0"/>
  </r>
  <r>
    <n v="41"/>
    <n v="42"/>
    <x v="0"/>
    <x v="2"/>
    <x v="41"/>
    <x v="1"/>
    <x v="7"/>
    <x v="0"/>
    <n v="0"/>
    <n v="11668"/>
    <n v="21"/>
    <x v="0"/>
    <x v="0"/>
  </r>
  <r>
    <n v="42"/>
    <n v="43"/>
    <x v="0"/>
    <x v="0"/>
    <x v="42"/>
    <x v="0"/>
    <x v="4"/>
    <x v="1"/>
    <n v="0"/>
    <n v="349253"/>
    <n v="7.8958000000000004"/>
    <x v="0"/>
    <x v="1"/>
  </r>
  <r>
    <n v="43"/>
    <n v="44"/>
    <x v="1"/>
    <x v="2"/>
    <x v="43"/>
    <x v="1"/>
    <x v="25"/>
    <x v="0"/>
    <n v="2"/>
    <s v="SC/Paris 2123"/>
    <n v="41.5792"/>
    <x v="0"/>
    <x v="1"/>
  </r>
  <r>
    <n v="44"/>
    <n v="45"/>
    <x v="1"/>
    <x v="0"/>
    <x v="44"/>
    <x v="1"/>
    <x v="19"/>
    <x v="1"/>
    <n v="0"/>
    <n v="330958"/>
    <n v="7.8792"/>
    <x v="0"/>
    <x v="2"/>
  </r>
  <r>
    <n v="45"/>
    <n v="46"/>
    <x v="0"/>
    <x v="0"/>
    <x v="45"/>
    <x v="0"/>
    <x v="4"/>
    <x v="1"/>
    <n v="0"/>
    <s v="S.C./A.4. 23567"/>
    <n v="8.0500000000000007"/>
    <x v="0"/>
    <x v="0"/>
  </r>
  <r>
    <n v="46"/>
    <n v="47"/>
    <x v="0"/>
    <x v="0"/>
    <x v="46"/>
    <x v="0"/>
    <x v="4"/>
    <x v="0"/>
    <n v="0"/>
    <n v="370371"/>
    <n v="15.5"/>
    <x v="0"/>
    <x v="2"/>
  </r>
  <r>
    <n v="47"/>
    <n v="48"/>
    <x v="1"/>
    <x v="0"/>
    <x v="47"/>
    <x v="1"/>
    <x v="4"/>
    <x v="1"/>
    <n v="0"/>
    <n v="14311"/>
    <n v="7.75"/>
    <x v="0"/>
    <x v="2"/>
  </r>
  <r>
    <n v="48"/>
    <n v="49"/>
    <x v="0"/>
    <x v="0"/>
    <x v="48"/>
    <x v="0"/>
    <x v="4"/>
    <x v="4"/>
    <n v="0"/>
    <n v="2662"/>
    <n v="21.679200000000002"/>
    <x v="0"/>
    <x v="1"/>
  </r>
  <r>
    <n v="49"/>
    <n v="50"/>
    <x v="0"/>
    <x v="0"/>
    <x v="49"/>
    <x v="1"/>
    <x v="24"/>
    <x v="0"/>
    <n v="0"/>
    <n v="349237"/>
    <n v="17.8"/>
    <x v="0"/>
    <x v="0"/>
  </r>
  <r>
    <n v="50"/>
    <n v="51"/>
    <x v="0"/>
    <x v="0"/>
    <x v="50"/>
    <x v="0"/>
    <x v="26"/>
    <x v="3"/>
    <n v="1"/>
    <n v="3101295"/>
    <n v="39.6875"/>
    <x v="0"/>
    <x v="0"/>
  </r>
  <r>
    <n v="51"/>
    <n v="52"/>
    <x v="0"/>
    <x v="0"/>
    <x v="51"/>
    <x v="0"/>
    <x v="23"/>
    <x v="1"/>
    <n v="0"/>
    <s v="A/4. 39886"/>
    <n v="7.8"/>
    <x v="0"/>
    <x v="0"/>
  </r>
  <r>
    <n v="52"/>
    <n v="53"/>
    <x v="1"/>
    <x v="1"/>
    <x v="52"/>
    <x v="1"/>
    <x v="27"/>
    <x v="0"/>
    <n v="0"/>
    <s v="PC 17572"/>
    <n v="76.729200000000006"/>
    <x v="10"/>
    <x v="1"/>
  </r>
  <r>
    <n v="53"/>
    <n v="54"/>
    <x v="1"/>
    <x v="2"/>
    <x v="53"/>
    <x v="1"/>
    <x v="28"/>
    <x v="0"/>
    <n v="0"/>
    <n v="2926"/>
    <n v="26"/>
    <x v="0"/>
    <x v="0"/>
  </r>
  <r>
    <n v="54"/>
    <n v="55"/>
    <x v="0"/>
    <x v="1"/>
    <x v="54"/>
    <x v="0"/>
    <x v="29"/>
    <x v="1"/>
    <n v="1"/>
    <n v="113509"/>
    <n v="61.979199999999999"/>
    <x v="11"/>
    <x v="1"/>
  </r>
  <r>
    <n v="55"/>
    <n v="56"/>
    <x v="1"/>
    <x v="1"/>
    <x v="55"/>
    <x v="0"/>
    <x v="4"/>
    <x v="1"/>
    <n v="0"/>
    <n v="19947"/>
    <n v="35.5"/>
    <x v="12"/>
    <x v="0"/>
  </r>
  <r>
    <n v="56"/>
    <n v="57"/>
    <x v="1"/>
    <x v="2"/>
    <x v="56"/>
    <x v="1"/>
    <x v="23"/>
    <x v="1"/>
    <n v="0"/>
    <s v="C.A. 31026"/>
    <n v="10.5"/>
    <x v="0"/>
    <x v="0"/>
  </r>
  <r>
    <n v="57"/>
    <n v="58"/>
    <x v="0"/>
    <x v="0"/>
    <x v="57"/>
    <x v="0"/>
    <x v="30"/>
    <x v="1"/>
    <n v="0"/>
    <n v="2697"/>
    <n v="7.2291999999999996"/>
    <x v="0"/>
    <x v="1"/>
  </r>
  <r>
    <n v="58"/>
    <n v="59"/>
    <x v="1"/>
    <x v="2"/>
    <x v="58"/>
    <x v="1"/>
    <x v="31"/>
    <x v="0"/>
    <n v="2"/>
    <s v="C.A. 34651"/>
    <n v="27.75"/>
    <x v="0"/>
    <x v="0"/>
  </r>
  <r>
    <n v="59"/>
    <n v="60"/>
    <x v="0"/>
    <x v="0"/>
    <x v="59"/>
    <x v="0"/>
    <x v="32"/>
    <x v="5"/>
    <n v="2"/>
    <s v="CA 2144"/>
    <n v="46.9"/>
    <x v="0"/>
    <x v="0"/>
  </r>
  <r>
    <n v="60"/>
    <n v="61"/>
    <x v="0"/>
    <x v="0"/>
    <x v="60"/>
    <x v="0"/>
    <x v="0"/>
    <x v="1"/>
    <n v="0"/>
    <n v="2669"/>
    <n v="7.2291999999999996"/>
    <x v="0"/>
    <x v="1"/>
  </r>
  <r>
    <n v="61"/>
    <n v="62"/>
    <x v="1"/>
    <x v="1"/>
    <x v="61"/>
    <x v="1"/>
    <x v="1"/>
    <x v="1"/>
    <n v="0"/>
    <n v="113572"/>
    <n v="80"/>
    <x v="13"/>
    <x v="3"/>
  </r>
  <r>
    <n v="62"/>
    <n v="63"/>
    <x v="0"/>
    <x v="1"/>
    <x v="62"/>
    <x v="0"/>
    <x v="33"/>
    <x v="0"/>
    <n v="0"/>
    <n v="36973"/>
    <n v="83.474999999999994"/>
    <x v="14"/>
    <x v="0"/>
  </r>
  <r>
    <n v="63"/>
    <n v="64"/>
    <x v="0"/>
    <x v="0"/>
    <x v="63"/>
    <x v="0"/>
    <x v="9"/>
    <x v="2"/>
    <n v="2"/>
    <n v="347088"/>
    <n v="27.9"/>
    <x v="0"/>
    <x v="0"/>
  </r>
  <r>
    <n v="64"/>
    <n v="65"/>
    <x v="0"/>
    <x v="1"/>
    <x v="64"/>
    <x v="0"/>
    <x v="4"/>
    <x v="1"/>
    <n v="0"/>
    <s v="PC 17605"/>
    <n v="27.720800000000001"/>
    <x v="0"/>
    <x v="1"/>
  </r>
  <r>
    <n v="65"/>
    <n v="66"/>
    <x v="1"/>
    <x v="0"/>
    <x v="65"/>
    <x v="0"/>
    <x v="4"/>
    <x v="0"/>
    <n v="1"/>
    <n v="2661"/>
    <n v="15.245799999999999"/>
    <x v="0"/>
    <x v="1"/>
  </r>
  <r>
    <n v="66"/>
    <n v="67"/>
    <x v="1"/>
    <x v="2"/>
    <x v="66"/>
    <x v="1"/>
    <x v="28"/>
    <x v="1"/>
    <n v="0"/>
    <s v="C.A. 29395"/>
    <n v="10.5"/>
    <x v="15"/>
    <x v="0"/>
  </r>
  <r>
    <n v="67"/>
    <n v="68"/>
    <x v="0"/>
    <x v="0"/>
    <x v="67"/>
    <x v="0"/>
    <x v="19"/>
    <x v="1"/>
    <n v="0"/>
    <s v="S.P. 3464"/>
    <n v="8.1583000000000006"/>
    <x v="0"/>
    <x v="0"/>
  </r>
  <r>
    <n v="68"/>
    <n v="69"/>
    <x v="1"/>
    <x v="0"/>
    <x v="68"/>
    <x v="1"/>
    <x v="34"/>
    <x v="3"/>
    <n v="2"/>
    <n v="3101281"/>
    <n v="7.9249999999999998"/>
    <x v="0"/>
    <x v="0"/>
  </r>
  <r>
    <n v="69"/>
    <n v="70"/>
    <x v="0"/>
    <x v="0"/>
    <x v="69"/>
    <x v="0"/>
    <x v="2"/>
    <x v="4"/>
    <n v="0"/>
    <n v="315151"/>
    <n v="8.6624999999999996"/>
    <x v="0"/>
    <x v="0"/>
  </r>
  <r>
    <n v="70"/>
    <n v="71"/>
    <x v="0"/>
    <x v="2"/>
    <x v="70"/>
    <x v="0"/>
    <x v="35"/>
    <x v="1"/>
    <n v="0"/>
    <s v="C.A. 33111"/>
    <n v="10.5"/>
    <x v="0"/>
    <x v="0"/>
  </r>
  <r>
    <n v="71"/>
    <n v="72"/>
    <x v="0"/>
    <x v="0"/>
    <x v="71"/>
    <x v="1"/>
    <x v="36"/>
    <x v="5"/>
    <n v="2"/>
    <s v="CA 2144"/>
    <n v="46.9"/>
    <x v="0"/>
    <x v="0"/>
  </r>
  <r>
    <n v="72"/>
    <n v="73"/>
    <x v="0"/>
    <x v="2"/>
    <x v="72"/>
    <x v="0"/>
    <x v="23"/>
    <x v="1"/>
    <n v="0"/>
    <s v="S.O.C. 14879"/>
    <n v="73.5"/>
    <x v="0"/>
    <x v="0"/>
  </r>
  <r>
    <n v="73"/>
    <n v="74"/>
    <x v="0"/>
    <x v="0"/>
    <x v="73"/>
    <x v="0"/>
    <x v="2"/>
    <x v="0"/>
    <n v="0"/>
    <n v="2680"/>
    <n v="14.4542"/>
    <x v="0"/>
    <x v="1"/>
  </r>
  <r>
    <n v="74"/>
    <n v="75"/>
    <x v="1"/>
    <x v="0"/>
    <x v="74"/>
    <x v="0"/>
    <x v="35"/>
    <x v="1"/>
    <n v="0"/>
    <n v="1601"/>
    <n v="56.495800000000003"/>
    <x v="0"/>
    <x v="0"/>
  </r>
  <r>
    <n v="75"/>
    <n v="76"/>
    <x v="0"/>
    <x v="0"/>
    <x v="75"/>
    <x v="0"/>
    <x v="37"/>
    <x v="1"/>
    <n v="0"/>
    <n v="348123"/>
    <n v="7.65"/>
    <x v="16"/>
    <x v="0"/>
  </r>
  <r>
    <n v="76"/>
    <n v="77"/>
    <x v="0"/>
    <x v="0"/>
    <x v="76"/>
    <x v="0"/>
    <x v="4"/>
    <x v="1"/>
    <n v="0"/>
    <n v="349208"/>
    <n v="7.8958000000000004"/>
    <x v="0"/>
    <x v="0"/>
  </r>
  <r>
    <n v="77"/>
    <n v="78"/>
    <x v="0"/>
    <x v="0"/>
    <x v="77"/>
    <x v="0"/>
    <x v="4"/>
    <x v="1"/>
    <n v="0"/>
    <n v="374746"/>
    <n v="8.0500000000000007"/>
    <x v="0"/>
    <x v="0"/>
  </r>
  <r>
    <n v="78"/>
    <n v="79"/>
    <x v="1"/>
    <x v="2"/>
    <x v="78"/>
    <x v="2"/>
    <x v="38"/>
    <x v="1"/>
    <n v="2"/>
    <n v="248738"/>
    <n v="29"/>
    <x v="0"/>
    <x v="0"/>
  </r>
  <r>
    <n v="79"/>
    <n v="80"/>
    <x v="1"/>
    <x v="0"/>
    <x v="79"/>
    <x v="1"/>
    <x v="39"/>
    <x v="1"/>
    <n v="0"/>
    <n v="364516"/>
    <n v="12.475"/>
    <x v="0"/>
    <x v="0"/>
  </r>
  <r>
    <n v="80"/>
    <n v="81"/>
    <x v="0"/>
    <x v="0"/>
    <x v="80"/>
    <x v="0"/>
    <x v="0"/>
    <x v="1"/>
    <n v="0"/>
    <n v="345767"/>
    <n v="9"/>
    <x v="0"/>
    <x v="0"/>
  </r>
  <r>
    <n v="81"/>
    <n v="82"/>
    <x v="1"/>
    <x v="0"/>
    <x v="81"/>
    <x v="0"/>
    <x v="28"/>
    <x v="1"/>
    <n v="0"/>
    <n v="345779"/>
    <n v="9.5"/>
    <x v="0"/>
    <x v="0"/>
  </r>
  <r>
    <n v="82"/>
    <n v="83"/>
    <x v="1"/>
    <x v="0"/>
    <x v="82"/>
    <x v="1"/>
    <x v="4"/>
    <x v="1"/>
    <n v="0"/>
    <n v="330932"/>
    <n v="7.7874999999999996"/>
    <x v="0"/>
    <x v="2"/>
  </r>
  <r>
    <n v="83"/>
    <n v="84"/>
    <x v="0"/>
    <x v="1"/>
    <x v="83"/>
    <x v="0"/>
    <x v="17"/>
    <x v="1"/>
    <n v="0"/>
    <n v="113059"/>
    <n v="47.1"/>
    <x v="0"/>
    <x v="0"/>
  </r>
  <r>
    <n v="84"/>
    <n v="85"/>
    <x v="1"/>
    <x v="2"/>
    <x v="84"/>
    <x v="1"/>
    <x v="34"/>
    <x v="1"/>
    <n v="0"/>
    <s v="SO/C 14885"/>
    <n v="10.5"/>
    <x v="0"/>
    <x v="0"/>
  </r>
  <r>
    <n v="85"/>
    <n v="86"/>
    <x v="1"/>
    <x v="0"/>
    <x v="85"/>
    <x v="1"/>
    <x v="40"/>
    <x v="2"/>
    <n v="0"/>
    <n v="3101278"/>
    <n v="15.85"/>
    <x v="0"/>
    <x v="0"/>
  </r>
  <r>
    <n v="86"/>
    <n v="87"/>
    <x v="0"/>
    <x v="0"/>
    <x v="86"/>
    <x v="0"/>
    <x v="36"/>
    <x v="0"/>
    <n v="3"/>
    <s v="W./C. 6608"/>
    <n v="34.375"/>
    <x v="0"/>
    <x v="0"/>
  </r>
  <r>
    <n v="87"/>
    <n v="88"/>
    <x v="0"/>
    <x v="0"/>
    <x v="87"/>
    <x v="0"/>
    <x v="4"/>
    <x v="1"/>
    <n v="0"/>
    <s v="SOTON/OQ 392086"/>
    <n v="8.0500000000000007"/>
    <x v="0"/>
    <x v="0"/>
  </r>
  <r>
    <n v="88"/>
    <n v="89"/>
    <x v="1"/>
    <x v="1"/>
    <x v="88"/>
    <x v="1"/>
    <x v="41"/>
    <x v="2"/>
    <n v="2"/>
    <n v="19950"/>
    <n v="263"/>
    <x v="8"/>
    <x v="0"/>
  </r>
  <r>
    <n v="89"/>
    <n v="90"/>
    <x v="0"/>
    <x v="0"/>
    <x v="89"/>
    <x v="0"/>
    <x v="42"/>
    <x v="1"/>
    <n v="0"/>
    <n v="343275"/>
    <n v="8.0500000000000007"/>
    <x v="0"/>
    <x v="0"/>
  </r>
  <r>
    <n v="90"/>
    <n v="91"/>
    <x v="0"/>
    <x v="0"/>
    <x v="90"/>
    <x v="0"/>
    <x v="28"/>
    <x v="1"/>
    <n v="0"/>
    <n v="343276"/>
    <n v="8.0500000000000007"/>
    <x v="0"/>
    <x v="0"/>
  </r>
  <r>
    <n v="91"/>
    <n v="92"/>
    <x v="0"/>
    <x v="0"/>
    <x v="91"/>
    <x v="0"/>
    <x v="11"/>
    <x v="1"/>
    <n v="0"/>
    <n v="347466"/>
    <n v="7.8541999999999996"/>
    <x v="0"/>
    <x v="0"/>
  </r>
  <r>
    <n v="92"/>
    <n v="93"/>
    <x v="0"/>
    <x v="1"/>
    <x v="92"/>
    <x v="0"/>
    <x v="43"/>
    <x v="0"/>
    <n v="0"/>
    <s v="W.E.P. 5734"/>
    <n v="61.174999999999997"/>
    <x v="17"/>
    <x v="0"/>
  </r>
  <r>
    <n v="93"/>
    <n v="94"/>
    <x v="0"/>
    <x v="0"/>
    <x v="93"/>
    <x v="0"/>
    <x v="2"/>
    <x v="0"/>
    <n v="2"/>
    <s v="C.A. 2315"/>
    <n v="20.574999999999999"/>
    <x v="0"/>
    <x v="0"/>
  </r>
  <r>
    <n v="94"/>
    <n v="95"/>
    <x v="0"/>
    <x v="0"/>
    <x v="94"/>
    <x v="0"/>
    <x v="44"/>
    <x v="1"/>
    <n v="0"/>
    <n v="364500"/>
    <n v="7.25"/>
    <x v="0"/>
    <x v="0"/>
  </r>
  <r>
    <n v="95"/>
    <n v="96"/>
    <x v="0"/>
    <x v="0"/>
    <x v="95"/>
    <x v="0"/>
    <x v="4"/>
    <x v="1"/>
    <n v="0"/>
    <n v="374910"/>
    <n v="8.0500000000000007"/>
    <x v="0"/>
    <x v="0"/>
  </r>
  <r>
    <n v="96"/>
    <n v="97"/>
    <x v="0"/>
    <x v="1"/>
    <x v="96"/>
    <x v="0"/>
    <x v="45"/>
    <x v="1"/>
    <n v="0"/>
    <s v="PC 17754"/>
    <n v="34.654200000000003"/>
    <x v="18"/>
    <x v="1"/>
  </r>
  <r>
    <n v="97"/>
    <n v="98"/>
    <x v="1"/>
    <x v="1"/>
    <x v="97"/>
    <x v="0"/>
    <x v="41"/>
    <x v="1"/>
    <n v="1"/>
    <s v="PC 17759"/>
    <n v="63.3583"/>
    <x v="19"/>
    <x v="1"/>
  </r>
  <r>
    <n v="98"/>
    <n v="99"/>
    <x v="1"/>
    <x v="2"/>
    <x v="98"/>
    <x v="1"/>
    <x v="15"/>
    <x v="1"/>
    <n v="1"/>
    <n v="231919"/>
    <n v="23"/>
    <x v="0"/>
    <x v="0"/>
  </r>
  <r>
    <n v="99"/>
    <n v="100"/>
    <x v="0"/>
    <x v="2"/>
    <x v="99"/>
    <x v="0"/>
    <x v="15"/>
    <x v="0"/>
    <n v="0"/>
    <n v="244367"/>
    <n v="26"/>
    <x v="0"/>
    <x v="0"/>
  </r>
  <r>
    <n v="100"/>
    <n v="101"/>
    <x v="0"/>
    <x v="0"/>
    <x v="100"/>
    <x v="1"/>
    <x v="17"/>
    <x v="1"/>
    <n v="0"/>
    <n v="349245"/>
    <n v="7.8958000000000004"/>
    <x v="0"/>
    <x v="0"/>
  </r>
  <r>
    <n v="101"/>
    <n v="102"/>
    <x v="0"/>
    <x v="0"/>
    <x v="101"/>
    <x v="0"/>
    <x v="4"/>
    <x v="1"/>
    <n v="0"/>
    <n v="349215"/>
    <n v="7.8958000000000004"/>
    <x v="0"/>
    <x v="0"/>
  </r>
  <r>
    <n v="102"/>
    <n v="103"/>
    <x v="0"/>
    <x v="1"/>
    <x v="102"/>
    <x v="0"/>
    <x v="23"/>
    <x v="1"/>
    <n v="1"/>
    <n v="35281"/>
    <n v="77.287499999999994"/>
    <x v="20"/>
    <x v="0"/>
  </r>
  <r>
    <n v="103"/>
    <n v="104"/>
    <x v="0"/>
    <x v="0"/>
    <x v="103"/>
    <x v="0"/>
    <x v="40"/>
    <x v="1"/>
    <n v="0"/>
    <n v="7540"/>
    <n v="8.6541999999999994"/>
    <x v="0"/>
    <x v="0"/>
  </r>
  <r>
    <n v="104"/>
    <n v="105"/>
    <x v="0"/>
    <x v="0"/>
    <x v="104"/>
    <x v="0"/>
    <x v="46"/>
    <x v="4"/>
    <n v="0"/>
    <n v="3101276"/>
    <n v="7.9249999999999998"/>
    <x v="0"/>
    <x v="0"/>
  </r>
  <r>
    <n v="105"/>
    <n v="106"/>
    <x v="0"/>
    <x v="0"/>
    <x v="105"/>
    <x v="0"/>
    <x v="17"/>
    <x v="1"/>
    <n v="0"/>
    <n v="349207"/>
    <n v="7.8958000000000004"/>
    <x v="0"/>
    <x v="0"/>
  </r>
  <r>
    <n v="106"/>
    <n v="107"/>
    <x v="1"/>
    <x v="0"/>
    <x v="106"/>
    <x v="1"/>
    <x v="23"/>
    <x v="1"/>
    <n v="0"/>
    <n v="343120"/>
    <n v="7.65"/>
    <x v="0"/>
    <x v="0"/>
  </r>
  <r>
    <n v="107"/>
    <n v="108"/>
    <x v="1"/>
    <x v="0"/>
    <x v="107"/>
    <x v="0"/>
    <x v="4"/>
    <x v="1"/>
    <n v="0"/>
    <n v="312991"/>
    <n v="7.7750000000000004"/>
    <x v="0"/>
    <x v="0"/>
  </r>
  <r>
    <n v="108"/>
    <n v="109"/>
    <x v="0"/>
    <x v="0"/>
    <x v="108"/>
    <x v="0"/>
    <x v="1"/>
    <x v="1"/>
    <n v="0"/>
    <n v="349249"/>
    <n v="7.8958000000000004"/>
    <x v="0"/>
    <x v="0"/>
  </r>
  <r>
    <n v="109"/>
    <n v="110"/>
    <x v="1"/>
    <x v="0"/>
    <x v="109"/>
    <x v="1"/>
    <x v="4"/>
    <x v="0"/>
    <n v="0"/>
    <n v="371110"/>
    <n v="24.15"/>
    <x v="0"/>
    <x v="2"/>
  </r>
  <r>
    <n v="110"/>
    <n v="111"/>
    <x v="0"/>
    <x v="1"/>
    <x v="110"/>
    <x v="0"/>
    <x v="47"/>
    <x v="1"/>
    <n v="0"/>
    <n v="110465"/>
    <n v="52"/>
    <x v="21"/>
    <x v="0"/>
  </r>
  <r>
    <n v="111"/>
    <n v="112"/>
    <x v="0"/>
    <x v="0"/>
    <x v="111"/>
    <x v="1"/>
    <x v="48"/>
    <x v="0"/>
    <n v="0"/>
    <n v="2665"/>
    <n v="14.4542"/>
    <x v="0"/>
    <x v="1"/>
  </r>
  <r>
    <n v="112"/>
    <n v="113"/>
    <x v="0"/>
    <x v="0"/>
    <x v="112"/>
    <x v="0"/>
    <x v="0"/>
    <x v="1"/>
    <n v="0"/>
    <n v="324669"/>
    <n v="8.0500000000000007"/>
    <x v="0"/>
    <x v="0"/>
  </r>
  <r>
    <n v="113"/>
    <n v="114"/>
    <x v="0"/>
    <x v="0"/>
    <x v="113"/>
    <x v="1"/>
    <x v="11"/>
    <x v="0"/>
    <n v="0"/>
    <n v="4136"/>
    <n v="9.8249999999999993"/>
    <x v="0"/>
    <x v="0"/>
  </r>
  <r>
    <n v="114"/>
    <n v="115"/>
    <x v="0"/>
    <x v="0"/>
    <x v="114"/>
    <x v="1"/>
    <x v="34"/>
    <x v="1"/>
    <n v="0"/>
    <n v="2627"/>
    <n v="14.458299999999999"/>
    <x v="0"/>
    <x v="1"/>
  </r>
  <r>
    <n v="115"/>
    <n v="116"/>
    <x v="0"/>
    <x v="0"/>
    <x v="115"/>
    <x v="0"/>
    <x v="23"/>
    <x v="1"/>
    <n v="0"/>
    <s v="STON/O 2. 3101294"/>
    <n v="7.9249999999999998"/>
    <x v="0"/>
    <x v="0"/>
  </r>
  <r>
    <n v="116"/>
    <n v="117"/>
    <x v="0"/>
    <x v="0"/>
    <x v="116"/>
    <x v="0"/>
    <x v="49"/>
    <x v="1"/>
    <n v="0"/>
    <n v="370369"/>
    <n v="7.75"/>
    <x v="0"/>
    <x v="2"/>
  </r>
  <r>
    <n v="117"/>
    <n v="118"/>
    <x v="0"/>
    <x v="2"/>
    <x v="117"/>
    <x v="0"/>
    <x v="28"/>
    <x v="0"/>
    <n v="0"/>
    <n v="11668"/>
    <n v="21"/>
    <x v="0"/>
    <x v="0"/>
  </r>
  <r>
    <n v="118"/>
    <n v="119"/>
    <x v="0"/>
    <x v="1"/>
    <x v="118"/>
    <x v="0"/>
    <x v="42"/>
    <x v="1"/>
    <n v="1"/>
    <s v="PC 17558"/>
    <n v="247.52080000000001"/>
    <x v="22"/>
    <x v="1"/>
  </r>
  <r>
    <n v="119"/>
    <n v="120"/>
    <x v="0"/>
    <x v="0"/>
    <x v="119"/>
    <x v="1"/>
    <x v="6"/>
    <x v="3"/>
    <n v="2"/>
    <n v="347082"/>
    <n v="31.274999999999999"/>
    <x v="0"/>
    <x v="0"/>
  </r>
  <r>
    <n v="120"/>
    <n v="121"/>
    <x v="0"/>
    <x v="2"/>
    <x v="120"/>
    <x v="0"/>
    <x v="23"/>
    <x v="4"/>
    <n v="0"/>
    <s v="S.O.C. 14879"/>
    <n v="73.5"/>
    <x v="0"/>
    <x v="0"/>
  </r>
  <r>
    <n v="121"/>
    <n v="122"/>
    <x v="0"/>
    <x v="0"/>
    <x v="121"/>
    <x v="0"/>
    <x v="4"/>
    <x v="1"/>
    <n v="0"/>
    <s v="A4. 54510"/>
    <n v="8.0500000000000007"/>
    <x v="0"/>
    <x v="0"/>
  </r>
  <r>
    <n v="122"/>
    <n v="123"/>
    <x v="0"/>
    <x v="2"/>
    <x v="122"/>
    <x v="0"/>
    <x v="50"/>
    <x v="0"/>
    <n v="0"/>
    <n v="237736"/>
    <n v="30.070799999999998"/>
    <x v="0"/>
    <x v="1"/>
  </r>
  <r>
    <n v="123"/>
    <n v="124"/>
    <x v="1"/>
    <x v="2"/>
    <x v="123"/>
    <x v="1"/>
    <x v="50"/>
    <x v="1"/>
    <n v="0"/>
    <n v="27267"/>
    <n v="13"/>
    <x v="23"/>
    <x v="0"/>
  </r>
  <r>
    <n v="124"/>
    <n v="125"/>
    <x v="0"/>
    <x v="1"/>
    <x v="124"/>
    <x v="0"/>
    <x v="5"/>
    <x v="1"/>
    <n v="1"/>
    <n v="35281"/>
    <n v="77.287499999999994"/>
    <x v="20"/>
    <x v="0"/>
  </r>
  <r>
    <n v="125"/>
    <n v="126"/>
    <x v="1"/>
    <x v="0"/>
    <x v="125"/>
    <x v="0"/>
    <x v="51"/>
    <x v="0"/>
    <n v="0"/>
    <n v="2651"/>
    <n v="11.2417"/>
    <x v="0"/>
    <x v="1"/>
  </r>
  <r>
    <n v="126"/>
    <n v="127"/>
    <x v="0"/>
    <x v="0"/>
    <x v="126"/>
    <x v="0"/>
    <x v="4"/>
    <x v="1"/>
    <n v="0"/>
    <n v="370372"/>
    <n v="7.75"/>
    <x v="0"/>
    <x v="2"/>
  </r>
  <r>
    <n v="127"/>
    <n v="128"/>
    <x v="1"/>
    <x v="0"/>
    <x v="127"/>
    <x v="0"/>
    <x v="42"/>
    <x v="1"/>
    <n v="0"/>
    <s v="C 17369"/>
    <n v="7.1417000000000002"/>
    <x v="0"/>
    <x v="0"/>
  </r>
  <r>
    <n v="128"/>
    <n v="129"/>
    <x v="1"/>
    <x v="0"/>
    <x v="128"/>
    <x v="1"/>
    <x v="4"/>
    <x v="0"/>
    <n v="1"/>
    <n v="2668"/>
    <n v="22.3583"/>
    <x v="24"/>
    <x v="1"/>
  </r>
  <r>
    <n v="129"/>
    <n v="130"/>
    <x v="0"/>
    <x v="0"/>
    <x v="129"/>
    <x v="0"/>
    <x v="33"/>
    <x v="1"/>
    <n v="0"/>
    <n v="347061"/>
    <n v="6.9749999999999996"/>
    <x v="0"/>
    <x v="0"/>
  </r>
  <r>
    <n v="130"/>
    <n v="131"/>
    <x v="0"/>
    <x v="0"/>
    <x v="130"/>
    <x v="0"/>
    <x v="40"/>
    <x v="1"/>
    <n v="0"/>
    <n v="349241"/>
    <n v="7.8958000000000004"/>
    <x v="0"/>
    <x v="1"/>
  </r>
  <r>
    <n v="131"/>
    <n v="132"/>
    <x v="0"/>
    <x v="0"/>
    <x v="131"/>
    <x v="0"/>
    <x v="11"/>
    <x v="1"/>
    <n v="0"/>
    <s v="SOTON/O.Q. 3101307"/>
    <n v="7.05"/>
    <x v="0"/>
    <x v="0"/>
  </r>
  <r>
    <n v="132"/>
    <n v="133"/>
    <x v="0"/>
    <x v="0"/>
    <x v="132"/>
    <x v="1"/>
    <x v="47"/>
    <x v="0"/>
    <n v="0"/>
    <s v="A/5. 3337"/>
    <n v="14.5"/>
    <x v="0"/>
    <x v="0"/>
  </r>
  <r>
    <n v="133"/>
    <n v="134"/>
    <x v="1"/>
    <x v="2"/>
    <x v="133"/>
    <x v="1"/>
    <x v="28"/>
    <x v="0"/>
    <n v="0"/>
    <n v="228414"/>
    <n v="26"/>
    <x v="0"/>
    <x v="0"/>
  </r>
  <r>
    <n v="134"/>
    <n v="135"/>
    <x v="0"/>
    <x v="2"/>
    <x v="134"/>
    <x v="0"/>
    <x v="37"/>
    <x v="1"/>
    <n v="0"/>
    <s v="C.A. 29178"/>
    <n v="13"/>
    <x v="0"/>
    <x v="0"/>
  </r>
  <r>
    <n v="135"/>
    <n v="136"/>
    <x v="0"/>
    <x v="2"/>
    <x v="135"/>
    <x v="0"/>
    <x v="41"/>
    <x v="1"/>
    <n v="0"/>
    <s v="SC/PARIS 2133"/>
    <n v="15.0458"/>
    <x v="0"/>
    <x v="1"/>
  </r>
  <r>
    <n v="136"/>
    <n v="137"/>
    <x v="1"/>
    <x v="1"/>
    <x v="136"/>
    <x v="1"/>
    <x v="19"/>
    <x v="1"/>
    <n v="2"/>
    <n v="11752"/>
    <n v="26.283300000000001"/>
    <x v="25"/>
    <x v="0"/>
  </r>
  <r>
    <n v="137"/>
    <n v="138"/>
    <x v="0"/>
    <x v="1"/>
    <x v="137"/>
    <x v="0"/>
    <x v="46"/>
    <x v="0"/>
    <n v="0"/>
    <n v="113803"/>
    <n v="53.1"/>
    <x v="2"/>
    <x v="0"/>
  </r>
  <r>
    <n v="138"/>
    <n v="139"/>
    <x v="0"/>
    <x v="0"/>
    <x v="138"/>
    <x v="0"/>
    <x v="36"/>
    <x v="1"/>
    <n v="0"/>
    <n v="7534"/>
    <n v="9.2166999999999994"/>
    <x v="0"/>
    <x v="0"/>
  </r>
  <r>
    <n v="139"/>
    <n v="140"/>
    <x v="0"/>
    <x v="1"/>
    <x v="139"/>
    <x v="0"/>
    <x v="42"/>
    <x v="1"/>
    <n v="0"/>
    <s v="PC 17593"/>
    <n v="79.2"/>
    <x v="26"/>
    <x v="1"/>
  </r>
  <r>
    <n v="140"/>
    <n v="141"/>
    <x v="0"/>
    <x v="0"/>
    <x v="140"/>
    <x v="1"/>
    <x v="4"/>
    <x v="1"/>
    <n v="2"/>
    <n v="2678"/>
    <n v="15.245799999999999"/>
    <x v="0"/>
    <x v="1"/>
  </r>
  <r>
    <n v="141"/>
    <n v="142"/>
    <x v="1"/>
    <x v="0"/>
    <x v="141"/>
    <x v="1"/>
    <x v="0"/>
    <x v="1"/>
    <n v="0"/>
    <n v="347081"/>
    <n v="7.75"/>
    <x v="0"/>
    <x v="0"/>
  </r>
  <r>
    <n v="142"/>
    <n v="143"/>
    <x v="1"/>
    <x v="0"/>
    <x v="142"/>
    <x v="1"/>
    <x v="42"/>
    <x v="0"/>
    <n v="0"/>
    <s v="STON/O2. 3101279"/>
    <n v="15.85"/>
    <x v="0"/>
    <x v="0"/>
  </r>
  <r>
    <n v="143"/>
    <n v="144"/>
    <x v="0"/>
    <x v="0"/>
    <x v="143"/>
    <x v="0"/>
    <x v="19"/>
    <x v="1"/>
    <n v="0"/>
    <n v="365222"/>
    <n v="6.75"/>
    <x v="0"/>
    <x v="2"/>
  </r>
  <r>
    <n v="144"/>
    <n v="145"/>
    <x v="0"/>
    <x v="2"/>
    <x v="144"/>
    <x v="0"/>
    <x v="24"/>
    <x v="1"/>
    <n v="0"/>
    <n v="231945"/>
    <n v="11.5"/>
    <x v="0"/>
    <x v="0"/>
  </r>
  <r>
    <n v="145"/>
    <n v="146"/>
    <x v="0"/>
    <x v="2"/>
    <x v="145"/>
    <x v="0"/>
    <x v="19"/>
    <x v="0"/>
    <n v="1"/>
    <s v="C.A. 33112"/>
    <n v="36.75"/>
    <x v="0"/>
    <x v="0"/>
  </r>
  <r>
    <n v="146"/>
    <n v="147"/>
    <x v="1"/>
    <x v="0"/>
    <x v="146"/>
    <x v="0"/>
    <x v="7"/>
    <x v="1"/>
    <n v="0"/>
    <n v="350043"/>
    <n v="7.7957999999999998"/>
    <x v="0"/>
    <x v="0"/>
  </r>
  <r>
    <n v="147"/>
    <n v="148"/>
    <x v="0"/>
    <x v="0"/>
    <x v="147"/>
    <x v="1"/>
    <x v="52"/>
    <x v="4"/>
    <n v="2"/>
    <s v="W./C. 6608"/>
    <n v="34.375"/>
    <x v="0"/>
    <x v="0"/>
  </r>
  <r>
    <n v="148"/>
    <n v="149"/>
    <x v="0"/>
    <x v="2"/>
    <x v="148"/>
    <x v="0"/>
    <x v="53"/>
    <x v="1"/>
    <n v="2"/>
    <n v="230080"/>
    <n v="26"/>
    <x v="27"/>
    <x v="0"/>
  </r>
  <r>
    <n v="149"/>
    <n v="150"/>
    <x v="0"/>
    <x v="2"/>
    <x v="149"/>
    <x v="0"/>
    <x v="22"/>
    <x v="1"/>
    <n v="0"/>
    <n v="244310"/>
    <n v="13"/>
    <x v="0"/>
    <x v="0"/>
  </r>
  <r>
    <n v="150"/>
    <n v="151"/>
    <x v="0"/>
    <x v="2"/>
    <x v="150"/>
    <x v="0"/>
    <x v="54"/>
    <x v="1"/>
    <n v="0"/>
    <s v="S.O.P. 1166"/>
    <n v="12.525"/>
    <x v="0"/>
    <x v="0"/>
  </r>
  <r>
    <n v="151"/>
    <n v="152"/>
    <x v="1"/>
    <x v="1"/>
    <x v="151"/>
    <x v="1"/>
    <x v="0"/>
    <x v="0"/>
    <n v="0"/>
    <n v="113776"/>
    <n v="66.599999999999994"/>
    <x v="28"/>
    <x v="0"/>
  </r>
  <r>
    <n v="152"/>
    <n v="153"/>
    <x v="0"/>
    <x v="0"/>
    <x v="152"/>
    <x v="0"/>
    <x v="55"/>
    <x v="1"/>
    <n v="0"/>
    <s v="A.5. 11206"/>
    <n v="8.0500000000000007"/>
    <x v="0"/>
    <x v="0"/>
  </r>
  <r>
    <n v="153"/>
    <n v="154"/>
    <x v="0"/>
    <x v="0"/>
    <x v="153"/>
    <x v="0"/>
    <x v="56"/>
    <x v="1"/>
    <n v="2"/>
    <s v="A/5. 851"/>
    <n v="14.5"/>
    <x v="0"/>
    <x v="0"/>
  </r>
  <r>
    <n v="154"/>
    <n v="155"/>
    <x v="0"/>
    <x v="0"/>
    <x v="154"/>
    <x v="0"/>
    <x v="4"/>
    <x v="1"/>
    <n v="0"/>
    <s v="Fa 265302"/>
    <n v="7.3125"/>
    <x v="0"/>
    <x v="0"/>
  </r>
  <r>
    <n v="155"/>
    <n v="156"/>
    <x v="0"/>
    <x v="1"/>
    <x v="155"/>
    <x v="0"/>
    <x v="54"/>
    <x v="1"/>
    <n v="1"/>
    <s v="PC 17597"/>
    <n v="61.379199999999997"/>
    <x v="0"/>
    <x v="1"/>
  </r>
  <r>
    <n v="156"/>
    <n v="157"/>
    <x v="1"/>
    <x v="0"/>
    <x v="156"/>
    <x v="1"/>
    <x v="36"/>
    <x v="1"/>
    <n v="0"/>
    <n v="35851"/>
    <n v="7.7332999999999998"/>
    <x v="0"/>
    <x v="2"/>
  </r>
  <r>
    <n v="157"/>
    <n v="158"/>
    <x v="0"/>
    <x v="0"/>
    <x v="157"/>
    <x v="0"/>
    <x v="39"/>
    <x v="1"/>
    <n v="0"/>
    <s v="SOTON/OQ 392090"/>
    <n v="8.0500000000000007"/>
    <x v="0"/>
    <x v="0"/>
  </r>
  <r>
    <n v="158"/>
    <n v="159"/>
    <x v="0"/>
    <x v="0"/>
    <x v="158"/>
    <x v="0"/>
    <x v="4"/>
    <x v="1"/>
    <n v="0"/>
    <n v="315037"/>
    <n v="8.6624999999999996"/>
    <x v="0"/>
    <x v="0"/>
  </r>
  <r>
    <n v="159"/>
    <n v="160"/>
    <x v="0"/>
    <x v="0"/>
    <x v="159"/>
    <x v="0"/>
    <x v="4"/>
    <x v="6"/>
    <n v="2"/>
    <s v="CA. 2343"/>
    <n v="69.55"/>
    <x v="0"/>
    <x v="0"/>
  </r>
  <r>
    <n v="160"/>
    <n v="161"/>
    <x v="0"/>
    <x v="0"/>
    <x v="160"/>
    <x v="0"/>
    <x v="57"/>
    <x v="1"/>
    <n v="1"/>
    <n v="371362"/>
    <n v="16.100000000000001"/>
    <x v="0"/>
    <x v="0"/>
  </r>
  <r>
    <n v="161"/>
    <n v="162"/>
    <x v="1"/>
    <x v="2"/>
    <x v="161"/>
    <x v="1"/>
    <x v="20"/>
    <x v="1"/>
    <n v="0"/>
    <s v="C.A. 33595"/>
    <n v="15.75"/>
    <x v="0"/>
    <x v="0"/>
  </r>
  <r>
    <n v="162"/>
    <n v="163"/>
    <x v="0"/>
    <x v="0"/>
    <x v="162"/>
    <x v="0"/>
    <x v="2"/>
    <x v="1"/>
    <n v="0"/>
    <n v="347068"/>
    <n v="7.7750000000000004"/>
    <x v="0"/>
    <x v="0"/>
  </r>
  <r>
    <n v="163"/>
    <n v="164"/>
    <x v="0"/>
    <x v="0"/>
    <x v="163"/>
    <x v="0"/>
    <x v="34"/>
    <x v="1"/>
    <n v="0"/>
    <n v="315093"/>
    <n v="8.6624999999999996"/>
    <x v="0"/>
    <x v="0"/>
  </r>
  <r>
    <n v="164"/>
    <n v="165"/>
    <x v="0"/>
    <x v="0"/>
    <x v="164"/>
    <x v="2"/>
    <x v="58"/>
    <x v="3"/>
    <n v="1"/>
    <n v="3101295"/>
    <n v="39.6875"/>
    <x v="0"/>
    <x v="0"/>
  </r>
  <r>
    <n v="165"/>
    <n v="166"/>
    <x v="1"/>
    <x v="0"/>
    <x v="165"/>
    <x v="0"/>
    <x v="52"/>
    <x v="1"/>
    <n v="2"/>
    <n v="363291"/>
    <n v="20.524999999999999"/>
    <x v="0"/>
    <x v="0"/>
  </r>
  <r>
    <n v="166"/>
    <n v="167"/>
    <x v="1"/>
    <x v="1"/>
    <x v="166"/>
    <x v="1"/>
    <x v="4"/>
    <x v="1"/>
    <n v="1"/>
    <n v="113505"/>
    <n v="55"/>
    <x v="29"/>
    <x v="0"/>
  </r>
  <r>
    <n v="167"/>
    <n v="168"/>
    <x v="0"/>
    <x v="0"/>
    <x v="167"/>
    <x v="1"/>
    <x v="33"/>
    <x v="0"/>
    <n v="4"/>
    <n v="347088"/>
    <n v="27.9"/>
    <x v="0"/>
    <x v="0"/>
  </r>
  <r>
    <n v="168"/>
    <n v="169"/>
    <x v="0"/>
    <x v="1"/>
    <x v="168"/>
    <x v="0"/>
    <x v="4"/>
    <x v="1"/>
    <n v="0"/>
    <s v="PC 17318"/>
    <n v="25.925000000000001"/>
    <x v="0"/>
    <x v="0"/>
  </r>
  <r>
    <n v="169"/>
    <n v="170"/>
    <x v="0"/>
    <x v="0"/>
    <x v="169"/>
    <x v="0"/>
    <x v="17"/>
    <x v="1"/>
    <n v="0"/>
    <n v="1601"/>
    <n v="56.495800000000003"/>
    <x v="0"/>
    <x v="0"/>
  </r>
  <r>
    <n v="170"/>
    <n v="171"/>
    <x v="0"/>
    <x v="1"/>
    <x v="170"/>
    <x v="0"/>
    <x v="59"/>
    <x v="1"/>
    <n v="0"/>
    <n v="111240"/>
    <n v="33.5"/>
    <x v="30"/>
    <x v="0"/>
  </r>
  <r>
    <n v="171"/>
    <n v="172"/>
    <x v="0"/>
    <x v="0"/>
    <x v="171"/>
    <x v="0"/>
    <x v="9"/>
    <x v="3"/>
    <n v="1"/>
    <n v="382652"/>
    <n v="29.125"/>
    <x v="0"/>
    <x v="2"/>
  </r>
  <r>
    <n v="172"/>
    <n v="173"/>
    <x v="1"/>
    <x v="0"/>
    <x v="172"/>
    <x v="3"/>
    <x v="58"/>
    <x v="0"/>
    <n v="1"/>
    <n v="347742"/>
    <n v="11.1333"/>
    <x v="0"/>
    <x v="0"/>
  </r>
  <r>
    <n v="173"/>
    <n v="174"/>
    <x v="0"/>
    <x v="0"/>
    <x v="173"/>
    <x v="0"/>
    <x v="23"/>
    <x v="1"/>
    <n v="0"/>
    <s v="STON/O 2. 3101280"/>
    <n v="7.9249999999999998"/>
    <x v="0"/>
    <x v="0"/>
  </r>
  <r>
    <n v="174"/>
    <n v="175"/>
    <x v="0"/>
    <x v="1"/>
    <x v="174"/>
    <x v="0"/>
    <x v="60"/>
    <x v="1"/>
    <n v="0"/>
    <n v="17764"/>
    <n v="30.695799999999998"/>
    <x v="31"/>
    <x v="1"/>
  </r>
  <r>
    <n v="175"/>
    <n v="176"/>
    <x v="0"/>
    <x v="0"/>
    <x v="175"/>
    <x v="0"/>
    <x v="24"/>
    <x v="0"/>
    <n v="1"/>
    <n v="350404"/>
    <n v="7.8541999999999996"/>
    <x v="0"/>
    <x v="0"/>
  </r>
  <r>
    <n v="176"/>
    <n v="177"/>
    <x v="0"/>
    <x v="0"/>
    <x v="176"/>
    <x v="0"/>
    <x v="4"/>
    <x v="2"/>
    <n v="1"/>
    <n v="4133"/>
    <n v="25.466699999999999"/>
    <x v="0"/>
    <x v="0"/>
  </r>
  <r>
    <n v="177"/>
    <n v="178"/>
    <x v="0"/>
    <x v="1"/>
    <x v="177"/>
    <x v="1"/>
    <x v="61"/>
    <x v="1"/>
    <n v="0"/>
    <s v="PC 17595"/>
    <n v="28.712499999999999"/>
    <x v="32"/>
    <x v="1"/>
  </r>
  <r>
    <n v="178"/>
    <n v="179"/>
    <x v="0"/>
    <x v="2"/>
    <x v="178"/>
    <x v="0"/>
    <x v="39"/>
    <x v="1"/>
    <n v="0"/>
    <n v="250653"/>
    <n v="13"/>
    <x v="0"/>
    <x v="0"/>
  </r>
  <r>
    <n v="179"/>
    <n v="180"/>
    <x v="0"/>
    <x v="0"/>
    <x v="179"/>
    <x v="0"/>
    <x v="62"/>
    <x v="1"/>
    <n v="0"/>
    <s v="LINE"/>
    <n v="0"/>
    <x v="0"/>
    <x v="0"/>
  </r>
  <r>
    <n v="180"/>
    <n v="181"/>
    <x v="0"/>
    <x v="0"/>
    <x v="180"/>
    <x v="1"/>
    <x v="4"/>
    <x v="6"/>
    <n v="2"/>
    <s v="CA. 2343"/>
    <n v="69.55"/>
    <x v="0"/>
    <x v="0"/>
  </r>
  <r>
    <n v="181"/>
    <n v="182"/>
    <x v="0"/>
    <x v="2"/>
    <x v="181"/>
    <x v="0"/>
    <x v="4"/>
    <x v="1"/>
    <n v="0"/>
    <s v="SC/PARIS 2131"/>
    <n v="15.05"/>
    <x v="0"/>
    <x v="1"/>
  </r>
  <r>
    <n v="182"/>
    <n v="183"/>
    <x v="0"/>
    <x v="0"/>
    <x v="182"/>
    <x v="0"/>
    <x v="52"/>
    <x v="3"/>
    <n v="2"/>
    <n v="347077"/>
    <n v="31.387499999999999"/>
    <x v="0"/>
    <x v="0"/>
  </r>
  <r>
    <n v="183"/>
    <n v="184"/>
    <x v="1"/>
    <x v="2"/>
    <x v="183"/>
    <x v="0"/>
    <x v="58"/>
    <x v="4"/>
    <n v="1"/>
    <n v="230136"/>
    <n v="39"/>
    <x v="33"/>
    <x v="0"/>
  </r>
  <r>
    <n v="184"/>
    <n v="185"/>
    <x v="1"/>
    <x v="0"/>
    <x v="184"/>
    <x v="1"/>
    <x v="9"/>
    <x v="1"/>
    <n v="2"/>
    <n v="315153"/>
    <n v="22.024999999999999"/>
    <x v="0"/>
    <x v="0"/>
  </r>
  <r>
    <n v="185"/>
    <n v="186"/>
    <x v="0"/>
    <x v="1"/>
    <x v="185"/>
    <x v="0"/>
    <x v="4"/>
    <x v="1"/>
    <n v="0"/>
    <n v="113767"/>
    <n v="50"/>
    <x v="34"/>
    <x v="0"/>
  </r>
  <r>
    <n v="186"/>
    <n v="187"/>
    <x v="1"/>
    <x v="0"/>
    <x v="186"/>
    <x v="1"/>
    <x v="4"/>
    <x v="0"/>
    <n v="0"/>
    <n v="370365"/>
    <n v="15.5"/>
    <x v="0"/>
    <x v="2"/>
  </r>
  <r>
    <n v="187"/>
    <n v="188"/>
    <x v="1"/>
    <x v="1"/>
    <x v="187"/>
    <x v="0"/>
    <x v="33"/>
    <x v="1"/>
    <n v="0"/>
    <n v="111428"/>
    <n v="26.55"/>
    <x v="0"/>
    <x v="0"/>
  </r>
  <r>
    <n v="188"/>
    <n v="189"/>
    <x v="0"/>
    <x v="0"/>
    <x v="188"/>
    <x v="0"/>
    <x v="20"/>
    <x v="0"/>
    <n v="1"/>
    <n v="364849"/>
    <n v="15.5"/>
    <x v="0"/>
    <x v="2"/>
  </r>
  <r>
    <n v="189"/>
    <n v="190"/>
    <x v="0"/>
    <x v="0"/>
    <x v="189"/>
    <x v="0"/>
    <x v="62"/>
    <x v="1"/>
    <n v="0"/>
    <n v="349247"/>
    <n v="7.8958000000000004"/>
    <x v="0"/>
    <x v="0"/>
  </r>
  <r>
    <n v="190"/>
    <n v="191"/>
    <x v="1"/>
    <x v="2"/>
    <x v="190"/>
    <x v="1"/>
    <x v="35"/>
    <x v="1"/>
    <n v="0"/>
    <n v="234604"/>
    <n v="13"/>
    <x v="0"/>
    <x v="0"/>
  </r>
  <r>
    <n v="191"/>
    <n v="192"/>
    <x v="0"/>
    <x v="2"/>
    <x v="191"/>
    <x v="0"/>
    <x v="19"/>
    <x v="1"/>
    <n v="0"/>
    <n v="28424"/>
    <n v="13"/>
    <x v="0"/>
    <x v="0"/>
  </r>
  <r>
    <n v="192"/>
    <n v="193"/>
    <x v="1"/>
    <x v="0"/>
    <x v="192"/>
    <x v="1"/>
    <x v="19"/>
    <x v="0"/>
    <n v="0"/>
    <n v="350046"/>
    <n v="7.8541999999999996"/>
    <x v="0"/>
    <x v="0"/>
  </r>
  <r>
    <n v="193"/>
    <n v="194"/>
    <x v="1"/>
    <x v="2"/>
    <x v="193"/>
    <x v="0"/>
    <x v="25"/>
    <x v="0"/>
    <n v="1"/>
    <n v="230080"/>
    <n v="26"/>
    <x v="27"/>
    <x v="0"/>
  </r>
  <r>
    <n v="194"/>
    <n v="195"/>
    <x v="1"/>
    <x v="1"/>
    <x v="194"/>
    <x v="1"/>
    <x v="57"/>
    <x v="1"/>
    <n v="0"/>
    <s v="PC 17610"/>
    <n v="27.720800000000001"/>
    <x v="35"/>
    <x v="1"/>
  </r>
  <r>
    <n v="195"/>
    <n v="196"/>
    <x v="1"/>
    <x v="1"/>
    <x v="195"/>
    <x v="1"/>
    <x v="10"/>
    <x v="1"/>
    <n v="0"/>
    <s v="PC 17569"/>
    <n v="146.52080000000001"/>
    <x v="36"/>
    <x v="1"/>
  </r>
  <r>
    <n v="196"/>
    <n v="197"/>
    <x v="0"/>
    <x v="0"/>
    <x v="196"/>
    <x v="0"/>
    <x v="4"/>
    <x v="1"/>
    <n v="0"/>
    <n v="368703"/>
    <n v="7.75"/>
    <x v="0"/>
    <x v="2"/>
  </r>
  <r>
    <n v="197"/>
    <n v="198"/>
    <x v="0"/>
    <x v="0"/>
    <x v="197"/>
    <x v="0"/>
    <x v="22"/>
    <x v="1"/>
    <n v="1"/>
    <n v="4579"/>
    <n v="8.4041999999999994"/>
    <x v="0"/>
    <x v="0"/>
  </r>
  <r>
    <n v="198"/>
    <n v="199"/>
    <x v="1"/>
    <x v="0"/>
    <x v="198"/>
    <x v="1"/>
    <x v="4"/>
    <x v="1"/>
    <n v="0"/>
    <n v="370370"/>
    <n v="7.75"/>
    <x v="0"/>
    <x v="2"/>
  </r>
  <r>
    <n v="199"/>
    <n v="200"/>
    <x v="0"/>
    <x v="2"/>
    <x v="199"/>
    <x v="1"/>
    <x v="42"/>
    <x v="1"/>
    <n v="0"/>
    <n v="248747"/>
    <n v="13"/>
    <x v="0"/>
    <x v="0"/>
  </r>
  <r>
    <n v="200"/>
    <n v="201"/>
    <x v="0"/>
    <x v="0"/>
    <x v="200"/>
    <x v="0"/>
    <x v="17"/>
    <x v="1"/>
    <n v="0"/>
    <n v="345770"/>
    <n v="9.5"/>
    <x v="0"/>
    <x v="0"/>
  </r>
  <r>
    <n v="201"/>
    <n v="202"/>
    <x v="0"/>
    <x v="0"/>
    <x v="201"/>
    <x v="0"/>
    <x v="4"/>
    <x v="6"/>
    <n v="2"/>
    <s v="CA. 2343"/>
    <n v="69.55"/>
    <x v="0"/>
    <x v="0"/>
  </r>
  <r>
    <n v="202"/>
    <n v="203"/>
    <x v="0"/>
    <x v="0"/>
    <x v="202"/>
    <x v="0"/>
    <x v="15"/>
    <x v="1"/>
    <n v="0"/>
    <n v="3101264"/>
    <n v="6.4958"/>
    <x v="0"/>
    <x v="0"/>
  </r>
  <r>
    <n v="203"/>
    <n v="204"/>
    <x v="0"/>
    <x v="0"/>
    <x v="203"/>
    <x v="0"/>
    <x v="63"/>
    <x v="1"/>
    <n v="0"/>
    <n v="2628"/>
    <n v="7.2249999999999996"/>
    <x v="0"/>
    <x v="1"/>
  </r>
  <r>
    <n v="204"/>
    <n v="205"/>
    <x v="1"/>
    <x v="0"/>
    <x v="204"/>
    <x v="0"/>
    <x v="24"/>
    <x v="1"/>
    <n v="0"/>
    <s v="A/5 3540"/>
    <n v="8.0500000000000007"/>
    <x v="0"/>
    <x v="0"/>
  </r>
  <r>
    <n v="205"/>
    <n v="206"/>
    <x v="0"/>
    <x v="0"/>
    <x v="205"/>
    <x v="1"/>
    <x v="6"/>
    <x v="1"/>
    <n v="1"/>
    <n v="347054"/>
    <n v="10.4625"/>
    <x v="4"/>
    <x v="0"/>
  </r>
  <r>
    <n v="206"/>
    <n v="207"/>
    <x v="0"/>
    <x v="0"/>
    <x v="206"/>
    <x v="0"/>
    <x v="35"/>
    <x v="0"/>
    <n v="0"/>
    <n v="3101278"/>
    <n v="15.85"/>
    <x v="0"/>
    <x v="0"/>
  </r>
  <r>
    <n v="207"/>
    <n v="208"/>
    <x v="1"/>
    <x v="0"/>
    <x v="207"/>
    <x v="0"/>
    <x v="2"/>
    <x v="1"/>
    <n v="0"/>
    <n v="2699"/>
    <n v="18.787500000000001"/>
    <x v="0"/>
    <x v="1"/>
  </r>
  <r>
    <n v="208"/>
    <n v="209"/>
    <x v="1"/>
    <x v="0"/>
    <x v="208"/>
    <x v="1"/>
    <x v="36"/>
    <x v="1"/>
    <n v="0"/>
    <n v="367231"/>
    <n v="7.75"/>
    <x v="0"/>
    <x v="2"/>
  </r>
  <r>
    <n v="209"/>
    <n v="210"/>
    <x v="1"/>
    <x v="1"/>
    <x v="209"/>
    <x v="0"/>
    <x v="20"/>
    <x v="1"/>
    <n v="0"/>
    <n v="112277"/>
    <n v="31"/>
    <x v="37"/>
    <x v="1"/>
  </r>
  <r>
    <n v="210"/>
    <n v="211"/>
    <x v="0"/>
    <x v="0"/>
    <x v="210"/>
    <x v="0"/>
    <x v="42"/>
    <x v="1"/>
    <n v="0"/>
    <s v="SOTON/O.Q. 3101311"/>
    <n v="7.05"/>
    <x v="0"/>
    <x v="0"/>
  </r>
  <r>
    <n v="211"/>
    <n v="212"/>
    <x v="1"/>
    <x v="2"/>
    <x v="211"/>
    <x v="1"/>
    <x v="3"/>
    <x v="1"/>
    <n v="0"/>
    <s v="F.C.C. 13528"/>
    <n v="21"/>
    <x v="0"/>
    <x v="0"/>
  </r>
  <r>
    <n v="212"/>
    <n v="213"/>
    <x v="0"/>
    <x v="0"/>
    <x v="212"/>
    <x v="0"/>
    <x v="0"/>
    <x v="1"/>
    <n v="0"/>
    <s v="A/5 21174"/>
    <n v="7.25"/>
    <x v="0"/>
    <x v="0"/>
  </r>
  <r>
    <n v="213"/>
    <n v="214"/>
    <x v="0"/>
    <x v="2"/>
    <x v="213"/>
    <x v="0"/>
    <x v="39"/>
    <x v="1"/>
    <n v="0"/>
    <n v="250646"/>
    <n v="13"/>
    <x v="0"/>
    <x v="0"/>
  </r>
  <r>
    <n v="214"/>
    <n v="215"/>
    <x v="0"/>
    <x v="0"/>
    <x v="214"/>
    <x v="0"/>
    <x v="4"/>
    <x v="0"/>
    <n v="0"/>
    <n v="367229"/>
    <n v="7.75"/>
    <x v="0"/>
    <x v="2"/>
  </r>
  <r>
    <n v="215"/>
    <n v="216"/>
    <x v="1"/>
    <x v="1"/>
    <x v="215"/>
    <x v="1"/>
    <x v="14"/>
    <x v="0"/>
    <n v="0"/>
    <n v="35273"/>
    <n v="113.27500000000001"/>
    <x v="38"/>
    <x v="1"/>
  </r>
  <r>
    <n v="216"/>
    <n v="217"/>
    <x v="1"/>
    <x v="0"/>
    <x v="216"/>
    <x v="1"/>
    <x v="7"/>
    <x v="1"/>
    <n v="0"/>
    <s v="STON/O2. 3101283"/>
    <n v="7.9249999999999998"/>
    <x v="0"/>
    <x v="0"/>
  </r>
  <r>
    <n v="217"/>
    <n v="218"/>
    <x v="0"/>
    <x v="2"/>
    <x v="217"/>
    <x v="0"/>
    <x v="22"/>
    <x v="0"/>
    <n v="0"/>
    <n v="243847"/>
    <n v="27"/>
    <x v="0"/>
    <x v="0"/>
  </r>
  <r>
    <n v="218"/>
    <n v="219"/>
    <x v="1"/>
    <x v="1"/>
    <x v="218"/>
    <x v="1"/>
    <x v="35"/>
    <x v="1"/>
    <n v="0"/>
    <n v="11813"/>
    <n v="76.291700000000006"/>
    <x v="39"/>
    <x v="1"/>
  </r>
  <r>
    <n v="219"/>
    <n v="220"/>
    <x v="0"/>
    <x v="2"/>
    <x v="219"/>
    <x v="0"/>
    <x v="39"/>
    <x v="1"/>
    <n v="0"/>
    <s v="W/C 14208"/>
    <n v="10.5"/>
    <x v="0"/>
    <x v="0"/>
  </r>
  <r>
    <n v="220"/>
    <n v="221"/>
    <x v="1"/>
    <x v="0"/>
    <x v="220"/>
    <x v="0"/>
    <x v="36"/>
    <x v="1"/>
    <n v="0"/>
    <s v="SOTON/OQ 392089"/>
    <n v="8.0500000000000007"/>
    <x v="0"/>
    <x v="0"/>
  </r>
  <r>
    <n v="221"/>
    <n v="222"/>
    <x v="0"/>
    <x v="2"/>
    <x v="221"/>
    <x v="0"/>
    <x v="7"/>
    <x v="1"/>
    <n v="0"/>
    <n v="220367"/>
    <n v="13"/>
    <x v="0"/>
    <x v="0"/>
  </r>
  <r>
    <n v="222"/>
    <n v="223"/>
    <x v="0"/>
    <x v="0"/>
    <x v="222"/>
    <x v="0"/>
    <x v="54"/>
    <x v="1"/>
    <n v="0"/>
    <n v="21440"/>
    <n v="8.0500000000000007"/>
    <x v="0"/>
    <x v="0"/>
  </r>
  <r>
    <n v="223"/>
    <n v="224"/>
    <x v="0"/>
    <x v="0"/>
    <x v="223"/>
    <x v="0"/>
    <x v="4"/>
    <x v="1"/>
    <n v="0"/>
    <n v="349234"/>
    <n v="7.8958000000000004"/>
    <x v="0"/>
    <x v="0"/>
  </r>
  <r>
    <n v="224"/>
    <n v="225"/>
    <x v="1"/>
    <x v="1"/>
    <x v="224"/>
    <x v="0"/>
    <x v="1"/>
    <x v="0"/>
    <n v="0"/>
    <n v="19943"/>
    <n v="90"/>
    <x v="40"/>
    <x v="0"/>
  </r>
  <r>
    <n v="225"/>
    <n v="226"/>
    <x v="0"/>
    <x v="0"/>
    <x v="225"/>
    <x v="0"/>
    <x v="0"/>
    <x v="1"/>
    <n v="0"/>
    <s v="PP 4348"/>
    <n v="9.35"/>
    <x v="0"/>
    <x v="0"/>
  </r>
  <r>
    <n v="226"/>
    <n v="227"/>
    <x v="1"/>
    <x v="2"/>
    <x v="226"/>
    <x v="0"/>
    <x v="19"/>
    <x v="1"/>
    <n v="0"/>
    <s v="SW/PP 751"/>
    <n v="10.5"/>
    <x v="0"/>
    <x v="0"/>
  </r>
  <r>
    <n v="227"/>
    <n v="228"/>
    <x v="0"/>
    <x v="0"/>
    <x v="227"/>
    <x v="0"/>
    <x v="64"/>
    <x v="1"/>
    <n v="0"/>
    <s v="A/5 21173"/>
    <n v="7.25"/>
    <x v="0"/>
    <x v="0"/>
  </r>
  <r>
    <n v="228"/>
    <n v="229"/>
    <x v="0"/>
    <x v="2"/>
    <x v="228"/>
    <x v="0"/>
    <x v="24"/>
    <x v="1"/>
    <n v="0"/>
    <n v="236171"/>
    <n v="13"/>
    <x v="0"/>
    <x v="0"/>
  </r>
  <r>
    <n v="229"/>
    <n v="230"/>
    <x v="0"/>
    <x v="0"/>
    <x v="229"/>
    <x v="1"/>
    <x v="4"/>
    <x v="2"/>
    <n v="1"/>
    <n v="4133"/>
    <n v="25.466699999999999"/>
    <x v="0"/>
    <x v="0"/>
  </r>
  <r>
    <n v="230"/>
    <n v="231"/>
    <x v="1"/>
    <x v="1"/>
    <x v="230"/>
    <x v="1"/>
    <x v="3"/>
    <x v="0"/>
    <n v="0"/>
    <n v="36973"/>
    <n v="83.474999999999994"/>
    <x v="14"/>
    <x v="0"/>
  </r>
  <r>
    <n v="231"/>
    <n v="232"/>
    <x v="0"/>
    <x v="0"/>
    <x v="231"/>
    <x v="0"/>
    <x v="28"/>
    <x v="1"/>
    <n v="0"/>
    <n v="347067"/>
    <n v="7.7750000000000004"/>
    <x v="0"/>
    <x v="0"/>
  </r>
  <r>
    <n v="232"/>
    <n v="233"/>
    <x v="0"/>
    <x v="2"/>
    <x v="232"/>
    <x v="0"/>
    <x v="44"/>
    <x v="1"/>
    <n v="0"/>
    <n v="237442"/>
    <n v="13.5"/>
    <x v="0"/>
    <x v="0"/>
  </r>
  <r>
    <n v="233"/>
    <n v="234"/>
    <x v="1"/>
    <x v="0"/>
    <x v="233"/>
    <x v="1"/>
    <x v="31"/>
    <x v="3"/>
    <n v="2"/>
    <n v="347077"/>
    <n v="31.387499999999999"/>
    <x v="0"/>
    <x v="0"/>
  </r>
  <r>
    <n v="234"/>
    <n v="235"/>
    <x v="0"/>
    <x v="2"/>
    <x v="234"/>
    <x v="0"/>
    <x v="42"/>
    <x v="1"/>
    <n v="0"/>
    <s v="C.A. 29566"/>
    <n v="10.5"/>
    <x v="0"/>
    <x v="0"/>
  </r>
  <r>
    <n v="235"/>
    <n v="236"/>
    <x v="0"/>
    <x v="0"/>
    <x v="235"/>
    <x v="1"/>
    <x v="4"/>
    <x v="1"/>
    <n v="0"/>
    <s v="W./C. 6609"/>
    <n v="7.55"/>
    <x v="0"/>
    <x v="0"/>
  </r>
  <r>
    <n v="236"/>
    <n v="237"/>
    <x v="0"/>
    <x v="2"/>
    <x v="236"/>
    <x v="0"/>
    <x v="57"/>
    <x v="0"/>
    <n v="0"/>
    <n v="26707"/>
    <n v="26"/>
    <x v="0"/>
    <x v="0"/>
  </r>
  <r>
    <n v="237"/>
    <n v="238"/>
    <x v="1"/>
    <x v="2"/>
    <x v="237"/>
    <x v="1"/>
    <x v="18"/>
    <x v="1"/>
    <n v="2"/>
    <s v="C.A. 31921"/>
    <n v="26.25"/>
    <x v="0"/>
    <x v="0"/>
  </r>
  <r>
    <n v="238"/>
    <n v="239"/>
    <x v="0"/>
    <x v="2"/>
    <x v="238"/>
    <x v="0"/>
    <x v="19"/>
    <x v="1"/>
    <n v="0"/>
    <n v="28665"/>
    <n v="10.5"/>
    <x v="0"/>
    <x v="0"/>
  </r>
  <r>
    <n v="239"/>
    <n v="240"/>
    <x v="0"/>
    <x v="2"/>
    <x v="239"/>
    <x v="0"/>
    <x v="40"/>
    <x v="1"/>
    <n v="0"/>
    <s v="SCO/W 1585"/>
    <n v="12.275"/>
    <x v="0"/>
    <x v="0"/>
  </r>
  <r>
    <n v="240"/>
    <n v="241"/>
    <x v="0"/>
    <x v="0"/>
    <x v="240"/>
    <x v="1"/>
    <x v="4"/>
    <x v="0"/>
    <n v="0"/>
    <n v="2665"/>
    <n v="14.4542"/>
    <x v="0"/>
    <x v="1"/>
  </r>
  <r>
    <n v="241"/>
    <n v="242"/>
    <x v="1"/>
    <x v="0"/>
    <x v="241"/>
    <x v="1"/>
    <x v="4"/>
    <x v="0"/>
    <n v="0"/>
    <n v="367230"/>
    <n v="15.5"/>
    <x v="0"/>
    <x v="2"/>
  </r>
  <r>
    <n v="242"/>
    <n v="243"/>
    <x v="0"/>
    <x v="2"/>
    <x v="242"/>
    <x v="0"/>
    <x v="28"/>
    <x v="1"/>
    <n v="0"/>
    <s v="W./C. 14263"/>
    <n v="10.5"/>
    <x v="0"/>
    <x v="0"/>
  </r>
  <r>
    <n v="243"/>
    <n v="244"/>
    <x v="0"/>
    <x v="0"/>
    <x v="243"/>
    <x v="0"/>
    <x v="0"/>
    <x v="1"/>
    <n v="0"/>
    <s v="STON/O 2. 3101275"/>
    <n v="7.125"/>
    <x v="0"/>
    <x v="0"/>
  </r>
  <r>
    <n v="244"/>
    <n v="245"/>
    <x v="0"/>
    <x v="0"/>
    <x v="244"/>
    <x v="0"/>
    <x v="39"/>
    <x v="1"/>
    <n v="0"/>
    <n v="2694"/>
    <n v="7.2249999999999996"/>
    <x v="0"/>
    <x v="1"/>
  </r>
  <r>
    <n v="245"/>
    <n v="246"/>
    <x v="0"/>
    <x v="1"/>
    <x v="245"/>
    <x v="0"/>
    <x v="57"/>
    <x v="4"/>
    <n v="0"/>
    <n v="19928"/>
    <n v="90"/>
    <x v="41"/>
    <x v="2"/>
  </r>
  <r>
    <n v="246"/>
    <n v="247"/>
    <x v="0"/>
    <x v="0"/>
    <x v="246"/>
    <x v="1"/>
    <x v="37"/>
    <x v="1"/>
    <n v="0"/>
    <n v="347071"/>
    <n v="7.7750000000000004"/>
    <x v="0"/>
    <x v="0"/>
  </r>
  <r>
    <n v="247"/>
    <n v="248"/>
    <x v="1"/>
    <x v="2"/>
    <x v="247"/>
    <x v="1"/>
    <x v="42"/>
    <x v="1"/>
    <n v="2"/>
    <n v="250649"/>
    <n v="14.5"/>
    <x v="0"/>
    <x v="0"/>
  </r>
  <r>
    <n v="248"/>
    <n v="249"/>
    <x v="1"/>
    <x v="1"/>
    <x v="248"/>
    <x v="0"/>
    <x v="46"/>
    <x v="0"/>
    <n v="1"/>
    <n v="11751"/>
    <n v="52.554200000000002"/>
    <x v="42"/>
    <x v="0"/>
  </r>
  <r>
    <n v="249"/>
    <n v="250"/>
    <x v="0"/>
    <x v="2"/>
    <x v="249"/>
    <x v="0"/>
    <x v="5"/>
    <x v="0"/>
    <n v="0"/>
    <n v="244252"/>
    <n v="26"/>
    <x v="0"/>
    <x v="0"/>
  </r>
  <r>
    <n v="250"/>
    <n v="251"/>
    <x v="0"/>
    <x v="0"/>
    <x v="250"/>
    <x v="0"/>
    <x v="4"/>
    <x v="1"/>
    <n v="0"/>
    <n v="362316"/>
    <n v="7.25"/>
    <x v="0"/>
    <x v="0"/>
  </r>
  <r>
    <n v="251"/>
    <n v="252"/>
    <x v="0"/>
    <x v="0"/>
    <x v="251"/>
    <x v="1"/>
    <x v="28"/>
    <x v="0"/>
    <n v="1"/>
    <n v="347054"/>
    <n v="10.4625"/>
    <x v="4"/>
    <x v="0"/>
  </r>
  <r>
    <n v="252"/>
    <n v="253"/>
    <x v="0"/>
    <x v="1"/>
    <x v="252"/>
    <x v="0"/>
    <x v="65"/>
    <x v="1"/>
    <n v="0"/>
    <n v="113514"/>
    <n v="26.55"/>
    <x v="43"/>
    <x v="0"/>
  </r>
  <r>
    <n v="253"/>
    <n v="254"/>
    <x v="0"/>
    <x v="0"/>
    <x v="253"/>
    <x v="0"/>
    <x v="39"/>
    <x v="0"/>
    <n v="0"/>
    <s v="A/5. 3336"/>
    <n v="16.100000000000001"/>
    <x v="0"/>
    <x v="0"/>
  </r>
  <r>
    <n v="254"/>
    <n v="255"/>
    <x v="0"/>
    <x v="0"/>
    <x v="254"/>
    <x v="1"/>
    <x v="66"/>
    <x v="1"/>
    <n v="2"/>
    <n v="370129"/>
    <n v="20.212499999999999"/>
    <x v="0"/>
    <x v="0"/>
  </r>
  <r>
    <n v="255"/>
    <n v="256"/>
    <x v="1"/>
    <x v="0"/>
    <x v="255"/>
    <x v="1"/>
    <x v="28"/>
    <x v="1"/>
    <n v="2"/>
    <n v="2650"/>
    <n v="15.245799999999999"/>
    <x v="0"/>
    <x v="1"/>
  </r>
  <r>
    <n v="256"/>
    <n v="257"/>
    <x v="1"/>
    <x v="1"/>
    <x v="256"/>
    <x v="1"/>
    <x v="4"/>
    <x v="1"/>
    <n v="0"/>
    <s v="PC 17585"/>
    <n v="79.2"/>
    <x v="0"/>
    <x v="1"/>
  </r>
  <r>
    <n v="257"/>
    <n v="258"/>
    <x v="1"/>
    <x v="1"/>
    <x v="257"/>
    <x v="1"/>
    <x v="39"/>
    <x v="1"/>
    <n v="0"/>
    <n v="110152"/>
    <n v="86.5"/>
    <x v="44"/>
    <x v="0"/>
  </r>
  <r>
    <n v="258"/>
    <n v="259"/>
    <x v="1"/>
    <x v="1"/>
    <x v="258"/>
    <x v="1"/>
    <x v="3"/>
    <x v="1"/>
    <n v="0"/>
    <s v="PC 17755"/>
    <n v="512.32920000000001"/>
    <x v="0"/>
    <x v="1"/>
  </r>
  <r>
    <n v="259"/>
    <n v="260"/>
    <x v="1"/>
    <x v="2"/>
    <x v="259"/>
    <x v="1"/>
    <x v="61"/>
    <x v="1"/>
    <n v="1"/>
    <n v="230433"/>
    <n v="26"/>
    <x v="0"/>
    <x v="0"/>
  </r>
  <r>
    <n v="260"/>
    <n v="261"/>
    <x v="0"/>
    <x v="0"/>
    <x v="260"/>
    <x v="0"/>
    <x v="4"/>
    <x v="1"/>
    <n v="0"/>
    <n v="384461"/>
    <n v="7.75"/>
    <x v="0"/>
    <x v="2"/>
  </r>
  <r>
    <n v="261"/>
    <n v="262"/>
    <x v="1"/>
    <x v="0"/>
    <x v="261"/>
    <x v="0"/>
    <x v="25"/>
    <x v="3"/>
    <n v="2"/>
    <n v="347077"/>
    <n v="31.387499999999999"/>
    <x v="0"/>
    <x v="0"/>
  </r>
  <r>
    <n v="262"/>
    <n v="263"/>
    <x v="0"/>
    <x v="1"/>
    <x v="262"/>
    <x v="0"/>
    <x v="67"/>
    <x v="0"/>
    <n v="1"/>
    <n v="110413"/>
    <n v="79.650000000000006"/>
    <x v="45"/>
    <x v="0"/>
  </r>
  <r>
    <n v="263"/>
    <n v="264"/>
    <x v="0"/>
    <x v="1"/>
    <x v="263"/>
    <x v="0"/>
    <x v="20"/>
    <x v="1"/>
    <n v="0"/>
    <n v="112059"/>
    <n v="0"/>
    <x v="46"/>
    <x v="0"/>
  </r>
  <r>
    <n v="264"/>
    <n v="265"/>
    <x v="0"/>
    <x v="0"/>
    <x v="264"/>
    <x v="1"/>
    <x v="4"/>
    <x v="1"/>
    <n v="0"/>
    <n v="382649"/>
    <n v="7.75"/>
    <x v="0"/>
    <x v="2"/>
  </r>
  <r>
    <n v="265"/>
    <n v="266"/>
    <x v="0"/>
    <x v="2"/>
    <x v="265"/>
    <x v="0"/>
    <x v="62"/>
    <x v="1"/>
    <n v="0"/>
    <s v="C.A. 17248"/>
    <n v="10.5"/>
    <x v="0"/>
    <x v="0"/>
  </r>
  <r>
    <n v="266"/>
    <n v="267"/>
    <x v="0"/>
    <x v="0"/>
    <x v="266"/>
    <x v="0"/>
    <x v="36"/>
    <x v="3"/>
    <n v="1"/>
    <n v="3101295"/>
    <n v="39.6875"/>
    <x v="0"/>
    <x v="0"/>
  </r>
  <r>
    <n v="267"/>
    <n v="268"/>
    <x v="1"/>
    <x v="0"/>
    <x v="267"/>
    <x v="0"/>
    <x v="37"/>
    <x v="0"/>
    <n v="0"/>
    <n v="347083"/>
    <n v="7.7750000000000004"/>
    <x v="0"/>
    <x v="0"/>
  </r>
  <r>
    <n v="268"/>
    <n v="269"/>
    <x v="1"/>
    <x v="1"/>
    <x v="268"/>
    <x v="1"/>
    <x v="10"/>
    <x v="1"/>
    <n v="1"/>
    <s v="PC 17582"/>
    <n v="153.46250000000001"/>
    <x v="47"/>
    <x v="0"/>
  </r>
  <r>
    <n v="269"/>
    <n v="270"/>
    <x v="1"/>
    <x v="1"/>
    <x v="269"/>
    <x v="1"/>
    <x v="3"/>
    <x v="1"/>
    <n v="0"/>
    <s v="PC 17760"/>
    <n v="135.63329999999999"/>
    <x v="48"/>
    <x v="0"/>
  </r>
  <r>
    <n v="270"/>
    <n v="271"/>
    <x v="0"/>
    <x v="1"/>
    <x v="270"/>
    <x v="0"/>
    <x v="4"/>
    <x v="1"/>
    <n v="0"/>
    <n v="113798"/>
    <n v="31"/>
    <x v="0"/>
    <x v="0"/>
  </r>
  <r>
    <n v="271"/>
    <n v="272"/>
    <x v="1"/>
    <x v="0"/>
    <x v="271"/>
    <x v="0"/>
    <x v="37"/>
    <x v="1"/>
    <n v="0"/>
    <s v="LINE"/>
    <n v="0"/>
    <x v="0"/>
    <x v="0"/>
  </r>
  <r>
    <n v="272"/>
    <n v="273"/>
    <x v="1"/>
    <x v="2"/>
    <x v="272"/>
    <x v="1"/>
    <x v="66"/>
    <x v="1"/>
    <n v="1"/>
    <n v="250644"/>
    <n v="19.5"/>
    <x v="0"/>
    <x v="0"/>
  </r>
  <r>
    <n v="273"/>
    <n v="274"/>
    <x v="0"/>
    <x v="1"/>
    <x v="273"/>
    <x v="0"/>
    <x v="46"/>
    <x v="1"/>
    <n v="1"/>
    <s v="PC 17596"/>
    <n v="29.7"/>
    <x v="49"/>
    <x v="1"/>
  </r>
  <r>
    <n v="274"/>
    <n v="275"/>
    <x v="1"/>
    <x v="0"/>
    <x v="274"/>
    <x v="1"/>
    <x v="4"/>
    <x v="1"/>
    <n v="0"/>
    <n v="370375"/>
    <n v="7.75"/>
    <x v="0"/>
    <x v="2"/>
  </r>
  <r>
    <n v="275"/>
    <n v="276"/>
    <x v="1"/>
    <x v="1"/>
    <x v="275"/>
    <x v="1"/>
    <x v="68"/>
    <x v="0"/>
    <n v="0"/>
    <n v="13502"/>
    <n v="77.958299999999994"/>
    <x v="50"/>
    <x v="0"/>
  </r>
  <r>
    <n v="276"/>
    <n v="277"/>
    <x v="0"/>
    <x v="0"/>
    <x v="276"/>
    <x v="1"/>
    <x v="33"/>
    <x v="1"/>
    <n v="0"/>
    <n v="347073"/>
    <n v="7.75"/>
    <x v="0"/>
    <x v="0"/>
  </r>
  <r>
    <n v="277"/>
    <n v="278"/>
    <x v="0"/>
    <x v="2"/>
    <x v="277"/>
    <x v="0"/>
    <x v="4"/>
    <x v="1"/>
    <n v="0"/>
    <n v="239853"/>
    <n v="0"/>
    <x v="0"/>
    <x v="0"/>
  </r>
  <r>
    <n v="278"/>
    <n v="279"/>
    <x v="0"/>
    <x v="0"/>
    <x v="278"/>
    <x v="0"/>
    <x v="26"/>
    <x v="3"/>
    <n v="1"/>
    <n v="382652"/>
    <n v="29.125"/>
    <x v="0"/>
    <x v="2"/>
  </r>
  <r>
    <n v="279"/>
    <n v="280"/>
    <x v="1"/>
    <x v="0"/>
    <x v="279"/>
    <x v="1"/>
    <x v="3"/>
    <x v="0"/>
    <n v="1"/>
    <s v="C.A. 2673"/>
    <n v="20.25"/>
    <x v="0"/>
    <x v="0"/>
  </r>
  <r>
    <n v="280"/>
    <n v="281"/>
    <x v="0"/>
    <x v="0"/>
    <x v="280"/>
    <x v="0"/>
    <x v="29"/>
    <x v="1"/>
    <n v="0"/>
    <n v="336439"/>
    <n v="7.75"/>
    <x v="0"/>
    <x v="2"/>
  </r>
  <r>
    <n v="281"/>
    <n v="282"/>
    <x v="0"/>
    <x v="0"/>
    <x v="281"/>
    <x v="0"/>
    <x v="17"/>
    <x v="1"/>
    <n v="0"/>
    <n v="347464"/>
    <n v="7.8541999999999996"/>
    <x v="0"/>
    <x v="0"/>
  </r>
  <r>
    <n v="282"/>
    <n v="283"/>
    <x v="0"/>
    <x v="0"/>
    <x v="282"/>
    <x v="0"/>
    <x v="36"/>
    <x v="1"/>
    <n v="0"/>
    <n v="345778"/>
    <n v="9.5"/>
    <x v="0"/>
    <x v="0"/>
  </r>
  <r>
    <n v="283"/>
    <n v="284"/>
    <x v="1"/>
    <x v="0"/>
    <x v="283"/>
    <x v="0"/>
    <x v="19"/>
    <x v="1"/>
    <n v="0"/>
    <s v="A/5. 10482"/>
    <n v="8.0500000000000007"/>
    <x v="0"/>
    <x v="0"/>
  </r>
  <r>
    <n v="284"/>
    <n v="285"/>
    <x v="0"/>
    <x v="1"/>
    <x v="284"/>
    <x v="0"/>
    <x v="4"/>
    <x v="1"/>
    <n v="0"/>
    <n v="113056"/>
    <n v="26"/>
    <x v="51"/>
    <x v="0"/>
  </r>
  <r>
    <n v="285"/>
    <n v="286"/>
    <x v="0"/>
    <x v="0"/>
    <x v="285"/>
    <x v="0"/>
    <x v="40"/>
    <x v="1"/>
    <n v="0"/>
    <n v="349239"/>
    <n v="8.6624999999999996"/>
    <x v="0"/>
    <x v="1"/>
  </r>
  <r>
    <n v="286"/>
    <n v="287"/>
    <x v="1"/>
    <x v="0"/>
    <x v="286"/>
    <x v="0"/>
    <x v="39"/>
    <x v="1"/>
    <n v="0"/>
    <n v="345774"/>
    <n v="9.5"/>
    <x v="0"/>
    <x v="0"/>
  </r>
  <r>
    <n v="287"/>
    <n v="288"/>
    <x v="0"/>
    <x v="0"/>
    <x v="287"/>
    <x v="0"/>
    <x v="0"/>
    <x v="1"/>
    <n v="0"/>
    <n v="349206"/>
    <n v="7.8958000000000004"/>
    <x v="0"/>
    <x v="0"/>
  </r>
  <r>
    <n v="288"/>
    <n v="289"/>
    <x v="1"/>
    <x v="2"/>
    <x v="288"/>
    <x v="0"/>
    <x v="22"/>
    <x v="1"/>
    <n v="0"/>
    <n v="237798"/>
    <n v="13"/>
    <x v="0"/>
    <x v="0"/>
  </r>
  <r>
    <n v="289"/>
    <n v="290"/>
    <x v="1"/>
    <x v="0"/>
    <x v="289"/>
    <x v="1"/>
    <x v="0"/>
    <x v="1"/>
    <n v="0"/>
    <n v="370373"/>
    <n v="7.75"/>
    <x v="0"/>
    <x v="2"/>
  </r>
  <r>
    <n v="290"/>
    <n v="291"/>
    <x v="1"/>
    <x v="1"/>
    <x v="290"/>
    <x v="1"/>
    <x v="2"/>
    <x v="1"/>
    <n v="0"/>
    <n v="19877"/>
    <n v="78.849999999999994"/>
    <x v="0"/>
    <x v="0"/>
  </r>
  <r>
    <n v="291"/>
    <n v="292"/>
    <x v="1"/>
    <x v="1"/>
    <x v="291"/>
    <x v="1"/>
    <x v="19"/>
    <x v="0"/>
    <n v="0"/>
    <n v="11967"/>
    <n v="91.0792"/>
    <x v="52"/>
    <x v="1"/>
  </r>
  <r>
    <n v="292"/>
    <n v="293"/>
    <x v="0"/>
    <x v="2"/>
    <x v="292"/>
    <x v="0"/>
    <x v="62"/>
    <x v="1"/>
    <n v="0"/>
    <s v="SC/Paris 2163"/>
    <n v="12.875"/>
    <x v="53"/>
    <x v="1"/>
  </r>
  <r>
    <n v="293"/>
    <n v="294"/>
    <x v="0"/>
    <x v="0"/>
    <x v="293"/>
    <x v="1"/>
    <x v="42"/>
    <x v="1"/>
    <n v="0"/>
    <n v="349236"/>
    <n v="8.85"/>
    <x v="0"/>
    <x v="0"/>
  </r>
  <r>
    <n v="294"/>
    <n v="295"/>
    <x v="0"/>
    <x v="0"/>
    <x v="294"/>
    <x v="0"/>
    <x v="42"/>
    <x v="1"/>
    <n v="0"/>
    <n v="349233"/>
    <n v="7.8958000000000004"/>
    <x v="0"/>
    <x v="0"/>
  </r>
  <r>
    <n v="295"/>
    <n v="296"/>
    <x v="0"/>
    <x v="1"/>
    <x v="295"/>
    <x v="0"/>
    <x v="4"/>
    <x v="1"/>
    <n v="0"/>
    <s v="PC 17612"/>
    <n v="27.720800000000001"/>
    <x v="0"/>
    <x v="1"/>
  </r>
  <r>
    <n v="296"/>
    <n v="297"/>
    <x v="0"/>
    <x v="0"/>
    <x v="296"/>
    <x v="0"/>
    <x v="69"/>
    <x v="1"/>
    <n v="0"/>
    <n v="2693"/>
    <n v="7.2291999999999996"/>
    <x v="0"/>
    <x v="1"/>
  </r>
  <r>
    <n v="297"/>
    <n v="298"/>
    <x v="0"/>
    <x v="1"/>
    <x v="297"/>
    <x v="1"/>
    <x v="6"/>
    <x v="0"/>
    <n v="2"/>
    <n v="113781"/>
    <n v="151.55000000000001"/>
    <x v="54"/>
    <x v="0"/>
  </r>
  <r>
    <n v="298"/>
    <n v="299"/>
    <x v="1"/>
    <x v="1"/>
    <x v="298"/>
    <x v="0"/>
    <x v="4"/>
    <x v="1"/>
    <n v="0"/>
    <n v="19988"/>
    <n v="30.5"/>
    <x v="55"/>
    <x v="0"/>
  </r>
  <r>
    <n v="299"/>
    <n v="300"/>
    <x v="1"/>
    <x v="1"/>
    <x v="299"/>
    <x v="1"/>
    <x v="61"/>
    <x v="1"/>
    <n v="1"/>
    <s v="PC 17558"/>
    <n v="247.52080000000001"/>
    <x v="22"/>
    <x v="1"/>
  </r>
  <r>
    <n v="300"/>
    <n v="301"/>
    <x v="1"/>
    <x v="0"/>
    <x v="300"/>
    <x v="1"/>
    <x v="4"/>
    <x v="1"/>
    <n v="0"/>
    <n v="9234"/>
    <n v="7.75"/>
    <x v="0"/>
    <x v="2"/>
  </r>
  <r>
    <n v="301"/>
    <n v="302"/>
    <x v="1"/>
    <x v="0"/>
    <x v="301"/>
    <x v="0"/>
    <x v="4"/>
    <x v="4"/>
    <n v="0"/>
    <n v="367226"/>
    <n v="23.25"/>
    <x v="0"/>
    <x v="2"/>
  </r>
  <r>
    <n v="302"/>
    <n v="303"/>
    <x v="0"/>
    <x v="0"/>
    <x v="302"/>
    <x v="0"/>
    <x v="19"/>
    <x v="1"/>
    <n v="0"/>
    <s v="LINE"/>
    <n v="0"/>
    <x v="0"/>
    <x v="0"/>
  </r>
  <r>
    <n v="303"/>
    <n v="304"/>
    <x v="1"/>
    <x v="2"/>
    <x v="303"/>
    <x v="1"/>
    <x v="4"/>
    <x v="1"/>
    <n v="0"/>
    <n v="226593"/>
    <n v="12.35"/>
    <x v="23"/>
    <x v="2"/>
  </r>
  <r>
    <n v="304"/>
    <n v="305"/>
    <x v="0"/>
    <x v="0"/>
    <x v="304"/>
    <x v="0"/>
    <x v="4"/>
    <x v="1"/>
    <n v="0"/>
    <s v="A/5 2466"/>
    <n v="8.0500000000000007"/>
    <x v="0"/>
    <x v="0"/>
  </r>
  <r>
    <n v="305"/>
    <n v="306"/>
    <x v="1"/>
    <x v="1"/>
    <x v="305"/>
    <x v="2"/>
    <x v="70"/>
    <x v="0"/>
    <n v="2"/>
    <n v="113781"/>
    <n v="151.55000000000001"/>
    <x v="54"/>
    <x v="0"/>
  </r>
  <r>
    <n v="306"/>
    <n v="307"/>
    <x v="1"/>
    <x v="1"/>
    <x v="306"/>
    <x v="1"/>
    <x v="4"/>
    <x v="1"/>
    <n v="0"/>
    <n v="17421"/>
    <n v="110.88330000000001"/>
    <x v="0"/>
    <x v="1"/>
  </r>
  <r>
    <n v="307"/>
    <n v="308"/>
    <x v="1"/>
    <x v="1"/>
    <x v="307"/>
    <x v="1"/>
    <x v="34"/>
    <x v="0"/>
    <n v="0"/>
    <s v="PC 17758"/>
    <n v="108.9"/>
    <x v="56"/>
    <x v="1"/>
  </r>
  <r>
    <n v="308"/>
    <n v="309"/>
    <x v="0"/>
    <x v="2"/>
    <x v="308"/>
    <x v="0"/>
    <x v="39"/>
    <x v="0"/>
    <n v="0"/>
    <s v="P/PP 3381"/>
    <n v="24"/>
    <x v="0"/>
    <x v="1"/>
  </r>
  <r>
    <n v="309"/>
    <n v="310"/>
    <x v="1"/>
    <x v="1"/>
    <x v="309"/>
    <x v="1"/>
    <x v="39"/>
    <x v="1"/>
    <n v="0"/>
    <s v="PC 17485"/>
    <n v="56.929200000000002"/>
    <x v="57"/>
    <x v="1"/>
  </r>
  <r>
    <n v="310"/>
    <n v="311"/>
    <x v="1"/>
    <x v="1"/>
    <x v="310"/>
    <x v="1"/>
    <x v="42"/>
    <x v="1"/>
    <n v="0"/>
    <n v="11767"/>
    <n v="83.158299999999997"/>
    <x v="58"/>
    <x v="1"/>
  </r>
  <r>
    <n v="311"/>
    <n v="312"/>
    <x v="1"/>
    <x v="1"/>
    <x v="311"/>
    <x v="1"/>
    <x v="24"/>
    <x v="4"/>
    <n v="2"/>
    <s v="PC 17608"/>
    <n v="262.375"/>
    <x v="59"/>
    <x v="1"/>
  </r>
  <r>
    <n v="312"/>
    <n v="313"/>
    <x v="0"/>
    <x v="2"/>
    <x v="312"/>
    <x v="1"/>
    <x v="2"/>
    <x v="0"/>
    <n v="1"/>
    <n v="250651"/>
    <n v="26"/>
    <x v="0"/>
    <x v="0"/>
  </r>
  <r>
    <n v="313"/>
    <n v="314"/>
    <x v="0"/>
    <x v="0"/>
    <x v="313"/>
    <x v="0"/>
    <x v="17"/>
    <x v="1"/>
    <n v="0"/>
    <n v="349243"/>
    <n v="7.8958000000000004"/>
    <x v="0"/>
    <x v="0"/>
  </r>
  <r>
    <n v="314"/>
    <n v="315"/>
    <x v="0"/>
    <x v="2"/>
    <x v="314"/>
    <x v="0"/>
    <x v="71"/>
    <x v="0"/>
    <n v="1"/>
    <s v="F.C.C. 13529"/>
    <n v="26.25"/>
    <x v="0"/>
    <x v="0"/>
  </r>
  <r>
    <n v="315"/>
    <n v="316"/>
    <x v="1"/>
    <x v="0"/>
    <x v="315"/>
    <x v="1"/>
    <x v="2"/>
    <x v="1"/>
    <n v="0"/>
    <n v="347470"/>
    <n v="7.8541999999999996"/>
    <x v="0"/>
    <x v="0"/>
  </r>
  <r>
    <n v="316"/>
    <n v="317"/>
    <x v="1"/>
    <x v="2"/>
    <x v="316"/>
    <x v="1"/>
    <x v="42"/>
    <x v="0"/>
    <n v="0"/>
    <n v="244367"/>
    <n v="26"/>
    <x v="0"/>
    <x v="0"/>
  </r>
  <r>
    <n v="317"/>
    <n v="318"/>
    <x v="0"/>
    <x v="2"/>
    <x v="317"/>
    <x v="0"/>
    <x v="5"/>
    <x v="1"/>
    <n v="0"/>
    <n v="29011"/>
    <n v="14"/>
    <x v="0"/>
    <x v="0"/>
  </r>
  <r>
    <n v="318"/>
    <n v="319"/>
    <x v="1"/>
    <x v="1"/>
    <x v="318"/>
    <x v="1"/>
    <x v="14"/>
    <x v="1"/>
    <n v="2"/>
    <n v="36928"/>
    <n v="164.86670000000001"/>
    <x v="60"/>
    <x v="0"/>
  </r>
  <r>
    <n v="319"/>
    <n v="320"/>
    <x v="1"/>
    <x v="1"/>
    <x v="319"/>
    <x v="1"/>
    <x v="20"/>
    <x v="0"/>
    <n v="1"/>
    <n v="16966"/>
    <n v="134.5"/>
    <x v="61"/>
    <x v="1"/>
  </r>
  <r>
    <n v="320"/>
    <n v="321"/>
    <x v="0"/>
    <x v="0"/>
    <x v="320"/>
    <x v="0"/>
    <x v="0"/>
    <x v="1"/>
    <n v="0"/>
    <s v="A/5 21172"/>
    <n v="7.25"/>
    <x v="0"/>
    <x v="0"/>
  </r>
  <r>
    <n v="321"/>
    <n v="322"/>
    <x v="0"/>
    <x v="0"/>
    <x v="321"/>
    <x v="0"/>
    <x v="7"/>
    <x v="1"/>
    <n v="0"/>
    <n v="349219"/>
    <n v="7.8958000000000004"/>
    <x v="0"/>
    <x v="0"/>
  </r>
  <r>
    <n v="322"/>
    <n v="323"/>
    <x v="1"/>
    <x v="2"/>
    <x v="322"/>
    <x v="1"/>
    <x v="39"/>
    <x v="1"/>
    <n v="0"/>
    <n v="234818"/>
    <n v="12.35"/>
    <x v="0"/>
    <x v="2"/>
  </r>
  <r>
    <n v="323"/>
    <n v="324"/>
    <x v="1"/>
    <x v="2"/>
    <x v="323"/>
    <x v="1"/>
    <x v="0"/>
    <x v="0"/>
    <n v="1"/>
    <n v="248738"/>
    <n v="29"/>
    <x v="0"/>
    <x v="0"/>
  </r>
  <r>
    <n v="324"/>
    <n v="325"/>
    <x v="0"/>
    <x v="0"/>
    <x v="324"/>
    <x v="0"/>
    <x v="4"/>
    <x v="6"/>
    <n v="2"/>
    <s v="CA. 2343"/>
    <n v="69.55"/>
    <x v="0"/>
    <x v="0"/>
  </r>
  <r>
    <n v="325"/>
    <n v="326"/>
    <x v="1"/>
    <x v="1"/>
    <x v="325"/>
    <x v="1"/>
    <x v="62"/>
    <x v="1"/>
    <n v="0"/>
    <s v="PC 17760"/>
    <n v="135.63329999999999"/>
    <x v="62"/>
    <x v="1"/>
  </r>
  <r>
    <n v="326"/>
    <n v="327"/>
    <x v="0"/>
    <x v="0"/>
    <x v="326"/>
    <x v="0"/>
    <x v="59"/>
    <x v="1"/>
    <n v="0"/>
    <n v="345364"/>
    <n v="6.2374999999999998"/>
    <x v="0"/>
    <x v="0"/>
  </r>
  <r>
    <n v="327"/>
    <n v="328"/>
    <x v="1"/>
    <x v="2"/>
    <x v="327"/>
    <x v="1"/>
    <x v="62"/>
    <x v="1"/>
    <n v="0"/>
    <n v="28551"/>
    <n v="13"/>
    <x v="53"/>
    <x v="0"/>
  </r>
  <r>
    <n v="328"/>
    <n v="329"/>
    <x v="1"/>
    <x v="0"/>
    <x v="328"/>
    <x v="1"/>
    <x v="14"/>
    <x v="0"/>
    <n v="1"/>
    <n v="363291"/>
    <n v="20.524999999999999"/>
    <x v="0"/>
    <x v="0"/>
  </r>
  <r>
    <n v="329"/>
    <n v="330"/>
    <x v="1"/>
    <x v="1"/>
    <x v="329"/>
    <x v="1"/>
    <x v="36"/>
    <x v="1"/>
    <n v="1"/>
    <n v="111361"/>
    <n v="57.979199999999999"/>
    <x v="63"/>
    <x v="1"/>
  </r>
  <r>
    <n v="330"/>
    <n v="331"/>
    <x v="1"/>
    <x v="0"/>
    <x v="330"/>
    <x v="1"/>
    <x v="4"/>
    <x v="4"/>
    <n v="0"/>
    <n v="367226"/>
    <n v="23.25"/>
    <x v="0"/>
    <x v="2"/>
  </r>
  <r>
    <n v="331"/>
    <n v="332"/>
    <x v="0"/>
    <x v="1"/>
    <x v="331"/>
    <x v="0"/>
    <x v="63"/>
    <x v="1"/>
    <n v="0"/>
    <n v="113043"/>
    <n v="28.5"/>
    <x v="64"/>
    <x v="0"/>
  </r>
  <r>
    <n v="332"/>
    <n v="333"/>
    <x v="0"/>
    <x v="1"/>
    <x v="332"/>
    <x v="0"/>
    <x v="1"/>
    <x v="1"/>
    <n v="1"/>
    <s v="PC 17582"/>
    <n v="153.46250000000001"/>
    <x v="65"/>
    <x v="0"/>
  </r>
  <r>
    <n v="333"/>
    <n v="334"/>
    <x v="0"/>
    <x v="0"/>
    <x v="333"/>
    <x v="0"/>
    <x v="36"/>
    <x v="4"/>
    <n v="0"/>
    <n v="345764"/>
    <n v="18"/>
    <x v="0"/>
    <x v="0"/>
  </r>
  <r>
    <n v="334"/>
    <n v="335"/>
    <x v="1"/>
    <x v="1"/>
    <x v="334"/>
    <x v="1"/>
    <x v="4"/>
    <x v="0"/>
    <n v="0"/>
    <s v="PC 17611"/>
    <n v="133.65"/>
    <x v="0"/>
    <x v="0"/>
  </r>
  <r>
    <n v="335"/>
    <n v="336"/>
    <x v="0"/>
    <x v="0"/>
    <x v="335"/>
    <x v="0"/>
    <x v="4"/>
    <x v="1"/>
    <n v="0"/>
    <n v="349225"/>
    <n v="7.8958000000000004"/>
    <x v="0"/>
    <x v="0"/>
  </r>
  <r>
    <n v="336"/>
    <n v="337"/>
    <x v="0"/>
    <x v="1"/>
    <x v="336"/>
    <x v="0"/>
    <x v="28"/>
    <x v="0"/>
    <n v="0"/>
    <n v="113776"/>
    <n v="66.599999999999994"/>
    <x v="28"/>
    <x v="0"/>
  </r>
  <r>
    <n v="337"/>
    <n v="338"/>
    <x v="1"/>
    <x v="1"/>
    <x v="337"/>
    <x v="1"/>
    <x v="66"/>
    <x v="1"/>
    <n v="0"/>
    <n v="16966"/>
    <n v="134.5"/>
    <x v="66"/>
    <x v="1"/>
  </r>
  <r>
    <n v="338"/>
    <n v="339"/>
    <x v="1"/>
    <x v="0"/>
    <x v="338"/>
    <x v="0"/>
    <x v="33"/>
    <x v="1"/>
    <n v="0"/>
    <n v="7598"/>
    <n v="8.0500000000000007"/>
    <x v="0"/>
    <x v="0"/>
  </r>
  <r>
    <n v="339"/>
    <n v="340"/>
    <x v="0"/>
    <x v="1"/>
    <x v="339"/>
    <x v="0"/>
    <x v="33"/>
    <x v="1"/>
    <n v="0"/>
    <n v="113784"/>
    <n v="35.5"/>
    <x v="67"/>
    <x v="0"/>
  </r>
  <r>
    <n v="340"/>
    <n v="341"/>
    <x v="1"/>
    <x v="2"/>
    <x v="340"/>
    <x v="0"/>
    <x v="6"/>
    <x v="0"/>
    <n v="1"/>
    <n v="230080"/>
    <n v="26"/>
    <x v="27"/>
    <x v="0"/>
  </r>
  <r>
    <n v="341"/>
    <n v="342"/>
    <x v="1"/>
    <x v="1"/>
    <x v="341"/>
    <x v="1"/>
    <x v="42"/>
    <x v="2"/>
    <n v="2"/>
    <n v="19950"/>
    <n v="263"/>
    <x v="8"/>
    <x v="0"/>
  </r>
  <r>
    <n v="342"/>
    <n v="343"/>
    <x v="0"/>
    <x v="2"/>
    <x v="342"/>
    <x v="0"/>
    <x v="17"/>
    <x v="1"/>
    <n v="0"/>
    <n v="248740"/>
    <n v="13"/>
    <x v="0"/>
    <x v="0"/>
  </r>
  <r>
    <n v="343"/>
    <n v="344"/>
    <x v="0"/>
    <x v="2"/>
    <x v="343"/>
    <x v="0"/>
    <x v="37"/>
    <x v="1"/>
    <n v="0"/>
    <n v="244361"/>
    <n v="13"/>
    <x v="0"/>
    <x v="0"/>
  </r>
  <r>
    <n v="344"/>
    <n v="345"/>
    <x v="0"/>
    <x v="2"/>
    <x v="344"/>
    <x v="0"/>
    <x v="62"/>
    <x v="1"/>
    <n v="0"/>
    <n v="229236"/>
    <n v="13"/>
    <x v="0"/>
    <x v="0"/>
  </r>
  <r>
    <n v="345"/>
    <n v="346"/>
    <x v="1"/>
    <x v="2"/>
    <x v="345"/>
    <x v="1"/>
    <x v="42"/>
    <x v="1"/>
    <n v="0"/>
    <n v="248733"/>
    <n v="13"/>
    <x v="15"/>
    <x v="0"/>
  </r>
  <r>
    <n v="346"/>
    <n v="347"/>
    <x v="1"/>
    <x v="2"/>
    <x v="346"/>
    <x v="1"/>
    <x v="20"/>
    <x v="1"/>
    <n v="0"/>
    <n v="31418"/>
    <n v="13"/>
    <x v="0"/>
    <x v="0"/>
  </r>
  <r>
    <n v="347"/>
    <n v="348"/>
    <x v="1"/>
    <x v="0"/>
    <x v="347"/>
    <x v="1"/>
    <x v="4"/>
    <x v="0"/>
    <n v="0"/>
    <n v="386525"/>
    <n v="16.100000000000001"/>
    <x v="0"/>
    <x v="0"/>
  </r>
  <r>
    <n v="348"/>
    <n v="349"/>
    <x v="1"/>
    <x v="0"/>
    <x v="348"/>
    <x v="0"/>
    <x v="25"/>
    <x v="0"/>
    <n v="1"/>
    <s v="C.A. 37671"/>
    <n v="15.9"/>
    <x v="0"/>
    <x v="0"/>
  </r>
  <r>
    <n v="349"/>
    <n v="350"/>
    <x v="0"/>
    <x v="0"/>
    <x v="349"/>
    <x v="0"/>
    <x v="22"/>
    <x v="1"/>
    <n v="0"/>
    <n v="315088"/>
    <n v="8.6624999999999996"/>
    <x v="0"/>
    <x v="0"/>
  </r>
  <r>
    <n v="350"/>
    <n v="351"/>
    <x v="0"/>
    <x v="0"/>
    <x v="350"/>
    <x v="0"/>
    <x v="41"/>
    <x v="1"/>
    <n v="0"/>
    <n v="7267"/>
    <n v="9.2249999999999996"/>
    <x v="0"/>
    <x v="0"/>
  </r>
  <r>
    <n v="351"/>
    <n v="352"/>
    <x v="0"/>
    <x v="1"/>
    <x v="351"/>
    <x v="0"/>
    <x v="4"/>
    <x v="1"/>
    <n v="0"/>
    <n v="113510"/>
    <n v="35"/>
    <x v="68"/>
    <x v="0"/>
  </r>
  <r>
    <n v="352"/>
    <n v="353"/>
    <x v="0"/>
    <x v="0"/>
    <x v="352"/>
    <x v="0"/>
    <x v="16"/>
    <x v="0"/>
    <n v="1"/>
    <n v="2695"/>
    <n v="7.2291999999999996"/>
    <x v="0"/>
    <x v="1"/>
  </r>
  <r>
    <n v="353"/>
    <n v="354"/>
    <x v="0"/>
    <x v="0"/>
    <x v="353"/>
    <x v="0"/>
    <x v="37"/>
    <x v="0"/>
    <n v="0"/>
    <n v="349237"/>
    <n v="17.8"/>
    <x v="0"/>
    <x v="0"/>
  </r>
  <r>
    <n v="354"/>
    <n v="355"/>
    <x v="0"/>
    <x v="0"/>
    <x v="354"/>
    <x v="0"/>
    <x v="4"/>
    <x v="1"/>
    <n v="0"/>
    <n v="2647"/>
    <n v="7.2249999999999996"/>
    <x v="0"/>
    <x v="1"/>
  </r>
  <r>
    <n v="355"/>
    <n v="356"/>
    <x v="0"/>
    <x v="0"/>
    <x v="355"/>
    <x v="0"/>
    <x v="17"/>
    <x v="1"/>
    <n v="0"/>
    <n v="345783"/>
    <n v="9.5"/>
    <x v="0"/>
    <x v="0"/>
  </r>
  <r>
    <n v="356"/>
    <n v="357"/>
    <x v="1"/>
    <x v="1"/>
    <x v="356"/>
    <x v="1"/>
    <x v="0"/>
    <x v="1"/>
    <n v="1"/>
    <n v="113505"/>
    <n v="55"/>
    <x v="29"/>
    <x v="0"/>
  </r>
  <r>
    <n v="357"/>
    <n v="358"/>
    <x v="0"/>
    <x v="2"/>
    <x v="357"/>
    <x v="1"/>
    <x v="1"/>
    <x v="1"/>
    <n v="0"/>
    <n v="237671"/>
    <n v="13"/>
    <x v="0"/>
    <x v="0"/>
  </r>
  <r>
    <n v="358"/>
    <n v="359"/>
    <x v="1"/>
    <x v="0"/>
    <x v="358"/>
    <x v="1"/>
    <x v="4"/>
    <x v="1"/>
    <n v="0"/>
    <n v="330931"/>
    <n v="7.8792"/>
    <x v="0"/>
    <x v="2"/>
  </r>
  <r>
    <n v="359"/>
    <n v="360"/>
    <x v="1"/>
    <x v="0"/>
    <x v="359"/>
    <x v="1"/>
    <x v="4"/>
    <x v="1"/>
    <n v="0"/>
    <n v="330980"/>
    <n v="7.8792"/>
    <x v="0"/>
    <x v="2"/>
  </r>
  <r>
    <n v="360"/>
    <n v="361"/>
    <x v="0"/>
    <x v="0"/>
    <x v="360"/>
    <x v="0"/>
    <x v="20"/>
    <x v="0"/>
    <n v="4"/>
    <n v="347088"/>
    <n v="27.9"/>
    <x v="0"/>
    <x v="0"/>
  </r>
  <r>
    <n v="361"/>
    <n v="362"/>
    <x v="0"/>
    <x v="2"/>
    <x v="361"/>
    <x v="0"/>
    <x v="28"/>
    <x v="0"/>
    <n v="0"/>
    <s v="SC/PARIS 2167"/>
    <n v="27.720800000000001"/>
    <x v="0"/>
    <x v="1"/>
  </r>
  <r>
    <n v="362"/>
    <n v="363"/>
    <x v="0"/>
    <x v="0"/>
    <x v="362"/>
    <x v="1"/>
    <x v="33"/>
    <x v="1"/>
    <n v="1"/>
    <n v="2691"/>
    <n v="14.4542"/>
    <x v="0"/>
    <x v="1"/>
  </r>
  <r>
    <n v="363"/>
    <n v="364"/>
    <x v="0"/>
    <x v="0"/>
    <x v="363"/>
    <x v="0"/>
    <x v="3"/>
    <x v="1"/>
    <n v="0"/>
    <s v="SOTON/O.Q. 3101310"/>
    <n v="7.05"/>
    <x v="0"/>
    <x v="0"/>
  </r>
  <r>
    <n v="364"/>
    <n v="365"/>
    <x v="0"/>
    <x v="0"/>
    <x v="364"/>
    <x v="0"/>
    <x v="4"/>
    <x v="0"/>
    <n v="0"/>
    <n v="370365"/>
    <n v="15.5"/>
    <x v="0"/>
    <x v="2"/>
  </r>
  <r>
    <n v="365"/>
    <n v="366"/>
    <x v="0"/>
    <x v="0"/>
    <x v="365"/>
    <x v="0"/>
    <x v="39"/>
    <x v="1"/>
    <n v="0"/>
    <s v="C 7076"/>
    <n v="7.25"/>
    <x v="0"/>
    <x v="0"/>
  </r>
  <r>
    <n v="366"/>
    <n v="367"/>
    <x v="1"/>
    <x v="1"/>
    <x v="366"/>
    <x v="1"/>
    <x v="72"/>
    <x v="0"/>
    <n v="0"/>
    <n v="110813"/>
    <n v="75.25"/>
    <x v="69"/>
    <x v="1"/>
  </r>
  <r>
    <n v="367"/>
    <n v="368"/>
    <x v="1"/>
    <x v="0"/>
    <x v="367"/>
    <x v="1"/>
    <x v="4"/>
    <x v="1"/>
    <n v="0"/>
    <n v="2626"/>
    <n v="7.2291999999999996"/>
    <x v="0"/>
    <x v="1"/>
  </r>
  <r>
    <n v="368"/>
    <n v="369"/>
    <x v="1"/>
    <x v="0"/>
    <x v="368"/>
    <x v="1"/>
    <x v="4"/>
    <x v="1"/>
    <n v="0"/>
    <n v="14313"/>
    <n v="7.75"/>
    <x v="0"/>
    <x v="2"/>
  </r>
  <r>
    <n v="369"/>
    <n v="370"/>
    <x v="1"/>
    <x v="1"/>
    <x v="369"/>
    <x v="1"/>
    <x v="42"/>
    <x v="1"/>
    <n v="0"/>
    <s v="PC 17477"/>
    <n v="69.3"/>
    <x v="70"/>
    <x v="1"/>
  </r>
  <r>
    <n v="370"/>
    <n v="371"/>
    <x v="1"/>
    <x v="1"/>
    <x v="370"/>
    <x v="0"/>
    <x v="37"/>
    <x v="0"/>
    <n v="0"/>
    <n v="11765"/>
    <n v="55.441699999999997"/>
    <x v="71"/>
    <x v="1"/>
  </r>
  <r>
    <n v="371"/>
    <n v="372"/>
    <x v="0"/>
    <x v="0"/>
    <x v="371"/>
    <x v="0"/>
    <x v="24"/>
    <x v="0"/>
    <n v="0"/>
    <n v="3101267"/>
    <n v="6.4958"/>
    <x v="0"/>
    <x v="0"/>
  </r>
  <r>
    <n v="372"/>
    <n v="373"/>
    <x v="0"/>
    <x v="0"/>
    <x v="372"/>
    <x v="0"/>
    <x v="19"/>
    <x v="1"/>
    <n v="0"/>
    <n v="323951"/>
    <n v="8.0500000000000007"/>
    <x v="0"/>
    <x v="0"/>
  </r>
  <r>
    <n v="373"/>
    <n v="374"/>
    <x v="0"/>
    <x v="1"/>
    <x v="373"/>
    <x v="0"/>
    <x v="0"/>
    <x v="1"/>
    <n v="0"/>
    <s v="PC 17760"/>
    <n v="135.63329999999999"/>
    <x v="0"/>
    <x v="1"/>
  </r>
  <r>
    <n v="374"/>
    <n v="375"/>
    <x v="0"/>
    <x v="0"/>
    <x v="374"/>
    <x v="1"/>
    <x v="25"/>
    <x v="2"/>
    <n v="1"/>
    <n v="349909"/>
    <n v="21.074999999999999"/>
    <x v="0"/>
    <x v="0"/>
  </r>
  <r>
    <n v="375"/>
    <n v="376"/>
    <x v="1"/>
    <x v="1"/>
    <x v="375"/>
    <x v="1"/>
    <x v="4"/>
    <x v="0"/>
    <n v="0"/>
    <s v="PC 17604"/>
    <n v="82.1708"/>
    <x v="0"/>
    <x v="1"/>
  </r>
  <r>
    <n v="376"/>
    <n v="377"/>
    <x v="1"/>
    <x v="0"/>
    <x v="376"/>
    <x v="1"/>
    <x v="0"/>
    <x v="1"/>
    <n v="0"/>
    <s v="C 7077"/>
    <n v="7.25"/>
    <x v="0"/>
    <x v="0"/>
  </r>
  <r>
    <n v="377"/>
    <n v="378"/>
    <x v="0"/>
    <x v="1"/>
    <x v="377"/>
    <x v="0"/>
    <x v="7"/>
    <x v="1"/>
    <n v="2"/>
    <n v="113503"/>
    <n v="211.5"/>
    <x v="72"/>
    <x v="1"/>
  </r>
  <r>
    <n v="378"/>
    <n v="379"/>
    <x v="0"/>
    <x v="0"/>
    <x v="378"/>
    <x v="0"/>
    <x v="11"/>
    <x v="1"/>
    <n v="0"/>
    <n v="2648"/>
    <n v="4.0125000000000002"/>
    <x v="0"/>
    <x v="1"/>
  </r>
  <r>
    <n v="379"/>
    <n v="380"/>
    <x v="0"/>
    <x v="0"/>
    <x v="379"/>
    <x v="0"/>
    <x v="19"/>
    <x v="1"/>
    <n v="0"/>
    <n v="347069"/>
    <n v="7.7750000000000004"/>
    <x v="0"/>
    <x v="0"/>
  </r>
  <r>
    <n v="380"/>
    <n v="381"/>
    <x v="1"/>
    <x v="1"/>
    <x v="380"/>
    <x v="1"/>
    <x v="22"/>
    <x v="1"/>
    <n v="0"/>
    <s v="PC 17757"/>
    <n v="227.52500000000001"/>
    <x v="0"/>
    <x v="1"/>
  </r>
  <r>
    <n v="381"/>
    <n v="382"/>
    <x v="1"/>
    <x v="0"/>
    <x v="381"/>
    <x v="1"/>
    <x v="58"/>
    <x v="1"/>
    <n v="2"/>
    <n v="2653"/>
    <n v="15.7417"/>
    <x v="0"/>
    <x v="1"/>
  </r>
  <r>
    <n v="382"/>
    <n v="383"/>
    <x v="0"/>
    <x v="0"/>
    <x v="382"/>
    <x v="0"/>
    <x v="35"/>
    <x v="1"/>
    <n v="0"/>
    <s v="STON/O 2. 3101293"/>
    <n v="7.9249999999999998"/>
    <x v="0"/>
    <x v="0"/>
  </r>
  <r>
    <n v="383"/>
    <n v="384"/>
    <x v="1"/>
    <x v="1"/>
    <x v="383"/>
    <x v="1"/>
    <x v="3"/>
    <x v="0"/>
    <n v="0"/>
    <n v="113789"/>
    <n v="52"/>
    <x v="0"/>
    <x v="0"/>
  </r>
  <r>
    <n v="384"/>
    <n v="385"/>
    <x v="0"/>
    <x v="0"/>
    <x v="384"/>
    <x v="0"/>
    <x v="4"/>
    <x v="1"/>
    <n v="0"/>
    <n v="349227"/>
    <n v="7.8958000000000004"/>
    <x v="0"/>
    <x v="0"/>
  </r>
  <r>
    <n v="385"/>
    <n v="386"/>
    <x v="0"/>
    <x v="2"/>
    <x v="385"/>
    <x v="0"/>
    <x v="24"/>
    <x v="1"/>
    <n v="0"/>
    <s v="S.O.C. 14879"/>
    <n v="73.5"/>
    <x v="0"/>
    <x v="0"/>
  </r>
  <r>
    <n v="386"/>
    <n v="387"/>
    <x v="0"/>
    <x v="0"/>
    <x v="386"/>
    <x v="0"/>
    <x v="58"/>
    <x v="5"/>
    <n v="2"/>
    <s v="CA 2144"/>
    <n v="46.9"/>
    <x v="0"/>
    <x v="0"/>
  </r>
  <r>
    <n v="387"/>
    <n v="388"/>
    <x v="1"/>
    <x v="2"/>
    <x v="387"/>
    <x v="1"/>
    <x v="62"/>
    <x v="1"/>
    <n v="0"/>
    <n v="27849"/>
    <n v="13"/>
    <x v="0"/>
    <x v="0"/>
  </r>
  <r>
    <n v="388"/>
    <n v="389"/>
    <x v="0"/>
    <x v="0"/>
    <x v="388"/>
    <x v="0"/>
    <x v="4"/>
    <x v="1"/>
    <n v="0"/>
    <n v="367655"/>
    <n v="7.7291999999999996"/>
    <x v="0"/>
    <x v="2"/>
  </r>
  <r>
    <n v="389"/>
    <n v="390"/>
    <x v="1"/>
    <x v="2"/>
    <x v="389"/>
    <x v="1"/>
    <x v="34"/>
    <x v="1"/>
    <n v="0"/>
    <s v="SC 1748"/>
    <n v="12"/>
    <x v="0"/>
    <x v="1"/>
  </r>
  <r>
    <n v="390"/>
    <n v="391"/>
    <x v="1"/>
    <x v="1"/>
    <x v="390"/>
    <x v="0"/>
    <x v="62"/>
    <x v="0"/>
    <n v="2"/>
    <n v="113760"/>
    <n v="120"/>
    <x v="73"/>
    <x v="0"/>
  </r>
  <r>
    <n v="391"/>
    <n v="392"/>
    <x v="1"/>
    <x v="0"/>
    <x v="391"/>
    <x v="0"/>
    <x v="23"/>
    <x v="1"/>
    <n v="0"/>
    <n v="350034"/>
    <n v="7.7957999999999998"/>
    <x v="0"/>
    <x v="0"/>
  </r>
  <r>
    <n v="392"/>
    <n v="393"/>
    <x v="0"/>
    <x v="0"/>
    <x v="392"/>
    <x v="0"/>
    <x v="17"/>
    <x v="4"/>
    <n v="0"/>
    <n v="3101277"/>
    <n v="7.9249999999999998"/>
    <x v="0"/>
    <x v="0"/>
  </r>
  <r>
    <n v="393"/>
    <n v="394"/>
    <x v="1"/>
    <x v="1"/>
    <x v="393"/>
    <x v="1"/>
    <x v="41"/>
    <x v="0"/>
    <n v="0"/>
    <n v="35273"/>
    <n v="113.27500000000001"/>
    <x v="38"/>
    <x v="1"/>
  </r>
  <r>
    <n v="394"/>
    <n v="395"/>
    <x v="1"/>
    <x v="0"/>
    <x v="394"/>
    <x v="1"/>
    <x v="42"/>
    <x v="1"/>
    <n v="2"/>
    <s v="PP 9549"/>
    <n v="16.7"/>
    <x v="4"/>
    <x v="0"/>
  </r>
  <r>
    <n v="395"/>
    <n v="396"/>
    <x v="0"/>
    <x v="0"/>
    <x v="395"/>
    <x v="0"/>
    <x v="0"/>
    <x v="1"/>
    <n v="0"/>
    <n v="350052"/>
    <n v="7.7957999999999998"/>
    <x v="0"/>
    <x v="0"/>
  </r>
  <r>
    <n v="396"/>
    <n v="397"/>
    <x v="0"/>
    <x v="0"/>
    <x v="396"/>
    <x v="1"/>
    <x v="14"/>
    <x v="1"/>
    <n v="0"/>
    <n v="350407"/>
    <n v="7.8541999999999996"/>
    <x v="0"/>
    <x v="0"/>
  </r>
  <r>
    <n v="397"/>
    <n v="398"/>
    <x v="0"/>
    <x v="2"/>
    <x v="397"/>
    <x v="0"/>
    <x v="43"/>
    <x v="1"/>
    <n v="0"/>
    <n v="28403"/>
    <n v="26"/>
    <x v="0"/>
    <x v="0"/>
  </r>
  <r>
    <n v="398"/>
    <n v="399"/>
    <x v="0"/>
    <x v="2"/>
    <x v="398"/>
    <x v="0"/>
    <x v="41"/>
    <x v="1"/>
    <n v="0"/>
    <n v="244278"/>
    <n v="10.5"/>
    <x v="0"/>
    <x v="0"/>
  </r>
  <r>
    <n v="399"/>
    <n v="400"/>
    <x v="1"/>
    <x v="2"/>
    <x v="399"/>
    <x v="1"/>
    <x v="17"/>
    <x v="1"/>
    <n v="0"/>
    <n v="240929"/>
    <n v="12.65"/>
    <x v="0"/>
    <x v="0"/>
  </r>
  <r>
    <n v="400"/>
    <n v="401"/>
    <x v="1"/>
    <x v="0"/>
    <x v="400"/>
    <x v="0"/>
    <x v="12"/>
    <x v="1"/>
    <n v="0"/>
    <s v="STON/O 2. 3101289"/>
    <n v="7.9249999999999998"/>
    <x v="0"/>
    <x v="0"/>
  </r>
  <r>
    <n v="401"/>
    <n v="402"/>
    <x v="0"/>
    <x v="0"/>
    <x v="401"/>
    <x v="0"/>
    <x v="2"/>
    <x v="1"/>
    <n v="0"/>
    <n v="341826"/>
    <n v="8.0500000000000007"/>
    <x v="0"/>
    <x v="0"/>
  </r>
  <r>
    <n v="402"/>
    <n v="403"/>
    <x v="0"/>
    <x v="0"/>
    <x v="402"/>
    <x v="1"/>
    <x v="23"/>
    <x v="0"/>
    <n v="0"/>
    <n v="4137"/>
    <n v="9.8249999999999993"/>
    <x v="0"/>
    <x v="0"/>
  </r>
  <r>
    <n v="403"/>
    <n v="404"/>
    <x v="0"/>
    <x v="0"/>
    <x v="403"/>
    <x v="0"/>
    <x v="17"/>
    <x v="0"/>
    <n v="0"/>
    <s v="STON/O2. 3101279"/>
    <n v="15.85"/>
    <x v="0"/>
    <x v="0"/>
  </r>
  <r>
    <n v="404"/>
    <n v="405"/>
    <x v="0"/>
    <x v="0"/>
    <x v="404"/>
    <x v="1"/>
    <x v="11"/>
    <x v="1"/>
    <n v="0"/>
    <n v="315096"/>
    <n v="8.6624999999999996"/>
    <x v="0"/>
    <x v="0"/>
  </r>
  <r>
    <n v="405"/>
    <n v="406"/>
    <x v="0"/>
    <x v="2"/>
    <x v="405"/>
    <x v="0"/>
    <x v="15"/>
    <x v="0"/>
    <n v="0"/>
    <n v="28664"/>
    <n v="21"/>
    <x v="0"/>
    <x v="0"/>
  </r>
  <r>
    <n v="406"/>
    <n v="407"/>
    <x v="0"/>
    <x v="0"/>
    <x v="406"/>
    <x v="0"/>
    <x v="54"/>
    <x v="1"/>
    <n v="0"/>
    <n v="347064"/>
    <n v="7.75"/>
    <x v="0"/>
    <x v="0"/>
  </r>
  <r>
    <n v="407"/>
    <n v="408"/>
    <x v="1"/>
    <x v="2"/>
    <x v="407"/>
    <x v="0"/>
    <x v="25"/>
    <x v="0"/>
    <n v="1"/>
    <n v="29106"/>
    <n v="18.75"/>
    <x v="0"/>
    <x v="0"/>
  </r>
  <r>
    <n v="408"/>
    <n v="409"/>
    <x v="0"/>
    <x v="0"/>
    <x v="408"/>
    <x v="0"/>
    <x v="23"/>
    <x v="1"/>
    <n v="0"/>
    <n v="312992"/>
    <n v="7.7750000000000004"/>
    <x v="0"/>
    <x v="0"/>
  </r>
  <r>
    <n v="409"/>
    <n v="410"/>
    <x v="0"/>
    <x v="0"/>
    <x v="409"/>
    <x v="1"/>
    <x v="4"/>
    <x v="2"/>
    <n v="1"/>
    <n v="4133"/>
    <n v="25.466699999999999"/>
    <x v="0"/>
    <x v="0"/>
  </r>
  <r>
    <n v="410"/>
    <n v="411"/>
    <x v="0"/>
    <x v="0"/>
    <x v="410"/>
    <x v="0"/>
    <x v="4"/>
    <x v="1"/>
    <n v="0"/>
    <n v="349222"/>
    <n v="7.8958000000000004"/>
    <x v="0"/>
    <x v="0"/>
  </r>
  <r>
    <n v="411"/>
    <n v="412"/>
    <x v="0"/>
    <x v="0"/>
    <x v="411"/>
    <x v="0"/>
    <x v="4"/>
    <x v="1"/>
    <n v="0"/>
    <n v="394140"/>
    <n v="6.8582999999999998"/>
    <x v="0"/>
    <x v="2"/>
  </r>
  <r>
    <n v="412"/>
    <n v="413"/>
    <x v="1"/>
    <x v="1"/>
    <x v="412"/>
    <x v="1"/>
    <x v="40"/>
    <x v="0"/>
    <n v="0"/>
    <n v="19928"/>
    <n v="90"/>
    <x v="41"/>
    <x v="2"/>
  </r>
  <r>
    <n v="413"/>
    <n v="414"/>
    <x v="0"/>
    <x v="2"/>
    <x v="413"/>
    <x v="0"/>
    <x v="4"/>
    <x v="1"/>
    <n v="0"/>
    <n v="239853"/>
    <n v="0"/>
    <x v="0"/>
    <x v="0"/>
  </r>
  <r>
    <n v="414"/>
    <n v="415"/>
    <x v="1"/>
    <x v="0"/>
    <x v="414"/>
    <x v="0"/>
    <x v="57"/>
    <x v="1"/>
    <n v="0"/>
    <s v="STON/O 2. 3101269"/>
    <n v="7.9249999999999998"/>
    <x v="0"/>
    <x v="0"/>
  </r>
  <r>
    <n v="415"/>
    <n v="416"/>
    <x v="0"/>
    <x v="0"/>
    <x v="415"/>
    <x v="1"/>
    <x v="4"/>
    <x v="1"/>
    <n v="0"/>
    <n v="343095"/>
    <n v="8.0500000000000007"/>
    <x v="0"/>
    <x v="0"/>
  </r>
  <r>
    <n v="416"/>
    <n v="417"/>
    <x v="1"/>
    <x v="2"/>
    <x v="416"/>
    <x v="1"/>
    <x v="15"/>
    <x v="0"/>
    <n v="1"/>
    <n v="28220"/>
    <n v="32.5"/>
    <x v="0"/>
    <x v="0"/>
  </r>
  <r>
    <n v="417"/>
    <n v="418"/>
    <x v="1"/>
    <x v="2"/>
    <x v="417"/>
    <x v="1"/>
    <x v="24"/>
    <x v="1"/>
    <n v="2"/>
    <n v="250652"/>
    <n v="13"/>
    <x v="0"/>
    <x v="0"/>
  </r>
  <r>
    <n v="418"/>
    <n v="419"/>
    <x v="0"/>
    <x v="2"/>
    <x v="418"/>
    <x v="0"/>
    <x v="39"/>
    <x v="1"/>
    <n v="0"/>
    <n v="28228"/>
    <n v="13"/>
    <x v="0"/>
    <x v="0"/>
  </r>
  <r>
    <n v="419"/>
    <n v="420"/>
    <x v="0"/>
    <x v="0"/>
    <x v="419"/>
    <x v="1"/>
    <x v="73"/>
    <x v="1"/>
    <n v="2"/>
    <n v="345773"/>
    <n v="24.15"/>
    <x v="0"/>
    <x v="0"/>
  </r>
  <r>
    <n v="420"/>
    <n v="421"/>
    <x v="0"/>
    <x v="0"/>
    <x v="420"/>
    <x v="0"/>
    <x v="4"/>
    <x v="1"/>
    <n v="0"/>
    <n v="349254"/>
    <n v="7.8958000000000004"/>
    <x v="0"/>
    <x v="1"/>
  </r>
  <r>
    <n v="421"/>
    <n v="422"/>
    <x v="0"/>
    <x v="0"/>
    <x v="421"/>
    <x v="0"/>
    <x v="23"/>
    <x v="1"/>
    <n v="0"/>
    <s v="A/5. 13032"/>
    <n v="7.7332999999999998"/>
    <x v="0"/>
    <x v="2"/>
  </r>
  <r>
    <n v="422"/>
    <n v="423"/>
    <x v="0"/>
    <x v="0"/>
    <x v="422"/>
    <x v="0"/>
    <x v="28"/>
    <x v="1"/>
    <n v="0"/>
    <n v="315082"/>
    <n v="7.875"/>
    <x v="0"/>
    <x v="0"/>
  </r>
  <r>
    <n v="423"/>
    <n v="424"/>
    <x v="0"/>
    <x v="0"/>
    <x v="423"/>
    <x v="1"/>
    <x v="17"/>
    <x v="0"/>
    <n v="1"/>
    <n v="347080"/>
    <n v="14.4"/>
    <x v="0"/>
    <x v="0"/>
  </r>
  <r>
    <n v="424"/>
    <n v="425"/>
    <x v="0"/>
    <x v="0"/>
    <x v="424"/>
    <x v="0"/>
    <x v="24"/>
    <x v="0"/>
    <n v="1"/>
    <n v="370129"/>
    <n v="20.212499999999999"/>
    <x v="0"/>
    <x v="0"/>
  </r>
  <r>
    <n v="425"/>
    <n v="426"/>
    <x v="0"/>
    <x v="0"/>
    <x v="425"/>
    <x v="0"/>
    <x v="4"/>
    <x v="1"/>
    <n v="0"/>
    <s v="A/4. 34244"/>
    <n v="7.25"/>
    <x v="0"/>
    <x v="0"/>
  </r>
  <r>
    <n v="426"/>
    <n v="427"/>
    <x v="1"/>
    <x v="2"/>
    <x v="426"/>
    <x v="1"/>
    <x v="17"/>
    <x v="0"/>
    <n v="0"/>
    <n v="2003"/>
    <n v="26"/>
    <x v="0"/>
    <x v="0"/>
  </r>
  <r>
    <n v="427"/>
    <n v="428"/>
    <x v="1"/>
    <x v="2"/>
    <x v="427"/>
    <x v="1"/>
    <x v="19"/>
    <x v="1"/>
    <n v="0"/>
    <n v="250655"/>
    <n v="26"/>
    <x v="0"/>
    <x v="0"/>
  </r>
  <r>
    <n v="428"/>
    <n v="429"/>
    <x v="0"/>
    <x v="0"/>
    <x v="428"/>
    <x v="0"/>
    <x v="4"/>
    <x v="1"/>
    <n v="0"/>
    <n v="364851"/>
    <n v="7.75"/>
    <x v="0"/>
    <x v="2"/>
  </r>
  <r>
    <n v="429"/>
    <n v="430"/>
    <x v="1"/>
    <x v="0"/>
    <x v="429"/>
    <x v="0"/>
    <x v="35"/>
    <x v="1"/>
    <n v="0"/>
    <s v="SOTON/O.Q. 392078"/>
    <n v="8.0500000000000007"/>
    <x v="74"/>
    <x v="0"/>
  </r>
  <r>
    <n v="430"/>
    <n v="431"/>
    <x v="1"/>
    <x v="1"/>
    <x v="430"/>
    <x v="0"/>
    <x v="17"/>
    <x v="1"/>
    <n v="0"/>
    <n v="110564"/>
    <n v="26.55"/>
    <x v="12"/>
    <x v="0"/>
  </r>
  <r>
    <n v="431"/>
    <n v="432"/>
    <x v="1"/>
    <x v="0"/>
    <x v="431"/>
    <x v="1"/>
    <x v="4"/>
    <x v="0"/>
    <n v="0"/>
    <n v="376564"/>
    <n v="16.100000000000001"/>
    <x v="0"/>
    <x v="0"/>
  </r>
  <r>
    <n v="432"/>
    <n v="433"/>
    <x v="1"/>
    <x v="2"/>
    <x v="432"/>
    <x v="1"/>
    <x v="22"/>
    <x v="0"/>
    <n v="0"/>
    <s v="SC/AH 3085"/>
    <n v="26"/>
    <x v="0"/>
    <x v="0"/>
  </r>
  <r>
    <n v="433"/>
    <n v="434"/>
    <x v="0"/>
    <x v="0"/>
    <x v="433"/>
    <x v="0"/>
    <x v="34"/>
    <x v="1"/>
    <n v="0"/>
    <s v="STON/O 2. 3101274"/>
    <n v="7.125"/>
    <x v="0"/>
    <x v="0"/>
  </r>
  <r>
    <n v="434"/>
    <n v="435"/>
    <x v="0"/>
    <x v="1"/>
    <x v="434"/>
    <x v="0"/>
    <x v="61"/>
    <x v="0"/>
    <n v="0"/>
    <n v="13507"/>
    <n v="55.9"/>
    <x v="75"/>
    <x v="0"/>
  </r>
  <r>
    <n v="435"/>
    <n v="436"/>
    <x v="1"/>
    <x v="1"/>
    <x v="435"/>
    <x v="1"/>
    <x v="8"/>
    <x v="0"/>
    <n v="2"/>
    <n v="113760"/>
    <n v="120"/>
    <x v="73"/>
    <x v="0"/>
  </r>
  <r>
    <n v="436"/>
    <n v="437"/>
    <x v="0"/>
    <x v="0"/>
    <x v="436"/>
    <x v="1"/>
    <x v="23"/>
    <x v="4"/>
    <n v="2"/>
    <s v="W./C. 6608"/>
    <n v="34.375"/>
    <x v="0"/>
    <x v="0"/>
  </r>
  <r>
    <n v="437"/>
    <n v="438"/>
    <x v="1"/>
    <x v="2"/>
    <x v="437"/>
    <x v="1"/>
    <x v="42"/>
    <x v="4"/>
    <n v="3"/>
    <n v="29106"/>
    <n v="18.75"/>
    <x v="0"/>
    <x v="0"/>
  </r>
  <r>
    <n v="438"/>
    <n v="439"/>
    <x v="0"/>
    <x v="1"/>
    <x v="438"/>
    <x v="0"/>
    <x v="74"/>
    <x v="0"/>
    <n v="4"/>
    <n v="19950"/>
    <n v="263"/>
    <x v="8"/>
    <x v="0"/>
  </r>
  <r>
    <n v="439"/>
    <n v="440"/>
    <x v="0"/>
    <x v="2"/>
    <x v="439"/>
    <x v="0"/>
    <x v="14"/>
    <x v="1"/>
    <n v="0"/>
    <s v="C.A. 18723"/>
    <n v="10.5"/>
    <x v="0"/>
    <x v="0"/>
  </r>
  <r>
    <n v="440"/>
    <n v="441"/>
    <x v="1"/>
    <x v="2"/>
    <x v="440"/>
    <x v="1"/>
    <x v="33"/>
    <x v="0"/>
    <n v="1"/>
    <s v="F.C.C. 13529"/>
    <n v="26.25"/>
    <x v="0"/>
    <x v="0"/>
  </r>
  <r>
    <n v="441"/>
    <n v="442"/>
    <x v="0"/>
    <x v="0"/>
    <x v="441"/>
    <x v="0"/>
    <x v="11"/>
    <x v="1"/>
    <n v="0"/>
    <n v="345769"/>
    <n v="9.5"/>
    <x v="0"/>
    <x v="0"/>
  </r>
  <r>
    <n v="442"/>
    <n v="443"/>
    <x v="0"/>
    <x v="0"/>
    <x v="442"/>
    <x v="0"/>
    <x v="37"/>
    <x v="0"/>
    <n v="0"/>
    <n v="347076"/>
    <n v="7.7750000000000004"/>
    <x v="0"/>
    <x v="0"/>
  </r>
  <r>
    <n v="443"/>
    <n v="444"/>
    <x v="1"/>
    <x v="2"/>
    <x v="443"/>
    <x v="1"/>
    <x v="17"/>
    <x v="1"/>
    <n v="0"/>
    <n v="230434"/>
    <n v="13"/>
    <x v="0"/>
    <x v="0"/>
  </r>
  <r>
    <n v="444"/>
    <n v="445"/>
    <x v="1"/>
    <x v="0"/>
    <x v="444"/>
    <x v="0"/>
    <x v="4"/>
    <x v="1"/>
    <n v="0"/>
    <n v="65306"/>
    <n v="8.1125000000000007"/>
    <x v="0"/>
    <x v="0"/>
  </r>
  <r>
    <n v="445"/>
    <n v="446"/>
    <x v="1"/>
    <x v="1"/>
    <x v="445"/>
    <x v="0"/>
    <x v="9"/>
    <x v="1"/>
    <n v="2"/>
    <n v="33638"/>
    <n v="81.8583"/>
    <x v="76"/>
    <x v="0"/>
  </r>
  <r>
    <n v="446"/>
    <n v="447"/>
    <x v="1"/>
    <x v="2"/>
    <x v="446"/>
    <x v="1"/>
    <x v="75"/>
    <x v="1"/>
    <n v="1"/>
    <n v="250644"/>
    <n v="19.5"/>
    <x v="0"/>
    <x v="0"/>
  </r>
  <r>
    <n v="447"/>
    <n v="448"/>
    <x v="1"/>
    <x v="1"/>
    <x v="447"/>
    <x v="0"/>
    <x v="15"/>
    <x v="1"/>
    <n v="0"/>
    <n v="113794"/>
    <n v="26.55"/>
    <x v="0"/>
    <x v="0"/>
  </r>
  <r>
    <n v="448"/>
    <n v="449"/>
    <x v="1"/>
    <x v="0"/>
    <x v="448"/>
    <x v="1"/>
    <x v="31"/>
    <x v="4"/>
    <n v="1"/>
    <n v="2666"/>
    <n v="19.258299999999998"/>
    <x v="0"/>
    <x v="1"/>
  </r>
  <r>
    <n v="449"/>
    <n v="450"/>
    <x v="1"/>
    <x v="1"/>
    <x v="449"/>
    <x v="0"/>
    <x v="67"/>
    <x v="1"/>
    <n v="0"/>
    <n v="113786"/>
    <n v="30.5"/>
    <x v="77"/>
    <x v="0"/>
  </r>
  <r>
    <n v="450"/>
    <n v="451"/>
    <x v="0"/>
    <x v="2"/>
    <x v="450"/>
    <x v="0"/>
    <x v="62"/>
    <x v="0"/>
    <n v="2"/>
    <s v="C.A. 34651"/>
    <n v="27.75"/>
    <x v="0"/>
    <x v="0"/>
  </r>
  <r>
    <n v="451"/>
    <n v="452"/>
    <x v="0"/>
    <x v="0"/>
    <x v="451"/>
    <x v="0"/>
    <x v="4"/>
    <x v="0"/>
    <n v="0"/>
    <n v="65303"/>
    <n v="19.966699999999999"/>
    <x v="0"/>
    <x v="0"/>
  </r>
  <r>
    <n v="452"/>
    <n v="453"/>
    <x v="0"/>
    <x v="1"/>
    <x v="452"/>
    <x v="0"/>
    <x v="39"/>
    <x v="1"/>
    <n v="0"/>
    <n v="113051"/>
    <n v="27.75"/>
    <x v="78"/>
    <x v="1"/>
  </r>
  <r>
    <n v="453"/>
    <n v="454"/>
    <x v="1"/>
    <x v="1"/>
    <x v="453"/>
    <x v="0"/>
    <x v="27"/>
    <x v="0"/>
    <n v="0"/>
    <n v="17453"/>
    <n v="89.104200000000006"/>
    <x v="79"/>
    <x v="1"/>
  </r>
  <r>
    <n v="454"/>
    <n v="455"/>
    <x v="0"/>
    <x v="0"/>
    <x v="454"/>
    <x v="0"/>
    <x v="4"/>
    <x v="1"/>
    <n v="0"/>
    <s v="A/5 2817"/>
    <n v="8.0500000000000007"/>
    <x v="0"/>
    <x v="0"/>
  </r>
  <r>
    <n v="455"/>
    <n v="456"/>
    <x v="1"/>
    <x v="0"/>
    <x v="455"/>
    <x v="0"/>
    <x v="28"/>
    <x v="1"/>
    <n v="0"/>
    <n v="349240"/>
    <n v="7.8958000000000004"/>
    <x v="0"/>
    <x v="1"/>
  </r>
  <r>
    <n v="456"/>
    <n v="457"/>
    <x v="0"/>
    <x v="1"/>
    <x v="456"/>
    <x v="0"/>
    <x v="29"/>
    <x v="1"/>
    <n v="0"/>
    <n v="13509"/>
    <n v="26.55"/>
    <x v="80"/>
    <x v="0"/>
  </r>
  <r>
    <n v="457"/>
    <n v="458"/>
    <x v="1"/>
    <x v="1"/>
    <x v="457"/>
    <x v="1"/>
    <x v="4"/>
    <x v="0"/>
    <n v="0"/>
    <n v="17464"/>
    <n v="51.862499999999997"/>
    <x v="81"/>
    <x v="0"/>
  </r>
  <r>
    <n v="458"/>
    <n v="459"/>
    <x v="1"/>
    <x v="2"/>
    <x v="458"/>
    <x v="1"/>
    <x v="61"/>
    <x v="1"/>
    <n v="0"/>
    <s v="F.C.C. 13531"/>
    <n v="10.5"/>
    <x v="0"/>
    <x v="0"/>
  </r>
  <r>
    <n v="459"/>
    <n v="460"/>
    <x v="0"/>
    <x v="0"/>
    <x v="459"/>
    <x v="0"/>
    <x v="4"/>
    <x v="1"/>
    <n v="0"/>
    <n v="371060"/>
    <n v="7.75"/>
    <x v="0"/>
    <x v="2"/>
  </r>
  <r>
    <n v="460"/>
    <n v="461"/>
    <x v="1"/>
    <x v="1"/>
    <x v="460"/>
    <x v="0"/>
    <x v="76"/>
    <x v="1"/>
    <n v="0"/>
    <n v="19952"/>
    <n v="26.55"/>
    <x v="82"/>
    <x v="0"/>
  </r>
  <r>
    <n v="461"/>
    <n v="462"/>
    <x v="0"/>
    <x v="0"/>
    <x v="461"/>
    <x v="0"/>
    <x v="15"/>
    <x v="1"/>
    <n v="0"/>
    <n v="364506"/>
    <n v="8.0500000000000007"/>
    <x v="0"/>
    <x v="0"/>
  </r>
  <r>
    <n v="462"/>
    <n v="463"/>
    <x v="0"/>
    <x v="1"/>
    <x v="462"/>
    <x v="0"/>
    <x v="47"/>
    <x v="1"/>
    <n v="0"/>
    <n v="111320"/>
    <n v="38.5"/>
    <x v="83"/>
    <x v="0"/>
  </r>
  <r>
    <n v="463"/>
    <n v="464"/>
    <x v="0"/>
    <x v="2"/>
    <x v="463"/>
    <x v="0"/>
    <x v="76"/>
    <x v="1"/>
    <n v="0"/>
    <n v="234360"/>
    <n v="13"/>
    <x v="0"/>
    <x v="0"/>
  </r>
  <r>
    <n v="464"/>
    <n v="465"/>
    <x v="0"/>
    <x v="0"/>
    <x v="464"/>
    <x v="0"/>
    <x v="4"/>
    <x v="1"/>
    <n v="0"/>
    <s v="A/S 2816"/>
    <n v="8.0500000000000007"/>
    <x v="0"/>
    <x v="0"/>
  </r>
  <r>
    <n v="465"/>
    <n v="466"/>
    <x v="0"/>
    <x v="0"/>
    <x v="465"/>
    <x v="0"/>
    <x v="1"/>
    <x v="1"/>
    <n v="0"/>
    <s v="SOTON/O.Q. 3101306"/>
    <n v="7.05"/>
    <x v="0"/>
    <x v="0"/>
  </r>
  <r>
    <n v="466"/>
    <n v="467"/>
    <x v="0"/>
    <x v="2"/>
    <x v="466"/>
    <x v="0"/>
    <x v="4"/>
    <x v="1"/>
    <n v="0"/>
    <n v="239853"/>
    <n v="0"/>
    <x v="0"/>
    <x v="0"/>
  </r>
  <r>
    <n v="467"/>
    <n v="468"/>
    <x v="0"/>
    <x v="1"/>
    <x v="467"/>
    <x v="0"/>
    <x v="60"/>
    <x v="1"/>
    <n v="0"/>
    <n v="113792"/>
    <n v="26.55"/>
    <x v="0"/>
    <x v="0"/>
  </r>
  <r>
    <n v="468"/>
    <n v="469"/>
    <x v="0"/>
    <x v="0"/>
    <x v="468"/>
    <x v="0"/>
    <x v="4"/>
    <x v="1"/>
    <n v="0"/>
    <n v="36209"/>
    <n v="7.7249999999999996"/>
    <x v="0"/>
    <x v="2"/>
  </r>
  <r>
    <n v="469"/>
    <n v="470"/>
    <x v="1"/>
    <x v="0"/>
    <x v="469"/>
    <x v="3"/>
    <x v="77"/>
    <x v="4"/>
    <n v="1"/>
    <n v="2666"/>
    <n v="19.258299999999998"/>
    <x v="0"/>
    <x v="1"/>
  </r>
  <r>
    <n v="470"/>
    <n v="471"/>
    <x v="0"/>
    <x v="0"/>
    <x v="470"/>
    <x v="0"/>
    <x v="4"/>
    <x v="1"/>
    <n v="0"/>
    <n v="323592"/>
    <n v="7.25"/>
    <x v="0"/>
    <x v="0"/>
  </r>
  <r>
    <n v="471"/>
    <n v="472"/>
    <x v="0"/>
    <x v="0"/>
    <x v="471"/>
    <x v="0"/>
    <x v="1"/>
    <x v="1"/>
    <n v="0"/>
    <n v="315089"/>
    <n v="8.6624999999999996"/>
    <x v="0"/>
    <x v="0"/>
  </r>
  <r>
    <n v="472"/>
    <n v="473"/>
    <x v="1"/>
    <x v="2"/>
    <x v="472"/>
    <x v="1"/>
    <x v="40"/>
    <x v="0"/>
    <n v="2"/>
    <s v="C.A. 34651"/>
    <n v="27.75"/>
    <x v="0"/>
    <x v="0"/>
  </r>
  <r>
    <n v="473"/>
    <n v="474"/>
    <x v="1"/>
    <x v="2"/>
    <x v="473"/>
    <x v="1"/>
    <x v="41"/>
    <x v="1"/>
    <n v="0"/>
    <s v="SC/AH Basle 541"/>
    <n v="13.791700000000001"/>
    <x v="53"/>
    <x v="1"/>
  </r>
  <r>
    <n v="474"/>
    <n v="475"/>
    <x v="0"/>
    <x v="0"/>
    <x v="474"/>
    <x v="1"/>
    <x v="0"/>
    <x v="1"/>
    <n v="0"/>
    <n v="7553"/>
    <n v="9.8375000000000004"/>
    <x v="0"/>
    <x v="0"/>
  </r>
  <r>
    <n v="475"/>
    <n v="476"/>
    <x v="0"/>
    <x v="1"/>
    <x v="475"/>
    <x v="0"/>
    <x v="4"/>
    <x v="1"/>
    <n v="0"/>
    <n v="110465"/>
    <n v="52"/>
    <x v="84"/>
    <x v="0"/>
  </r>
  <r>
    <n v="476"/>
    <n v="477"/>
    <x v="0"/>
    <x v="2"/>
    <x v="476"/>
    <x v="0"/>
    <x v="15"/>
    <x v="0"/>
    <n v="0"/>
    <n v="31027"/>
    <n v="21"/>
    <x v="0"/>
    <x v="0"/>
  </r>
  <r>
    <n v="477"/>
    <n v="478"/>
    <x v="0"/>
    <x v="0"/>
    <x v="477"/>
    <x v="0"/>
    <x v="28"/>
    <x v="0"/>
    <n v="0"/>
    <n v="3460"/>
    <n v="7.0457999999999998"/>
    <x v="0"/>
    <x v="0"/>
  </r>
  <r>
    <n v="478"/>
    <n v="479"/>
    <x v="0"/>
    <x v="0"/>
    <x v="478"/>
    <x v="0"/>
    <x v="0"/>
    <x v="1"/>
    <n v="0"/>
    <n v="350060"/>
    <n v="7.5208000000000004"/>
    <x v="0"/>
    <x v="0"/>
  </r>
  <r>
    <n v="479"/>
    <n v="480"/>
    <x v="1"/>
    <x v="0"/>
    <x v="479"/>
    <x v="1"/>
    <x v="6"/>
    <x v="1"/>
    <n v="1"/>
    <n v="3101298"/>
    <n v="12.2875"/>
    <x v="0"/>
    <x v="0"/>
  </r>
  <r>
    <n v="480"/>
    <n v="481"/>
    <x v="0"/>
    <x v="0"/>
    <x v="480"/>
    <x v="0"/>
    <x v="52"/>
    <x v="5"/>
    <n v="2"/>
    <s v="CA 2144"/>
    <n v="46.9"/>
    <x v="0"/>
    <x v="0"/>
  </r>
  <r>
    <n v="481"/>
    <n v="482"/>
    <x v="0"/>
    <x v="2"/>
    <x v="481"/>
    <x v="0"/>
    <x v="4"/>
    <x v="1"/>
    <n v="0"/>
    <n v="239854"/>
    <n v="0"/>
    <x v="0"/>
    <x v="0"/>
  </r>
  <r>
    <n v="482"/>
    <n v="483"/>
    <x v="0"/>
    <x v="0"/>
    <x v="482"/>
    <x v="0"/>
    <x v="61"/>
    <x v="1"/>
    <n v="0"/>
    <s v="A/5 3594"/>
    <n v="8.0500000000000007"/>
    <x v="0"/>
    <x v="0"/>
  </r>
  <r>
    <n v="483"/>
    <n v="484"/>
    <x v="1"/>
    <x v="0"/>
    <x v="483"/>
    <x v="1"/>
    <x v="68"/>
    <x v="1"/>
    <n v="0"/>
    <n v="4134"/>
    <n v="9.5875000000000004"/>
    <x v="0"/>
    <x v="0"/>
  </r>
  <r>
    <n v="484"/>
    <n v="485"/>
    <x v="1"/>
    <x v="1"/>
    <x v="484"/>
    <x v="0"/>
    <x v="37"/>
    <x v="0"/>
    <n v="0"/>
    <n v="11967"/>
    <n v="91.0792"/>
    <x v="52"/>
    <x v="1"/>
  </r>
  <r>
    <n v="485"/>
    <n v="486"/>
    <x v="0"/>
    <x v="0"/>
    <x v="485"/>
    <x v="1"/>
    <x v="4"/>
    <x v="2"/>
    <n v="1"/>
    <n v="4133"/>
    <n v="25.466699999999999"/>
    <x v="0"/>
    <x v="0"/>
  </r>
  <r>
    <n v="486"/>
    <n v="487"/>
    <x v="1"/>
    <x v="1"/>
    <x v="486"/>
    <x v="1"/>
    <x v="3"/>
    <x v="0"/>
    <n v="0"/>
    <n v="19943"/>
    <n v="90"/>
    <x v="40"/>
    <x v="0"/>
  </r>
  <r>
    <n v="487"/>
    <n v="488"/>
    <x v="0"/>
    <x v="1"/>
    <x v="487"/>
    <x v="0"/>
    <x v="10"/>
    <x v="1"/>
    <n v="0"/>
    <n v="11771"/>
    <n v="29.7"/>
    <x v="85"/>
    <x v="1"/>
  </r>
  <r>
    <n v="488"/>
    <n v="489"/>
    <x v="0"/>
    <x v="0"/>
    <x v="488"/>
    <x v="0"/>
    <x v="39"/>
    <x v="1"/>
    <n v="0"/>
    <s v="A.5. 18509"/>
    <n v="8.0500000000000007"/>
    <x v="0"/>
    <x v="0"/>
  </r>
  <r>
    <n v="489"/>
    <n v="490"/>
    <x v="1"/>
    <x v="0"/>
    <x v="489"/>
    <x v="0"/>
    <x v="52"/>
    <x v="0"/>
    <n v="1"/>
    <s v="C.A. 37671"/>
    <n v="15.9"/>
    <x v="0"/>
    <x v="0"/>
  </r>
  <r>
    <n v="490"/>
    <n v="491"/>
    <x v="0"/>
    <x v="0"/>
    <x v="490"/>
    <x v="0"/>
    <x v="4"/>
    <x v="0"/>
    <n v="0"/>
    <n v="65304"/>
    <n v="19.966699999999999"/>
    <x v="0"/>
    <x v="0"/>
  </r>
  <r>
    <n v="491"/>
    <n v="492"/>
    <x v="0"/>
    <x v="0"/>
    <x v="491"/>
    <x v="0"/>
    <x v="23"/>
    <x v="1"/>
    <n v="0"/>
    <s v="SOTON/OQ 3101317"/>
    <n v="7.25"/>
    <x v="0"/>
    <x v="0"/>
  </r>
  <r>
    <n v="492"/>
    <n v="493"/>
    <x v="0"/>
    <x v="1"/>
    <x v="492"/>
    <x v="0"/>
    <x v="13"/>
    <x v="1"/>
    <n v="0"/>
    <n v="113787"/>
    <n v="30.5"/>
    <x v="86"/>
    <x v="0"/>
  </r>
  <r>
    <n v="493"/>
    <n v="494"/>
    <x v="0"/>
    <x v="1"/>
    <x v="493"/>
    <x v="0"/>
    <x v="45"/>
    <x v="1"/>
    <n v="0"/>
    <s v="PC 17609"/>
    <n v="49.504199999999997"/>
    <x v="0"/>
    <x v="1"/>
  </r>
  <r>
    <n v="494"/>
    <n v="495"/>
    <x v="0"/>
    <x v="0"/>
    <x v="494"/>
    <x v="0"/>
    <x v="23"/>
    <x v="1"/>
    <n v="0"/>
    <s v="A/4 45380"/>
    <n v="8.0500000000000007"/>
    <x v="0"/>
    <x v="0"/>
  </r>
  <r>
    <n v="495"/>
    <n v="496"/>
    <x v="0"/>
    <x v="0"/>
    <x v="495"/>
    <x v="0"/>
    <x v="4"/>
    <x v="1"/>
    <n v="0"/>
    <n v="2627"/>
    <n v="14.458299999999999"/>
    <x v="0"/>
    <x v="1"/>
  </r>
  <r>
    <n v="496"/>
    <n v="497"/>
    <x v="1"/>
    <x v="1"/>
    <x v="496"/>
    <x v="1"/>
    <x v="5"/>
    <x v="0"/>
    <n v="0"/>
    <n v="36947"/>
    <n v="78.2667"/>
    <x v="87"/>
    <x v="1"/>
  </r>
  <r>
    <n v="497"/>
    <n v="498"/>
    <x v="0"/>
    <x v="0"/>
    <x v="497"/>
    <x v="0"/>
    <x v="4"/>
    <x v="1"/>
    <n v="0"/>
    <s v="C.A. 6212"/>
    <n v="15.1"/>
    <x v="0"/>
    <x v="0"/>
  </r>
  <r>
    <n v="498"/>
    <n v="499"/>
    <x v="0"/>
    <x v="1"/>
    <x v="498"/>
    <x v="1"/>
    <x v="37"/>
    <x v="0"/>
    <n v="2"/>
    <n v="113781"/>
    <n v="151.55000000000001"/>
    <x v="54"/>
    <x v="0"/>
  </r>
  <r>
    <n v="499"/>
    <n v="500"/>
    <x v="0"/>
    <x v="0"/>
    <x v="499"/>
    <x v="0"/>
    <x v="42"/>
    <x v="1"/>
    <n v="0"/>
    <n v="350035"/>
    <n v="7.7957999999999998"/>
    <x v="0"/>
    <x v="0"/>
  </r>
  <r>
    <n v="500"/>
    <n v="501"/>
    <x v="0"/>
    <x v="0"/>
    <x v="500"/>
    <x v="0"/>
    <x v="34"/>
    <x v="1"/>
    <n v="0"/>
    <n v="315086"/>
    <n v="8.6624999999999996"/>
    <x v="0"/>
    <x v="0"/>
  </r>
  <r>
    <n v="501"/>
    <n v="502"/>
    <x v="0"/>
    <x v="0"/>
    <x v="501"/>
    <x v="1"/>
    <x v="23"/>
    <x v="1"/>
    <n v="0"/>
    <n v="364846"/>
    <n v="7.75"/>
    <x v="0"/>
    <x v="2"/>
  </r>
  <r>
    <n v="502"/>
    <n v="503"/>
    <x v="0"/>
    <x v="0"/>
    <x v="502"/>
    <x v="1"/>
    <x v="4"/>
    <x v="1"/>
    <n v="0"/>
    <n v="330909"/>
    <n v="7.6292"/>
    <x v="0"/>
    <x v="2"/>
  </r>
  <r>
    <n v="503"/>
    <n v="504"/>
    <x v="0"/>
    <x v="0"/>
    <x v="503"/>
    <x v="1"/>
    <x v="46"/>
    <x v="1"/>
    <n v="0"/>
    <n v="4135"/>
    <n v="9.5875000000000004"/>
    <x v="0"/>
    <x v="0"/>
  </r>
  <r>
    <n v="504"/>
    <n v="505"/>
    <x v="1"/>
    <x v="1"/>
    <x v="504"/>
    <x v="1"/>
    <x v="36"/>
    <x v="1"/>
    <n v="0"/>
    <n v="110152"/>
    <n v="86.5"/>
    <x v="88"/>
    <x v="0"/>
  </r>
  <r>
    <n v="505"/>
    <n v="506"/>
    <x v="0"/>
    <x v="1"/>
    <x v="505"/>
    <x v="0"/>
    <x v="24"/>
    <x v="0"/>
    <n v="0"/>
    <s v="PC 17758"/>
    <n v="108.9"/>
    <x v="56"/>
    <x v="1"/>
  </r>
  <r>
    <n v="506"/>
    <n v="507"/>
    <x v="1"/>
    <x v="2"/>
    <x v="506"/>
    <x v="1"/>
    <x v="40"/>
    <x v="1"/>
    <n v="2"/>
    <n v="26360"/>
    <n v="26"/>
    <x v="0"/>
    <x v="0"/>
  </r>
  <r>
    <n v="507"/>
    <n v="508"/>
    <x v="1"/>
    <x v="1"/>
    <x v="507"/>
    <x v="0"/>
    <x v="4"/>
    <x v="1"/>
    <n v="0"/>
    <n v="111427"/>
    <n v="26.55"/>
    <x v="0"/>
    <x v="0"/>
  </r>
  <r>
    <n v="508"/>
    <n v="509"/>
    <x v="0"/>
    <x v="0"/>
    <x v="508"/>
    <x v="0"/>
    <x v="17"/>
    <x v="1"/>
    <n v="0"/>
    <s v="C 4001"/>
    <n v="22.524999999999999"/>
    <x v="0"/>
    <x v="0"/>
  </r>
  <r>
    <n v="509"/>
    <n v="510"/>
    <x v="1"/>
    <x v="0"/>
    <x v="509"/>
    <x v="0"/>
    <x v="2"/>
    <x v="1"/>
    <n v="0"/>
    <n v="1601"/>
    <n v="56.495800000000003"/>
    <x v="0"/>
    <x v="0"/>
  </r>
  <r>
    <n v="510"/>
    <n v="511"/>
    <x v="1"/>
    <x v="0"/>
    <x v="510"/>
    <x v="0"/>
    <x v="28"/>
    <x v="1"/>
    <n v="0"/>
    <n v="382651"/>
    <n v="7.75"/>
    <x v="0"/>
    <x v="2"/>
  </r>
  <r>
    <n v="511"/>
    <n v="512"/>
    <x v="0"/>
    <x v="0"/>
    <x v="511"/>
    <x v="0"/>
    <x v="4"/>
    <x v="1"/>
    <n v="0"/>
    <s v="SOTON/OQ 3101316"/>
    <n v="8.0500000000000007"/>
    <x v="0"/>
    <x v="0"/>
  </r>
  <r>
    <n v="512"/>
    <n v="513"/>
    <x v="1"/>
    <x v="1"/>
    <x v="512"/>
    <x v="0"/>
    <x v="62"/>
    <x v="1"/>
    <n v="0"/>
    <s v="PC 17473"/>
    <n v="26.287500000000001"/>
    <x v="89"/>
    <x v="0"/>
  </r>
  <r>
    <n v="513"/>
    <n v="514"/>
    <x v="1"/>
    <x v="1"/>
    <x v="513"/>
    <x v="1"/>
    <x v="5"/>
    <x v="0"/>
    <n v="0"/>
    <s v="PC 17603"/>
    <n v="59.4"/>
    <x v="0"/>
    <x v="1"/>
  </r>
  <r>
    <n v="514"/>
    <n v="515"/>
    <x v="0"/>
    <x v="0"/>
    <x v="514"/>
    <x v="0"/>
    <x v="42"/>
    <x v="1"/>
    <n v="0"/>
    <n v="349209"/>
    <n v="7.4958"/>
    <x v="0"/>
    <x v="0"/>
  </r>
  <r>
    <n v="515"/>
    <n v="516"/>
    <x v="0"/>
    <x v="1"/>
    <x v="515"/>
    <x v="0"/>
    <x v="47"/>
    <x v="1"/>
    <n v="0"/>
    <n v="36967"/>
    <n v="34.020800000000001"/>
    <x v="90"/>
    <x v="0"/>
  </r>
  <r>
    <n v="516"/>
    <n v="517"/>
    <x v="1"/>
    <x v="2"/>
    <x v="516"/>
    <x v="1"/>
    <x v="15"/>
    <x v="1"/>
    <n v="0"/>
    <s v="C.A. 34260"/>
    <n v="10.5"/>
    <x v="15"/>
    <x v="0"/>
  </r>
  <r>
    <n v="517"/>
    <n v="518"/>
    <x v="0"/>
    <x v="0"/>
    <x v="517"/>
    <x v="0"/>
    <x v="4"/>
    <x v="1"/>
    <n v="0"/>
    <n v="371110"/>
    <n v="24.15"/>
    <x v="0"/>
    <x v="2"/>
  </r>
  <r>
    <n v="518"/>
    <n v="519"/>
    <x v="1"/>
    <x v="2"/>
    <x v="518"/>
    <x v="1"/>
    <x v="62"/>
    <x v="0"/>
    <n v="0"/>
    <n v="226875"/>
    <n v="26"/>
    <x v="0"/>
    <x v="0"/>
  </r>
  <r>
    <n v="519"/>
    <n v="520"/>
    <x v="0"/>
    <x v="0"/>
    <x v="519"/>
    <x v="0"/>
    <x v="35"/>
    <x v="1"/>
    <n v="0"/>
    <n v="349242"/>
    <n v="7.8958000000000004"/>
    <x v="0"/>
    <x v="0"/>
  </r>
  <r>
    <n v="520"/>
    <n v="521"/>
    <x v="1"/>
    <x v="1"/>
    <x v="520"/>
    <x v="1"/>
    <x v="39"/>
    <x v="1"/>
    <n v="0"/>
    <n v="12749"/>
    <n v="93.5"/>
    <x v="91"/>
    <x v="0"/>
  </r>
  <r>
    <n v="521"/>
    <n v="522"/>
    <x v="0"/>
    <x v="0"/>
    <x v="521"/>
    <x v="0"/>
    <x v="0"/>
    <x v="1"/>
    <n v="0"/>
    <n v="349252"/>
    <n v="7.8958000000000004"/>
    <x v="0"/>
    <x v="0"/>
  </r>
  <r>
    <n v="522"/>
    <n v="523"/>
    <x v="0"/>
    <x v="0"/>
    <x v="522"/>
    <x v="0"/>
    <x v="4"/>
    <x v="1"/>
    <n v="0"/>
    <n v="2624"/>
    <n v="7.2249999999999996"/>
    <x v="0"/>
    <x v="1"/>
  </r>
  <r>
    <n v="523"/>
    <n v="524"/>
    <x v="1"/>
    <x v="1"/>
    <x v="523"/>
    <x v="1"/>
    <x v="57"/>
    <x v="1"/>
    <n v="1"/>
    <n v="111361"/>
    <n v="57.979199999999999"/>
    <x v="63"/>
    <x v="1"/>
  </r>
  <r>
    <n v="524"/>
    <n v="525"/>
    <x v="0"/>
    <x v="0"/>
    <x v="524"/>
    <x v="0"/>
    <x v="4"/>
    <x v="1"/>
    <n v="0"/>
    <n v="2700"/>
    <n v="7.2291999999999996"/>
    <x v="0"/>
    <x v="1"/>
  </r>
  <r>
    <n v="525"/>
    <n v="526"/>
    <x v="0"/>
    <x v="0"/>
    <x v="525"/>
    <x v="0"/>
    <x v="56"/>
    <x v="1"/>
    <n v="0"/>
    <n v="367232"/>
    <n v="7.75"/>
    <x v="0"/>
    <x v="2"/>
  </r>
  <r>
    <n v="526"/>
    <n v="527"/>
    <x v="1"/>
    <x v="2"/>
    <x v="526"/>
    <x v="1"/>
    <x v="61"/>
    <x v="1"/>
    <n v="0"/>
    <s v="W./C. 14258"/>
    <n v="10.5"/>
    <x v="0"/>
    <x v="0"/>
  </r>
  <r>
    <n v="527"/>
    <n v="528"/>
    <x v="0"/>
    <x v="1"/>
    <x v="527"/>
    <x v="0"/>
    <x v="4"/>
    <x v="1"/>
    <n v="0"/>
    <s v="PC 17483"/>
    <n v="221.7792"/>
    <x v="92"/>
    <x v="0"/>
  </r>
  <r>
    <n v="528"/>
    <n v="529"/>
    <x v="0"/>
    <x v="0"/>
    <x v="528"/>
    <x v="0"/>
    <x v="12"/>
    <x v="1"/>
    <n v="0"/>
    <n v="3101296"/>
    <n v="7.9249999999999998"/>
    <x v="0"/>
    <x v="0"/>
  </r>
  <r>
    <n v="529"/>
    <n v="530"/>
    <x v="0"/>
    <x v="2"/>
    <x v="529"/>
    <x v="0"/>
    <x v="41"/>
    <x v="4"/>
    <n v="1"/>
    <n v="29104"/>
    <n v="11.5"/>
    <x v="0"/>
    <x v="0"/>
  </r>
  <r>
    <n v="530"/>
    <n v="531"/>
    <x v="1"/>
    <x v="2"/>
    <x v="530"/>
    <x v="1"/>
    <x v="6"/>
    <x v="0"/>
    <n v="1"/>
    <n v="26360"/>
    <n v="26"/>
    <x v="0"/>
    <x v="0"/>
  </r>
  <r>
    <n v="531"/>
    <n v="532"/>
    <x v="0"/>
    <x v="0"/>
    <x v="531"/>
    <x v="0"/>
    <x v="4"/>
    <x v="1"/>
    <n v="0"/>
    <n v="2641"/>
    <n v="7.2291999999999996"/>
    <x v="0"/>
    <x v="1"/>
  </r>
  <r>
    <n v="532"/>
    <n v="533"/>
    <x v="0"/>
    <x v="0"/>
    <x v="532"/>
    <x v="0"/>
    <x v="34"/>
    <x v="0"/>
    <n v="1"/>
    <n v="2690"/>
    <n v="7.2291999999999996"/>
    <x v="0"/>
    <x v="1"/>
  </r>
  <r>
    <n v="533"/>
    <n v="534"/>
    <x v="1"/>
    <x v="0"/>
    <x v="533"/>
    <x v="1"/>
    <x v="4"/>
    <x v="1"/>
    <n v="2"/>
    <n v="2668"/>
    <n v="22.3583"/>
    <x v="0"/>
    <x v="1"/>
  </r>
  <r>
    <n v="534"/>
    <n v="535"/>
    <x v="0"/>
    <x v="0"/>
    <x v="534"/>
    <x v="1"/>
    <x v="39"/>
    <x v="1"/>
    <n v="0"/>
    <n v="315084"/>
    <n v="8.6624999999999996"/>
    <x v="0"/>
    <x v="0"/>
  </r>
  <r>
    <n v="535"/>
    <n v="536"/>
    <x v="1"/>
    <x v="2"/>
    <x v="535"/>
    <x v="1"/>
    <x v="26"/>
    <x v="1"/>
    <n v="2"/>
    <s v="F.C.C. 13529"/>
    <n v="26.25"/>
    <x v="0"/>
    <x v="0"/>
  </r>
  <r>
    <n v="536"/>
    <n v="537"/>
    <x v="0"/>
    <x v="1"/>
    <x v="536"/>
    <x v="0"/>
    <x v="33"/>
    <x v="1"/>
    <n v="0"/>
    <n v="113050"/>
    <n v="26.55"/>
    <x v="93"/>
    <x v="0"/>
  </r>
  <r>
    <n v="537"/>
    <n v="538"/>
    <x v="1"/>
    <x v="1"/>
    <x v="537"/>
    <x v="1"/>
    <x v="39"/>
    <x v="1"/>
    <n v="0"/>
    <s v="PC 17761"/>
    <n v="106.425"/>
    <x v="0"/>
    <x v="1"/>
  </r>
  <r>
    <n v="538"/>
    <n v="539"/>
    <x v="0"/>
    <x v="0"/>
    <x v="538"/>
    <x v="0"/>
    <x v="4"/>
    <x v="1"/>
    <n v="0"/>
    <n v="364498"/>
    <n v="14.5"/>
    <x v="0"/>
    <x v="0"/>
  </r>
  <r>
    <n v="539"/>
    <n v="540"/>
    <x v="1"/>
    <x v="1"/>
    <x v="539"/>
    <x v="1"/>
    <x v="0"/>
    <x v="1"/>
    <n v="2"/>
    <n v="13568"/>
    <n v="49.5"/>
    <x v="94"/>
    <x v="1"/>
  </r>
  <r>
    <n v="540"/>
    <n v="541"/>
    <x v="1"/>
    <x v="1"/>
    <x v="540"/>
    <x v="1"/>
    <x v="62"/>
    <x v="1"/>
    <n v="2"/>
    <s v="WE/P 5735"/>
    <n v="71"/>
    <x v="95"/>
    <x v="0"/>
  </r>
  <r>
    <n v="541"/>
    <n v="542"/>
    <x v="0"/>
    <x v="0"/>
    <x v="541"/>
    <x v="1"/>
    <x v="52"/>
    <x v="3"/>
    <n v="2"/>
    <n v="347082"/>
    <n v="31.274999999999999"/>
    <x v="0"/>
    <x v="0"/>
  </r>
  <r>
    <n v="542"/>
    <n v="543"/>
    <x v="0"/>
    <x v="0"/>
    <x v="542"/>
    <x v="1"/>
    <x v="32"/>
    <x v="3"/>
    <n v="2"/>
    <n v="347082"/>
    <n v="31.274999999999999"/>
    <x v="0"/>
    <x v="0"/>
  </r>
  <r>
    <n v="543"/>
    <n v="544"/>
    <x v="1"/>
    <x v="2"/>
    <x v="543"/>
    <x v="0"/>
    <x v="35"/>
    <x v="0"/>
    <n v="0"/>
    <n v="2908"/>
    <n v="26"/>
    <x v="0"/>
    <x v="0"/>
  </r>
  <r>
    <n v="544"/>
    <n v="545"/>
    <x v="0"/>
    <x v="1"/>
    <x v="544"/>
    <x v="0"/>
    <x v="61"/>
    <x v="0"/>
    <n v="0"/>
    <s v="PC 17761"/>
    <n v="106.425"/>
    <x v="96"/>
    <x v="1"/>
  </r>
  <r>
    <n v="545"/>
    <n v="546"/>
    <x v="0"/>
    <x v="1"/>
    <x v="545"/>
    <x v="0"/>
    <x v="74"/>
    <x v="1"/>
    <n v="0"/>
    <n v="693"/>
    <n v="26"/>
    <x v="0"/>
    <x v="0"/>
  </r>
  <r>
    <n v="546"/>
    <n v="547"/>
    <x v="1"/>
    <x v="2"/>
    <x v="546"/>
    <x v="1"/>
    <x v="19"/>
    <x v="0"/>
    <n v="0"/>
    <n v="2908"/>
    <n v="26"/>
    <x v="0"/>
    <x v="0"/>
  </r>
  <r>
    <n v="547"/>
    <n v="548"/>
    <x v="1"/>
    <x v="2"/>
    <x v="547"/>
    <x v="0"/>
    <x v="4"/>
    <x v="1"/>
    <n v="0"/>
    <s v="SC/PARIS 2146"/>
    <n v="13.862500000000001"/>
    <x v="0"/>
    <x v="1"/>
  </r>
  <r>
    <n v="548"/>
    <n v="549"/>
    <x v="0"/>
    <x v="0"/>
    <x v="548"/>
    <x v="0"/>
    <x v="40"/>
    <x v="0"/>
    <n v="1"/>
    <n v="363291"/>
    <n v="20.524999999999999"/>
    <x v="0"/>
    <x v="0"/>
  </r>
  <r>
    <n v="549"/>
    <n v="550"/>
    <x v="1"/>
    <x v="2"/>
    <x v="549"/>
    <x v="0"/>
    <x v="18"/>
    <x v="0"/>
    <n v="1"/>
    <s v="C.A. 33112"/>
    <n v="36.75"/>
    <x v="0"/>
    <x v="0"/>
  </r>
  <r>
    <n v="550"/>
    <n v="551"/>
    <x v="1"/>
    <x v="1"/>
    <x v="550"/>
    <x v="0"/>
    <x v="34"/>
    <x v="1"/>
    <n v="2"/>
    <n v="17421"/>
    <n v="110.88330000000001"/>
    <x v="97"/>
    <x v="1"/>
  </r>
  <r>
    <n v="551"/>
    <n v="552"/>
    <x v="0"/>
    <x v="2"/>
    <x v="551"/>
    <x v="0"/>
    <x v="7"/>
    <x v="1"/>
    <n v="0"/>
    <n v="244358"/>
    <n v="26"/>
    <x v="0"/>
    <x v="0"/>
  </r>
  <r>
    <n v="552"/>
    <n v="553"/>
    <x v="0"/>
    <x v="0"/>
    <x v="552"/>
    <x v="0"/>
    <x v="4"/>
    <x v="1"/>
    <n v="0"/>
    <n v="330979"/>
    <n v="7.8292000000000002"/>
    <x v="0"/>
    <x v="2"/>
  </r>
  <r>
    <n v="553"/>
    <n v="554"/>
    <x v="1"/>
    <x v="0"/>
    <x v="553"/>
    <x v="0"/>
    <x v="0"/>
    <x v="1"/>
    <n v="0"/>
    <n v="2620"/>
    <n v="7.2249999999999996"/>
    <x v="0"/>
    <x v="1"/>
  </r>
  <r>
    <n v="554"/>
    <n v="555"/>
    <x v="1"/>
    <x v="0"/>
    <x v="554"/>
    <x v="1"/>
    <x v="0"/>
    <x v="1"/>
    <n v="0"/>
    <n v="347085"/>
    <n v="7.7750000000000004"/>
    <x v="0"/>
    <x v="0"/>
  </r>
  <r>
    <n v="555"/>
    <n v="556"/>
    <x v="0"/>
    <x v="1"/>
    <x v="555"/>
    <x v="0"/>
    <x v="65"/>
    <x v="1"/>
    <n v="0"/>
    <n v="113807"/>
    <n v="26.55"/>
    <x v="0"/>
    <x v="0"/>
  </r>
  <r>
    <n v="556"/>
    <n v="557"/>
    <x v="1"/>
    <x v="1"/>
    <x v="556"/>
    <x v="1"/>
    <x v="76"/>
    <x v="0"/>
    <n v="0"/>
    <n v="11755"/>
    <n v="39.6"/>
    <x v="98"/>
    <x v="1"/>
  </r>
  <r>
    <n v="557"/>
    <n v="558"/>
    <x v="0"/>
    <x v="1"/>
    <x v="557"/>
    <x v="0"/>
    <x v="4"/>
    <x v="1"/>
    <n v="0"/>
    <s v="PC 17757"/>
    <n v="227.52500000000001"/>
    <x v="0"/>
    <x v="1"/>
  </r>
  <r>
    <n v="558"/>
    <n v="559"/>
    <x v="1"/>
    <x v="1"/>
    <x v="558"/>
    <x v="1"/>
    <x v="12"/>
    <x v="0"/>
    <n v="1"/>
    <n v="110413"/>
    <n v="79.650000000000006"/>
    <x v="45"/>
    <x v="0"/>
  </r>
  <r>
    <n v="559"/>
    <n v="560"/>
    <x v="1"/>
    <x v="0"/>
    <x v="559"/>
    <x v="1"/>
    <x v="62"/>
    <x v="0"/>
    <n v="0"/>
    <n v="345572"/>
    <n v="17.399999999999999"/>
    <x v="0"/>
    <x v="0"/>
  </r>
  <r>
    <n v="560"/>
    <n v="561"/>
    <x v="0"/>
    <x v="0"/>
    <x v="560"/>
    <x v="0"/>
    <x v="4"/>
    <x v="1"/>
    <n v="0"/>
    <n v="372622"/>
    <n v="7.75"/>
    <x v="0"/>
    <x v="2"/>
  </r>
  <r>
    <n v="561"/>
    <n v="562"/>
    <x v="0"/>
    <x v="0"/>
    <x v="561"/>
    <x v="0"/>
    <x v="20"/>
    <x v="1"/>
    <n v="0"/>
    <n v="349251"/>
    <n v="7.8958000000000004"/>
    <x v="0"/>
    <x v="0"/>
  </r>
  <r>
    <n v="562"/>
    <n v="563"/>
    <x v="0"/>
    <x v="2"/>
    <x v="562"/>
    <x v="0"/>
    <x v="17"/>
    <x v="1"/>
    <n v="0"/>
    <n v="218629"/>
    <n v="13.5"/>
    <x v="0"/>
    <x v="0"/>
  </r>
  <r>
    <n v="563"/>
    <n v="564"/>
    <x v="0"/>
    <x v="0"/>
    <x v="563"/>
    <x v="0"/>
    <x v="4"/>
    <x v="1"/>
    <n v="0"/>
    <s v="SOTON/OQ 392082"/>
    <n v="8.0500000000000007"/>
    <x v="0"/>
    <x v="0"/>
  </r>
  <r>
    <n v="564"/>
    <n v="565"/>
    <x v="0"/>
    <x v="0"/>
    <x v="564"/>
    <x v="1"/>
    <x v="4"/>
    <x v="1"/>
    <n v="0"/>
    <s v="SOTON/O.Q. 392087"/>
    <n v="8.0500000000000007"/>
    <x v="0"/>
    <x v="0"/>
  </r>
  <r>
    <n v="565"/>
    <n v="566"/>
    <x v="0"/>
    <x v="0"/>
    <x v="565"/>
    <x v="0"/>
    <x v="42"/>
    <x v="4"/>
    <n v="0"/>
    <s v="A/4 48871"/>
    <n v="24.15"/>
    <x v="0"/>
    <x v="0"/>
  </r>
  <r>
    <n v="566"/>
    <n v="567"/>
    <x v="0"/>
    <x v="0"/>
    <x v="566"/>
    <x v="0"/>
    <x v="19"/>
    <x v="1"/>
    <n v="0"/>
    <n v="349205"/>
    <n v="7.8958000000000004"/>
    <x v="0"/>
    <x v="0"/>
  </r>
  <r>
    <n v="567"/>
    <n v="568"/>
    <x v="0"/>
    <x v="0"/>
    <x v="567"/>
    <x v="1"/>
    <x v="28"/>
    <x v="1"/>
    <n v="4"/>
    <n v="349909"/>
    <n v="21.074999999999999"/>
    <x v="0"/>
    <x v="0"/>
  </r>
  <r>
    <n v="568"/>
    <n v="569"/>
    <x v="0"/>
    <x v="0"/>
    <x v="568"/>
    <x v="0"/>
    <x v="4"/>
    <x v="1"/>
    <n v="0"/>
    <n v="2686"/>
    <n v="7.2291999999999996"/>
    <x v="0"/>
    <x v="1"/>
  </r>
  <r>
    <n v="569"/>
    <n v="570"/>
    <x v="1"/>
    <x v="0"/>
    <x v="569"/>
    <x v="0"/>
    <x v="35"/>
    <x v="1"/>
    <n v="0"/>
    <n v="350417"/>
    <n v="7.8541999999999996"/>
    <x v="0"/>
    <x v="0"/>
  </r>
  <r>
    <n v="570"/>
    <n v="571"/>
    <x v="1"/>
    <x v="2"/>
    <x v="570"/>
    <x v="0"/>
    <x v="65"/>
    <x v="1"/>
    <n v="0"/>
    <s v="S.W./PP 752"/>
    <n v="10.5"/>
    <x v="0"/>
    <x v="0"/>
  </r>
  <r>
    <n v="571"/>
    <n v="572"/>
    <x v="1"/>
    <x v="1"/>
    <x v="571"/>
    <x v="1"/>
    <x v="78"/>
    <x v="4"/>
    <n v="0"/>
    <n v="11769"/>
    <n v="51.479199999999999"/>
    <x v="99"/>
    <x v="0"/>
  </r>
  <r>
    <n v="572"/>
    <n v="573"/>
    <x v="1"/>
    <x v="1"/>
    <x v="572"/>
    <x v="0"/>
    <x v="62"/>
    <x v="1"/>
    <n v="0"/>
    <s v="PC 17474"/>
    <n v="26.387499999999999"/>
    <x v="89"/>
    <x v="0"/>
  </r>
  <r>
    <n v="573"/>
    <n v="574"/>
    <x v="1"/>
    <x v="0"/>
    <x v="573"/>
    <x v="1"/>
    <x v="4"/>
    <x v="1"/>
    <n v="0"/>
    <n v="14312"/>
    <n v="7.75"/>
    <x v="0"/>
    <x v="2"/>
  </r>
  <r>
    <n v="574"/>
    <n v="575"/>
    <x v="0"/>
    <x v="0"/>
    <x v="574"/>
    <x v="0"/>
    <x v="36"/>
    <x v="1"/>
    <n v="0"/>
    <s v="A/4. 20589"/>
    <n v="8.0500000000000007"/>
    <x v="0"/>
    <x v="0"/>
  </r>
  <r>
    <n v="575"/>
    <n v="576"/>
    <x v="0"/>
    <x v="0"/>
    <x v="575"/>
    <x v="0"/>
    <x v="19"/>
    <x v="1"/>
    <n v="0"/>
    <n v="358585"/>
    <n v="14.5"/>
    <x v="0"/>
    <x v="0"/>
  </r>
  <r>
    <n v="576"/>
    <n v="577"/>
    <x v="1"/>
    <x v="2"/>
    <x v="576"/>
    <x v="1"/>
    <x v="15"/>
    <x v="1"/>
    <n v="0"/>
    <n v="243880"/>
    <n v="13"/>
    <x v="0"/>
    <x v="0"/>
  </r>
  <r>
    <n v="577"/>
    <n v="578"/>
    <x v="1"/>
    <x v="1"/>
    <x v="577"/>
    <x v="1"/>
    <x v="12"/>
    <x v="0"/>
    <n v="0"/>
    <n v="13507"/>
    <n v="55.9"/>
    <x v="75"/>
    <x v="0"/>
  </r>
  <r>
    <n v="578"/>
    <n v="579"/>
    <x v="0"/>
    <x v="0"/>
    <x v="578"/>
    <x v="1"/>
    <x v="4"/>
    <x v="0"/>
    <n v="0"/>
    <n v="2689"/>
    <n v="14.458299999999999"/>
    <x v="0"/>
    <x v="1"/>
  </r>
  <r>
    <n v="579"/>
    <n v="580"/>
    <x v="1"/>
    <x v="0"/>
    <x v="579"/>
    <x v="0"/>
    <x v="35"/>
    <x v="1"/>
    <n v="0"/>
    <s v="STON/O 2. 3101286"/>
    <n v="7.9249999999999998"/>
    <x v="0"/>
    <x v="0"/>
  </r>
  <r>
    <n v="580"/>
    <n v="581"/>
    <x v="1"/>
    <x v="2"/>
    <x v="580"/>
    <x v="1"/>
    <x v="37"/>
    <x v="0"/>
    <n v="1"/>
    <n v="237789"/>
    <n v="30"/>
    <x v="0"/>
    <x v="0"/>
  </r>
  <r>
    <n v="581"/>
    <n v="582"/>
    <x v="1"/>
    <x v="1"/>
    <x v="581"/>
    <x v="1"/>
    <x v="12"/>
    <x v="0"/>
    <n v="1"/>
    <n v="17421"/>
    <n v="110.88330000000001"/>
    <x v="100"/>
    <x v="1"/>
  </r>
  <r>
    <n v="582"/>
    <n v="583"/>
    <x v="0"/>
    <x v="2"/>
    <x v="582"/>
    <x v="0"/>
    <x v="5"/>
    <x v="1"/>
    <n v="0"/>
    <n v="28403"/>
    <n v="26"/>
    <x v="0"/>
    <x v="0"/>
  </r>
  <r>
    <n v="583"/>
    <n v="584"/>
    <x v="0"/>
    <x v="1"/>
    <x v="583"/>
    <x v="0"/>
    <x v="62"/>
    <x v="1"/>
    <n v="0"/>
    <n v="13049"/>
    <n v="40.125"/>
    <x v="101"/>
    <x v="1"/>
  </r>
  <r>
    <n v="584"/>
    <n v="585"/>
    <x v="0"/>
    <x v="0"/>
    <x v="584"/>
    <x v="0"/>
    <x v="4"/>
    <x v="1"/>
    <n v="0"/>
    <n v="3411"/>
    <n v="8.7125000000000004"/>
    <x v="0"/>
    <x v="1"/>
  </r>
  <r>
    <n v="585"/>
    <n v="586"/>
    <x v="1"/>
    <x v="1"/>
    <x v="585"/>
    <x v="1"/>
    <x v="24"/>
    <x v="1"/>
    <n v="2"/>
    <n v="110413"/>
    <n v="79.650000000000006"/>
    <x v="102"/>
    <x v="0"/>
  </r>
  <r>
    <n v="586"/>
    <n v="587"/>
    <x v="0"/>
    <x v="2"/>
    <x v="586"/>
    <x v="0"/>
    <x v="47"/>
    <x v="1"/>
    <n v="0"/>
    <n v="237565"/>
    <n v="15"/>
    <x v="0"/>
    <x v="0"/>
  </r>
  <r>
    <n v="587"/>
    <n v="588"/>
    <x v="1"/>
    <x v="1"/>
    <x v="587"/>
    <x v="0"/>
    <x v="72"/>
    <x v="0"/>
    <n v="1"/>
    <n v="13567"/>
    <n v="79.2"/>
    <x v="103"/>
    <x v="1"/>
  </r>
  <r>
    <n v="588"/>
    <n v="589"/>
    <x v="0"/>
    <x v="0"/>
    <x v="588"/>
    <x v="0"/>
    <x v="0"/>
    <x v="1"/>
    <n v="0"/>
    <n v="14973"/>
    <n v="8.0500000000000007"/>
    <x v="0"/>
    <x v="0"/>
  </r>
  <r>
    <n v="589"/>
    <n v="590"/>
    <x v="0"/>
    <x v="0"/>
    <x v="589"/>
    <x v="0"/>
    <x v="4"/>
    <x v="1"/>
    <n v="0"/>
    <s v="A./5. 3235"/>
    <n v="8.0500000000000007"/>
    <x v="0"/>
    <x v="0"/>
  </r>
  <r>
    <n v="590"/>
    <n v="591"/>
    <x v="0"/>
    <x v="0"/>
    <x v="590"/>
    <x v="0"/>
    <x v="3"/>
    <x v="1"/>
    <n v="0"/>
    <s v="STON/O 2. 3101273"/>
    <n v="7.125"/>
    <x v="0"/>
    <x v="0"/>
  </r>
  <r>
    <n v="591"/>
    <n v="592"/>
    <x v="1"/>
    <x v="1"/>
    <x v="591"/>
    <x v="1"/>
    <x v="67"/>
    <x v="0"/>
    <n v="0"/>
    <n v="36947"/>
    <n v="78.2667"/>
    <x v="87"/>
    <x v="1"/>
  </r>
  <r>
    <n v="592"/>
    <n v="593"/>
    <x v="0"/>
    <x v="0"/>
    <x v="592"/>
    <x v="0"/>
    <x v="47"/>
    <x v="1"/>
    <n v="0"/>
    <s v="A/5 3902"/>
    <n v="7.25"/>
    <x v="0"/>
    <x v="0"/>
  </r>
  <r>
    <n v="593"/>
    <n v="594"/>
    <x v="0"/>
    <x v="0"/>
    <x v="593"/>
    <x v="1"/>
    <x v="4"/>
    <x v="1"/>
    <n v="2"/>
    <n v="364848"/>
    <n v="7.75"/>
    <x v="0"/>
    <x v="2"/>
  </r>
  <r>
    <n v="594"/>
    <n v="595"/>
    <x v="0"/>
    <x v="2"/>
    <x v="594"/>
    <x v="0"/>
    <x v="46"/>
    <x v="0"/>
    <n v="0"/>
    <s v="SC/AH 29037"/>
    <n v="26"/>
    <x v="0"/>
    <x v="0"/>
  </r>
  <r>
    <n v="595"/>
    <n v="596"/>
    <x v="0"/>
    <x v="0"/>
    <x v="595"/>
    <x v="0"/>
    <x v="62"/>
    <x v="0"/>
    <n v="1"/>
    <n v="345773"/>
    <n v="24.15"/>
    <x v="0"/>
    <x v="0"/>
  </r>
  <r>
    <n v="596"/>
    <n v="597"/>
    <x v="1"/>
    <x v="2"/>
    <x v="596"/>
    <x v="1"/>
    <x v="4"/>
    <x v="1"/>
    <n v="0"/>
    <n v="248727"/>
    <n v="33"/>
    <x v="0"/>
    <x v="0"/>
  </r>
  <r>
    <n v="597"/>
    <n v="598"/>
    <x v="0"/>
    <x v="0"/>
    <x v="597"/>
    <x v="0"/>
    <x v="27"/>
    <x v="1"/>
    <n v="0"/>
    <s v="LINE"/>
    <n v="0"/>
    <x v="0"/>
    <x v="0"/>
  </r>
  <r>
    <n v="598"/>
    <n v="599"/>
    <x v="0"/>
    <x v="0"/>
    <x v="598"/>
    <x v="0"/>
    <x v="4"/>
    <x v="1"/>
    <n v="0"/>
    <n v="2664"/>
    <n v="7.2249999999999996"/>
    <x v="0"/>
    <x v="1"/>
  </r>
  <r>
    <n v="599"/>
    <n v="600"/>
    <x v="1"/>
    <x v="1"/>
    <x v="599"/>
    <x v="0"/>
    <x v="27"/>
    <x v="0"/>
    <n v="0"/>
    <s v="PC 17485"/>
    <n v="56.929200000000002"/>
    <x v="104"/>
    <x v="1"/>
  </r>
  <r>
    <n v="600"/>
    <n v="601"/>
    <x v="1"/>
    <x v="2"/>
    <x v="600"/>
    <x v="1"/>
    <x v="42"/>
    <x v="4"/>
    <n v="1"/>
    <n v="243847"/>
    <n v="27"/>
    <x v="0"/>
    <x v="0"/>
  </r>
  <r>
    <n v="601"/>
    <n v="602"/>
    <x v="0"/>
    <x v="0"/>
    <x v="601"/>
    <x v="0"/>
    <x v="4"/>
    <x v="1"/>
    <n v="0"/>
    <n v="349214"/>
    <n v="7.8958000000000004"/>
    <x v="0"/>
    <x v="0"/>
  </r>
  <r>
    <n v="602"/>
    <n v="603"/>
    <x v="0"/>
    <x v="1"/>
    <x v="602"/>
    <x v="0"/>
    <x v="4"/>
    <x v="1"/>
    <n v="0"/>
    <n v="113796"/>
    <n v="42.4"/>
    <x v="0"/>
    <x v="0"/>
  </r>
  <r>
    <n v="603"/>
    <n v="604"/>
    <x v="0"/>
    <x v="0"/>
    <x v="603"/>
    <x v="0"/>
    <x v="57"/>
    <x v="1"/>
    <n v="0"/>
    <n v="364511"/>
    <n v="8.0500000000000007"/>
    <x v="0"/>
    <x v="0"/>
  </r>
  <r>
    <n v="604"/>
    <n v="605"/>
    <x v="1"/>
    <x v="1"/>
    <x v="604"/>
    <x v="0"/>
    <x v="3"/>
    <x v="1"/>
    <n v="0"/>
    <n v="111426"/>
    <n v="26.55"/>
    <x v="0"/>
    <x v="1"/>
  </r>
  <r>
    <n v="605"/>
    <n v="606"/>
    <x v="0"/>
    <x v="0"/>
    <x v="605"/>
    <x v="0"/>
    <x v="62"/>
    <x v="0"/>
    <n v="0"/>
    <n v="349910"/>
    <n v="15.55"/>
    <x v="0"/>
    <x v="0"/>
  </r>
  <r>
    <n v="606"/>
    <n v="607"/>
    <x v="0"/>
    <x v="0"/>
    <x v="606"/>
    <x v="0"/>
    <x v="39"/>
    <x v="1"/>
    <n v="0"/>
    <n v="349246"/>
    <n v="7.8958000000000004"/>
    <x v="0"/>
    <x v="0"/>
  </r>
  <r>
    <n v="607"/>
    <n v="608"/>
    <x v="1"/>
    <x v="1"/>
    <x v="607"/>
    <x v="0"/>
    <x v="7"/>
    <x v="1"/>
    <n v="0"/>
    <n v="113804"/>
    <n v="30.5"/>
    <x v="0"/>
    <x v="0"/>
  </r>
  <r>
    <n v="608"/>
    <n v="609"/>
    <x v="1"/>
    <x v="2"/>
    <x v="608"/>
    <x v="1"/>
    <x v="0"/>
    <x v="0"/>
    <n v="2"/>
    <s v="SC/Paris 2123"/>
    <n v="41.5792"/>
    <x v="0"/>
    <x v="1"/>
  </r>
  <r>
    <n v="609"/>
    <n v="610"/>
    <x v="1"/>
    <x v="1"/>
    <x v="609"/>
    <x v="1"/>
    <x v="20"/>
    <x v="1"/>
    <n v="0"/>
    <s v="PC 17582"/>
    <n v="153.46250000000001"/>
    <x v="47"/>
    <x v="0"/>
  </r>
  <r>
    <n v="610"/>
    <n v="611"/>
    <x v="0"/>
    <x v="0"/>
    <x v="610"/>
    <x v="1"/>
    <x v="12"/>
    <x v="0"/>
    <n v="5"/>
    <n v="347082"/>
    <n v="31.274999999999999"/>
    <x v="0"/>
    <x v="0"/>
  </r>
  <r>
    <n v="611"/>
    <n v="612"/>
    <x v="0"/>
    <x v="0"/>
    <x v="611"/>
    <x v="0"/>
    <x v="4"/>
    <x v="1"/>
    <n v="0"/>
    <s v="SOTON/O.Q. 3101305"/>
    <n v="7.05"/>
    <x v="0"/>
    <x v="0"/>
  </r>
  <r>
    <n v="612"/>
    <n v="613"/>
    <x v="1"/>
    <x v="0"/>
    <x v="612"/>
    <x v="1"/>
    <x v="4"/>
    <x v="0"/>
    <n v="0"/>
    <n v="367230"/>
    <n v="15.5"/>
    <x v="0"/>
    <x v="2"/>
  </r>
  <r>
    <n v="613"/>
    <n v="614"/>
    <x v="0"/>
    <x v="0"/>
    <x v="613"/>
    <x v="0"/>
    <x v="4"/>
    <x v="1"/>
    <n v="0"/>
    <n v="370377"/>
    <n v="7.75"/>
    <x v="0"/>
    <x v="2"/>
  </r>
  <r>
    <n v="614"/>
    <n v="615"/>
    <x v="0"/>
    <x v="0"/>
    <x v="614"/>
    <x v="0"/>
    <x v="3"/>
    <x v="1"/>
    <n v="0"/>
    <n v="364512"/>
    <n v="8.0500000000000007"/>
    <x v="0"/>
    <x v="0"/>
  </r>
  <r>
    <n v="615"/>
    <n v="616"/>
    <x v="1"/>
    <x v="2"/>
    <x v="615"/>
    <x v="1"/>
    <x v="42"/>
    <x v="0"/>
    <n v="2"/>
    <n v="220845"/>
    <n v="65"/>
    <x v="0"/>
    <x v="0"/>
  </r>
  <r>
    <n v="616"/>
    <n v="617"/>
    <x v="0"/>
    <x v="0"/>
    <x v="616"/>
    <x v="0"/>
    <x v="15"/>
    <x v="0"/>
    <n v="1"/>
    <n v="347080"/>
    <n v="14.4"/>
    <x v="0"/>
    <x v="0"/>
  </r>
  <r>
    <n v="617"/>
    <n v="618"/>
    <x v="0"/>
    <x v="0"/>
    <x v="617"/>
    <x v="1"/>
    <x v="2"/>
    <x v="0"/>
    <n v="0"/>
    <s v="A/5. 3336"/>
    <n v="16.100000000000001"/>
    <x v="0"/>
    <x v="0"/>
  </r>
  <r>
    <n v="618"/>
    <n v="619"/>
    <x v="1"/>
    <x v="2"/>
    <x v="618"/>
    <x v="1"/>
    <x v="9"/>
    <x v="4"/>
    <n v="1"/>
    <n v="230136"/>
    <n v="39"/>
    <x v="33"/>
    <x v="0"/>
  </r>
  <r>
    <n v="619"/>
    <n v="620"/>
    <x v="0"/>
    <x v="2"/>
    <x v="619"/>
    <x v="0"/>
    <x v="2"/>
    <x v="1"/>
    <n v="0"/>
    <n v="31028"/>
    <n v="10.5"/>
    <x v="0"/>
    <x v="0"/>
  </r>
  <r>
    <n v="620"/>
    <n v="621"/>
    <x v="0"/>
    <x v="0"/>
    <x v="620"/>
    <x v="0"/>
    <x v="7"/>
    <x v="0"/>
    <n v="0"/>
    <n v="2659"/>
    <n v="14.4542"/>
    <x v="0"/>
    <x v="1"/>
  </r>
  <r>
    <n v="621"/>
    <n v="622"/>
    <x v="1"/>
    <x v="1"/>
    <x v="621"/>
    <x v="0"/>
    <x v="22"/>
    <x v="0"/>
    <n v="0"/>
    <n v="11753"/>
    <n v="52.554200000000002"/>
    <x v="105"/>
    <x v="0"/>
  </r>
  <r>
    <n v="622"/>
    <n v="623"/>
    <x v="1"/>
    <x v="0"/>
    <x v="622"/>
    <x v="0"/>
    <x v="11"/>
    <x v="0"/>
    <n v="1"/>
    <n v="2653"/>
    <n v="15.7417"/>
    <x v="0"/>
    <x v="1"/>
  </r>
  <r>
    <n v="623"/>
    <n v="624"/>
    <x v="0"/>
    <x v="0"/>
    <x v="623"/>
    <x v="0"/>
    <x v="23"/>
    <x v="1"/>
    <n v="0"/>
    <n v="350029"/>
    <n v="7.8541999999999996"/>
    <x v="0"/>
    <x v="0"/>
  </r>
  <r>
    <n v="624"/>
    <n v="625"/>
    <x v="0"/>
    <x v="0"/>
    <x v="624"/>
    <x v="0"/>
    <x v="23"/>
    <x v="1"/>
    <n v="0"/>
    <n v="54636"/>
    <n v="16.100000000000001"/>
    <x v="0"/>
    <x v="0"/>
  </r>
  <r>
    <n v="625"/>
    <n v="626"/>
    <x v="0"/>
    <x v="1"/>
    <x v="625"/>
    <x v="0"/>
    <x v="59"/>
    <x v="1"/>
    <n v="0"/>
    <n v="36963"/>
    <n v="32.320799999999998"/>
    <x v="106"/>
    <x v="0"/>
  </r>
  <r>
    <n v="626"/>
    <n v="627"/>
    <x v="0"/>
    <x v="2"/>
    <x v="626"/>
    <x v="0"/>
    <x v="79"/>
    <x v="1"/>
    <n v="0"/>
    <n v="219533"/>
    <n v="12.35"/>
    <x v="0"/>
    <x v="2"/>
  </r>
  <r>
    <n v="627"/>
    <n v="628"/>
    <x v="1"/>
    <x v="1"/>
    <x v="627"/>
    <x v="1"/>
    <x v="23"/>
    <x v="1"/>
    <n v="0"/>
    <n v="13502"/>
    <n v="77.958299999999994"/>
    <x v="107"/>
    <x v="0"/>
  </r>
  <r>
    <n v="628"/>
    <n v="629"/>
    <x v="0"/>
    <x v="0"/>
    <x v="628"/>
    <x v="0"/>
    <x v="2"/>
    <x v="1"/>
    <n v="0"/>
    <n v="349224"/>
    <n v="7.8958000000000004"/>
    <x v="0"/>
    <x v="0"/>
  </r>
  <r>
    <n v="629"/>
    <n v="630"/>
    <x v="0"/>
    <x v="0"/>
    <x v="629"/>
    <x v="0"/>
    <x v="4"/>
    <x v="1"/>
    <n v="0"/>
    <n v="334912"/>
    <n v="7.7332999999999998"/>
    <x v="0"/>
    <x v="2"/>
  </r>
  <r>
    <n v="630"/>
    <n v="631"/>
    <x v="1"/>
    <x v="1"/>
    <x v="630"/>
    <x v="0"/>
    <x v="80"/>
    <x v="1"/>
    <n v="0"/>
    <n v="27042"/>
    <n v="30"/>
    <x v="108"/>
    <x v="0"/>
  </r>
  <r>
    <n v="631"/>
    <n v="632"/>
    <x v="0"/>
    <x v="0"/>
    <x v="631"/>
    <x v="0"/>
    <x v="54"/>
    <x v="1"/>
    <n v="0"/>
    <n v="347743"/>
    <n v="7.0541999999999998"/>
    <x v="0"/>
    <x v="0"/>
  </r>
  <r>
    <n v="632"/>
    <n v="633"/>
    <x v="1"/>
    <x v="1"/>
    <x v="632"/>
    <x v="0"/>
    <x v="35"/>
    <x v="1"/>
    <n v="0"/>
    <n v="13214"/>
    <n v="30.5"/>
    <x v="109"/>
    <x v="1"/>
  </r>
  <r>
    <n v="633"/>
    <n v="634"/>
    <x v="0"/>
    <x v="1"/>
    <x v="633"/>
    <x v="0"/>
    <x v="4"/>
    <x v="1"/>
    <n v="0"/>
    <n v="112052"/>
    <n v="0"/>
    <x v="0"/>
    <x v="0"/>
  </r>
  <r>
    <n v="634"/>
    <n v="635"/>
    <x v="0"/>
    <x v="0"/>
    <x v="634"/>
    <x v="1"/>
    <x v="52"/>
    <x v="2"/>
    <n v="2"/>
    <n v="347088"/>
    <n v="27.9"/>
    <x v="0"/>
    <x v="0"/>
  </r>
  <r>
    <n v="635"/>
    <n v="636"/>
    <x v="1"/>
    <x v="2"/>
    <x v="635"/>
    <x v="1"/>
    <x v="17"/>
    <x v="1"/>
    <n v="0"/>
    <n v="237668"/>
    <n v="13"/>
    <x v="0"/>
    <x v="0"/>
  </r>
  <r>
    <n v="636"/>
    <n v="637"/>
    <x v="0"/>
    <x v="0"/>
    <x v="636"/>
    <x v="0"/>
    <x v="35"/>
    <x v="1"/>
    <n v="0"/>
    <s v="STON/O 2. 3101292"/>
    <n v="7.9249999999999998"/>
    <x v="0"/>
    <x v="0"/>
  </r>
  <r>
    <n v="637"/>
    <n v="638"/>
    <x v="0"/>
    <x v="2"/>
    <x v="637"/>
    <x v="0"/>
    <x v="14"/>
    <x v="0"/>
    <n v="1"/>
    <s v="C.A. 31921"/>
    <n v="26.25"/>
    <x v="0"/>
    <x v="0"/>
  </r>
  <r>
    <n v="638"/>
    <n v="639"/>
    <x v="0"/>
    <x v="0"/>
    <x v="638"/>
    <x v="1"/>
    <x v="66"/>
    <x v="1"/>
    <n v="5"/>
    <n v="3101295"/>
    <n v="39.6875"/>
    <x v="0"/>
    <x v="0"/>
  </r>
  <r>
    <n v="639"/>
    <n v="640"/>
    <x v="0"/>
    <x v="0"/>
    <x v="639"/>
    <x v="0"/>
    <x v="4"/>
    <x v="0"/>
    <n v="0"/>
    <n v="376564"/>
    <n v="16.100000000000001"/>
    <x v="0"/>
    <x v="0"/>
  </r>
  <r>
    <n v="640"/>
    <n v="641"/>
    <x v="0"/>
    <x v="0"/>
    <x v="640"/>
    <x v="0"/>
    <x v="11"/>
    <x v="1"/>
    <n v="0"/>
    <n v="350050"/>
    <n v="7.8541999999999996"/>
    <x v="0"/>
    <x v="0"/>
  </r>
  <r>
    <n v="641"/>
    <n v="642"/>
    <x v="1"/>
    <x v="1"/>
    <x v="641"/>
    <x v="1"/>
    <x v="42"/>
    <x v="1"/>
    <n v="0"/>
    <s v="PC 17477"/>
    <n v="69.3"/>
    <x v="70"/>
    <x v="1"/>
  </r>
  <r>
    <n v="642"/>
    <n v="643"/>
    <x v="0"/>
    <x v="0"/>
    <x v="642"/>
    <x v="1"/>
    <x v="6"/>
    <x v="2"/>
    <n v="2"/>
    <n v="347088"/>
    <n v="27.9"/>
    <x v="0"/>
    <x v="0"/>
  </r>
  <r>
    <n v="643"/>
    <n v="644"/>
    <x v="1"/>
    <x v="0"/>
    <x v="643"/>
    <x v="0"/>
    <x v="4"/>
    <x v="1"/>
    <n v="0"/>
    <n v="1601"/>
    <n v="56.495800000000003"/>
    <x v="0"/>
    <x v="0"/>
  </r>
  <r>
    <n v="644"/>
    <n v="645"/>
    <x v="1"/>
    <x v="0"/>
    <x v="644"/>
    <x v="3"/>
    <x v="77"/>
    <x v="4"/>
    <n v="1"/>
    <n v="2666"/>
    <n v="19.258299999999998"/>
    <x v="0"/>
    <x v="1"/>
  </r>
  <r>
    <n v="645"/>
    <n v="646"/>
    <x v="1"/>
    <x v="1"/>
    <x v="645"/>
    <x v="0"/>
    <x v="76"/>
    <x v="0"/>
    <n v="0"/>
    <s v="PC 17572"/>
    <n v="76.729200000000006"/>
    <x v="10"/>
    <x v="1"/>
  </r>
  <r>
    <n v="646"/>
    <n v="647"/>
    <x v="0"/>
    <x v="0"/>
    <x v="646"/>
    <x v="0"/>
    <x v="19"/>
    <x v="1"/>
    <n v="0"/>
    <n v="349231"/>
    <n v="7.8958000000000004"/>
    <x v="0"/>
    <x v="0"/>
  </r>
  <r>
    <n v="647"/>
    <n v="648"/>
    <x v="1"/>
    <x v="1"/>
    <x v="647"/>
    <x v="0"/>
    <x v="60"/>
    <x v="1"/>
    <n v="0"/>
    <n v="13213"/>
    <n v="35.5"/>
    <x v="110"/>
    <x v="1"/>
  </r>
  <r>
    <n v="648"/>
    <n v="649"/>
    <x v="0"/>
    <x v="0"/>
    <x v="648"/>
    <x v="0"/>
    <x v="4"/>
    <x v="1"/>
    <n v="0"/>
    <s v="S.O./P.P. 751"/>
    <n v="7.55"/>
    <x v="0"/>
    <x v="0"/>
  </r>
  <r>
    <n v="649"/>
    <n v="650"/>
    <x v="1"/>
    <x v="0"/>
    <x v="649"/>
    <x v="1"/>
    <x v="41"/>
    <x v="1"/>
    <n v="0"/>
    <s v="CA. 2314"/>
    <n v="7.55"/>
    <x v="0"/>
    <x v="0"/>
  </r>
  <r>
    <n v="650"/>
    <n v="651"/>
    <x v="0"/>
    <x v="0"/>
    <x v="650"/>
    <x v="0"/>
    <x v="4"/>
    <x v="1"/>
    <n v="0"/>
    <n v="349221"/>
    <n v="7.8958000000000004"/>
    <x v="0"/>
    <x v="0"/>
  </r>
  <r>
    <n v="651"/>
    <n v="652"/>
    <x v="1"/>
    <x v="2"/>
    <x v="651"/>
    <x v="1"/>
    <x v="24"/>
    <x v="1"/>
    <n v="1"/>
    <n v="231919"/>
    <n v="23"/>
    <x v="0"/>
    <x v="0"/>
  </r>
  <r>
    <n v="652"/>
    <n v="653"/>
    <x v="0"/>
    <x v="0"/>
    <x v="652"/>
    <x v="0"/>
    <x v="23"/>
    <x v="1"/>
    <n v="0"/>
    <n v="8475"/>
    <n v="8.4332999999999991"/>
    <x v="0"/>
    <x v="0"/>
  </r>
  <r>
    <n v="653"/>
    <n v="654"/>
    <x v="1"/>
    <x v="0"/>
    <x v="653"/>
    <x v="1"/>
    <x v="4"/>
    <x v="1"/>
    <n v="0"/>
    <n v="330919"/>
    <n v="7.8292000000000002"/>
    <x v="0"/>
    <x v="2"/>
  </r>
  <r>
    <n v="654"/>
    <n v="655"/>
    <x v="0"/>
    <x v="0"/>
    <x v="654"/>
    <x v="1"/>
    <x v="24"/>
    <x v="1"/>
    <n v="0"/>
    <n v="365226"/>
    <n v="6.75"/>
    <x v="0"/>
    <x v="2"/>
  </r>
  <r>
    <n v="655"/>
    <n v="656"/>
    <x v="0"/>
    <x v="2"/>
    <x v="655"/>
    <x v="0"/>
    <x v="42"/>
    <x v="4"/>
    <n v="0"/>
    <s v="S.O.C. 14879"/>
    <n v="73.5"/>
    <x v="0"/>
    <x v="0"/>
  </r>
  <r>
    <n v="656"/>
    <n v="657"/>
    <x v="0"/>
    <x v="0"/>
    <x v="656"/>
    <x v="0"/>
    <x v="4"/>
    <x v="1"/>
    <n v="0"/>
    <n v="349223"/>
    <n v="7.8958000000000004"/>
    <x v="0"/>
    <x v="0"/>
  </r>
  <r>
    <n v="657"/>
    <n v="658"/>
    <x v="0"/>
    <x v="0"/>
    <x v="657"/>
    <x v="1"/>
    <x v="35"/>
    <x v="0"/>
    <n v="1"/>
    <n v="364849"/>
    <n v="15.5"/>
    <x v="0"/>
    <x v="2"/>
  </r>
  <r>
    <n v="658"/>
    <n v="659"/>
    <x v="0"/>
    <x v="2"/>
    <x v="658"/>
    <x v="0"/>
    <x v="41"/>
    <x v="1"/>
    <n v="0"/>
    <n v="29751"/>
    <n v="13"/>
    <x v="0"/>
    <x v="0"/>
  </r>
  <r>
    <n v="659"/>
    <n v="660"/>
    <x v="0"/>
    <x v="1"/>
    <x v="659"/>
    <x v="0"/>
    <x v="10"/>
    <x v="1"/>
    <n v="2"/>
    <n v="35273"/>
    <n v="113.27500000000001"/>
    <x v="111"/>
    <x v="1"/>
  </r>
  <r>
    <n v="660"/>
    <n v="661"/>
    <x v="1"/>
    <x v="1"/>
    <x v="660"/>
    <x v="0"/>
    <x v="61"/>
    <x v="4"/>
    <n v="0"/>
    <s v="PC 17611"/>
    <n v="133.65"/>
    <x v="0"/>
    <x v="0"/>
  </r>
  <r>
    <n v="661"/>
    <n v="662"/>
    <x v="0"/>
    <x v="0"/>
    <x v="661"/>
    <x v="0"/>
    <x v="20"/>
    <x v="1"/>
    <n v="0"/>
    <n v="2623"/>
    <n v="7.2249999999999996"/>
    <x v="0"/>
    <x v="1"/>
  </r>
  <r>
    <n v="662"/>
    <n v="663"/>
    <x v="0"/>
    <x v="1"/>
    <x v="662"/>
    <x v="0"/>
    <x v="47"/>
    <x v="1"/>
    <n v="0"/>
    <n v="5727"/>
    <n v="25.587499999999999"/>
    <x v="112"/>
    <x v="0"/>
  </r>
  <r>
    <n v="663"/>
    <n v="664"/>
    <x v="0"/>
    <x v="0"/>
    <x v="663"/>
    <x v="0"/>
    <x v="62"/>
    <x v="1"/>
    <n v="0"/>
    <n v="349210"/>
    <n v="7.4958"/>
    <x v="0"/>
    <x v="0"/>
  </r>
  <r>
    <n v="664"/>
    <n v="665"/>
    <x v="1"/>
    <x v="0"/>
    <x v="664"/>
    <x v="0"/>
    <x v="11"/>
    <x v="0"/>
    <n v="0"/>
    <s v="STON/O 2. 3101285"/>
    <n v="7.9249999999999998"/>
    <x v="0"/>
    <x v="0"/>
  </r>
  <r>
    <n v="665"/>
    <n v="666"/>
    <x v="0"/>
    <x v="2"/>
    <x v="665"/>
    <x v="0"/>
    <x v="35"/>
    <x v="4"/>
    <n v="0"/>
    <s v="S.O.C. 14879"/>
    <n v="73.5"/>
    <x v="0"/>
    <x v="0"/>
  </r>
  <r>
    <n v="666"/>
    <n v="667"/>
    <x v="0"/>
    <x v="2"/>
    <x v="666"/>
    <x v="0"/>
    <x v="37"/>
    <x v="1"/>
    <n v="0"/>
    <n v="234686"/>
    <n v="13"/>
    <x v="0"/>
    <x v="0"/>
  </r>
  <r>
    <n v="667"/>
    <n v="668"/>
    <x v="0"/>
    <x v="0"/>
    <x v="667"/>
    <x v="0"/>
    <x v="4"/>
    <x v="1"/>
    <n v="0"/>
    <n v="312993"/>
    <n v="7.7750000000000004"/>
    <x v="0"/>
    <x v="0"/>
  </r>
  <r>
    <n v="668"/>
    <n v="669"/>
    <x v="0"/>
    <x v="0"/>
    <x v="668"/>
    <x v="0"/>
    <x v="71"/>
    <x v="1"/>
    <n v="0"/>
    <s v="A/5 3536"/>
    <n v="8.0500000000000007"/>
    <x v="0"/>
    <x v="0"/>
  </r>
  <r>
    <n v="669"/>
    <n v="670"/>
    <x v="1"/>
    <x v="1"/>
    <x v="669"/>
    <x v="1"/>
    <x v="4"/>
    <x v="0"/>
    <n v="0"/>
    <n v="19996"/>
    <n v="52"/>
    <x v="113"/>
    <x v="0"/>
  </r>
  <r>
    <n v="670"/>
    <n v="671"/>
    <x v="1"/>
    <x v="2"/>
    <x v="670"/>
    <x v="1"/>
    <x v="20"/>
    <x v="0"/>
    <n v="1"/>
    <n v="29750"/>
    <n v="39"/>
    <x v="0"/>
    <x v="0"/>
  </r>
  <r>
    <n v="671"/>
    <n v="672"/>
    <x v="0"/>
    <x v="1"/>
    <x v="671"/>
    <x v="0"/>
    <x v="14"/>
    <x v="0"/>
    <n v="0"/>
    <s v="F.C. 12750"/>
    <n v="52"/>
    <x v="114"/>
    <x v="0"/>
  </r>
  <r>
    <n v="672"/>
    <n v="673"/>
    <x v="0"/>
    <x v="2"/>
    <x v="672"/>
    <x v="0"/>
    <x v="81"/>
    <x v="1"/>
    <n v="0"/>
    <s v="C.A. 24580"/>
    <n v="10.5"/>
    <x v="0"/>
    <x v="0"/>
  </r>
  <r>
    <n v="673"/>
    <n v="674"/>
    <x v="1"/>
    <x v="2"/>
    <x v="673"/>
    <x v="0"/>
    <x v="14"/>
    <x v="1"/>
    <n v="0"/>
    <n v="244270"/>
    <n v="13"/>
    <x v="0"/>
    <x v="0"/>
  </r>
  <r>
    <n v="674"/>
    <n v="675"/>
    <x v="0"/>
    <x v="2"/>
    <x v="674"/>
    <x v="0"/>
    <x v="4"/>
    <x v="1"/>
    <n v="0"/>
    <n v="239856"/>
    <n v="0"/>
    <x v="0"/>
    <x v="0"/>
  </r>
  <r>
    <n v="675"/>
    <n v="676"/>
    <x v="0"/>
    <x v="0"/>
    <x v="675"/>
    <x v="0"/>
    <x v="24"/>
    <x v="1"/>
    <n v="0"/>
    <n v="349912"/>
    <n v="7.7750000000000004"/>
    <x v="0"/>
    <x v="0"/>
  </r>
  <r>
    <n v="676"/>
    <n v="677"/>
    <x v="0"/>
    <x v="0"/>
    <x v="676"/>
    <x v="0"/>
    <x v="82"/>
    <x v="1"/>
    <n v="0"/>
    <n v="342826"/>
    <n v="8.0500000000000007"/>
    <x v="0"/>
    <x v="0"/>
  </r>
  <r>
    <n v="677"/>
    <n v="678"/>
    <x v="1"/>
    <x v="0"/>
    <x v="677"/>
    <x v="1"/>
    <x v="24"/>
    <x v="1"/>
    <n v="0"/>
    <n v="4138"/>
    <n v="9.8416999999999994"/>
    <x v="0"/>
    <x v="0"/>
  </r>
  <r>
    <n v="678"/>
    <n v="679"/>
    <x v="0"/>
    <x v="0"/>
    <x v="678"/>
    <x v="1"/>
    <x v="71"/>
    <x v="0"/>
    <n v="6"/>
    <s v="CA 2144"/>
    <n v="46.9"/>
    <x v="0"/>
    <x v="0"/>
  </r>
  <r>
    <n v="679"/>
    <n v="680"/>
    <x v="1"/>
    <x v="1"/>
    <x v="679"/>
    <x v="0"/>
    <x v="62"/>
    <x v="1"/>
    <n v="1"/>
    <s v="PC 17755"/>
    <n v="512.32920000000001"/>
    <x v="115"/>
    <x v="1"/>
  </r>
  <r>
    <n v="680"/>
    <n v="681"/>
    <x v="0"/>
    <x v="0"/>
    <x v="680"/>
    <x v="1"/>
    <x v="4"/>
    <x v="1"/>
    <n v="0"/>
    <n v="330935"/>
    <n v="8.1374999999999993"/>
    <x v="0"/>
    <x v="2"/>
  </r>
  <r>
    <n v="681"/>
    <n v="682"/>
    <x v="1"/>
    <x v="1"/>
    <x v="681"/>
    <x v="0"/>
    <x v="7"/>
    <x v="1"/>
    <n v="0"/>
    <s v="PC 17572"/>
    <n v="76.729200000000006"/>
    <x v="116"/>
    <x v="1"/>
  </r>
  <r>
    <n v="682"/>
    <n v="683"/>
    <x v="0"/>
    <x v="0"/>
    <x v="682"/>
    <x v="0"/>
    <x v="11"/>
    <x v="1"/>
    <n v="0"/>
    <n v="6563"/>
    <n v="9.2249999999999996"/>
    <x v="0"/>
    <x v="0"/>
  </r>
  <r>
    <n v="683"/>
    <n v="684"/>
    <x v="0"/>
    <x v="0"/>
    <x v="683"/>
    <x v="0"/>
    <x v="8"/>
    <x v="5"/>
    <n v="2"/>
    <s v="CA 2144"/>
    <n v="46.9"/>
    <x v="0"/>
    <x v="0"/>
  </r>
  <r>
    <n v="684"/>
    <n v="685"/>
    <x v="0"/>
    <x v="2"/>
    <x v="684"/>
    <x v="0"/>
    <x v="72"/>
    <x v="0"/>
    <n v="1"/>
    <n v="29750"/>
    <n v="39"/>
    <x v="0"/>
    <x v="0"/>
  </r>
  <r>
    <n v="685"/>
    <n v="686"/>
    <x v="0"/>
    <x v="2"/>
    <x v="685"/>
    <x v="0"/>
    <x v="37"/>
    <x v="0"/>
    <n v="2"/>
    <s v="SC/Paris 2123"/>
    <n v="41.5792"/>
    <x v="0"/>
    <x v="1"/>
  </r>
  <r>
    <n v="686"/>
    <n v="687"/>
    <x v="0"/>
    <x v="0"/>
    <x v="686"/>
    <x v="0"/>
    <x v="8"/>
    <x v="3"/>
    <n v="1"/>
    <n v="3101295"/>
    <n v="39.6875"/>
    <x v="0"/>
    <x v="0"/>
  </r>
  <r>
    <n v="687"/>
    <n v="688"/>
    <x v="0"/>
    <x v="0"/>
    <x v="687"/>
    <x v="0"/>
    <x v="19"/>
    <x v="1"/>
    <n v="0"/>
    <n v="349228"/>
    <n v="10.1708"/>
    <x v="0"/>
    <x v="0"/>
  </r>
  <r>
    <n v="688"/>
    <n v="689"/>
    <x v="0"/>
    <x v="0"/>
    <x v="688"/>
    <x v="0"/>
    <x v="24"/>
    <x v="1"/>
    <n v="0"/>
    <n v="350036"/>
    <n v="7.7957999999999998"/>
    <x v="0"/>
    <x v="0"/>
  </r>
  <r>
    <n v="689"/>
    <n v="690"/>
    <x v="1"/>
    <x v="1"/>
    <x v="689"/>
    <x v="1"/>
    <x v="16"/>
    <x v="1"/>
    <n v="1"/>
    <n v="24160"/>
    <n v="211.33750000000001"/>
    <x v="117"/>
    <x v="0"/>
  </r>
  <r>
    <n v="690"/>
    <n v="691"/>
    <x v="1"/>
    <x v="1"/>
    <x v="690"/>
    <x v="0"/>
    <x v="14"/>
    <x v="0"/>
    <n v="0"/>
    <n v="17474"/>
    <n v="57"/>
    <x v="118"/>
    <x v="0"/>
  </r>
  <r>
    <n v="691"/>
    <n v="692"/>
    <x v="1"/>
    <x v="0"/>
    <x v="691"/>
    <x v="1"/>
    <x v="9"/>
    <x v="1"/>
    <n v="1"/>
    <n v="349256"/>
    <n v="13.416700000000001"/>
    <x v="0"/>
    <x v="1"/>
  </r>
  <r>
    <n v="692"/>
    <n v="693"/>
    <x v="1"/>
    <x v="0"/>
    <x v="692"/>
    <x v="0"/>
    <x v="4"/>
    <x v="1"/>
    <n v="0"/>
    <n v="1601"/>
    <n v="56.495800000000003"/>
    <x v="0"/>
    <x v="0"/>
  </r>
  <r>
    <n v="693"/>
    <n v="694"/>
    <x v="0"/>
    <x v="0"/>
    <x v="693"/>
    <x v="0"/>
    <x v="37"/>
    <x v="1"/>
    <n v="0"/>
    <n v="2672"/>
    <n v="7.2249999999999996"/>
    <x v="0"/>
    <x v="1"/>
  </r>
  <r>
    <n v="694"/>
    <n v="695"/>
    <x v="0"/>
    <x v="1"/>
    <x v="694"/>
    <x v="0"/>
    <x v="72"/>
    <x v="1"/>
    <n v="0"/>
    <n v="113800"/>
    <n v="26.55"/>
    <x v="0"/>
    <x v="0"/>
  </r>
  <r>
    <n v="695"/>
    <n v="696"/>
    <x v="0"/>
    <x v="2"/>
    <x v="695"/>
    <x v="0"/>
    <x v="67"/>
    <x v="1"/>
    <n v="0"/>
    <n v="248731"/>
    <n v="13.5"/>
    <x v="0"/>
    <x v="0"/>
  </r>
  <r>
    <n v="696"/>
    <n v="697"/>
    <x v="0"/>
    <x v="0"/>
    <x v="696"/>
    <x v="0"/>
    <x v="57"/>
    <x v="1"/>
    <n v="0"/>
    <n v="363592"/>
    <n v="8.0500000000000007"/>
    <x v="0"/>
    <x v="0"/>
  </r>
  <r>
    <n v="697"/>
    <n v="698"/>
    <x v="1"/>
    <x v="0"/>
    <x v="697"/>
    <x v="1"/>
    <x v="4"/>
    <x v="1"/>
    <n v="0"/>
    <n v="35852"/>
    <n v="7.7332999999999998"/>
    <x v="0"/>
    <x v="2"/>
  </r>
  <r>
    <n v="698"/>
    <n v="699"/>
    <x v="0"/>
    <x v="1"/>
    <x v="698"/>
    <x v="0"/>
    <x v="27"/>
    <x v="0"/>
    <n v="1"/>
    <n v="17421"/>
    <n v="110.88330000000001"/>
    <x v="100"/>
    <x v="1"/>
  </r>
  <r>
    <n v="699"/>
    <n v="700"/>
    <x v="0"/>
    <x v="0"/>
    <x v="699"/>
    <x v="0"/>
    <x v="22"/>
    <x v="1"/>
    <n v="0"/>
    <n v="348121"/>
    <n v="7.65"/>
    <x v="119"/>
    <x v="0"/>
  </r>
  <r>
    <n v="700"/>
    <n v="701"/>
    <x v="1"/>
    <x v="1"/>
    <x v="700"/>
    <x v="1"/>
    <x v="24"/>
    <x v="0"/>
    <n v="0"/>
    <s v="PC 17757"/>
    <n v="227.52500000000001"/>
    <x v="120"/>
    <x v="1"/>
  </r>
  <r>
    <n v="701"/>
    <n v="702"/>
    <x v="1"/>
    <x v="1"/>
    <x v="701"/>
    <x v="0"/>
    <x v="3"/>
    <x v="1"/>
    <n v="0"/>
    <s v="PC 17475"/>
    <n v="26.287500000000001"/>
    <x v="121"/>
    <x v="0"/>
  </r>
  <r>
    <n v="702"/>
    <n v="703"/>
    <x v="0"/>
    <x v="0"/>
    <x v="702"/>
    <x v="1"/>
    <x v="24"/>
    <x v="1"/>
    <n v="1"/>
    <n v="2691"/>
    <n v="14.4542"/>
    <x v="0"/>
    <x v="1"/>
  </r>
  <r>
    <n v="703"/>
    <n v="704"/>
    <x v="0"/>
    <x v="0"/>
    <x v="703"/>
    <x v="0"/>
    <x v="37"/>
    <x v="1"/>
    <n v="0"/>
    <n v="36864"/>
    <n v="7.7416999999999998"/>
    <x v="0"/>
    <x v="2"/>
  </r>
  <r>
    <n v="704"/>
    <n v="705"/>
    <x v="0"/>
    <x v="0"/>
    <x v="704"/>
    <x v="0"/>
    <x v="2"/>
    <x v="0"/>
    <n v="0"/>
    <n v="350025"/>
    <n v="7.8541999999999996"/>
    <x v="0"/>
    <x v="0"/>
  </r>
  <r>
    <n v="705"/>
    <n v="706"/>
    <x v="0"/>
    <x v="2"/>
    <x v="705"/>
    <x v="0"/>
    <x v="12"/>
    <x v="1"/>
    <n v="0"/>
    <n v="250655"/>
    <n v="26"/>
    <x v="0"/>
    <x v="0"/>
  </r>
  <r>
    <n v="706"/>
    <n v="707"/>
    <x v="1"/>
    <x v="2"/>
    <x v="706"/>
    <x v="1"/>
    <x v="33"/>
    <x v="1"/>
    <n v="0"/>
    <n v="223596"/>
    <n v="13.5"/>
    <x v="0"/>
    <x v="0"/>
  </r>
  <r>
    <n v="707"/>
    <n v="708"/>
    <x v="1"/>
    <x v="1"/>
    <x v="707"/>
    <x v="0"/>
    <x v="22"/>
    <x v="1"/>
    <n v="0"/>
    <s v="PC 17476"/>
    <n v="26.287500000000001"/>
    <x v="121"/>
    <x v="0"/>
  </r>
  <r>
    <n v="708"/>
    <n v="709"/>
    <x v="1"/>
    <x v="1"/>
    <x v="708"/>
    <x v="1"/>
    <x v="0"/>
    <x v="1"/>
    <n v="0"/>
    <n v="113781"/>
    <n v="151.55000000000001"/>
    <x v="0"/>
    <x v="0"/>
  </r>
  <r>
    <n v="709"/>
    <n v="710"/>
    <x v="1"/>
    <x v="0"/>
    <x v="709"/>
    <x v="0"/>
    <x v="4"/>
    <x v="0"/>
    <n v="1"/>
    <n v="2661"/>
    <n v="15.245799999999999"/>
    <x v="0"/>
    <x v="1"/>
  </r>
  <r>
    <n v="710"/>
    <n v="711"/>
    <x v="1"/>
    <x v="1"/>
    <x v="710"/>
    <x v="1"/>
    <x v="42"/>
    <x v="1"/>
    <n v="0"/>
    <s v="PC 17482"/>
    <n v="49.504199999999997"/>
    <x v="122"/>
    <x v="1"/>
  </r>
  <r>
    <n v="711"/>
    <n v="712"/>
    <x v="0"/>
    <x v="1"/>
    <x v="711"/>
    <x v="0"/>
    <x v="4"/>
    <x v="1"/>
    <n v="0"/>
    <n v="113028"/>
    <n v="26.55"/>
    <x v="64"/>
    <x v="0"/>
  </r>
  <r>
    <n v="712"/>
    <n v="713"/>
    <x v="1"/>
    <x v="1"/>
    <x v="712"/>
    <x v="0"/>
    <x v="76"/>
    <x v="0"/>
    <n v="0"/>
    <n v="19996"/>
    <n v="52"/>
    <x v="113"/>
    <x v="0"/>
  </r>
  <r>
    <n v="713"/>
    <n v="714"/>
    <x v="0"/>
    <x v="0"/>
    <x v="713"/>
    <x v="0"/>
    <x v="28"/>
    <x v="1"/>
    <n v="0"/>
    <n v="7545"/>
    <n v="9.4832999999999998"/>
    <x v="0"/>
    <x v="0"/>
  </r>
  <r>
    <n v="714"/>
    <n v="715"/>
    <x v="0"/>
    <x v="2"/>
    <x v="714"/>
    <x v="0"/>
    <x v="67"/>
    <x v="1"/>
    <n v="0"/>
    <n v="250647"/>
    <n v="13"/>
    <x v="0"/>
    <x v="0"/>
  </r>
  <r>
    <n v="715"/>
    <n v="716"/>
    <x v="0"/>
    <x v="0"/>
    <x v="715"/>
    <x v="0"/>
    <x v="19"/>
    <x v="1"/>
    <n v="0"/>
    <n v="348124"/>
    <n v="7.65"/>
    <x v="16"/>
    <x v="0"/>
  </r>
  <r>
    <n v="716"/>
    <n v="717"/>
    <x v="1"/>
    <x v="1"/>
    <x v="716"/>
    <x v="1"/>
    <x v="1"/>
    <x v="1"/>
    <n v="0"/>
    <s v="PC 17757"/>
    <n v="227.52500000000001"/>
    <x v="123"/>
    <x v="1"/>
  </r>
  <r>
    <n v="717"/>
    <n v="718"/>
    <x v="1"/>
    <x v="2"/>
    <x v="717"/>
    <x v="1"/>
    <x v="7"/>
    <x v="1"/>
    <n v="0"/>
    <n v="34218"/>
    <n v="10.5"/>
    <x v="23"/>
    <x v="0"/>
  </r>
  <r>
    <n v="718"/>
    <n v="719"/>
    <x v="0"/>
    <x v="0"/>
    <x v="718"/>
    <x v="0"/>
    <x v="4"/>
    <x v="1"/>
    <n v="0"/>
    <n v="36568"/>
    <n v="15.5"/>
    <x v="0"/>
    <x v="2"/>
  </r>
  <r>
    <n v="719"/>
    <n v="720"/>
    <x v="0"/>
    <x v="0"/>
    <x v="719"/>
    <x v="0"/>
    <x v="40"/>
    <x v="1"/>
    <n v="0"/>
    <n v="347062"/>
    <n v="7.7750000000000004"/>
    <x v="0"/>
    <x v="0"/>
  </r>
  <r>
    <n v="720"/>
    <n v="721"/>
    <x v="1"/>
    <x v="2"/>
    <x v="720"/>
    <x v="1"/>
    <x v="83"/>
    <x v="1"/>
    <n v="1"/>
    <n v="248727"/>
    <n v="33"/>
    <x v="0"/>
    <x v="0"/>
  </r>
  <r>
    <n v="721"/>
    <n v="722"/>
    <x v="0"/>
    <x v="0"/>
    <x v="721"/>
    <x v="0"/>
    <x v="34"/>
    <x v="0"/>
    <n v="0"/>
    <n v="350048"/>
    <n v="7.0541999999999998"/>
    <x v="0"/>
    <x v="0"/>
  </r>
  <r>
    <n v="722"/>
    <n v="723"/>
    <x v="0"/>
    <x v="2"/>
    <x v="722"/>
    <x v="0"/>
    <x v="15"/>
    <x v="1"/>
    <n v="0"/>
    <n v="12233"/>
    <n v="13"/>
    <x v="0"/>
    <x v="0"/>
  </r>
  <r>
    <n v="723"/>
    <n v="724"/>
    <x v="0"/>
    <x v="2"/>
    <x v="723"/>
    <x v="0"/>
    <x v="61"/>
    <x v="1"/>
    <n v="0"/>
    <n v="250643"/>
    <n v="13"/>
    <x v="0"/>
    <x v="0"/>
  </r>
  <r>
    <n v="724"/>
    <n v="725"/>
    <x v="1"/>
    <x v="1"/>
    <x v="724"/>
    <x v="0"/>
    <x v="7"/>
    <x v="0"/>
    <n v="0"/>
    <n v="113806"/>
    <n v="53.1"/>
    <x v="124"/>
    <x v="0"/>
  </r>
  <r>
    <n v="725"/>
    <n v="726"/>
    <x v="0"/>
    <x v="0"/>
    <x v="725"/>
    <x v="0"/>
    <x v="11"/>
    <x v="1"/>
    <n v="0"/>
    <n v="315094"/>
    <n v="8.6624999999999996"/>
    <x v="0"/>
    <x v="0"/>
  </r>
  <r>
    <n v="726"/>
    <n v="727"/>
    <x v="1"/>
    <x v="2"/>
    <x v="726"/>
    <x v="1"/>
    <x v="39"/>
    <x v="2"/>
    <n v="0"/>
    <n v="31027"/>
    <n v="21"/>
    <x v="0"/>
    <x v="0"/>
  </r>
  <r>
    <n v="727"/>
    <n v="728"/>
    <x v="1"/>
    <x v="0"/>
    <x v="727"/>
    <x v="1"/>
    <x v="4"/>
    <x v="1"/>
    <n v="0"/>
    <n v="36866"/>
    <n v="7.7374999999999998"/>
    <x v="0"/>
    <x v="2"/>
  </r>
  <r>
    <n v="728"/>
    <n v="729"/>
    <x v="0"/>
    <x v="2"/>
    <x v="728"/>
    <x v="0"/>
    <x v="37"/>
    <x v="0"/>
    <n v="0"/>
    <n v="236853"/>
    <n v="26"/>
    <x v="0"/>
    <x v="0"/>
  </r>
  <r>
    <n v="729"/>
    <n v="730"/>
    <x v="0"/>
    <x v="0"/>
    <x v="729"/>
    <x v="1"/>
    <x v="37"/>
    <x v="0"/>
    <n v="0"/>
    <s v="STON/O2. 3101271"/>
    <n v="7.9249999999999998"/>
    <x v="0"/>
    <x v="0"/>
  </r>
  <r>
    <n v="730"/>
    <n v="731"/>
    <x v="1"/>
    <x v="1"/>
    <x v="730"/>
    <x v="1"/>
    <x v="28"/>
    <x v="1"/>
    <n v="0"/>
    <n v="24160"/>
    <n v="211.33750000000001"/>
    <x v="117"/>
    <x v="0"/>
  </r>
  <r>
    <n v="731"/>
    <n v="732"/>
    <x v="0"/>
    <x v="0"/>
    <x v="731"/>
    <x v="0"/>
    <x v="32"/>
    <x v="1"/>
    <n v="0"/>
    <n v="2699"/>
    <n v="18.787500000000001"/>
    <x v="0"/>
    <x v="1"/>
  </r>
  <r>
    <n v="732"/>
    <n v="733"/>
    <x v="0"/>
    <x v="2"/>
    <x v="732"/>
    <x v="0"/>
    <x v="4"/>
    <x v="1"/>
    <n v="0"/>
    <n v="239855"/>
    <n v="0"/>
    <x v="0"/>
    <x v="0"/>
  </r>
  <r>
    <n v="733"/>
    <n v="734"/>
    <x v="0"/>
    <x v="2"/>
    <x v="733"/>
    <x v="0"/>
    <x v="41"/>
    <x v="1"/>
    <n v="0"/>
    <n v="28425"/>
    <n v="13"/>
    <x v="0"/>
    <x v="0"/>
  </r>
  <r>
    <n v="734"/>
    <n v="735"/>
    <x v="0"/>
    <x v="2"/>
    <x v="734"/>
    <x v="0"/>
    <x v="41"/>
    <x v="1"/>
    <n v="0"/>
    <n v="233639"/>
    <n v="13"/>
    <x v="0"/>
    <x v="0"/>
  </r>
  <r>
    <n v="735"/>
    <n v="736"/>
    <x v="0"/>
    <x v="0"/>
    <x v="735"/>
    <x v="0"/>
    <x v="30"/>
    <x v="1"/>
    <n v="0"/>
    <n v="54636"/>
    <n v="16.100000000000001"/>
    <x v="0"/>
    <x v="0"/>
  </r>
  <r>
    <n v="736"/>
    <n v="737"/>
    <x v="0"/>
    <x v="0"/>
    <x v="736"/>
    <x v="1"/>
    <x v="76"/>
    <x v="0"/>
    <n v="3"/>
    <s v="W./C. 6608"/>
    <n v="34.375"/>
    <x v="0"/>
    <x v="0"/>
  </r>
  <r>
    <n v="737"/>
    <n v="738"/>
    <x v="1"/>
    <x v="1"/>
    <x v="737"/>
    <x v="0"/>
    <x v="3"/>
    <x v="1"/>
    <n v="0"/>
    <s v="PC 17755"/>
    <n v="512.32920000000001"/>
    <x v="125"/>
    <x v="1"/>
  </r>
  <r>
    <n v="738"/>
    <n v="739"/>
    <x v="0"/>
    <x v="0"/>
    <x v="738"/>
    <x v="0"/>
    <x v="4"/>
    <x v="1"/>
    <n v="0"/>
    <n v="349201"/>
    <n v="7.8958000000000004"/>
    <x v="0"/>
    <x v="0"/>
  </r>
  <r>
    <n v="739"/>
    <n v="740"/>
    <x v="0"/>
    <x v="0"/>
    <x v="739"/>
    <x v="0"/>
    <x v="4"/>
    <x v="1"/>
    <n v="0"/>
    <n v="349218"/>
    <n v="7.8958000000000004"/>
    <x v="0"/>
    <x v="0"/>
  </r>
  <r>
    <n v="740"/>
    <n v="741"/>
    <x v="1"/>
    <x v="1"/>
    <x v="740"/>
    <x v="0"/>
    <x v="4"/>
    <x v="1"/>
    <n v="0"/>
    <n v="16988"/>
    <n v="30"/>
    <x v="126"/>
    <x v="0"/>
  </r>
  <r>
    <n v="741"/>
    <n v="742"/>
    <x v="0"/>
    <x v="1"/>
    <x v="741"/>
    <x v="0"/>
    <x v="62"/>
    <x v="0"/>
    <n v="0"/>
    <n v="19877"/>
    <n v="78.849999999999994"/>
    <x v="127"/>
    <x v="0"/>
  </r>
  <r>
    <n v="742"/>
    <n v="743"/>
    <x v="1"/>
    <x v="1"/>
    <x v="742"/>
    <x v="1"/>
    <x v="23"/>
    <x v="4"/>
    <n v="2"/>
    <s v="PC 17608"/>
    <n v="262.375"/>
    <x v="59"/>
    <x v="1"/>
  </r>
  <r>
    <n v="743"/>
    <n v="744"/>
    <x v="0"/>
    <x v="0"/>
    <x v="743"/>
    <x v="0"/>
    <x v="42"/>
    <x v="0"/>
    <n v="0"/>
    <n v="376566"/>
    <n v="16.100000000000001"/>
    <x v="0"/>
    <x v="0"/>
  </r>
  <r>
    <n v="744"/>
    <n v="745"/>
    <x v="1"/>
    <x v="0"/>
    <x v="744"/>
    <x v="0"/>
    <x v="14"/>
    <x v="1"/>
    <n v="0"/>
    <s v="STON/O 2. 3101288"/>
    <n v="7.9249999999999998"/>
    <x v="0"/>
    <x v="0"/>
  </r>
  <r>
    <n v="745"/>
    <n v="746"/>
    <x v="0"/>
    <x v="1"/>
    <x v="745"/>
    <x v="0"/>
    <x v="81"/>
    <x v="0"/>
    <n v="1"/>
    <s v="WE/P 5735"/>
    <n v="71"/>
    <x v="95"/>
    <x v="0"/>
  </r>
  <r>
    <n v="746"/>
    <n v="747"/>
    <x v="0"/>
    <x v="0"/>
    <x v="746"/>
    <x v="0"/>
    <x v="36"/>
    <x v="0"/>
    <n v="1"/>
    <s v="C.A. 2673"/>
    <n v="20.25"/>
    <x v="0"/>
    <x v="0"/>
  </r>
  <r>
    <n v="747"/>
    <n v="748"/>
    <x v="1"/>
    <x v="2"/>
    <x v="747"/>
    <x v="1"/>
    <x v="39"/>
    <x v="1"/>
    <n v="0"/>
    <n v="250648"/>
    <n v="13"/>
    <x v="0"/>
    <x v="0"/>
  </r>
  <r>
    <n v="748"/>
    <n v="749"/>
    <x v="0"/>
    <x v="1"/>
    <x v="748"/>
    <x v="0"/>
    <x v="19"/>
    <x v="0"/>
    <n v="0"/>
    <n v="113773"/>
    <n v="53.1"/>
    <x v="128"/>
    <x v="0"/>
  </r>
  <r>
    <n v="749"/>
    <n v="750"/>
    <x v="0"/>
    <x v="0"/>
    <x v="749"/>
    <x v="0"/>
    <x v="14"/>
    <x v="1"/>
    <n v="0"/>
    <n v="335097"/>
    <n v="7.75"/>
    <x v="0"/>
    <x v="2"/>
  </r>
  <r>
    <n v="750"/>
    <n v="751"/>
    <x v="1"/>
    <x v="2"/>
    <x v="750"/>
    <x v="1"/>
    <x v="9"/>
    <x v="0"/>
    <n v="1"/>
    <n v="29103"/>
    <n v="23"/>
    <x v="0"/>
    <x v="0"/>
  </r>
  <r>
    <n v="751"/>
    <n v="752"/>
    <x v="1"/>
    <x v="0"/>
    <x v="751"/>
    <x v="0"/>
    <x v="83"/>
    <x v="1"/>
    <n v="1"/>
    <n v="392096"/>
    <n v="12.475"/>
    <x v="129"/>
    <x v="0"/>
  </r>
  <r>
    <n v="752"/>
    <n v="753"/>
    <x v="0"/>
    <x v="0"/>
    <x v="752"/>
    <x v="0"/>
    <x v="40"/>
    <x v="1"/>
    <n v="0"/>
    <n v="345780"/>
    <n v="9.5"/>
    <x v="0"/>
    <x v="0"/>
  </r>
  <r>
    <n v="753"/>
    <n v="754"/>
    <x v="0"/>
    <x v="0"/>
    <x v="753"/>
    <x v="0"/>
    <x v="41"/>
    <x v="1"/>
    <n v="0"/>
    <n v="349204"/>
    <n v="7.8958000000000004"/>
    <x v="0"/>
    <x v="0"/>
  </r>
  <r>
    <n v="754"/>
    <n v="755"/>
    <x v="1"/>
    <x v="2"/>
    <x v="754"/>
    <x v="1"/>
    <x v="76"/>
    <x v="0"/>
    <n v="2"/>
    <n v="220845"/>
    <n v="65"/>
    <x v="0"/>
    <x v="0"/>
  </r>
  <r>
    <n v="755"/>
    <n v="756"/>
    <x v="1"/>
    <x v="2"/>
    <x v="755"/>
    <x v="2"/>
    <x v="84"/>
    <x v="0"/>
    <n v="1"/>
    <n v="250649"/>
    <n v="14.5"/>
    <x v="0"/>
    <x v="0"/>
  </r>
  <r>
    <n v="756"/>
    <n v="757"/>
    <x v="0"/>
    <x v="0"/>
    <x v="756"/>
    <x v="0"/>
    <x v="17"/>
    <x v="1"/>
    <n v="0"/>
    <n v="350042"/>
    <n v="7.7957999999999998"/>
    <x v="0"/>
    <x v="0"/>
  </r>
  <r>
    <n v="757"/>
    <n v="758"/>
    <x v="0"/>
    <x v="2"/>
    <x v="757"/>
    <x v="0"/>
    <x v="24"/>
    <x v="1"/>
    <n v="0"/>
    <n v="29108"/>
    <n v="11.5"/>
    <x v="0"/>
    <x v="0"/>
  </r>
  <r>
    <n v="758"/>
    <n v="759"/>
    <x v="0"/>
    <x v="0"/>
    <x v="758"/>
    <x v="0"/>
    <x v="15"/>
    <x v="1"/>
    <n v="0"/>
    <n v="363294"/>
    <n v="8.0500000000000007"/>
    <x v="0"/>
    <x v="0"/>
  </r>
  <r>
    <n v="759"/>
    <n v="760"/>
    <x v="1"/>
    <x v="1"/>
    <x v="759"/>
    <x v="1"/>
    <x v="40"/>
    <x v="1"/>
    <n v="0"/>
    <n v="110152"/>
    <n v="86.5"/>
    <x v="44"/>
    <x v="0"/>
  </r>
  <r>
    <n v="760"/>
    <n v="761"/>
    <x v="0"/>
    <x v="0"/>
    <x v="760"/>
    <x v="0"/>
    <x v="4"/>
    <x v="1"/>
    <n v="0"/>
    <n v="358585"/>
    <n v="14.5"/>
    <x v="0"/>
    <x v="0"/>
  </r>
  <r>
    <n v="761"/>
    <n v="762"/>
    <x v="0"/>
    <x v="0"/>
    <x v="761"/>
    <x v="0"/>
    <x v="66"/>
    <x v="1"/>
    <n v="0"/>
    <s v="SOTON/O2 3101272"/>
    <n v="7.125"/>
    <x v="0"/>
    <x v="0"/>
  </r>
  <r>
    <n v="762"/>
    <n v="763"/>
    <x v="1"/>
    <x v="0"/>
    <x v="762"/>
    <x v="0"/>
    <x v="11"/>
    <x v="1"/>
    <n v="0"/>
    <n v="2663"/>
    <n v="7.2291999999999996"/>
    <x v="0"/>
    <x v="1"/>
  </r>
  <r>
    <n v="763"/>
    <n v="764"/>
    <x v="1"/>
    <x v="1"/>
    <x v="763"/>
    <x v="1"/>
    <x v="62"/>
    <x v="0"/>
    <n v="2"/>
    <n v="113760"/>
    <n v="120"/>
    <x v="73"/>
    <x v="0"/>
  </r>
  <r>
    <n v="764"/>
    <n v="765"/>
    <x v="0"/>
    <x v="0"/>
    <x v="764"/>
    <x v="0"/>
    <x v="36"/>
    <x v="1"/>
    <n v="0"/>
    <n v="347074"/>
    <n v="7.7750000000000004"/>
    <x v="0"/>
    <x v="0"/>
  </r>
  <r>
    <n v="765"/>
    <n v="766"/>
    <x v="1"/>
    <x v="1"/>
    <x v="765"/>
    <x v="1"/>
    <x v="54"/>
    <x v="0"/>
    <n v="0"/>
    <n v="13502"/>
    <n v="77.958299999999994"/>
    <x v="130"/>
    <x v="0"/>
  </r>
  <r>
    <n v="766"/>
    <n v="767"/>
    <x v="0"/>
    <x v="1"/>
    <x v="766"/>
    <x v="0"/>
    <x v="4"/>
    <x v="1"/>
    <n v="0"/>
    <n v="112379"/>
    <n v="39.6"/>
    <x v="0"/>
    <x v="1"/>
  </r>
  <r>
    <n v="767"/>
    <n v="768"/>
    <x v="0"/>
    <x v="0"/>
    <x v="767"/>
    <x v="1"/>
    <x v="85"/>
    <x v="1"/>
    <n v="0"/>
    <n v="364850"/>
    <n v="7.75"/>
    <x v="0"/>
    <x v="2"/>
  </r>
  <r>
    <n v="768"/>
    <n v="769"/>
    <x v="0"/>
    <x v="0"/>
    <x v="768"/>
    <x v="0"/>
    <x v="4"/>
    <x v="0"/>
    <n v="0"/>
    <n v="371110"/>
    <n v="24.15"/>
    <x v="0"/>
    <x v="2"/>
  </r>
  <r>
    <n v="769"/>
    <n v="770"/>
    <x v="0"/>
    <x v="0"/>
    <x v="769"/>
    <x v="0"/>
    <x v="35"/>
    <x v="1"/>
    <n v="0"/>
    <n v="8471"/>
    <n v="8.3625000000000007"/>
    <x v="0"/>
    <x v="0"/>
  </r>
  <r>
    <n v="770"/>
    <n v="771"/>
    <x v="0"/>
    <x v="0"/>
    <x v="770"/>
    <x v="0"/>
    <x v="42"/>
    <x v="1"/>
    <n v="0"/>
    <n v="345781"/>
    <n v="9.5"/>
    <x v="0"/>
    <x v="0"/>
  </r>
  <r>
    <n v="771"/>
    <n v="772"/>
    <x v="0"/>
    <x v="0"/>
    <x v="771"/>
    <x v="0"/>
    <x v="76"/>
    <x v="1"/>
    <n v="0"/>
    <n v="350047"/>
    <n v="7.8541999999999996"/>
    <x v="0"/>
    <x v="0"/>
  </r>
  <r>
    <n v="772"/>
    <n v="773"/>
    <x v="0"/>
    <x v="2"/>
    <x v="772"/>
    <x v="1"/>
    <x v="79"/>
    <x v="1"/>
    <n v="0"/>
    <s v="S.O./P.P. 3"/>
    <n v="10.5"/>
    <x v="131"/>
    <x v="0"/>
  </r>
  <r>
    <n v="773"/>
    <n v="774"/>
    <x v="0"/>
    <x v="0"/>
    <x v="773"/>
    <x v="0"/>
    <x v="4"/>
    <x v="1"/>
    <n v="0"/>
    <n v="2674"/>
    <n v="7.2249999999999996"/>
    <x v="0"/>
    <x v="1"/>
  </r>
  <r>
    <n v="774"/>
    <n v="775"/>
    <x v="1"/>
    <x v="2"/>
    <x v="774"/>
    <x v="1"/>
    <x v="5"/>
    <x v="0"/>
    <n v="3"/>
    <n v="29105"/>
    <n v="23"/>
    <x v="0"/>
    <x v="0"/>
  </r>
  <r>
    <n v="775"/>
    <n v="776"/>
    <x v="0"/>
    <x v="0"/>
    <x v="775"/>
    <x v="0"/>
    <x v="24"/>
    <x v="1"/>
    <n v="0"/>
    <n v="347078"/>
    <n v="7.75"/>
    <x v="0"/>
    <x v="0"/>
  </r>
  <r>
    <n v="776"/>
    <n v="777"/>
    <x v="0"/>
    <x v="0"/>
    <x v="776"/>
    <x v="0"/>
    <x v="4"/>
    <x v="1"/>
    <n v="0"/>
    <n v="383121"/>
    <n v="7.75"/>
    <x v="132"/>
    <x v="2"/>
  </r>
  <r>
    <n v="777"/>
    <n v="778"/>
    <x v="1"/>
    <x v="0"/>
    <x v="777"/>
    <x v="1"/>
    <x v="31"/>
    <x v="1"/>
    <n v="0"/>
    <n v="364516"/>
    <n v="12.475"/>
    <x v="0"/>
    <x v="0"/>
  </r>
  <r>
    <n v="778"/>
    <n v="779"/>
    <x v="0"/>
    <x v="0"/>
    <x v="778"/>
    <x v="0"/>
    <x v="4"/>
    <x v="1"/>
    <n v="0"/>
    <n v="36865"/>
    <n v="7.7374999999999998"/>
    <x v="0"/>
    <x v="2"/>
  </r>
  <r>
    <n v="779"/>
    <n v="780"/>
    <x v="1"/>
    <x v="1"/>
    <x v="779"/>
    <x v="1"/>
    <x v="71"/>
    <x v="1"/>
    <n v="1"/>
    <n v="24160"/>
    <n v="211.33750000000001"/>
    <x v="133"/>
    <x v="0"/>
  </r>
  <r>
    <n v="780"/>
    <n v="781"/>
    <x v="1"/>
    <x v="0"/>
    <x v="780"/>
    <x v="1"/>
    <x v="75"/>
    <x v="1"/>
    <n v="0"/>
    <n v="2687"/>
    <n v="7.2291999999999996"/>
    <x v="0"/>
    <x v="1"/>
  </r>
  <r>
    <n v="781"/>
    <n v="782"/>
    <x v="1"/>
    <x v="1"/>
    <x v="781"/>
    <x v="1"/>
    <x v="34"/>
    <x v="0"/>
    <n v="0"/>
    <n v="17474"/>
    <n v="57"/>
    <x v="118"/>
    <x v="0"/>
  </r>
  <r>
    <n v="782"/>
    <n v="783"/>
    <x v="0"/>
    <x v="1"/>
    <x v="782"/>
    <x v="0"/>
    <x v="28"/>
    <x v="1"/>
    <n v="0"/>
    <n v="113501"/>
    <n v="30"/>
    <x v="134"/>
    <x v="0"/>
  </r>
  <r>
    <n v="783"/>
    <n v="784"/>
    <x v="0"/>
    <x v="0"/>
    <x v="783"/>
    <x v="0"/>
    <x v="4"/>
    <x v="0"/>
    <n v="2"/>
    <s v="W./C. 6607"/>
    <n v="23.45"/>
    <x v="0"/>
    <x v="0"/>
  </r>
  <r>
    <n v="784"/>
    <n v="785"/>
    <x v="0"/>
    <x v="0"/>
    <x v="784"/>
    <x v="0"/>
    <x v="37"/>
    <x v="1"/>
    <n v="0"/>
    <s v="SOTON/O.Q. 3101312"/>
    <n v="7.05"/>
    <x v="0"/>
    <x v="0"/>
  </r>
  <r>
    <n v="785"/>
    <n v="786"/>
    <x v="0"/>
    <x v="0"/>
    <x v="785"/>
    <x v="0"/>
    <x v="37"/>
    <x v="1"/>
    <n v="0"/>
    <n v="374887"/>
    <n v="7.25"/>
    <x v="0"/>
    <x v="0"/>
  </r>
  <r>
    <n v="786"/>
    <n v="787"/>
    <x v="1"/>
    <x v="0"/>
    <x v="786"/>
    <x v="1"/>
    <x v="24"/>
    <x v="1"/>
    <n v="0"/>
    <n v="3101265"/>
    <n v="7.4958"/>
    <x v="0"/>
    <x v="0"/>
  </r>
  <r>
    <n v="787"/>
    <n v="788"/>
    <x v="0"/>
    <x v="0"/>
    <x v="787"/>
    <x v="0"/>
    <x v="18"/>
    <x v="3"/>
    <n v="1"/>
    <n v="382652"/>
    <n v="29.125"/>
    <x v="0"/>
    <x v="2"/>
  </r>
  <r>
    <n v="788"/>
    <n v="789"/>
    <x v="1"/>
    <x v="0"/>
    <x v="788"/>
    <x v="0"/>
    <x v="58"/>
    <x v="0"/>
    <n v="2"/>
    <s v="C.A. 2315"/>
    <n v="20.574999999999999"/>
    <x v="0"/>
    <x v="0"/>
  </r>
  <r>
    <n v="789"/>
    <n v="790"/>
    <x v="0"/>
    <x v="1"/>
    <x v="789"/>
    <x v="0"/>
    <x v="43"/>
    <x v="1"/>
    <n v="0"/>
    <s v="PC 17593"/>
    <n v="79.2"/>
    <x v="135"/>
    <x v="1"/>
  </r>
  <r>
    <n v="790"/>
    <n v="791"/>
    <x v="0"/>
    <x v="0"/>
    <x v="790"/>
    <x v="0"/>
    <x v="4"/>
    <x v="1"/>
    <n v="0"/>
    <n v="12460"/>
    <n v="7.75"/>
    <x v="0"/>
    <x v="2"/>
  </r>
  <r>
    <n v="791"/>
    <n v="792"/>
    <x v="0"/>
    <x v="2"/>
    <x v="791"/>
    <x v="0"/>
    <x v="36"/>
    <x v="1"/>
    <n v="0"/>
    <n v="239865"/>
    <n v="26"/>
    <x v="0"/>
    <x v="0"/>
  </r>
  <r>
    <n v="792"/>
    <n v="793"/>
    <x v="0"/>
    <x v="0"/>
    <x v="792"/>
    <x v="1"/>
    <x v="4"/>
    <x v="6"/>
    <n v="2"/>
    <s v="CA. 2343"/>
    <n v="69.55"/>
    <x v="0"/>
    <x v="0"/>
  </r>
  <r>
    <n v="793"/>
    <n v="794"/>
    <x v="0"/>
    <x v="1"/>
    <x v="793"/>
    <x v="0"/>
    <x v="4"/>
    <x v="1"/>
    <n v="0"/>
    <s v="PC 17600"/>
    <n v="30.695799999999998"/>
    <x v="0"/>
    <x v="1"/>
  </r>
  <r>
    <n v="794"/>
    <n v="795"/>
    <x v="0"/>
    <x v="0"/>
    <x v="794"/>
    <x v="0"/>
    <x v="37"/>
    <x v="1"/>
    <n v="0"/>
    <n v="349203"/>
    <n v="7.8958000000000004"/>
    <x v="0"/>
    <x v="0"/>
  </r>
  <r>
    <n v="795"/>
    <n v="796"/>
    <x v="0"/>
    <x v="2"/>
    <x v="795"/>
    <x v="0"/>
    <x v="12"/>
    <x v="1"/>
    <n v="0"/>
    <n v="28213"/>
    <n v="13"/>
    <x v="0"/>
    <x v="0"/>
  </r>
  <r>
    <n v="796"/>
    <n v="797"/>
    <x v="1"/>
    <x v="1"/>
    <x v="796"/>
    <x v="1"/>
    <x v="27"/>
    <x v="1"/>
    <n v="0"/>
    <n v="17465"/>
    <n v="25.929200000000002"/>
    <x v="136"/>
    <x v="0"/>
  </r>
  <r>
    <n v="797"/>
    <n v="798"/>
    <x v="1"/>
    <x v="0"/>
    <x v="797"/>
    <x v="1"/>
    <x v="14"/>
    <x v="1"/>
    <n v="0"/>
    <n v="349244"/>
    <n v="8.6832999999999991"/>
    <x v="0"/>
    <x v="0"/>
  </r>
  <r>
    <n v="798"/>
    <n v="799"/>
    <x v="0"/>
    <x v="0"/>
    <x v="798"/>
    <x v="0"/>
    <x v="39"/>
    <x v="1"/>
    <n v="0"/>
    <n v="2685"/>
    <n v="7.2291999999999996"/>
    <x v="0"/>
    <x v="1"/>
  </r>
  <r>
    <n v="799"/>
    <n v="800"/>
    <x v="0"/>
    <x v="0"/>
    <x v="799"/>
    <x v="1"/>
    <x v="39"/>
    <x v="0"/>
    <n v="1"/>
    <n v="345773"/>
    <n v="24.15"/>
    <x v="0"/>
    <x v="0"/>
  </r>
  <r>
    <n v="800"/>
    <n v="801"/>
    <x v="0"/>
    <x v="2"/>
    <x v="800"/>
    <x v="0"/>
    <x v="15"/>
    <x v="1"/>
    <n v="0"/>
    <n v="250647"/>
    <n v="13"/>
    <x v="0"/>
    <x v="0"/>
  </r>
  <r>
    <n v="801"/>
    <n v="802"/>
    <x v="1"/>
    <x v="2"/>
    <x v="801"/>
    <x v="1"/>
    <x v="14"/>
    <x v="0"/>
    <n v="1"/>
    <s v="C.A. 31921"/>
    <n v="26.25"/>
    <x v="0"/>
    <x v="0"/>
  </r>
  <r>
    <n v="802"/>
    <n v="803"/>
    <x v="1"/>
    <x v="1"/>
    <x v="802"/>
    <x v="0"/>
    <x v="32"/>
    <x v="0"/>
    <n v="2"/>
    <n v="113760"/>
    <n v="120"/>
    <x v="73"/>
    <x v="0"/>
  </r>
  <r>
    <n v="803"/>
    <n v="804"/>
    <x v="1"/>
    <x v="0"/>
    <x v="803"/>
    <x v="2"/>
    <x v="86"/>
    <x v="1"/>
    <n v="1"/>
    <n v="2625"/>
    <n v="8.5167000000000002"/>
    <x v="0"/>
    <x v="1"/>
  </r>
  <r>
    <n v="804"/>
    <n v="805"/>
    <x v="1"/>
    <x v="0"/>
    <x v="804"/>
    <x v="0"/>
    <x v="7"/>
    <x v="1"/>
    <n v="0"/>
    <n v="347089"/>
    <n v="6.9749999999999996"/>
    <x v="0"/>
    <x v="0"/>
  </r>
  <r>
    <n v="805"/>
    <n v="806"/>
    <x v="0"/>
    <x v="0"/>
    <x v="805"/>
    <x v="0"/>
    <x v="14"/>
    <x v="1"/>
    <n v="0"/>
    <n v="347063"/>
    <n v="7.7750000000000004"/>
    <x v="0"/>
    <x v="0"/>
  </r>
  <r>
    <n v="806"/>
    <n v="807"/>
    <x v="0"/>
    <x v="1"/>
    <x v="806"/>
    <x v="0"/>
    <x v="12"/>
    <x v="1"/>
    <n v="0"/>
    <n v="112050"/>
    <n v="0"/>
    <x v="137"/>
    <x v="0"/>
  </r>
  <r>
    <n v="807"/>
    <n v="808"/>
    <x v="0"/>
    <x v="0"/>
    <x v="807"/>
    <x v="1"/>
    <x v="24"/>
    <x v="1"/>
    <n v="0"/>
    <n v="347087"/>
    <n v="7.7750000000000004"/>
    <x v="0"/>
    <x v="0"/>
  </r>
  <r>
    <n v="808"/>
    <n v="809"/>
    <x v="0"/>
    <x v="2"/>
    <x v="808"/>
    <x v="0"/>
    <x v="12"/>
    <x v="1"/>
    <n v="0"/>
    <n v="248723"/>
    <n v="13"/>
    <x v="0"/>
    <x v="0"/>
  </r>
  <r>
    <n v="809"/>
    <n v="810"/>
    <x v="1"/>
    <x v="1"/>
    <x v="809"/>
    <x v="1"/>
    <x v="40"/>
    <x v="0"/>
    <n v="0"/>
    <n v="113806"/>
    <n v="53.1"/>
    <x v="124"/>
    <x v="0"/>
  </r>
  <r>
    <n v="810"/>
    <n v="811"/>
    <x v="0"/>
    <x v="0"/>
    <x v="810"/>
    <x v="0"/>
    <x v="2"/>
    <x v="1"/>
    <n v="0"/>
    <n v="3474"/>
    <n v="7.8875000000000002"/>
    <x v="0"/>
    <x v="0"/>
  </r>
  <r>
    <n v="811"/>
    <n v="812"/>
    <x v="0"/>
    <x v="0"/>
    <x v="811"/>
    <x v="0"/>
    <x v="12"/>
    <x v="1"/>
    <n v="0"/>
    <s v="A/4 48871"/>
    <n v="24.15"/>
    <x v="0"/>
    <x v="0"/>
  </r>
  <r>
    <n v="812"/>
    <n v="813"/>
    <x v="0"/>
    <x v="2"/>
    <x v="812"/>
    <x v="0"/>
    <x v="3"/>
    <x v="1"/>
    <n v="0"/>
    <n v="28206"/>
    <n v="10.5"/>
    <x v="0"/>
    <x v="0"/>
  </r>
  <r>
    <n v="813"/>
    <n v="814"/>
    <x v="0"/>
    <x v="0"/>
    <x v="813"/>
    <x v="1"/>
    <x v="83"/>
    <x v="3"/>
    <n v="2"/>
    <n v="347082"/>
    <n v="31.274999999999999"/>
    <x v="0"/>
    <x v="0"/>
  </r>
  <r>
    <n v="814"/>
    <n v="815"/>
    <x v="0"/>
    <x v="0"/>
    <x v="814"/>
    <x v="0"/>
    <x v="85"/>
    <x v="1"/>
    <n v="0"/>
    <n v="364499"/>
    <n v="8.0500000000000007"/>
    <x v="0"/>
    <x v="0"/>
  </r>
  <r>
    <n v="815"/>
    <n v="816"/>
    <x v="0"/>
    <x v="1"/>
    <x v="815"/>
    <x v="0"/>
    <x v="4"/>
    <x v="1"/>
    <n v="0"/>
    <n v="112058"/>
    <n v="0"/>
    <x v="138"/>
    <x v="0"/>
  </r>
  <r>
    <n v="816"/>
    <n v="817"/>
    <x v="0"/>
    <x v="0"/>
    <x v="816"/>
    <x v="1"/>
    <x v="41"/>
    <x v="1"/>
    <n v="0"/>
    <s v="STON/O2. 3101290"/>
    <n v="7.9249999999999998"/>
    <x v="0"/>
    <x v="0"/>
  </r>
  <r>
    <n v="817"/>
    <n v="818"/>
    <x v="0"/>
    <x v="2"/>
    <x v="817"/>
    <x v="0"/>
    <x v="14"/>
    <x v="0"/>
    <n v="1"/>
    <s v="S.C./PARIS 2079"/>
    <n v="37.004199999999997"/>
    <x v="0"/>
    <x v="1"/>
  </r>
  <r>
    <n v="818"/>
    <n v="819"/>
    <x v="0"/>
    <x v="0"/>
    <x v="818"/>
    <x v="0"/>
    <x v="71"/>
    <x v="1"/>
    <n v="0"/>
    <s v="C 7075"/>
    <n v="6.45"/>
    <x v="0"/>
    <x v="0"/>
  </r>
  <r>
    <n v="819"/>
    <n v="820"/>
    <x v="0"/>
    <x v="0"/>
    <x v="819"/>
    <x v="0"/>
    <x v="73"/>
    <x v="2"/>
    <n v="2"/>
    <n v="347088"/>
    <n v="27.9"/>
    <x v="0"/>
    <x v="0"/>
  </r>
  <r>
    <n v="820"/>
    <n v="821"/>
    <x v="1"/>
    <x v="1"/>
    <x v="820"/>
    <x v="1"/>
    <x v="67"/>
    <x v="0"/>
    <n v="1"/>
    <n v="12749"/>
    <n v="93.5"/>
    <x v="139"/>
    <x v="0"/>
  </r>
  <r>
    <n v="821"/>
    <n v="822"/>
    <x v="1"/>
    <x v="0"/>
    <x v="821"/>
    <x v="0"/>
    <x v="7"/>
    <x v="1"/>
    <n v="0"/>
    <n v="315098"/>
    <n v="8.6624999999999996"/>
    <x v="0"/>
    <x v="0"/>
  </r>
  <r>
    <n v="822"/>
    <n v="823"/>
    <x v="0"/>
    <x v="1"/>
    <x v="822"/>
    <x v="0"/>
    <x v="1"/>
    <x v="1"/>
    <n v="0"/>
    <n v="19972"/>
    <n v="0"/>
    <x v="0"/>
    <x v="0"/>
  </r>
  <r>
    <n v="823"/>
    <n v="824"/>
    <x v="1"/>
    <x v="0"/>
    <x v="823"/>
    <x v="1"/>
    <x v="7"/>
    <x v="1"/>
    <n v="1"/>
    <n v="392096"/>
    <n v="12.475"/>
    <x v="129"/>
    <x v="0"/>
  </r>
  <r>
    <n v="824"/>
    <n v="825"/>
    <x v="0"/>
    <x v="0"/>
    <x v="824"/>
    <x v="0"/>
    <x v="6"/>
    <x v="3"/>
    <n v="1"/>
    <n v="3101295"/>
    <n v="39.6875"/>
    <x v="0"/>
    <x v="0"/>
  </r>
  <r>
    <n v="825"/>
    <n v="826"/>
    <x v="0"/>
    <x v="0"/>
    <x v="825"/>
    <x v="0"/>
    <x v="4"/>
    <x v="1"/>
    <n v="0"/>
    <n v="368323"/>
    <n v="6.95"/>
    <x v="0"/>
    <x v="2"/>
  </r>
  <r>
    <n v="826"/>
    <n v="827"/>
    <x v="0"/>
    <x v="0"/>
    <x v="826"/>
    <x v="0"/>
    <x v="4"/>
    <x v="1"/>
    <n v="0"/>
    <n v="1601"/>
    <n v="56.495800000000003"/>
    <x v="0"/>
    <x v="0"/>
  </r>
  <r>
    <n v="827"/>
    <n v="828"/>
    <x v="1"/>
    <x v="2"/>
    <x v="827"/>
    <x v="0"/>
    <x v="58"/>
    <x v="1"/>
    <n v="2"/>
    <s v="S.C./PARIS 2079"/>
    <n v="37.004199999999997"/>
    <x v="0"/>
    <x v="1"/>
  </r>
  <r>
    <n v="828"/>
    <n v="829"/>
    <x v="1"/>
    <x v="0"/>
    <x v="828"/>
    <x v="0"/>
    <x v="4"/>
    <x v="1"/>
    <n v="0"/>
    <n v="367228"/>
    <n v="7.75"/>
    <x v="0"/>
    <x v="2"/>
  </r>
  <r>
    <n v="829"/>
    <n v="830"/>
    <x v="1"/>
    <x v="1"/>
    <x v="829"/>
    <x v="1"/>
    <x v="65"/>
    <x v="1"/>
    <n v="0"/>
    <n v="113572"/>
    <n v="80"/>
    <x v="13"/>
    <x v="3"/>
  </r>
  <r>
    <n v="830"/>
    <n v="831"/>
    <x v="1"/>
    <x v="0"/>
    <x v="830"/>
    <x v="1"/>
    <x v="16"/>
    <x v="0"/>
    <n v="0"/>
    <n v="2659"/>
    <n v="14.4542"/>
    <x v="0"/>
    <x v="1"/>
  </r>
  <r>
    <n v="831"/>
    <n v="832"/>
    <x v="1"/>
    <x v="2"/>
    <x v="831"/>
    <x v="2"/>
    <x v="38"/>
    <x v="0"/>
    <n v="1"/>
    <n v="29106"/>
    <n v="18.75"/>
    <x v="0"/>
    <x v="0"/>
  </r>
  <r>
    <n v="832"/>
    <n v="833"/>
    <x v="0"/>
    <x v="0"/>
    <x v="832"/>
    <x v="0"/>
    <x v="4"/>
    <x v="1"/>
    <n v="0"/>
    <n v="2671"/>
    <n v="7.2291999999999996"/>
    <x v="0"/>
    <x v="1"/>
  </r>
  <r>
    <n v="833"/>
    <n v="834"/>
    <x v="0"/>
    <x v="0"/>
    <x v="833"/>
    <x v="0"/>
    <x v="41"/>
    <x v="1"/>
    <n v="0"/>
    <n v="347468"/>
    <n v="7.8541999999999996"/>
    <x v="0"/>
    <x v="0"/>
  </r>
  <r>
    <n v="834"/>
    <n v="835"/>
    <x v="0"/>
    <x v="0"/>
    <x v="834"/>
    <x v="0"/>
    <x v="24"/>
    <x v="1"/>
    <n v="0"/>
    <n v="2223"/>
    <n v="8.3000000000000007"/>
    <x v="0"/>
    <x v="0"/>
  </r>
  <r>
    <n v="835"/>
    <n v="836"/>
    <x v="1"/>
    <x v="1"/>
    <x v="835"/>
    <x v="1"/>
    <x v="12"/>
    <x v="0"/>
    <n v="1"/>
    <s v="PC 17756"/>
    <n v="83.158299999999997"/>
    <x v="140"/>
    <x v="1"/>
  </r>
  <r>
    <n v="836"/>
    <n v="837"/>
    <x v="0"/>
    <x v="0"/>
    <x v="836"/>
    <x v="0"/>
    <x v="23"/>
    <x v="1"/>
    <n v="0"/>
    <n v="315097"/>
    <n v="8.6624999999999996"/>
    <x v="0"/>
    <x v="0"/>
  </r>
  <r>
    <n v="837"/>
    <n v="838"/>
    <x v="0"/>
    <x v="0"/>
    <x v="837"/>
    <x v="0"/>
    <x v="4"/>
    <x v="1"/>
    <n v="0"/>
    <n v="392092"/>
    <n v="8.0500000000000007"/>
    <x v="0"/>
    <x v="0"/>
  </r>
  <r>
    <n v="838"/>
    <n v="839"/>
    <x v="1"/>
    <x v="0"/>
    <x v="838"/>
    <x v="0"/>
    <x v="35"/>
    <x v="1"/>
    <n v="0"/>
    <n v="1601"/>
    <n v="56.495800000000003"/>
    <x v="0"/>
    <x v="0"/>
  </r>
  <r>
    <n v="839"/>
    <n v="840"/>
    <x v="1"/>
    <x v="1"/>
    <x v="839"/>
    <x v="0"/>
    <x v="4"/>
    <x v="1"/>
    <n v="0"/>
    <n v="11774"/>
    <n v="29.7"/>
    <x v="141"/>
    <x v="1"/>
  </r>
  <r>
    <n v="840"/>
    <n v="841"/>
    <x v="0"/>
    <x v="0"/>
    <x v="840"/>
    <x v="0"/>
    <x v="11"/>
    <x v="1"/>
    <n v="0"/>
    <s v="SOTON/O2 3101287"/>
    <n v="7.9249999999999998"/>
    <x v="0"/>
    <x v="0"/>
  </r>
  <r>
    <n v="841"/>
    <n v="842"/>
    <x v="0"/>
    <x v="2"/>
    <x v="841"/>
    <x v="0"/>
    <x v="36"/>
    <x v="1"/>
    <n v="0"/>
    <s v="S.O./P.P. 3"/>
    <n v="10.5"/>
    <x v="0"/>
    <x v="0"/>
  </r>
  <r>
    <n v="842"/>
    <n v="843"/>
    <x v="1"/>
    <x v="1"/>
    <x v="842"/>
    <x v="1"/>
    <x v="39"/>
    <x v="1"/>
    <n v="0"/>
    <n v="113798"/>
    <n v="31"/>
    <x v="0"/>
    <x v="1"/>
  </r>
  <r>
    <n v="843"/>
    <n v="844"/>
    <x v="0"/>
    <x v="0"/>
    <x v="843"/>
    <x v="0"/>
    <x v="87"/>
    <x v="1"/>
    <n v="0"/>
    <n v="2683"/>
    <n v="6.4375"/>
    <x v="0"/>
    <x v="1"/>
  </r>
  <r>
    <n v="844"/>
    <n v="845"/>
    <x v="0"/>
    <x v="0"/>
    <x v="844"/>
    <x v="0"/>
    <x v="34"/>
    <x v="1"/>
    <n v="0"/>
    <n v="315090"/>
    <n v="8.6624999999999996"/>
    <x v="0"/>
    <x v="0"/>
  </r>
  <r>
    <n v="845"/>
    <n v="846"/>
    <x v="0"/>
    <x v="0"/>
    <x v="845"/>
    <x v="0"/>
    <x v="22"/>
    <x v="1"/>
    <n v="0"/>
    <s v="C.A. 5547"/>
    <n v="7.55"/>
    <x v="0"/>
    <x v="0"/>
  </r>
  <r>
    <n v="846"/>
    <n v="847"/>
    <x v="0"/>
    <x v="0"/>
    <x v="846"/>
    <x v="0"/>
    <x v="4"/>
    <x v="6"/>
    <n v="2"/>
    <s v="CA. 2343"/>
    <n v="69.55"/>
    <x v="0"/>
    <x v="0"/>
  </r>
  <r>
    <n v="847"/>
    <n v="848"/>
    <x v="0"/>
    <x v="0"/>
    <x v="847"/>
    <x v="0"/>
    <x v="3"/>
    <x v="1"/>
    <n v="0"/>
    <n v="349213"/>
    <n v="7.8958000000000004"/>
    <x v="0"/>
    <x v="1"/>
  </r>
  <r>
    <n v="848"/>
    <n v="849"/>
    <x v="0"/>
    <x v="2"/>
    <x v="848"/>
    <x v="0"/>
    <x v="17"/>
    <x v="1"/>
    <n v="1"/>
    <n v="248727"/>
    <n v="33"/>
    <x v="0"/>
    <x v="0"/>
  </r>
  <r>
    <n v="849"/>
    <n v="850"/>
    <x v="1"/>
    <x v="1"/>
    <x v="849"/>
    <x v="1"/>
    <x v="4"/>
    <x v="0"/>
    <n v="0"/>
    <n v="17453"/>
    <n v="89.104200000000006"/>
    <x v="79"/>
    <x v="1"/>
  </r>
  <r>
    <n v="850"/>
    <n v="851"/>
    <x v="0"/>
    <x v="0"/>
    <x v="850"/>
    <x v="0"/>
    <x v="9"/>
    <x v="3"/>
    <n v="2"/>
    <n v="347082"/>
    <n v="31.274999999999999"/>
    <x v="0"/>
    <x v="0"/>
  </r>
  <r>
    <n v="851"/>
    <n v="852"/>
    <x v="0"/>
    <x v="0"/>
    <x v="851"/>
    <x v="0"/>
    <x v="88"/>
    <x v="1"/>
    <n v="0"/>
    <n v="347060"/>
    <n v="7.7750000000000004"/>
    <x v="0"/>
    <x v="0"/>
  </r>
  <r>
    <n v="852"/>
    <n v="853"/>
    <x v="0"/>
    <x v="0"/>
    <x v="852"/>
    <x v="1"/>
    <x v="52"/>
    <x v="0"/>
    <n v="1"/>
    <n v="2678"/>
    <n v="15.245799999999999"/>
    <x v="0"/>
    <x v="1"/>
  </r>
  <r>
    <n v="853"/>
    <n v="854"/>
    <x v="1"/>
    <x v="1"/>
    <x v="853"/>
    <x v="1"/>
    <x v="36"/>
    <x v="1"/>
    <n v="1"/>
    <s v="PC 17592"/>
    <n v="39.4"/>
    <x v="142"/>
    <x v="0"/>
  </r>
  <r>
    <n v="854"/>
    <n v="855"/>
    <x v="0"/>
    <x v="2"/>
    <x v="854"/>
    <x v="1"/>
    <x v="57"/>
    <x v="0"/>
    <n v="0"/>
    <n v="244252"/>
    <n v="26"/>
    <x v="0"/>
    <x v="0"/>
  </r>
  <r>
    <n v="855"/>
    <n v="856"/>
    <x v="1"/>
    <x v="0"/>
    <x v="855"/>
    <x v="1"/>
    <x v="24"/>
    <x v="1"/>
    <n v="1"/>
    <n v="392091"/>
    <n v="9.35"/>
    <x v="0"/>
    <x v="0"/>
  </r>
  <r>
    <n v="856"/>
    <n v="857"/>
    <x v="1"/>
    <x v="1"/>
    <x v="856"/>
    <x v="1"/>
    <x v="33"/>
    <x v="0"/>
    <n v="1"/>
    <n v="36928"/>
    <n v="164.86670000000001"/>
    <x v="0"/>
    <x v="0"/>
  </r>
  <r>
    <n v="857"/>
    <n v="858"/>
    <x v="1"/>
    <x v="1"/>
    <x v="857"/>
    <x v="0"/>
    <x v="54"/>
    <x v="1"/>
    <n v="0"/>
    <n v="113055"/>
    <n v="26.55"/>
    <x v="143"/>
    <x v="0"/>
  </r>
  <r>
    <n v="858"/>
    <n v="859"/>
    <x v="1"/>
    <x v="0"/>
    <x v="858"/>
    <x v="1"/>
    <x v="42"/>
    <x v="1"/>
    <n v="3"/>
    <n v="2666"/>
    <n v="19.258299999999998"/>
    <x v="0"/>
    <x v="1"/>
  </r>
  <r>
    <n v="859"/>
    <n v="860"/>
    <x v="0"/>
    <x v="0"/>
    <x v="859"/>
    <x v="0"/>
    <x v="4"/>
    <x v="1"/>
    <n v="0"/>
    <n v="2629"/>
    <n v="7.2291999999999996"/>
    <x v="0"/>
    <x v="1"/>
  </r>
  <r>
    <n v="860"/>
    <n v="861"/>
    <x v="0"/>
    <x v="0"/>
    <x v="860"/>
    <x v="0"/>
    <x v="66"/>
    <x v="4"/>
    <n v="0"/>
    <n v="350026"/>
    <n v="14.1083"/>
    <x v="0"/>
    <x v="0"/>
  </r>
  <r>
    <n v="861"/>
    <n v="862"/>
    <x v="0"/>
    <x v="2"/>
    <x v="861"/>
    <x v="0"/>
    <x v="23"/>
    <x v="0"/>
    <n v="0"/>
    <n v="28134"/>
    <n v="11.5"/>
    <x v="0"/>
    <x v="0"/>
  </r>
  <r>
    <n v="862"/>
    <n v="863"/>
    <x v="1"/>
    <x v="1"/>
    <x v="862"/>
    <x v="1"/>
    <x v="76"/>
    <x v="1"/>
    <n v="0"/>
    <n v="17466"/>
    <n v="25.929200000000002"/>
    <x v="136"/>
    <x v="0"/>
  </r>
  <r>
    <n v="863"/>
    <n v="864"/>
    <x v="0"/>
    <x v="0"/>
    <x v="863"/>
    <x v="1"/>
    <x v="4"/>
    <x v="6"/>
    <n v="2"/>
    <s v="CA. 2343"/>
    <n v="69.55"/>
    <x v="0"/>
    <x v="0"/>
  </r>
  <r>
    <n v="864"/>
    <n v="865"/>
    <x v="0"/>
    <x v="2"/>
    <x v="864"/>
    <x v="0"/>
    <x v="42"/>
    <x v="1"/>
    <n v="0"/>
    <n v="233866"/>
    <n v="13"/>
    <x v="0"/>
    <x v="0"/>
  </r>
  <r>
    <n v="865"/>
    <n v="866"/>
    <x v="1"/>
    <x v="2"/>
    <x v="865"/>
    <x v="1"/>
    <x v="22"/>
    <x v="1"/>
    <n v="0"/>
    <n v="236852"/>
    <n v="13"/>
    <x v="0"/>
    <x v="0"/>
  </r>
  <r>
    <n v="866"/>
    <n v="867"/>
    <x v="1"/>
    <x v="2"/>
    <x v="866"/>
    <x v="1"/>
    <x v="7"/>
    <x v="0"/>
    <n v="0"/>
    <s v="SC/PARIS 2149"/>
    <n v="13.8583"/>
    <x v="0"/>
    <x v="1"/>
  </r>
  <r>
    <n v="867"/>
    <n v="868"/>
    <x v="0"/>
    <x v="1"/>
    <x v="867"/>
    <x v="0"/>
    <x v="14"/>
    <x v="1"/>
    <n v="0"/>
    <s v="PC 17590"/>
    <n v="50.495800000000003"/>
    <x v="144"/>
    <x v="0"/>
  </r>
  <r>
    <n v="868"/>
    <n v="869"/>
    <x v="0"/>
    <x v="0"/>
    <x v="868"/>
    <x v="0"/>
    <x v="4"/>
    <x v="1"/>
    <n v="0"/>
    <n v="345777"/>
    <n v="9.5"/>
    <x v="0"/>
    <x v="0"/>
  </r>
  <r>
    <n v="869"/>
    <n v="870"/>
    <x v="1"/>
    <x v="0"/>
    <x v="869"/>
    <x v="0"/>
    <x v="9"/>
    <x v="0"/>
    <n v="1"/>
    <n v="347742"/>
    <n v="11.1333"/>
    <x v="0"/>
    <x v="0"/>
  </r>
  <r>
    <n v="870"/>
    <n v="871"/>
    <x v="0"/>
    <x v="0"/>
    <x v="870"/>
    <x v="0"/>
    <x v="2"/>
    <x v="1"/>
    <n v="0"/>
    <n v="349248"/>
    <n v="7.8958000000000004"/>
    <x v="0"/>
    <x v="0"/>
  </r>
  <r>
    <n v="871"/>
    <n v="872"/>
    <x v="1"/>
    <x v="1"/>
    <x v="871"/>
    <x v="1"/>
    <x v="47"/>
    <x v="0"/>
    <n v="1"/>
    <n v="11751"/>
    <n v="52.554200000000002"/>
    <x v="42"/>
    <x v="0"/>
  </r>
  <r>
    <n v="872"/>
    <n v="873"/>
    <x v="0"/>
    <x v="1"/>
    <x v="872"/>
    <x v="0"/>
    <x v="40"/>
    <x v="1"/>
    <n v="0"/>
    <n v="695"/>
    <n v="5"/>
    <x v="115"/>
    <x v="0"/>
  </r>
  <r>
    <n v="873"/>
    <n v="874"/>
    <x v="0"/>
    <x v="0"/>
    <x v="873"/>
    <x v="0"/>
    <x v="47"/>
    <x v="1"/>
    <n v="0"/>
    <n v="345765"/>
    <n v="9"/>
    <x v="0"/>
    <x v="0"/>
  </r>
  <r>
    <n v="874"/>
    <n v="875"/>
    <x v="1"/>
    <x v="2"/>
    <x v="874"/>
    <x v="1"/>
    <x v="17"/>
    <x v="0"/>
    <n v="0"/>
    <s v="P/PP 3381"/>
    <n v="24"/>
    <x v="0"/>
    <x v="1"/>
  </r>
  <r>
    <n v="875"/>
    <n v="876"/>
    <x v="1"/>
    <x v="0"/>
    <x v="875"/>
    <x v="1"/>
    <x v="16"/>
    <x v="1"/>
    <n v="0"/>
    <n v="2667"/>
    <n v="7.2249999999999996"/>
    <x v="0"/>
    <x v="1"/>
  </r>
  <r>
    <n v="876"/>
    <n v="877"/>
    <x v="0"/>
    <x v="0"/>
    <x v="876"/>
    <x v="0"/>
    <x v="11"/>
    <x v="1"/>
    <n v="0"/>
    <n v="7534"/>
    <n v="9.8458000000000006"/>
    <x v="0"/>
    <x v="0"/>
  </r>
  <r>
    <n v="877"/>
    <n v="878"/>
    <x v="0"/>
    <x v="0"/>
    <x v="877"/>
    <x v="0"/>
    <x v="19"/>
    <x v="1"/>
    <n v="0"/>
    <n v="349212"/>
    <n v="7.8958000000000004"/>
    <x v="0"/>
    <x v="0"/>
  </r>
  <r>
    <n v="878"/>
    <n v="879"/>
    <x v="0"/>
    <x v="0"/>
    <x v="878"/>
    <x v="0"/>
    <x v="4"/>
    <x v="1"/>
    <n v="0"/>
    <n v="349217"/>
    <n v="7.8958000000000004"/>
    <x v="0"/>
    <x v="0"/>
  </r>
  <r>
    <n v="879"/>
    <n v="880"/>
    <x v="1"/>
    <x v="1"/>
    <x v="879"/>
    <x v="1"/>
    <x v="60"/>
    <x v="1"/>
    <n v="1"/>
    <n v="11767"/>
    <n v="83.158299999999997"/>
    <x v="145"/>
    <x v="1"/>
  </r>
  <r>
    <n v="880"/>
    <n v="881"/>
    <x v="1"/>
    <x v="2"/>
    <x v="880"/>
    <x v="1"/>
    <x v="37"/>
    <x v="1"/>
    <n v="1"/>
    <n v="230433"/>
    <n v="26"/>
    <x v="0"/>
    <x v="0"/>
  </r>
  <r>
    <n v="881"/>
    <n v="882"/>
    <x v="0"/>
    <x v="0"/>
    <x v="881"/>
    <x v="0"/>
    <x v="40"/>
    <x v="1"/>
    <n v="0"/>
    <n v="349257"/>
    <n v="7.8958000000000004"/>
    <x v="0"/>
    <x v="0"/>
  </r>
  <r>
    <n v="882"/>
    <n v="883"/>
    <x v="0"/>
    <x v="0"/>
    <x v="882"/>
    <x v="1"/>
    <x v="0"/>
    <x v="1"/>
    <n v="0"/>
    <n v="7552"/>
    <n v="10.5167"/>
    <x v="0"/>
    <x v="0"/>
  </r>
  <r>
    <n v="883"/>
    <n v="884"/>
    <x v="0"/>
    <x v="2"/>
    <x v="883"/>
    <x v="0"/>
    <x v="17"/>
    <x v="1"/>
    <n v="0"/>
    <s v="C.A./SOTON 34068"/>
    <n v="10.5"/>
    <x v="0"/>
    <x v="0"/>
  </r>
  <r>
    <n v="884"/>
    <n v="885"/>
    <x v="0"/>
    <x v="0"/>
    <x v="884"/>
    <x v="0"/>
    <x v="37"/>
    <x v="1"/>
    <n v="0"/>
    <s v="SOTON/OQ 392076"/>
    <n v="7.05"/>
    <x v="0"/>
    <x v="0"/>
  </r>
  <r>
    <n v="885"/>
    <n v="886"/>
    <x v="0"/>
    <x v="0"/>
    <x v="885"/>
    <x v="1"/>
    <x v="12"/>
    <x v="1"/>
    <n v="5"/>
    <n v="382652"/>
    <n v="29.125"/>
    <x v="0"/>
    <x v="2"/>
  </r>
  <r>
    <n v="886"/>
    <n v="887"/>
    <x v="0"/>
    <x v="2"/>
    <x v="886"/>
    <x v="0"/>
    <x v="7"/>
    <x v="1"/>
    <n v="0"/>
    <n v="211536"/>
    <n v="13"/>
    <x v="0"/>
    <x v="0"/>
  </r>
  <r>
    <n v="887"/>
    <n v="888"/>
    <x v="1"/>
    <x v="1"/>
    <x v="887"/>
    <x v="1"/>
    <x v="19"/>
    <x v="1"/>
    <n v="0"/>
    <n v="112053"/>
    <n v="30"/>
    <x v="146"/>
    <x v="0"/>
  </r>
  <r>
    <n v="888"/>
    <n v="889"/>
    <x v="0"/>
    <x v="0"/>
    <x v="888"/>
    <x v="1"/>
    <x v="4"/>
    <x v="0"/>
    <n v="2"/>
    <s v="W./C. 6607"/>
    <n v="23.45"/>
    <x v="0"/>
    <x v="0"/>
  </r>
  <r>
    <n v="889"/>
    <n v="890"/>
    <x v="1"/>
    <x v="1"/>
    <x v="889"/>
    <x v="0"/>
    <x v="2"/>
    <x v="1"/>
    <n v="0"/>
    <n v="111369"/>
    <n v="30"/>
    <x v="147"/>
    <x v="1"/>
  </r>
  <r>
    <n v="890"/>
    <n v="891"/>
    <x v="0"/>
    <x v="0"/>
    <x v="890"/>
    <x v="0"/>
    <x v="35"/>
    <x v="1"/>
    <n v="0"/>
    <n v="370376"/>
    <n v="7.75"/>
    <x v="0"/>
    <x v="2"/>
  </r>
  <r>
    <n v="0"/>
    <n v="0"/>
    <x v="0"/>
    <x v="3"/>
    <x v="891"/>
    <x v="4"/>
    <x v="4"/>
    <x v="1"/>
    <n v="0"/>
    <n v="0"/>
    <n v="0"/>
    <x v="0"/>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8D8CE6B-AFC8-450D-89F6-8C3856BFC47B}" name="PivotTable1" cacheId="2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3">
    <pivotField showAll="0"/>
    <pivotField showAll="0"/>
    <pivotField axis="axisRow" dataField="1" showAll="0">
      <items count="3">
        <item x="0"/>
        <item x="1"/>
        <item t="default"/>
      </items>
    </pivotField>
    <pivotField showAll="0"/>
    <pivotField showAll="0"/>
    <pivotField showAll="0"/>
    <pivotField showAll="0"/>
    <pivotField showAll="0"/>
    <pivotField showAll="0"/>
    <pivotField showAll="0"/>
    <pivotField numFmtId="164" showAll="0"/>
    <pivotField showAll="0"/>
    <pivotField showAll="0"/>
  </pivotFields>
  <rowFields count="1">
    <field x="2"/>
  </rowFields>
  <rowItems count="3">
    <i>
      <x/>
    </i>
    <i>
      <x v="1"/>
    </i>
    <i t="grand">
      <x/>
    </i>
  </rowItems>
  <colItems count="1">
    <i/>
  </colItems>
  <dataFields count="1">
    <dataField name="Sum of Survive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3E21817-7BFC-4961-A96B-ADF35CAED4E6}" name="PivotTable4" cacheId="2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6" firstHeaderRow="1" firstDataRow="1" firstDataCol="1"/>
  <pivotFields count="13">
    <pivotField showAll="0"/>
    <pivotField showAll="0"/>
    <pivotField showAll="0"/>
    <pivotField showAll="0"/>
    <pivotField showAll="0"/>
    <pivotField axis="axisRow" dataField="1" showAll="0" defaultSubtotal="0">
      <items count="5">
        <item h="1" x="4"/>
        <item x="1"/>
        <item h="1" x="3"/>
        <item x="0"/>
        <item h="1" x="2"/>
      </items>
    </pivotField>
    <pivotField showAll="0"/>
    <pivotField showAll="0"/>
    <pivotField showAll="0"/>
    <pivotField showAll="0"/>
    <pivotField numFmtId="164" showAll="0"/>
    <pivotField showAll="0"/>
    <pivotField showAll="0">
      <items count="5">
        <item h="1" x="3"/>
        <item h="1" x="1"/>
        <item h="1" x="2"/>
        <item x="0"/>
        <item t="default"/>
      </items>
    </pivotField>
  </pivotFields>
  <rowFields count="1">
    <field x="5"/>
  </rowFields>
  <rowItems count="3">
    <i>
      <x v="1"/>
    </i>
    <i>
      <x v="3"/>
    </i>
    <i t="grand">
      <x/>
    </i>
  </rowItems>
  <colItems count="1">
    <i/>
  </colItems>
  <dataFields count="1">
    <dataField name="Count of Sex" fld="5"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94D213A-27BC-4F20-83A5-6EDA2F9E0E3B}" name="PivotTable7" cacheId="2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1" firstHeaderRow="1" firstDataRow="1" firstDataCol="1"/>
  <pivotFields count="13">
    <pivotField showAll="0"/>
    <pivotField showAll="0"/>
    <pivotField showAll="0"/>
    <pivotField showAll="0"/>
    <pivotField showAll="0"/>
    <pivotField showAll="0"/>
    <pivotField showAll="0"/>
    <pivotField axis="axisRow" dataField="1" showAll="0">
      <items count="8">
        <item x="1"/>
        <item x="0"/>
        <item x="4"/>
        <item x="2"/>
        <item x="3"/>
        <item x="5"/>
        <item x="6"/>
        <item t="default"/>
      </items>
    </pivotField>
    <pivotField showAll="0"/>
    <pivotField showAll="0"/>
    <pivotField numFmtId="164" showAll="0"/>
    <pivotField showAll="0"/>
    <pivotField showAll="0"/>
  </pivotFields>
  <rowFields count="1">
    <field x="7"/>
  </rowFields>
  <rowItems count="8">
    <i>
      <x/>
    </i>
    <i>
      <x v="1"/>
    </i>
    <i>
      <x v="2"/>
    </i>
    <i>
      <x v="3"/>
    </i>
    <i>
      <x v="4"/>
    </i>
    <i>
      <x v="5"/>
    </i>
    <i>
      <x v="6"/>
    </i>
    <i t="grand">
      <x/>
    </i>
  </rowItems>
  <colItems count="1">
    <i/>
  </colItems>
  <dataFields count="1">
    <dataField name="Sum of SibSp"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DA965C2-42CF-4016-850A-14CFB159682F}" name="PivotTable2" cacheId="319"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location ref="A3:B7" firstHeaderRow="1" firstDataRow="1" firstDataCol="1"/>
  <pivotFields count="3">
    <pivotField axis="axisRow" allDrilled="1" subtotalTop="0" showAll="0" dataSourceSort="1" defaultSubtotal="0" defaultAttributeDrillState="1">
      <items count="3">
        <item x="0"/>
        <item x="1"/>
        <item x="2"/>
      </items>
    </pivotField>
    <pivotField dataField="1" subtotalTop="0" showAll="0" defaultSubtotal="0"/>
    <pivotField allDrilled="1" subtotalTop="0" showAll="0" dataSourceSort="1" defaultSubtotal="0" defaultAttributeDrillState="1"/>
  </pivotFields>
  <rowFields count="1">
    <field x="0"/>
  </rowFields>
  <rowItems count="4">
    <i>
      <x/>
    </i>
    <i>
      <x v="1"/>
    </i>
    <i>
      <x v="2"/>
    </i>
    <i t="grand">
      <x/>
    </i>
  </rowItems>
  <colItems count="1">
    <i/>
  </colItems>
  <dataFields count="1">
    <dataField name="Count of Age Group" fld="1" subtotal="count" baseField="0" baseItem="0"/>
  </dataFields>
  <pivotHierarchies count="19">
    <pivotHierarchy dragToData="1"/>
    <pivotHierarchy dragToData="1"/>
    <pivotHierarchy dragToData="1"/>
    <pivotHierarchy dragToData="1"/>
    <pivotHierarchy dragToData="1"/>
    <pivotHierarchy dragToData="1"/>
    <pivotHierarchy dragToData="1"/>
    <pivotHierarchy multipleItemSelectionAllowed="1" dragToData="1"/>
    <pivotHierarchy dragToData="1"/>
    <pivotHierarchy dragToData="1"/>
    <pivotHierarchy multipleItemSelectionAllowed="1" dragToData="1">
      <members count="1" level="1">
        <member name="[Passenger].[Ticket].&amp;[110564]"/>
      </members>
    </pivotHierarchy>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xlsx!Passenger">
        <x15:activeTabTopLevelEntity name="[Passeng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E76B078-B914-4F5A-BE0E-EE3E32800C57}" name="PivotTable6" cacheId="27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18" firstHeaderRow="1" firstDataRow="1" firstDataCol="1"/>
  <pivotFields count="5">
    <pivotField axis="axisRow" allDrilled="1" showAll="0" dataSourceSort="1" defaultAttributeDrillState="1">
      <items count="5">
        <item x="0"/>
        <item x="1"/>
        <item x="2"/>
        <item x="3"/>
        <item t="default"/>
      </items>
    </pivotField>
    <pivotField axis="axisRow" allDrilled="1" subtotalTop="0" showAll="0" dataSourceSort="1" defaultSubtotal="0" defaultAttributeDrillState="1">
      <items count="3">
        <item x="0"/>
        <item x="1"/>
        <item x="2"/>
      </items>
    </pivotField>
    <pivotField allDrilled="1" subtotalTop="0" showAll="0" dataSourceSort="1" defaultSubtotal="0" defaultAttributeDrillState="1"/>
    <pivotField dataField="1" subtotalTop="0" showAll="0" defaultSubtotal="0"/>
    <pivotField allDrilled="1" subtotalTop="0" showAll="0" dataSourceSort="1" defaultSubtotal="0" defaultAttributeDrillState="1"/>
  </pivotFields>
  <rowFields count="2">
    <field x="0"/>
    <field x="1"/>
  </rowFields>
  <rowItems count="15">
    <i>
      <x/>
    </i>
    <i r="1">
      <x/>
    </i>
    <i>
      <x v="1"/>
    </i>
    <i r="1">
      <x v="1"/>
    </i>
    <i r="1">
      <x/>
    </i>
    <i r="1">
      <x v="2"/>
    </i>
    <i>
      <x v="2"/>
    </i>
    <i r="1">
      <x v="1"/>
    </i>
    <i r="1">
      <x/>
    </i>
    <i r="1">
      <x v="2"/>
    </i>
    <i>
      <x v="3"/>
    </i>
    <i r="1">
      <x v="1"/>
    </i>
    <i r="1">
      <x/>
    </i>
    <i r="1">
      <x v="2"/>
    </i>
    <i t="grand">
      <x/>
    </i>
  </rowItems>
  <colItems count="1">
    <i/>
  </colItems>
  <dataFields count="1">
    <dataField name="Sum of Fare" fld="3" baseField="0" baseItem="0"/>
  </dataFields>
  <pivotHierarchies count="19">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Passenger].[Fare].&amp;[6.75]"/>
      </members>
    </pivotHierarchy>
    <pivotHierarchy dragToData="1"/>
    <pivotHierarchy multipleItemSelectionAllowed="1" dragToData="1">
      <members count="1" level="1">
        <member name="[Passenger].[Embarked].&amp;[0]"/>
      </members>
    </pivotHierarchy>
    <pivotHierarchy dragToRow="0" dragToCol="0" dragToPage="0" dragToData="1"/>
    <pivotHierarchy dragToRow="0" dragToCol="0" dragToPage="0"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3"/>
    <rowHierarchyUsage hierarchyUsage="7"/>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xcel project.xlsx!Passenger">
        <x15:activeTabTopLevelEntity name="[Passenger]"/>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D4A4D9C-137D-4AD6-B57F-F7F9FE874716}" name="PivotTable7" cacheId="2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8">
  <location ref="A3:B93" firstHeaderRow="1" firstDataRow="1" firstDataCol="1"/>
  <pivotFields count="13">
    <pivotField showAll="0"/>
    <pivotField showAll="0"/>
    <pivotField showAll="0"/>
    <pivotField showAll="0"/>
    <pivotField showAll="0"/>
    <pivotField showAll="0"/>
    <pivotField axis="axisRow" showAll="0">
      <items count="90">
        <item x="4"/>
        <item x="86"/>
        <item x="84"/>
        <item x="77"/>
        <item x="38"/>
        <item x="70"/>
        <item x="58"/>
        <item x="6"/>
        <item x="25"/>
        <item x="9"/>
        <item x="31"/>
        <item x="83"/>
        <item x="26"/>
        <item x="18"/>
        <item x="52"/>
        <item x="73"/>
        <item x="32"/>
        <item x="51"/>
        <item x="75"/>
        <item x="8"/>
        <item x="48"/>
        <item x="16"/>
        <item x="36"/>
        <item x="34"/>
        <item x="24"/>
        <item x="19"/>
        <item x="11"/>
        <item x="64"/>
        <item x="23"/>
        <item x="0"/>
        <item x="41"/>
        <item x="69"/>
        <item x="42"/>
        <item x="82"/>
        <item x="37"/>
        <item x="2"/>
        <item x="7"/>
        <item x="17"/>
        <item x="30"/>
        <item x="28"/>
        <item x="39"/>
        <item x="85"/>
        <item x="14"/>
        <item x="35"/>
        <item x="50"/>
        <item x="40"/>
        <item x="15"/>
        <item x="87"/>
        <item x="3"/>
        <item x="62"/>
        <item x="53"/>
        <item x="46"/>
        <item x="1"/>
        <item x="12"/>
        <item x="20"/>
        <item x="56"/>
        <item x="66"/>
        <item x="22"/>
        <item x="71"/>
        <item x="57"/>
        <item x="33"/>
        <item x="63"/>
        <item x="43"/>
        <item x="47"/>
        <item x="76"/>
        <item x="27"/>
        <item x="61"/>
        <item x="54"/>
        <item x="67"/>
        <item x="78"/>
        <item x="5"/>
        <item x="13"/>
        <item x="55"/>
        <item x="60"/>
        <item x="79"/>
        <item x="10"/>
        <item x="44"/>
        <item x="72"/>
        <item x="59"/>
        <item x="65"/>
        <item x="68"/>
        <item x="74"/>
        <item x="29"/>
        <item x="21"/>
        <item x="81"/>
        <item x="49"/>
        <item x="45"/>
        <item x="88"/>
        <item x="80"/>
        <item t="default"/>
      </items>
    </pivotField>
    <pivotField dataField="1" showAll="0"/>
    <pivotField showAll="0"/>
    <pivotField showAll="0"/>
    <pivotField numFmtId="164" showAll="0"/>
    <pivotField showAll="0">
      <items count="149">
        <item h="1" x="0"/>
        <item h="1" x="101"/>
        <item h="1" x="84"/>
        <item h="1" x="98"/>
        <item h="1" x="51"/>
        <item h="1" x="104"/>
        <item h="1" x="108"/>
        <item h="1" x="144"/>
        <item h="1" x="110"/>
        <item h="1" x="37"/>
        <item h="1" x="34"/>
        <item h="1" x="76"/>
        <item h="1" x="137"/>
        <item h="1" x="18"/>
        <item h="1" x="7"/>
        <item h="1" x="31"/>
        <item h="1" x="125"/>
        <item h="1" x="138"/>
        <item h="1" x="63"/>
        <item h="1" x="30"/>
        <item h="1" x="118"/>
        <item h="1" x="95"/>
        <item h="1" x="13"/>
        <item h="1" x="133"/>
        <item h="1" x="11"/>
        <item h="1" x="70"/>
        <item h="1" x="85"/>
        <item h="1" x="93"/>
        <item h="1" x="94"/>
        <item h="1" x="35"/>
        <item h="1" x="103"/>
        <item h="1" x="146"/>
        <item h="1" x="52"/>
        <item h="1" x="117"/>
        <item h="1" x="109"/>
        <item h="1" x="115"/>
        <item h="1" x="59"/>
        <item h="1" x="22"/>
        <item h="1" x="139"/>
        <item h="1" x="114"/>
        <item h="1" x="91"/>
        <item h="1" x="44"/>
        <item h="1" x="9"/>
        <item h="1" x="88"/>
        <item h="1" x="36"/>
        <item h="1" x="135"/>
        <item h="1" x="26"/>
        <item h="1" x="46"/>
        <item h="1" x="73"/>
        <item h="1" x="99"/>
        <item h="1" x="5"/>
        <item h="1" x="77"/>
        <item h="1" x="55"/>
        <item h="1" x="21"/>
        <item h="1" x="78"/>
        <item h="1" x="49"/>
        <item h="1" x="2"/>
        <item h="1" x="64"/>
        <item h="1" x="47"/>
        <item h="1" x="113"/>
        <item h="1" x="68"/>
        <item h="1" x="147"/>
        <item h="1" x="28"/>
        <item h="1" x="54"/>
        <item h="1" x="8"/>
        <item h="1" x="86"/>
        <item h="1" x="62"/>
        <item h="1" x="123"/>
        <item h="1" x="127"/>
        <item h="1" x="141"/>
        <item h="1" x="32"/>
        <item h="1" x="145"/>
        <item h="1" x="12"/>
        <item h="1" x="58"/>
        <item h="1" x="120"/>
        <item h="1" x="56"/>
        <item h="1" x="100"/>
        <item h="1" x="60"/>
        <item h="1" x="97"/>
        <item h="1" x="41"/>
        <item h="1" x="72"/>
        <item h="1" x="14"/>
        <item h="1" x="1"/>
        <item h="1" x="96"/>
        <item h="1" x="43"/>
        <item h="1" x="122"/>
        <item h="1" x="65"/>
        <item h="1" x="79"/>
        <item h="1" x="40"/>
        <item h="1" x="92"/>
        <item h="1" x="48"/>
        <item h="1" x="53"/>
        <item h="1" x="19"/>
        <item h="1" x="130"/>
        <item h="1" x="39"/>
        <item h="1" x="136"/>
        <item h="1" x="105"/>
        <item h="1" x="87"/>
        <item h="1" x="81"/>
        <item h="1" x="20"/>
        <item h="1" x="142"/>
        <item h="1" x="128"/>
        <item h="1" x="10"/>
        <item h="1" x="42"/>
        <item h="1" x="38"/>
        <item h="1" x="69"/>
        <item h="1" x="126"/>
        <item h="1" x="90"/>
        <item h="1" x="25"/>
        <item h="1" x="111"/>
        <item h="1" x="116"/>
        <item h="1" x="106"/>
        <item h="1" x="6"/>
        <item h="1" x="134"/>
        <item h="1" x="50"/>
        <item h="1" x="107"/>
        <item h="1" x="74"/>
        <item h="1" x="23"/>
        <item h="1" x="82"/>
        <item h="1" x="129"/>
        <item h="1" x="143"/>
        <item h="1" x="121"/>
        <item h="1" x="89"/>
        <item h="1" x="17"/>
        <item h="1" x="29"/>
        <item h="1" x="61"/>
        <item h="1" x="57"/>
        <item h="1" x="80"/>
        <item h="1" x="66"/>
        <item h="1" x="75"/>
        <item h="1" x="3"/>
        <item h="1" x="140"/>
        <item h="1" x="71"/>
        <item h="1" x="112"/>
        <item h="1" x="83"/>
        <item h="1" x="45"/>
        <item h="1" x="102"/>
        <item h="1" x="131"/>
        <item h="1" x="124"/>
        <item h="1" x="24"/>
        <item h="1" x="119"/>
        <item h="1" x="16"/>
        <item h="1" x="27"/>
        <item x="15"/>
        <item h="1" x="132"/>
        <item h="1" x="33"/>
        <item h="1" x="4"/>
        <item h="1" x="67"/>
        <item t="default"/>
      </items>
    </pivotField>
    <pivotField showAll="0"/>
  </pivotFields>
  <rowFields count="1">
    <field x="6"/>
  </rowFields>
  <rowItems count="90">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t="grand">
      <x/>
    </i>
  </rowItems>
  <colItems count="1">
    <i/>
  </colItems>
  <dataFields count="1">
    <dataField name="Sum of SibSp"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F532C35-A0A7-4893-AE41-02B6DF502831}" name="PivotTable9" cacheId="26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3:B6" firstHeaderRow="1" firstDataRow="1" firstDataCol="1"/>
  <pivotFields count="13">
    <pivotField showAll="0"/>
    <pivotField showAll="0"/>
    <pivotField axis="axisRow" showAll="0">
      <items count="3">
        <item x="0"/>
        <item x="1"/>
        <item t="default"/>
      </items>
    </pivotField>
    <pivotField showAll="0"/>
    <pivotField showAll="0"/>
    <pivotField dataField="1" showAll="0"/>
    <pivotField showAll="0">
      <items count="90">
        <item h="1" x="4"/>
        <item h="1" x="86"/>
        <item h="1" x="84"/>
        <item h="1" x="77"/>
        <item h="1" x="38"/>
        <item h="1" x="70"/>
        <item h="1" x="58"/>
        <item h="1" x="6"/>
        <item h="1" x="25"/>
        <item h="1" x="9"/>
        <item h="1" x="31"/>
        <item h="1" x="83"/>
        <item h="1" x="26"/>
        <item h="1" x="18"/>
        <item h="1" x="52"/>
        <item h="1" x="73"/>
        <item h="1" x="32"/>
        <item h="1" x="51"/>
        <item h="1" x="75"/>
        <item h="1" x="8"/>
        <item h="1" x="48"/>
        <item h="1" x="16"/>
        <item h="1" x="36"/>
        <item h="1" x="34"/>
        <item h="1" x="24"/>
        <item h="1" x="19"/>
        <item h="1" x="11"/>
        <item h="1" x="64"/>
        <item h="1" x="23"/>
        <item h="1" x="0"/>
        <item h="1" x="41"/>
        <item h="1" x="69"/>
        <item h="1" x="42"/>
        <item h="1" x="82"/>
        <item h="1" x="37"/>
        <item h="1" x="2"/>
        <item h="1" x="7"/>
        <item h="1" x="17"/>
        <item h="1" x="30"/>
        <item h="1" x="28"/>
        <item h="1" x="39"/>
        <item h="1" x="85"/>
        <item h="1" x="14"/>
        <item h="1" x="35"/>
        <item h="1" x="50"/>
        <item h="1" x="40"/>
        <item h="1" x="15"/>
        <item h="1" x="87"/>
        <item h="1" x="3"/>
        <item h="1" x="62"/>
        <item h="1" x="53"/>
        <item h="1" x="46"/>
        <item h="1" x="1"/>
        <item h="1" x="12"/>
        <item h="1" x="20"/>
        <item h="1" x="56"/>
        <item h="1" x="66"/>
        <item h="1" x="22"/>
        <item h="1" x="71"/>
        <item h="1" x="57"/>
        <item h="1" x="33"/>
        <item h="1" x="63"/>
        <item h="1" x="43"/>
        <item h="1" x="47"/>
        <item h="1" x="76"/>
        <item h="1" x="27"/>
        <item x="61"/>
        <item h="1" x="54"/>
        <item h="1" x="67"/>
        <item h="1" x="78"/>
        <item h="1" x="5"/>
        <item h="1" x="13"/>
        <item h="1" x="55"/>
        <item h="1" x="60"/>
        <item h="1" x="79"/>
        <item h="1" x="10"/>
        <item h="1" x="44"/>
        <item h="1" x="72"/>
        <item h="1" x="59"/>
        <item h="1" x="65"/>
        <item h="1" x="68"/>
        <item h="1" x="74"/>
        <item h="1" x="29"/>
        <item h="1" x="21"/>
        <item h="1" x="81"/>
        <item h="1" x="49"/>
        <item h="1" x="45"/>
        <item h="1" x="88"/>
        <item h="1" x="80"/>
        <item t="default"/>
      </items>
    </pivotField>
    <pivotField showAll="0"/>
    <pivotField showAll="0"/>
    <pivotField showAll="0"/>
    <pivotField numFmtId="164" showAll="0"/>
    <pivotField showAll="0"/>
    <pivotField showAll="0"/>
  </pivotFields>
  <rowFields count="1">
    <field x="2"/>
  </rowFields>
  <rowItems count="3">
    <i>
      <x/>
    </i>
    <i>
      <x v="1"/>
    </i>
    <i t="grand">
      <x/>
    </i>
  </rowItems>
  <colItems count="1">
    <i/>
  </colItems>
  <dataFields count="1">
    <dataField name="Count of Sex" fld="5" subtotal="count" baseField="0" baseItem="0"/>
  </dataFields>
  <chartFormats count="1">
    <chartFormat chart="2"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barked1" xr10:uid="{2171878D-609E-46F7-8153-2349C71B5CE7}" sourceName="Embarked">
  <pivotTables>
    <pivotTable tabId="5" name="PivotTable4"/>
  </pivotTables>
  <data>
    <tabular pivotCacheId="2103732112">
      <items count="4">
        <i x="3"/>
        <i x="1"/>
        <i x="2"/>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_Group" xr10:uid="{ED7ACCEC-71D0-4C02-B5B0-7BF65B0677E2}" sourceName="[Passenger].[Age Group]">
  <pivotTables>
    <pivotTable tabId="8" name="PivotTable2"/>
  </pivotTables>
  <data>
    <olap pivotCacheId="932651279">
      <levels count="2">
        <level uniqueName="[Passenger].[Age Group].[(All)]" sourceCaption="(All)" count="0"/>
        <level uniqueName="[Passenger].[Age Group].[Age Group]" sourceCaption="Age Group" count="3">
          <ranges>
            <range startItem="0">
              <i n="[Passenger].[Age Group].&amp;[Adult]" c="Adult"/>
              <i n="[Passenger].[Age Group].&amp;[child]" c="child"/>
              <i n="[Passenger].[Age Group].&amp;[senior]" c="senior"/>
            </range>
          </ranges>
        </level>
      </levels>
      <selections count="1">
        <selection n="[Passenger].[Age Group].[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2A25EA42-0D4D-41DF-BDAD-82CA8E372005}" sourceName="Age">
  <pivotTables>
    <pivotTable tabId="13" name="PivotTable9"/>
  </pivotTables>
  <data>
    <tabular pivotCacheId="2103732112">
      <items count="89">
        <i x="4"/>
        <i x="86"/>
        <i x="84"/>
        <i x="77"/>
        <i x="38"/>
        <i x="70"/>
        <i x="58"/>
        <i x="6"/>
        <i x="25"/>
        <i x="9"/>
        <i x="31"/>
        <i x="83"/>
        <i x="26"/>
        <i x="18"/>
        <i x="52"/>
        <i x="73"/>
        <i x="32"/>
        <i x="51"/>
        <i x="75"/>
        <i x="8"/>
        <i x="48"/>
        <i x="16"/>
        <i x="36"/>
        <i x="34"/>
        <i x="24"/>
        <i x="19"/>
        <i x="11"/>
        <i x="64"/>
        <i x="23"/>
        <i x="0"/>
        <i x="41"/>
        <i x="69"/>
        <i x="42"/>
        <i x="82"/>
        <i x="37"/>
        <i x="2"/>
        <i x="7"/>
        <i x="17"/>
        <i x="30"/>
        <i x="28"/>
        <i x="39"/>
        <i x="85"/>
        <i x="14"/>
        <i x="35"/>
        <i x="50"/>
        <i x="40"/>
        <i x="15"/>
        <i x="87"/>
        <i x="3"/>
        <i x="62"/>
        <i x="53"/>
        <i x="46"/>
        <i x="1"/>
        <i x="12"/>
        <i x="20"/>
        <i x="56"/>
        <i x="66"/>
        <i x="22"/>
        <i x="71"/>
        <i x="57"/>
        <i x="33"/>
        <i x="63"/>
        <i x="43"/>
        <i x="47"/>
        <i x="76"/>
        <i x="27"/>
        <i x="61" s="1"/>
        <i x="54"/>
        <i x="67"/>
        <i x="78"/>
        <i x="5"/>
        <i x="13"/>
        <i x="55"/>
        <i x="60"/>
        <i x="79"/>
        <i x="10"/>
        <i x="44"/>
        <i x="72"/>
        <i x="59"/>
        <i x="65"/>
        <i x="68"/>
        <i x="74"/>
        <i x="29"/>
        <i x="21"/>
        <i x="81"/>
        <i x="49"/>
        <i x="45"/>
        <i x="88"/>
        <i x="8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barked 1" xr10:uid="{D9D8A38E-C6FA-4B2B-BBEB-6C087CBB1B34}" cache="Slicer_Embarked1" caption="Embarked" columnCount="4" rowHeight="241300"/>
  <slicer name="Age Group" xr10:uid="{0D4703D8-E7FB-4572-8754-AFB65E132AB8}" cache="Slicer_Age_Group" caption="Age Group" columnCount="3" level="1" rowHeight="241300"/>
  <slicer name="Age" xr10:uid="{3FD452C0-F023-499F-A8D3-AFA3A278186C}" cache="Slicer_Age" caption="Age" rowHeight="241300"/>
  <slicer name="Age 1" xr10:uid="{6F6554A5-2571-4619-8DFF-431EEC2E0992}" cache="Slicer_Age" caption="Age" startItem="6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1CA38E0-AFB2-4E64-9496-D0416834BD28}" name="Passenger" displayName="Passenger" ref="A1:N893" totalsRowShown="0">
  <autoFilter ref="A1:N893" xr:uid="{81CA38E0-AFB2-4E64-9496-D0416834BD28}"/>
  <sortState xmlns:xlrd2="http://schemas.microsoft.com/office/spreadsheetml/2017/richdata2" ref="A2:N892">
    <sortCondition ref="A1:A892"/>
  </sortState>
  <tableColumns count="14">
    <tableColumn id="1" xr3:uid="{68291321-C36B-4B2B-8CEF-A33C3C7256FA}" name="S.no"/>
    <tableColumn id="2" xr3:uid="{9C2CDC81-8B9F-42A2-B1C6-91B7CD67A238}" name="PassengerId"/>
    <tableColumn id="3" xr3:uid="{4174322B-A3E5-45AA-AC2A-2C47899D27FA}" name="Survived"/>
    <tableColumn id="4" xr3:uid="{C9D1432D-78F1-4249-9836-3E2E8969FECF}" name="Pclass"/>
    <tableColumn id="5" xr3:uid="{8EE68246-4942-4F50-9230-0D714CE8DA55}" name="Name"/>
    <tableColumn id="6" xr3:uid="{37084043-9F8E-4339-B8C5-C76D84058F25}" name="Sex"/>
    <tableColumn id="7" xr3:uid="{AF9864D7-B42C-4D8A-9A9C-DCE688E8287F}" name="Age"/>
    <tableColumn id="16" xr3:uid="{3CD169B7-0BCD-4E96-9A1A-9BE8563AF8E8}" name="Age Group" dataDxfId="0">
      <calculatedColumnFormula>IF(Passenger[[#This Row],[Age]]&lt;18,"child",IF(Passenger[[#This Row],[Age]]&lt;50,"Adult","senior"))</calculatedColumnFormula>
    </tableColumn>
    <tableColumn id="8" xr3:uid="{D1367EB5-EF0C-4948-9EF0-03DC8F151066}" name="SibSp"/>
    <tableColumn id="9" xr3:uid="{5315C49D-6400-477D-901C-F5073145C019}" name="Parch"/>
    <tableColumn id="10" xr3:uid="{977C6363-EB27-47AD-8B17-3A77D2D26B36}" name="Ticket"/>
    <tableColumn id="11" xr3:uid="{5FE54899-E36E-4100-8F9B-E579D76F94B6}" name="Fare" dataDxfId="1"/>
    <tableColumn id="12" xr3:uid="{17BFCA8B-902F-4974-B26B-117FAC323727}" name="Cabin"/>
    <tableColumn id="13" xr3:uid="{FE59020C-A3E5-421C-8FD0-84E6DD6C0158}" name="Embarked"/>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4E7B02-7BE9-462E-A503-61720729251A}">
  <dimension ref="A3:E6"/>
  <sheetViews>
    <sheetView workbookViewId="0">
      <selection activeCell="M7" sqref="M7"/>
    </sheetView>
  </sheetViews>
  <sheetFormatPr defaultRowHeight="14.5" x14ac:dyDescent="0.35"/>
  <cols>
    <col min="1" max="1" width="12.36328125" bestFit="1" customWidth="1"/>
    <col min="2" max="2" width="14.26953125" bestFit="1" customWidth="1"/>
    <col min="3" max="3" width="17.36328125" bestFit="1" customWidth="1"/>
  </cols>
  <sheetData>
    <row r="3" spans="1:5" x14ac:dyDescent="0.35">
      <c r="A3" s="5" t="s">
        <v>1225</v>
      </c>
      <c r="B3" t="s">
        <v>1224</v>
      </c>
      <c r="D3">
        <f>A4</f>
        <v>0</v>
      </c>
      <c r="E3">
        <f>A5</f>
        <v>1</v>
      </c>
    </row>
    <row r="4" spans="1:5" x14ac:dyDescent="0.35">
      <c r="A4" s="1">
        <v>0</v>
      </c>
      <c r="B4">
        <v>0</v>
      </c>
    </row>
    <row r="5" spans="1:5" x14ac:dyDescent="0.35">
      <c r="A5" s="1">
        <v>1</v>
      </c>
      <c r="B5">
        <v>342</v>
      </c>
    </row>
    <row r="6" spans="1:5" x14ac:dyDescent="0.35">
      <c r="A6" s="1" t="s">
        <v>1226</v>
      </c>
      <c r="B6">
        <v>342</v>
      </c>
    </row>
  </sheetData>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BC42BD-DE46-42FF-A5E7-D537DE20763C}">
  <dimension ref="A3:E6"/>
  <sheetViews>
    <sheetView workbookViewId="0">
      <selection activeCell="B3" sqref="B3"/>
    </sheetView>
  </sheetViews>
  <sheetFormatPr defaultRowHeight="14.5" x14ac:dyDescent="0.35"/>
  <cols>
    <col min="1" max="1" width="12.36328125" bestFit="1" customWidth="1"/>
    <col min="2" max="2" width="11.36328125" bestFit="1" customWidth="1"/>
  </cols>
  <sheetData>
    <row r="3" spans="1:5" x14ac:dyDescent="0.35">
      <c r="A3" s="5" t="s">
        <v>1225</v>
      </c>
      <c r="B3" t="s">
        <v>1227</v>
      </c>
      <c r="D3" t="str">
        <f>A4</f>
        <v>F</v>
      </c>
      <c r="E3" t="str">
        <f>A5</f>
        <v>M</v>
      </c>
    </row>
    <row r="4" spans="1:5" x14ac:dyDescent="0.35">
      <c r="A4" s="1" t="s">
        <v>1221</v>
      </c>
      <c r="B4" s="6">
        <v>202</v>
      </c>
      <c r="D4">
        <f>GETPIVOTDATA("Sex",$A$3,"Sex","F")</f>
        <v>202</v>
      </c>
      <c r="E4">
        <f>GETPIVOTDATA("Sex",$A$3,"Sex","M")</f>
        <v>436</v>
      </c>
    </row>
    <row r="5" spans="1:5" x14ac:dyDescent="0.35">
      <c r="A5" s="1" t="s">
        <v>1222</v>
      </c>
      <c r="B5" s="6">
        <v>436</v>
      </c>
    </row>
    <row r="6" spans="1:5" x14ac:dyDescent="0.35">
      <c r="A6" s="1" t="s">
        <v>1226</v>
      </c>
      <c r="B6" s="6">
        <v>638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2F49DC-426F-477D-AC32-AECCF9AC88A9}">
  <dimension ref="A2:E11"/>
  <sheetViews>
    <sheetView workbookViewId="0">
      <selection activeCell="R4" sqref="R4"/>
    </sheetView>
  </sheetViews>
  <sheetFormatPr defaultRowHeight="14.5" x14ac:dyDescent="0.35"/>
  <cols>
    <col min="1" max="1" width="12.36328125" bestFit="1" customWidth="1"/>
    <col min="2" max="2" width="11.54296875" bestFit="1" customWidth="1"/>
  </cols>
  <sheetData>
    <row r="2" spans="1:5" x14ac:dyDescent="0.35">
      <c r="D2" t="str">
        <f>A3</f>
        <v>Row Labels</v>
      </c>
      <c r="E2" t="str">
        <f>B3</f>
        <v>Sum of SibSp</v>
      </c>
    </row>
    <row r="3" spans="1:5" x14ac:dyDescent="0.35">
      <c r="A3" s="5" t="s">
        <v>1225</v>
      </c>
      <c r="B3" t="s">
        <v>1228</v>
      </c>
      <c r="D3">
        <f>GETPIVOTDATA("SibSp",$A$3,"SibSp",0)</f>
        <v>0</v>
      </c>
      <c r="E3">
        <f>GETPIVOTDATA("SibSp",$A$3,"SibSp",0)</f>
        <v>0</v>
      </c>
    </row>
    <row r="4" spans="1:5" x14ac:dyDescent="0.35">
      <c r="A4" s="1">
        <v>0</v>
      </c>
      <c r="B4">
        <v>0</v>
      </c>
      <c r="D4">
        <f t="shared" ref="D4:D9" si="0">A5</f>
        <v>1</v>
      </c>
      <c r="E4">
        <f>GETPIVOTDATA("SibSp",$A$3,"SibSp",1)</f>
        <v>209</v>
      </c>
    </row>
    <row r="5" spans="1:5" x14ac:dyDescent="0.35">
      <c r="A5" s="1">
        <v>1</v>
      </c>
      <c r="B5">
        <v>209</v>
      </c>
      <c r="D5">
        <f t="shared" si="0"/>
        <v>2</v>
      </c>
      <c r="E5">
        <f>GETPIVOTDATA("SibSp",$A$3,"SibSp",2)</f>
        <v>56</v>
      </c>
    </row>
    <row r="6" spans="1:5" x14ac:dyDescent="0.35">
      <c r="A6" s="1">
        <v>2</v>
      </c>
      <c r="B6">
        <v>56</v>
      </c>
      <c r="D6">
        <f t="shared" si="0"/>
        <v>3</v>
      </c>
      <c r="E6">
        <f>GETPIVOTDATA("SibSp",$A$3,"SibSp",3)</f>
        <v>48</v>
      </c>
    </row>
    <row r="7" spans="1:5" x14ac:dyDescent="0.35">
      <c r="A7" s="1">
        <v>3</v>
      </c>
      <c r="B7">
        <v>48</v>
      </c>
      <c r="D7">
        <f t="shared" si="0"/>
        <v>4</v>
      </c>
      <c r="E7">
        <f>GETPIVOTDATA("SibSp",$A$3,"SibSp",4)</f>
        <v>72</v>
      </c>
    </row>
    <row r="8" spans="1:5" x14ac:dyDescent="0.35">
      <c r="A8" s="1">
        <v>4</v>
      </c>
      <c r="B8">
        <v>72</v>
      </c>
      <c r="D8">
        <f t="shared" si="0"/>
        <v>5</v>
      </c>
      <c r="E8">
        <f>GETPIVOTDATA("SibSp",$A$3,"SibSp",5)</f>
        <v>25</v>
      </c>
    </row>
    <row r="9" spans="1:5" x14ac:dyDescent="0.35">
      <c r="A9" s="1">
        <v>5</v>
      </c>
      <c r="B9">
        <v>25</v>
      </c>
      <c r="D9">
        <f t="shared" si="0"/>
        <v>8</v>
      </c>
      <c r="E9">
        <f>GETPIVOTDATA("SibSp",$A$3,"SibSp",8)</f>
        <v>56</v>
      </c>
    </row>
    <row r="10" spans="1:5" x14ac:dyDescent="0.35">
      <c r="A10" s="1">
        <v>8</v>
      </c>
      <c r="B10">
        <v>56</v>
      </c>
    </row>
    <row r="11" spans="1:5" x14ac:dyDescent="0.35">
      <c r="A11" s="1" t="s">
        <v>1226</v>
      </c>
      <c r="B11">
        <v>466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CC136-53BF-4278-834B-8F1F1C6813DD}">
  <dimension ref="A3:E7"/>
  <sheetViews>
    <sheetView workbookViewId="0">
      <selection activeCell="E7" sqref="E7"/>
    </sheetView>
  </sheetViews>
  <sheetFormatPr defaultRowHeight="14.5" x14ac:dyDescent="0.35"/>
  <cols>
    <col min="1" max="1" width="12.36328125" bestFit="1" customWidth="1"/>
    <col min="2" max="2" width="17.54296875" bestFit="1" customWidth="1"/>
    <col min="4" max="4" width="10.453125" customWidth="1"/>
    <col min="5" max="5" width="17.26953125" customWidth="1"/>
  </cols>
  <sheetData>
    <row r="3" spans="1:5" x14ac:dyDescent="0.35">
      <c r="A3" s="5" t="s">
        <v>1225</v>
      </c>
      <c r="B3" t="s">
        <v>1233</v>
      </c>
      <c r="D3" s="7" t="str">
        <f>A3</f>
        <v>Row Labels</v>
      </c>
      <c r="E3" s="7" t="str">
        <f>B3</f>
        <v>Count of Age Group</v>
      </c>
    </row>
    <row r="4" spans="1:5" x14ac:dyDescent="0.35">
      <c r="A4" s="1" t="s">
        <v>1230</v>
      </c>
      <c r="B4" s="6">
        <v>527</v>
      </c>
      <c r="D4" t="str">
        <f>A4</f>
        <v>Adult</v>
      </c>
      <c r="E4">
        <f>GETPIVOTDATA("[Measures].[Count of Age Group]",$A$3,"[Passenger].[Age Group]","[Passenger].[Age Group].&amp;[Adult]")</f>
        <v>527</v>
      </c>
    </row>
    <row r="5" spans="1:5" x14ac:dyDescent="0.35">
      <c r="A5" s="1" t="s">
        <v>1231</v>
      </c>
      <c r="B5" s="6">
        <v>291</v>
      </c>
      <c r="D5" t="str">
        <f>A5</f>
        <v>child</v>
      </c>
      <c r="E5">
        <f>GETPIVOTDATA("[Measures].[Count of Age Group]",$A$3,"[Passenger].[Age Group]","[Passenger].[Age Group].&amp;[child]")</f>
        <v>291</v>
      </c>
    </row>
    <row r="6" spans="1:5" x14ac:dyDescent="0.35">
      <c r="A6" s="1" t="s">
        <v>1232</v>
      </c>
      <c r="B6" s="6">
        <v>74</v>
      </c>
      <c r="D6" t="str">
        <f>A6</f>
        <v>senior</v>
      </c>
      <c r="E6">
        <f>GETPIVOTDATA("[Measures].[Count of Age Group]",$A$3,"[Passenger].[Age Group]","[Passenger].[Age Group].&amp;[senior]")</f>
        <v>74</v>
      </c>
    </row>
    <row r="7" spans="1:5" x14ac:dyDescent="0.35">
      <c r="A7" s="1" t="s">
        <v>1226</v>
      </c>
      <c r="B7" s="6">
        <v>892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B95B2-0285-4E46-BED7-8959D95D7E4B}">
  <dimension ref="A3:B18"/>
  <sheetViews>
    <sheetView workbookViewId="0">
      <selection activeCell="A4" sqref="A4"/>
    </sheetView>
  </sheetViews>
  <sheetFormatPr defaultRowHeight="14.5" x14ac:dyDescent="0.35"/>
  <cols>
    <col min="1" max="1" width="12.36328125" bestFit="1" customWidth="1"/>
    <col min="2" max="2" width="10.81640625" bestFit="1" customWidth="1"/>
  </cols>
  <sheetData>
    <row r="3" spans="1:2" x14ac:dyDescent="0.35">
      <c r="A3" s="5" t="s">
        <v>1225</v>
      </c>
      <c r="B3" t="s">
        <v>1234</v>
      </c>
    </row>
    <row r="4" spans="1:2" x14ac:dyDescent="0.35">
      <c r="A4" s="1">
        <v>0</v>
      </c>
      <c r="B4" s="6">
        <v>0</v>
      </c>
    </row>
    <row r="5" spans="1:2" x14ac:dyDescent="0.35">
      <c r="A5" s="8" t="s">
        <v>1231</v>
      </c>
      <c r="B5" s="6">
        <v>0</v>
      </c>
    </row>
    <row r="6" spans="1:2" x14ac:dyDescent="0.35">
      <c r="A6" s="1">
        <v>1</v>
      </c>
      <c r="B6" s="6">
        <v>18177.412499999999</v>
      </c>
    </row>
    <row r="7" spans="1:2" x14ac:dyDescent="0.35">
      <c r="A7" s="8" t="s">
        <v>1230</v>
      </c>
      <c r="B7" s="6">
        <v>12029.1085</v>
      </c>
    </row>
    <row r="8" spans="1:2" x14ac:dyDescent="0.35">
      <c r="A8" s="8" t="s">
        <v>1231</v>
      </c>
      <c r="B8" s="6">
        <v>3113.5165000000002</v>
      </c>
    </row>
    <row r="9" spans="1:2" x14ac:dyDescent="0.35">
      <c r="A9" s="8" t="s">
        <v>1232</v>
      </c>
      <c r="B9" s="6">
        <v>3034.7874999999999</v>
      </c>
    </row>
    <row r="10" spans="1:2" x14ac:dyDescent="0.35">
      <c r="A10" s="1">
        <v>2</v>
      </c>
      <c r="B10" s="6">
        <v>3801.8416999999999</v>
      </c>
    </row>
    <row r="11" spans="1:2" x14ac:dyDescent="0.35">
      <c r="A11" s="8" t="s">
        <v>1230</v>
      </c>
      <c r="B11" s="6">
        <v>2806.55</v>
      </c>
    </row>
    <row r="12" spans="1:2" x14ac:dyDescent="0.35">
      <c r="A12" s="8" t="s">
        <v>1231</v>
      </c>
      <c r="B12" s="6">
        <v>684.41669999999999</v>
      </c>
    </row>
    <row r="13" spans="1:2" x14ac:dyDescent="0.35">
      <c r="A13" s="8" t="s">
        <v>1232</v>
      </c>
      <c r="B13" s="6">
        <v>310.875</v>
      </c>
    </row>
    <row r="14" spans="1:2" x14ac:dyDescent="0.35">
      <c r="A14" s="1">
        <v>3</v>
      </c>
      <c r="B14" s="6">
        <v>6714.6950999999999</v>
      </c>
    </row>
    <row r="15" spans="1:2" x14ac:dyDescent="0.35">
      <c r="A15" s="8" t="s">
        <v>1230</v>
      </c>
      <c r="B15" s="6">
        <v>2977.3076000000001</v>
      </c>
    </row>
    <row r="16" spans="1:2" x14ac:dyDescent="0.35">
      <c r="A16" s="8" t="s">
        <v>1231</v>
      </c>
      <c r="B16" s="6">
        <v>3652.0832999999998</v>
      </c>
    </row>
    <row r="17" spans="1:2" x14ac:dyDescent="0.35">
      <c r="A17" s="8" t="s">
        <v>1232</v>
      </c>
      <c r="B17" s="6">
        <v>85.304199999999994</v>
      </c>
    </row>
    <row r="18" spans="1:2" x14ac:dyDescent="0.35">
      <c r="A18" s="1" t="s">
        <v>1226</v>
      </c>
      <c r="B18" s="6">
        <v>28693.9493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C6085F-36ED-491C-870E-22189B698056}">
  <dimension ref="A3:B93"/>
  <sheetViews>
    <sheetView workbookViewId="0">
      <selection activeCell="L9" sqref="L9"/>
    </sheetView>
  </sheetViews>
  <sheetFormatPr defaultRowHeight="14.5" x14ac:dyDescent="0.35"/>
  <cols>
    <col min="1" max="1" width="12.36328125" bestFit="1" customWidth="1"/>
    <col min="2" max="2" width="11.54296875" bestFit="1" customWidth="1"/>
  </cols>
  <sheetData>
    <row r="3" spans="1:2" x14ac:dyDescent="0.35">
      <c r="A3" s="5" t="s">
        <v>1225</v>
      </c>
      <c r="B3" t="s">
        <v>1228</v>
      </c>
    </row>
    <row r="4" spans="1:2" x14ac:dyDescent="0.35">
      <c r="A4" s="1">
        <v>0</v>
      </c>
      <c r="B4" s="6">
        <v>100</v>
      </c>
    </row>
    <row r="5" spans="1:2" x14ac:dyDescent="0.35">
      <c r="A5" s="1">
        <v>0.42</v>
      </c>
      <c r="B5" s="6">
        <v>0</v>
      </c>
    </row>
    <row r="6" spans="1:2" x14ac:dyDescent="0.35">
      <c r="A6" s="1">
        <v>0.67</v>
      </c>
      <c r="B6" s="6">
        <v>1</v>
      </c>
    </row>
    <row r="7" spans="1:2" x14ac:dyDescent="0.35">
      <c r="A7" s="1">
        <v>0.75</v>
      </c>
      <c r="B7" s="6">
        <v>4</v>
      </c>
    </row>
    <row r="8" spans="1:2" x14ac:dyDescent="0.35">
      <c r="A8" s="1">
        <v>0.83</v>
      </c>
      <c r="B8" s="6">
        <v>1</v>
      </c>
    </row>
    <row r="9" spans="1:2" x14ac:dyDescent="0.35">
      <c r="A9" s="1">
        <v>0.92</v>
      </c>
      <c r="B9" s="6">
        <v>1</v>
      </c>
    </row>
    <row r="10" spans="1:2" x14ac:dyDescent="0.35">
      <c r="A10" s="1">
        <v>1</v>
      </c>
      <c r="B10" s="6">
        <v>13</v>
      </c>
    </row>
    <row r="11" spans="1:2" x14ac:dyDescent="0.35">
      <c r="A11" s="1">
        <v>2</v>
      </c>
      <c r="B11" s="6">
        <v>21</v>
      </c>
    </row>
    <row r="12" spans="1:2" x14ac:dyDescent="0.35">
      <c r="A12" s="1">
        <v>3</v>
      </c>
      <c r="B12" s="6">
        <v>11</v>
      </c>
    </row>
    <row r="13" spans="1:2" x14ac:dyDescent="0.35">
      <c r="A13" s="1">
        <v>4</v>
      </c>
      <c r="B13" s="6">
        <v>16</v>
      </c>
    </row>
    <row r="14" spans="1:2" x14ac:dyDescent="0.35">
      <c r="A14" s="1">
        <v>5</v>
      </c>
      <c r="B14" s="6">
        <v>7</v>
      </c>
    </row>
    <row r="15" spans="1:2" x14ac:dyDescent="0.35">
      <c r="A15" s="1">
        <v>6</v>
      </c>
      <c r="B15" s="6">
        <v>4</v>
      </c>
    </row>
    <row r="16" spans="1:2" x14ac:dyDescent="0.35">
      <c r="A16" s="1">
        <v>7</v>
      </c>
      <c r="B16" s="6">
        <v>8</v>
      </c>
    </row>
    <row r="17" spans="1:2" x14ac:dyDescent="0.35">
      <c r="A17" s="1">
        <v>8</v>
      </c>
      <c r="B17" s="6">
        <v>8</v>
      </c>
    </row>
    <row r="18" spans="1:2" x14ac:dyDescent="0.35">
      <c r="A18" s="1">
        <v>9</v>
      </c>
      <c r="B18" s="6">
        <v>20</v>
      </c>
    </row>
    <row r="19" spans="1:2" x14ac:dyDescent="0.35">
      <c r="A19" s="1">
        <v>10</v>
      </c>
      <c r="B19" s="6">
        <v>3</v>
      </c>
    </row>
    <row r="20" spans="1:2" x14ac:dyDescent="0.35">
      <c r="A20" s="1">
        <v>11</v>
      </c>
      <c r="B20" s="6">
        <v>10</v>
      </c>
    </row>
    <row r="21" spans="1:2" x14ac:dyDescent="0.35">
      <c r="A21" s="1">
        <v>12</v>
      </c>
      <c r="B21" s="6">
        <v>1</v>
      </c>
    </row>
    <row r="22" spans="1:2" x14ac:dyDescent="0.35">
      <c r="A22" s="1">
        <v>13</v>
      </c>
      <c r="B22" s="6">
        <v>0</v>
      </c>
    </row>
    <row r="23" spans="1:2" x14ac:dyDescent="0.35">
      <c r="A23" s="1">
        <v>14</v>
      </c>
      <c r="B23" s="6">
        <v>12</v>
      </c>
    </row>
    <row r="24" spans="1:2" x14ac:dyDescent="0.35">
      <c r="A24" s="1">
        <v>14.5</v>
      </c>
      <c r="B24" s="6">
        <v>1</v>
      </c>
    </row>
    <row r="25" spans="1:2" x14ac:dyDescent="0.35">
      <c r="A25" s="1">
        <v>15</v>
      </c>
      <c r="B25" s="6">
        <v>2</v>
      </c>
    </row>
    <row r="26" spans="1:2" x14ac:dyDescent="0.35">
      <c r="A26" s="1">
        <v>16</v>
      </c>
      <c r="B26" s="6">
        <v>13</v>
      </c>
    </row>
    <row r="27" spans="1:2" x14ac:dyDescent="0.35">
      <c r="A27" s="1">
        <v>17</v>
      </c>
      <c r="B27" s="6">
        <v>8</v>
      </c>
    </row>
    <row r="28" spans="1:2" x14ac:dyDescent="0.35">
      <c r="A28" s="1">
        <v>18</v>
      </c>
      <c r="B28" s="6">
        <v>10</v>
      </c>
    </row>
    <row r="29" spans="1:2" x14ac:dyDescent="0.35">
      <c r="A29" s="1">
        <v>19</v>
      </c>
      <c r="B29" s="6">
        <v>8</v>
      </c>
    </row>
    <row r="30" spans="1:2" x14ac:dyDescent="0.35">
      <c r="A30" s="1">
        <v>20</v>
      </c>
      <c r="B30" s="6">
        <v>3</v>
      </c>
    </row>
    <row r="31" spans="1:2" x14ac:dyDescent="0.35">
      <c r="A31" s="1">
        <v>20.5</v>
      </c>
      <c r="B31" s="6">
        <v>0</v>
      </c>
    </row>
    <row r="32" spans="1:2" x14ac:dyDescent="0.35">
      <c r="A32" s="1">
        <v>21</v>
      </c>
      <c r="B32" s="6">
        <v>8</v>
      </c>
    </row>
    <row r="33" spans="1:2" x14ac:dyDescent="0.35">
      <c r="A33" s="1">
        <v>22</v>
      </c>
      <c r="B33" s="6">
        <v>4</v>
      </c>
    </row>
    <row r="34" spans="1:2" x14ac:dyDescent="0.35">
      <c r="A34" s="1">
        <v>23</v>
      </c>
      <c r="B34" s="6">
        <v>6</v>
      </c>
    </row>
    <row r="35" spans="1:2" x14ac:dyDescent="0.35">
      <c r="A35" s="1">
        <v>23.5</v>
      </c>
      <c r="B35" s="6">
        <v>0</v>
      </c>
    </row>
    <row r="36" spans="1:2" x14ac:dyDescent="0.35">
      <c r="A36" s="1">
        <v>24</v>
      </c>
      <c r="B36" s="6">
        <v>15</v>
      </c>
    </row>
    <row r="37" spans="1:2" x14ac:dyDescent="0.35">
      <c r="A37" s="1">
        <v>24.5</v>
      </c>
      <c r="B37" s="6">
        <v>0</v>
      </c>
    </row>
    <row r="38" spans="1:2" x14ac:dyDescent="0.35">
      <c r="A38" s="1">
        <v>25</v>
      </c>
      <c r="B38" s="6">
        <v>10</v>
      </c>
    </row>
    <row r="39" spans="1:2" x14ac:dyDescent="0.35">
      <c r="A39" s="1">
        <v>26</v>
      </c>
      <c r="B39" s="6">
        <v>7</v>
      </c>
    </row>
    <row r="40" spans="1:2" x14ac:dyDescent="0.35">
      <c r="A40" s="1">
        <v>27</v>
      </c>
      <c r="B40" s="6">
        <v>4</v>
      </c>
    </row>
    <row r="41" spans="1:2" x14ac:dyDescent="0.35">
      <c r="A41" s="1">
        <v>28</v>
      </c>
      <c r="B41" s="6">
        <v>7</v>
      </c>
    </row>
    <row r="42" spans="1:2" x14ac:dyDescent="0.35">
      <c r="A42" s="1">
        <v>28.5</v>
      </c>
      <c r="B42" s="6">
        <v>0</v>
      </c>
    </row>
    <row r="43" spans="1:2" x14ac:dyDescent="0.35">
      <c r="A43" s="1">
        <v>29</v>
      </c>
      <c r="B43" s="6">
        <v>7</v>
      </c>
    </row>
    <row r="44" spans="1:2" x14ac:dyDescent="0.35">
      <c r="A44" s="1">
        <v>30</v>
      </c>
      <c r="B44" s="6">
        <v>6</v>
      </c>
    </row>
    <row r="45" spans="1:2" x14ac:dyDescent="0.35">
      <c r="A45" s="1">
        <v>30.5</v>
      </c>
      <c r="B45" s="6">
        <v>0</v>
      </c>
    </row>
    <row r="46" spans="1:2" x14ac:dyDescent="0.35">
      <c r="A46" s="1">
        <v>31</v>
      </c>
      <c r="B46" s="6">
        <v>8</v>
      </c>
    </row>
    <row r="47" spans="1:2" x14ac:dyDescent="0.35">
      <c r="A47" s="1">
        <v>32</v>
      </c>
      <c r="B47" s="6">
        <v>5</v>
      </c>
    </row>
    <row r="48" spans="1:2" x14ac:dyDescent="0.35">
      <c r="A48" s="1">
        <v>32.5</v>
      </c>
      <c r="B48" s="6">
        <v>1</v>
      </c>
    </row>
    <row r="49" spans="1:2" x14ac:dyDescent="0.35">
      <c r="A49" s="1">
        <v>33</v>
      </c>
      <c r="B49" s="6">
        <v>7</v>
      </c>
    </row>
    <row r="50" spans="1:2" x14ac:dyDescent="0.35">
      <c r="A50" s="1">
        <v>34</v>
      </c>
      <c r="B50" s="6">
        <v>5</v>
      </c>
    </row>
    <row r="51" spans="1:2" x14ac:dyDescent="0.35">
      <c r="A51" s="1">
        <v>34.5</v>
      </c>
      <c r="B51" s="6">
        <v>0</v>
      </c>
    </row>
    <row r="52" spans="1:2" x14ac:dyDescent="0.35">
      <c r="A52" s="1">
        <v>35</v>
      </c>
      <c r="B52" s="6">
        <v>5</v>
      </c>
    </row>
    <row r="53" spans="1:2" x14ac:dyDescent="0.35">
      <c r="A53" s="1">
        <v>36</v>
      </c>
      <c r="B53" s="6">
        <v>8</v>
      </c>
    </row>
    <row r="54" spans="1:2" x14ac:dyDescent="0.35">
      <c r="A54" s="1">
        <v>36.5</v>
      </c>
      <c r="B54" s="6">
        <v>0</v>
      </c>
    </row>
    <row r="55" spans="1:2" x14ac:dyDescent="0.35">
      <c r="A55" s="1">
        <v>37</v>
      </c>
      <c r="B55" s="6">
        <v>5</v>
      </c>
    </row>
    <row r="56" spans="1:2" x14ac:dyDescent="0.35">
      <c r="A56" s="1">
        <v>38</v>
      </c>
      <c r="B56" s="6">
        <v>3</v>
      </c>
    </row>
    <row r="57" spans="1:2" x14ac:dyDescent="0.35">
      <c r="A57" s="1">
        <v>39</v>
      </c>
      <c r="B57" s="6">
        <v>6</v>
      </c>
    </row>
    <row r="58" spans="1:2" x14ac:dyDescent="0.35">
      <c r="A58" s="1">
        <v>40</v>
      </c>
      <c r="B58" s="6">
        <v>5</v>
      </c>
    </row>
    <row r="59" spans="1:2" x14ac:dyDescent="0.35">
      <c r="A59" s="1">
        <v>40.5</v>
      </c>
      <c r="B59" s="6">
        <v>0</v>
      </c>
    </row>
    <row r="60" spans="1:2" x14ac:dyDescent="0.35">
      <c r="A60" s="1">
        <v>41</v>
      </c>
      <c r="B60" s="6">
        <v>2</v>
      </c>
    </row>
    <row r="61" spans="1:2" x14ac:dyDescent="0.35">
      <c r="A61" s="1">
        <v>42</v>
      </c>
      <c r="B61" s="6">
        <v>4</v>
      </c>
    </row>
    <row r="62" spans="1:2" x14ac:dyDescent="0.35">
      <c r="A62" s="1">
        <v>43</v>
      </c>
      <c r="B62" s="6">
        <v>2</v>
      </c>
    </row>
    <row r="63" spans="1:2" x14ac:dyDescent="0.35">
      <c r="A63" s="1">
        <v>44</v>
      </c>
      <c r="B63" s="6">
        <v>4</v>
      </c>
    </row>
    <row r="64" spans="1:2" x14ac:dyDescent="0.35">
      <c r="A64" s="1">
        <v>45</v>
      </c>
      <c r="B64" s="6">
        <v>4</v>
      </c>
    </row>
    <row r="65" spans="1:2" x14ac:dyDescent="0.35">
      <c r="A65" s="1">
        <v>45.5</v>
      </c>
      <c r="B65" s="6">
        <v>0</v>
      </c>
    </row>
    <row r="66" spans="1:2" x14ac:dyDescent="0.35">
      <c r="A66" s="1">
        <v>46</v>
      </c>
      <c r="B66" s="6">
        <v>1</v>
      </c>
    </row>
    <row r="67" spans="1:2" x14ac:dyDescent="0.35">
      <c r="A67" s="1">
        <v>47</v>
      </c>
      <c r="B67" s="6">
        <v>2</v>
      </c>
    </row>
    <row r="68" spans="1:2" x14ac:dyDescent="0.35">
      <c r="A68" s="1">
        <v>48</v>
      </c>
      <c r="B68" s="6">
        <v>5</v>
      </c>
    </row>
    <row r="69" spans="1:2" x14ac:dyDescent="0.35">
      <c r="A69" s="1">
        <v>49</v>
      </c>
      <c r="B69" s="6">
        <v>4</v>
      </c>
    </row>
    <row r="70" spans="1:2" x14ac:dyDescent="0.35">
      <c r="A70" s="1">
        <v>50</v>
      </c>
      <c r="B70" s="6">
        <v>4</v>
      </c>
    </row>
    <row r="71" spans="1:2" x14ac:dyDescent="0.35">
      <c r="A71" s="1">
        <v>51</v>
      </c>
      <c r="B71" s="6">
        <v>1</v>
      </c>
    </row>
    <row r="72" spans="1:2" x14ac:dyDescent="0.35">
      <c r="A72" s="1">
        <v>52</v>
      </c>
      <c r="B72" s="6">
        <v>3</v>
      </c>
    </row>
    <row r="73" spans="1:2" x14ac:dyDescent="0.35">
      <c r="A73" s="1">
        <v>53</v>
      </c>
      <c r="B73" s="6">
        <v>2</v>
      </c>
    </row>
    <row r="74" spans="1:2" x14ac:dyDescent="0.35">
      <c r="A74" s="1">
        <v>54</v>
      </c>
      <c r="B74" s="6">
        <v>4</v>
      </c>
    </row>
    <row r="75" spans="1:2" x14ac:dyDescent="0.35">
      <c r="A75" s="1">
        <v>55</v>
      </c>
      <c r="B75" s="6">
        <v>0</v>
      </c>
    </row>
    <row r="76" spans="1:2" x14ac:dyDescent="0.35">
      <c r="A76" s="1">
        <v>55.5</v>
      </c>
      <c r="B76" s="6">
        <v>0</v>
      </c>
    </row>
    <row r="77" spans="1:2" x14ac:dyDescent="0.35">
      <c r="A77" s="1">
        <v>56</v>
      </c>
      <c r="B77" s="6">
        <v>0</v>
      </c>
    </row>
    <row r="78" spans="1:2" x14ac:dyDescent="0.35">
      <c r="A78" s="1">
        <v>57</v>
      </c>
      <c r="B78" s="6">
        <v>0</v>
      </c>
    </row>
    <row r="79" spans="1:2" x14ac:dyDescent="0.35">
      <c r="A79" s="1">
        <v>58</v>
      </c>
      <c r="B79" s="6">
        <v>0</v>
      </c>
    </row>
    <row r="80" spans="1:2" x14ac:dyDescent="0.35">
      <c r="A80" s="1">
        <v>59</v>
      </c>
      <c r="B80" s="6">
        <v>0</v>
      </c>
    </row>
    <row r="81" spans="1:2" x14ac:dyDescent="0.35">
      <c r="A81" s="1">
        <v>60</v>
      </c>
      <c r="B81" s="6">
        <v>3</v>
      </c>
    </row>
    <row r="82" spans="1:2" x14ac:dyDescent="0.35">
      <c r="A82" s="1">
        <v>61</v>
      </c>
      <c r="B82" s="6">
        <v>0</v>
      </c>
    </row>
    <row r="83" spans="1:2" x14ac:dyDescent="0.35">
      <c r="A83" s="1">
        <v>62</v>
      </c>
      <c r="B83" s="6">
        <v>0</v>
      </c>
    </row>
    <row r="84" spans="1:2" x14ac:dyDescent="0.35">
      <c r="A84" s="1">
        <v>63</v>
      </c>
      <c r="B84" s="6">
        <v>1</v>
      </c>
    </row>
    <row r="85" spans="1:2" x14ac:dyDescent="0.35">
      <c r="A85" s="1">
        <v>64</v>
      </c>
      <c r="B85" s="6">
        <v>1</v>
      </c>
    </row>
    <row r="86" spans="1:2" x14ac:dyDescent="0.35">
      <c r="A86" s="1">
        <v>65</v>
      </c>
      <c r="B86" s="6">
        <v>0</v>
      </c>
    </row>
    <row r="87" spans="1:2" x14ac:dyDescent="0.35">
      <c r="A87" s="1">
        <v>66</v>
      </c>
      <c r="B87" s="6">
        <v>0</v>
      </c>
    </row>
    <row r="88" spans="1:2" x14ac:dyDescent="0.35">
      <c r="A88" s="1">
        <v>70</v>
      </c>
      <c r="B88" s="6">
        <v>1</v>
      </c>
    </row>
    <row r="89" spans="1:2" x14ac:dyDescent="0.35">
      <c r="A89" s="1">
        <v>70.5</v>
      </c>
      <c r="B89" s="6">
        <v>0</v>
      </c>
    </row>
    <row r="90" spans="1:2" x14ac:dyDescent="0.35">
      <c r="A90" s="1">
        <v>71</v>
      </c>
      <c r="B90" s="6">
        <v>0</v>
      </c>
    </row>
    <row r="91" spans="1:2" x14ac:dyDescent="0.35">
      <c r="A91" s="1">
        <v>74</v>
      </c>
      <c r="B91" s="6">
        <v>0</v>
      </c>
    </row>
    <row r="92" spans="1:2" x14ac:dyDescent="0.35">
      <c r="A92" s="1">
        <v>80</v>
      </c>
      <c r="B92" s="6">
        <v>0</v>
      </c>
    </row>
    <row r="93" spans="1:2" x14ac:dyDescent="0.35">
      <c r="A93" s="1" t="s">
        <v>1226</v>
      </c>
      <c r="B93" s="6">
        <v>466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0F53CC-99BD-492B-B2AC-E1501A0EF8EF}">
  <dimension ref="A3:B6"/>
  <sheetViews>
    <sheetView workbookViewId="0">
      <selection activeCell="A5" sqref="A5"/>
    </sheetView>
  </sheetViews>
  <sheetFormatPr defaultRowHeight="14.5" x14ac:dyDescent="0.35"/>
  <cols>
    <col min="1" max="1" width="12.36328125" bestFit="1" customWidth="1"/>
    <col min="2" max="2" width="11.36328125" bestFit="1" customWidth="1"/>
    <col min="3" max="3" width="10.1796875" bestFit="1" customWidth="1"/>
  </cols>
  <sheetData>
    <row r="3" spans="1:2" x14ac:dyDescent="0.35">
      <c r="A3" s="5" t="s">
        <v>1225</v>
      </c>
      <c r="B3" t="s">
        <v>1227</v>
      </c>
    </row>
    <row r="4" spans="1:2" x14ac:dyDescent="0.35">
      <c r="A4" s="1">
        <v>0</v>
      </c>
      <c r="B4" s="6">
        <v>5</v>
      </c>
    </row>
    <row r="5" spans="1:2" x14ac:dyDescent="0.35">
      <c r="A5" s="1">
        <v>1</v>
      </c>
      <c r="B5" s="6">
        <v>5</v>
      </c>
    </row>
    <row r="6" spans="1:2" x14ac:dyDescent="0.35">
      <c r="A6" s="1" t="s">
        <v>1226</v>
      </c>
      <c r="B6" s="6">
        <v>10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0E45B-BF4C-4FA7-8AC1-99F02308D7F7}">
  <dimension ref="A1"/>
  <sheetViews>
    <sheetView showGridLines="0" showRowColHeaders="0" topLeftCell="B1" workbookViewId="0">
      <selection activeCell="G11" sqref="G11"/>
    </sheetView>
  </sheetViews>
  <sheetFormatPr defaultRowHeight="14.5" x14ac:dyDescent="0.35"/>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C179C3-697E-4BBB-A750-BE892E3B74A9}">
  <dimension ref="A1:N893"/>
  <sheetViews>
    <sheetView tabSelected="1" topLeftCell="A2" workbookViewId="0">
      <selection activeCell="F2" sqref="F2"/>
    </sheetView>
  </sheetViews>
  <sheetFormatPr defaultRowHeight="14.5" x14ac:dyDescent="0.35"/>
  <cols>
    <col min="2" max="2" width="12.90625" customWidth="1"/>
    <col min="3" max="3" width="9.90625" customWidth="1"/>
    <col min="5" max="5" width="43.90625" customWidth="1"/>
    <col min="8" max="8" width="11.6328125" customWidth="1"/>
    <col min="14" max="14" width="11.36328125" customWidth="1"/>
  </cols>
  <sheetData>
    <row r="1" spans="1:14" x14ac:dyDescent="0.35">
      <c r="A1" s="2" t="s">
        <v>1220</v>
      </c>
      <c r="B1" t="s">
        <v>0</v>
      </c>
      <c r="C1" t="s">
        <v>1</v>
      </c>
      <c r="D1" t="s">
        <v>2</v>
      </c>
      <c r="E1" t="s">
        <v>3</v>
      </c>
      <c r="F1" t="s">
        <v>4</v>
      </c>
      <c r="G1" t="s">
        <v>5</v>
      </c>
      <c r="H1" t="s">
        <v>1229</v>
      </c>
      <c r="I1" t="s">
        <v>6</v>
      </c>
      <c r="J1" t="s">
        <v>7</v>
      </c>
      <c r="K1" t="s">
        <v>8</v>
      </c>
      <c r="L1" t="s">
        <v>9</v>
      </c>
      <c r="M1" t="s">
        <v>10</v>
      </c>
      <c r="N1" t="s">
        <v>11</v>
      </c>
    </row>
    <row r="2" spans="1:14" x14ac:dyDescent="0.35">
      <c r="A2">
        <v>0</v>
      </c>
      <c r="B2">
        <v>1</v>
      </c>
      <c r="C2">
        <v>0</v>
      </c>
      <c r="D2">
        <v>3</v>
      </c>
      <c r="E2" t="s">
        <v>12</v>
      </c>
      <c r="F2" t="s">
        <v>1222</v>
      </c>
      <c r="G2" s="4">
        <v>22</v>
      </c>
      <c r="H2" s="4" t="str">
        <f>IF(Passenger[[#This Row],[Age]]&lt;18,"child",IF(Passenger[[#This Row],[Age]]&lt;50,"Adult","senior"))</f>
        <v>Adult</v>
      </c>
      <c r="I2">
        <v>1</v>
      </c>
      <c r="J2">
        <v>0</v>
      </c>
      <c r="K2" t="s">
        <v>13</v>
      </c>
      <c r="L2" s="3">
        <v>7.25</v>
      </c>
      <c r="M2">
        <v>0</v>
      </c>
      <c r="N2" t="s">
        <v>14</v>
      </c>
    </row>
    <row r="3" spans="1:14" x14ac:dyDescent="0.35">
      <c r="A3">
        <v>1</v>
      </c>
      <c r="B3">
        <v>2</v>
      </c>
      <c r="C3">
        <v>1</v>
      </c>
      <c r="D3">
        <v>1</v>
      </c>
      <c r="E3" t="s">
        <v>15</v>
      </c>
      <c r="F3" t="s">
        <v>1221</v>
      </c>
      <c r="G3" s="4">
        <v>38</v>
      </c>
      <c r="H3" s="4" t="str">
        <f>IF(Passenger[[#This Row],[Age]]&lt;18,"child",IF(Passenger[[#This Row],[Age]]&lt;50,"Adult","senior"))</f>
        <v>Adult</v>
      </c>
      <c r="I3">
        <v>1</v>
      </c>
      <c r="J3">
        <v>0</v>
      </c>
      <c r="K3" t="s">
        <v>16</v>
      </c>
      <c r="L3" s="3">
        <v>71.283299999999997</v>
      </c>
      <c r="M3" t="s">
        <v>17</v>
      </c>
      <c r="N3" t="s">
        <v>18</v>
      </c>
    </row>
    <row r="4" spans="1:14" x14ac:dyDescent="0.35">
      <c r="A4">
        <v>2</v>
      </c>
      <c r="B4">
        <v>3</v>
      </c>
      <c r="C4">
        <v>1</v>
      </c>
      <c r="D4">
        <v>3</v>
      </c>
      <c r="E4" t="s">
        <v>19</v>
      </c>
      <c r="F4" t="s">
        <v>1221</v>
      </c>
      <c r="G4" s="4">
        <v>26</v>
      </c>
      <c r="H4" s="4" t="str">
        <f>IF(Passenger[[#This Row],[Age]]&lt;18,"child",IF(Passenger[[#This Row],[Age]]&lt;50,"Adult","senior"))</f>
        <v>Adult</v>
      </c>
      <c r="I4">
        <v>0</v>
      </c>
      <c r="J4">
        <v>0</v>
      </c>
      <c r="K4" t="s">
        <v>20</v>
      </c>
      <c r="L4" s="3">
        <v>7.9249999999999998</v>
      </c>
      <c r="M4">
        <v>0</v>
      </c>
      <c r="N4" t="s">
        <v>14</v>
      </c>
    </row>
    <row r="5" spans="1:14" x14ac:dyDescent="0.35">
      <c r="A5">
        <v>3</v>
      </c>
      <c r="B5">
        <v>4</v>
      </c>
      <c r="C5">
        <v>1</v>
      </c>
      <c r="D5">
        <v>1</v>
      </c>
      <c r="E5" t="s">
        <v>21</v>
      </c>
      <c r="F5" t="s">
        <v>1221</v>
      </c>
      <c r="G5" s="4">
        <v>35</v>
      </c>
      <c r="H5" s="4" t="str">
        <f>IF(Passenger[[#This Row],[Age]]&lt;18,"child",IF(Passenger[[#This Row],[Age]]&lt;50,"Adult","senior"))</f>
        <v>Adult</v>
      </c>
      <c r="I5">
        <v>1</v>
      </c>
      <c r="J5">
        <v>0</v>
      </c>
      <c r="K5">
        <v>113803</v>
      </c>
      <c r="L5" s="3">
        <v>53.1</v>
      </c>
      <c r="M5" t="s">
        <v>22</v>
      </c>
      <c r="N5" t="s">
        <v>14</v>
      </c>
    </row>
    <row r="6" spans="1:14" x14ac:dyDescent="0.35">
      <c r="A6">
        <v>4</v>
      </c>
      <c r="B6">
        <v>5</v>
      </c>
      <c r="C6">
        <v>0</v>
      </c>
      <c r="D6">
        <v>3</v>
      </c>
      <c r="E6" t="s">
        <v>23</v>
      </c>
      <c r="F6" t="s">
        <v>1222</v>
      </c>
      <c r="G6" s="4">
        <v>35</v>
      </c>
      <c r="H6" s="4" t="str">
        <f>IF(Passenger[[#This Row],[Age]]&lt;18,"child",IF(Passenger[[#This Row],[Age]]&lt;50,"Adult","senior"))</f>
        <v>Adult</v>
      </c>
      <c r="I6">
        <v>0</v>
      </c>
      <c r="J6">
        <v>0</v>
      </c>
      <c r="K6">
        <v>373450</v>
      </c>
      <c r="L6" s="3">
        <v>8.0500000000000007</v>
      </c>
      <c r="M6">
        <v>0</v>
      </c>
      <c r="N6" t="s">
        <v>14</v>
      </c>
    </row>
    <row r="7" spans="1:14" x14ac:dyDescent="0.35">
      <c r="A7">
        <v>5</v>
      </c>
      <c r="B7">
        <v>6</v>
      </c>
      <c r="C7">
        <v>0</v>
      </c>
      <c r="D7">
        <v>3</v>
      </c>
      <c r="E7" t="s">
        <v>24</v>
      </c>
      <c r="F7" t="s">
        <v>1222</v>
      </c>
      <c r="G7">
        <v>0</v>
      </c>
      <c r="H7" s="4" t="str">
        <f>IF(Passenger[[#This Row],[Age]]&lt;18,"child",IF(Passenger[[#This Row],[Age]]&lt;50,"Adult","senior"))</f>
        <v>child</v>
      </c>
      <c r="I7">
        <v>0</v>
      </c>
      <c r="J7">
        <v>0</v>
      </c>
      <c r="K7">
        <v>330877</v>
      </c>
      <c r="L7" s="3">
        <v>8.4582999999999995</v>
      </c>
      <c r="M7">
        <v>0</v>
      </c>
      <c r="N7" t="s">
        <v>25</v>
      </c>
    </row>
    <row r="8" spans="1:14" x14ac:dyDescent="0.35">
      <c r="A8">
        <v>6</v>
      </c>
      <c r="B8">
        <v>7</v>
      </c>
      <c r="C8">
        <v>0</v>
      </c>
      <c r="D8">
        <v>1</v>
      </c>
      <c r="E8" t="s">
        <v>26</v>
      </c>
      <c r="F8" t="s">
        <v>1222</v>
      </c>
      <c r="G8" s="4">
        <v>54</v>
      </c>
      <c r="H8" s="4" t="str">
        <f>IF(Passenger[[#This Row],[Age]]&lt;18,"child",IF(Passenger[[#This Row],[Age]]&lt;50,"Adult","senior"))</f>
        <v>senior</v>
      </c>
      <c r="I8">
        <v>0</v>
      </c>
      <c r="J8">
        <v>0</v>
      </c>
      <c r="K8">
        <v>17463</v>
      </c>
      <c r="L8" s="3">
        <v>51.862499999999997</v>
      </c>
      <c r="M8" t="s">
        <v>27</v>
      </c>
      <c r="N8" t="s">
        <v>14</v>
      </c>
    </row>
    <row r="9" spans="1:14" x14ac:dyDescent="0.35">
      <c r="A9">
        <v>7</v>
      </c>
      <c r="B9">
        <v>8</v>
      </c>
      <c r="C9">
        <v>0</v>
      </c>
      <c r="D9">
        <v>3</v>
      </c>
      <c r="E9" t="s">
        <v>28</v>
      </c>
      <c r="F9" t="s">
        <v>1222</v>
      </c>
      <c r="G9" s="4">
        <v>2</v>
      </c>
      <c r="H9" s="4" t="str">
        <f>IF(Passenger[[#This Row],[Age]]&lt;18,"child",IF(Passenger[[#This Row],[Age]]&lt;50,"Adult","senior"))</f>
        <v>child</v>
      </c>
      <c r="I9">
        <v>3</v>
      </c>
      <c r="J9">
        <v>1</v>
      </c>
      <c r="K9">
        <v>349909</v>
      </c>
      <c r="L9" s="3">
        <v>21.074999999999999</v>
      </c>
      <c r="M9">
        <v>0</v>
      </c>
      <c r="N9" t="s">
        <v>14</v>
      </c>
    </row>
    <row r="10" spans="1:14" x14ac:dyDescent="0.35">
      <c r="A10">
        <v>8</v>
      </c>
      <c r="B10">
        <v>9</v>
      </c>
      <c r="C10">
        <v>1</v>
      </c>
      <c r="D10">
        <v>3</v>
      </c>
      <c r="E10" t="s">
        <v>29</v>
      </c>
      <c r="F10" t="s">
        <v>1221</v>
      </c>
      <c r="G10" s="4">
        <v>27</v>
      </c>
      <c r="H10" s="4" t="str">
        <f>IF(Passenger[[#This Row],[Age]]&lt;18,"child",IF(Passenger[[#This Row],[Age]]&lt;50,"Adult","senior"))</f>
        <v>Adult</v>
      </c>
      <c r="I10">
        <v>0</v>
      </c>
      <c r="J10">
        <v>2</v>
      </c>
      <c r="K10">
        <v>347742</v>
      </c>
      <c r="L10" s="3">
        <v>11.1333</v>
      </c>
      <c r="M10">
        <v>0</v>
      </c>
      <c r="N10" t="s">
        <v>14</v>
      </c>
    </row>
    <row r="11" spans="1:14" x14ac:dyDescent="0.35">
      <c r="A11">
        <v>9</v>
      </c>
      <c r="B11">
        <v>10</v>
      </c>
      <c r="C11">
        <v>1</v>
      </c>
      <c r="D11">
        <v>2</v>
      </c>
      <c r="E11" t="s">
        <v>30</v>
      </c>
      <c r="F11" t="s">
        <v>1221</v>
      </c>
      <c r="G11" s="4">
        <v>14</v>
      </c>
      <c r="H11" s="4" t="str">
        <f>IF(Passenger[[#This Row],[Age]]&lt;18,"child",IF(Passenger[[#This Row],[Age]]&lt;50,"Adult","senior"))</f>
        <v>child</v>
      </c>
      <c r="I11">
        <v>1</v>
      </c>
      <c r="J11">
        <v>0</v>
      </c>
      <c r="K11">
        <v>237736</v>
      </c>
      <c r="L11" s="3">
        <v>30.070799999999998</v>
      </c>
      <c r="M11">
        <v>0</v>
      </c>
      <c r="N11" t="s">
        <v>18</v>
      </c>
    </row>
    <row r="12" spans="1:14" x14ac:dyDescent="0.35">
      <c r="A12">
        <v>10</v>
      </c>
      <c r="B12">
        <v>11</v>
      </c>
      <c r="C12">
        <v>1</v>
      </c>
      <c r="D12">
        <v>3</v>
      </c>
      <c r="E12" t="s">
        <v>31</v>
      </c>
      <c r="F12" t="s">
        <v>1221</v>
      </c>
      <c r="G12" s="4">
        <v>4</v>
      </c>
      <c r="H12" s="4" t="str">
        <f>IF(Passenger[[#This Row],[Age]]&lt;18,"child",IF(Passenger[[#This Row],[Age]]&lt;50,"Adult","senior"))</f>
        <v>child</v>
      </c>
      <c r="I12">
        <v>1</v>
      </c>
      <c r="J12">
        <v>1</v>
      </c>
      <c r="K12" t="s">
        <v>32</v>
      </c>
      <c r="L12" s="3">
        <v>16.7</v>
      </c>
      <c r="M12" t="s">
        <v>33</v>
      </c>
      <c r="N12" t="s">
        <v>14</v>
      </c>
    </row>
    <row r="13" spans="1:14" x14ac:dyDescent="0.35">
      <c r="A13">
        <v>11</v>
      </c>
      <c r="B13">
        <v>12</v>
      </c>
      <c r="C13">
        <v>1</v>
      </c>
      <c r="D13">
        <v>1</v>
      </c>
      <c r="E13" t="s">
        <v>34</v>
      </c>
      <c r="F13" t="s">
        <v>1221</v>
      </c>
      <c r="G13" s="4">
        <v>58</v>
      </c>
      <c r="H13" s="4" t="str">
        <f>IF(Passenger[[#This Row],[Age]]&lt;18,"child",IF(Passenger[[#This Row],[Age]]&lt;50,"Adult","senior"))</f>
        <v>senior</v>
      </c>
      <c r="I13">
        <v>0</v>
      </c>
      <c r="J13">
        <v>0</v>
      </c>
      <c r="K13">
        <v>113783</v>
      </c>
      <c r="L13" s="3">
        <v>26.55</v>
      </c>
      <c r="M13" t="s">
        <v>35</v>
      </c>
      <c r="N13" t="s">
        <v>14</v>
      </c>
    </row>
    <row r="14" spans="1:14" x14ac:dyDescent="0.35">
      <c r="A14">
        <v>12</v>
      </c>
      <c r="B14">
        <v>13</v>
      </c>
      <c r="C14">
        <v>0</v>
      </c>
      <c r="D14">
        <v>3</v>
      </c>
      <c r="E14" t="s">
        <v>36</v>
      </c>
      <c r="F14" t="s">
        <v>1222</v>
      </c>
      <c r="G14" s="4">
        <v>20</v>
      </c>
      <c r="H14" s="4" t="str">
        <f>IF(Passenger[[#This Row],[Age]]&lt;18,"child",IF(Passenger[[#This Row],[Age]]&lt;50,"Adult","senior"))</f>
        <v>Adult</v>
      </c>
      <c r="I14">
        <v>0</v>
      </c>
      <c r="J14">
        <v>0</v>
      </c>
      <c r="K14" t="s">
        <v>37</v>
      </c>
      <c r="L14" s="3">
        <v>8.0500000000000007</v>
      </c>
      <c r="M14">
        <v>0</v>
      </c>
      <c r="N14" t="s">
        <v>14</v>
      </c>
    </row>
    <row r="15" spans="1:14" x14ac:dyDescent="0.35">
      <c r="A15">
        <v>13</v>
      </c>
      <c r="B15">
        <v>14</v>
      </c>
      <c r="C15">
        <v>0</v>
      </c>
      <c r="D15">
        <v>3</v>
      </c>
      <c r="E15" t="s">
        <v>38</v>
      </c>
      <c r="F15" t="s">
        <v>1222</v>
      </c>
      <c r="G15" s="4">
        <v>39</v>
      </c>
      <c r="H15" s="4" t="str">
        <f>IF(Passenger[[#This Row],[Age]]&lt;18,"child",IF(Passenger[[#This Row],[Age]]&lt;50,"Adult","senior"))</f>
        <v>Adult</v>
      </c>
      <c r="I15">
        <v>1</v>
      </c>
      <c r="J15">
        <v>5</v>
      </c>
      <c r="K15">
        <v>347082</v>
      </c>
      <c r="L15" s="3">
        <v>31.274999999999999</v>
      </c>
      <c r="M15">
        <v>0</v>
      </c>
      <c r="N15" t="s">
        <v>14</v>
      </c>
    </row>
    <row r="16" spans="1:14" x14ac:dyDescent="0.35">
      <c r="A16">
        <v>14</v>
      </c>
      <c r="B16">
        <v>15</v>
      </c>
      <c r="C16">
        <v>0</v>
      </c>
      <c r="D16">
        <v>3</v>
      </c>
      <c r="E16" t="s">
        <v>39</v>
      </c>
      <c r="F16" t="s">
        <v>1221</v>
      </c>
      <c r="G16" s="4">
        <v>14</v>
      </c>
      <c r="H16" s="4" t="str">
        <f>IF(Passenger[[#This Row],[Age]]&lt;18,"child",IF(Passenger[[#This Row],[Age]]&lt;50,"Adult","senior"))</f>
        <v>child</v>
      </c>
      <c r="I16">
        <v>0</v>
      </c>
      <c r="J16">
        <v>0</v>
      </c>
      <c r="K16">
        <v>350406</v>
      </c>
      <c r="L16" s="3">
        <v>7.8541999999999996</v>
      </c>
      <c r="M16">
        <v>0</v>
      </c>
      <c r="N16" t="s">
        <v>14</v>
      </c>
    </row>
    <row r="17" spans="1:14" x14ac:dyDescent="0.35">
      <c r="A17">
        <v>15</v>
      </c>
      <c r="B17">
        <v>16</v>
      </c>
      <c r="C17">
        <v>1</v>
      </c>
      <c r="D17">
        <v>2</v>
      </c>
      <c r="E17" t="s">
        <v>40</v>
      </c>
      <c r="F17" t="s">
        <v>1221</v>
      </c>
      <c r="G17" s="4">
        <v>55</v>
      </c>
      <c r="H17" s="4" t="str">
        <f>IF(Passenger[[#This Row],[Age]]&lt;18,"child",IF(Passenger[[#This Row],[Age]]&lt;50,"Adult","senior"))</f>
        <v>senior</v>
      </c>
      <c r="I17">
        <v>0</v>
      </c>
      <c r="J17">
        <v>0</v>
      </c>
      <c r="K17">
        <v>248706</v>
      </c>
      <c r="L17" s="3">
        <v>16</v>
      </c>
      <c r="M17">
        <v>0</v>
      </c>
      <c r="N17" t="s">
        <v>14</v>
      </c>
    </row>
    <row r="18" spans="1:14" x14ac:dyDescent="0.35">
      <c r="A18">
        <v>16</v>
      </c>
      <c r="B18">
        <v>17</v>
      </c>
      <c r="C18">
        <v>0</v>
      </c>
      <c r="D18">
        <v>3</v>
      </c>
      <c r="E18" t="s">
        <v>41</v>
      </c>
      <c r="F18" t="s">
        <v>1222</v>
      </c>
      <c r="G18" s="4">
        <v>2</v>
      </c>
      <c r="H18" s="4" t="str">
        <f>IF(Passenger[[#This Row],[Age]]&lt;18,"child",IF(Passenger[[#This Row],[Age]]&lt;50,"Adult","senior"))</f>
        <v>child</v>
      </c>
      <c r="I18">
        <v>4</v>
      </c>
      <c r="J18">
        <v>1</v>
      </c>
      <c r="K18">
        <v>382652</v>
      </c>
      <c r="L18" s="3">
        <v>29.125</v>
      </c>
      <c r="M18">
        <v>0</v>
      </c>
      <c r="N18" t="s">
        <v>25</v>
      </c>
    </row>
    <row r="19" spans="1:14" x14ac:dyDescent="0.35">
      <c r="A19">
        <v>17</v>
      </c>
      <c r="B19">
        <v>18</v>
      </c>
      <c r="C19">
        <v>1</v>
      </c>
      <c r="D19">
        <v>2</v>
      </c>
      <c r="E19" t="s">
        <v>42</v>
      </c>
      <c r="F19" t="s">
        <v>1222</v>
      </c>
      <c r="G19">
        <v>0</v>
      </c>
      <c r="H19" s="4" t="str">
        <f>IF(Passenger[[#This Row],[Age]]&lt;18,"child",IF(Passenger[[#This Row],[Age]]&lt;50,"Adult","senior"))</f>
        <v>child</v>
      </c>
      <c r="I19">
        <v>0</v>
      </c>
      <c r="J19">
        <v>0</v>
      </c>
      <c r="K19">
        <v>244373</v>
      </c>
      <c r="L19" s="3">
        <v>13</v>
      </c>
      <c r="M19">
        <v>0</v>
      </c>
      <c r="N19" t="s">
        <v>14</v>
      </c>
    </row>
    <row r="20" spans="1:14" x14ac:dyDescent="0.35">
      <c r="A20">
        <v>18</v>
      </c>
      <c r="B20">
        <v>19</v>
      </c>
      <c r="C20">
        <v>0</v>
      </c>
      <c r="D20">
        <v>3</v>
      </c>
      <c r="E20" t="s">
        <v>43</v>
      </c>
      <c r="F20" t="s">
        <v>1221</v>
      </c>
      <c r="G20" s="4">
        <v>31</v>
      </c>
      <c r="H20" s="4" t="str">
        <f>IF(Passenger[[#This Row],[Age]]&lt;18,"child",IF(Passenger[[#This Row],[Age]]&lt;50,"Adult","senior"))</f>
        <v>Adult</v>
      </c>
      <c r="I20">
        <v>1</v>
      </c>
      <c r="J20">
        <v>0</v>
      </c>
      <c r="K20">
        <v>345763</v>
      </c>
      <c r="L20" s="3">
        <v>18</v>
      </c>
      <c r="M20">
        <v>0</v>
      </c>
      <c r="N20" t="s">
        <v>14</v>
      </c>
    </row>
    <row r="21" spans="1:14" x14ac:dyDescent="0.35">
      <c r="A21">
        <v>19</v>
      </c>
      <c r="B21">
        <v>20</v>
      </c>
      <c r="C21">
        <v>1</v>
      </c>
      <c r="D21">
        <v>3</v>
      </c>
      <c r="E21" t="s">
        <v>44</v>
      </c>
      <c r="F21" t="s">
        <v>1221</v>
      </c>
      <c r="G21">
        <v>0</v>
      </c>
      <c r="H21" s="4" t="str">
        <f>IF(Passenger[[#This Row],[Age]]&lt;18,"child",IF(Passenger[[#This Row],[Age]]&lt;50,"Adult","senior"))</f>
        <v>child</v>
      </c>
      <c r="I21">
        <v>0</v>
      </c>
      <c r="J21">
        <v>0</v>
      </c>
      <c r="K21">
        <v>2649</v>
      </c>
      <c r="L21" s="3">
        <v>7.2249999999999996</v>
      </c>
      <c r="M21">
        <v>0</v>
      </c>
      <c r="N21" t="s">
        <v>18</v>
      </c>
    </row>
    <row r="22" spans="1:14" x14ac:dyDescent="0.35">
      <c r="A22">
        <v>20</v>
      </c>
      <c r="B22">
        <v>21</v>
      </c>
      <c r="C22">
        <v>0</v>
      </c>
      <c r="D22">
        <v>2</v>
      </c>
      <c r="E22" t="s">
        <v>45</v>
      </c>
      <c r="F22" t="s">
        <v>1222</v>
      </c>
      <c r="G22" s="4">
        <v>35</v>
      </c>
      <c r="H22" s="4" t="str">
        <f>IF(Passenger[[#This Row],[Age]]&lt;18,"child",IF(Passenger[[#This Row],[Age]]&lt;50,"Adult","senior"))</f>
        <v>Adult</v>
      </c>
      <c r="I22">
        <v>0</v>
      </c>
      <c r="J22">
        <v>0</v>
      </c>
      <c r="K22">
        <v>239865</v>
      </c>
      <c r="L22" s="3">
        <v>26</v>
      </c>
      <c r="M22">
        <v>0</v>
      </c>
      <c r="N22" t="s">
        <v>14</v>
      </c>
    </row>
    <row r="23" spans="1:14" x14ac:dyDescent="0.35">
      <c r="A23">
        <v>21</v>
      </c>
      <c r="B23">
        <v>22</v>
      </c>
      <c r="C23">
        <v>1</v>
      </c>
      <c r="D23">
        <v>2</v>
      </c>
      <c r="E23" t="s">
        <v>46</v>
      </c>
      <c r="F23" t="s">
        <v>1222</v>
      </c>
      <c r="G23" s="4">
        <v>34</v>
      </c>
      <c r="H23" s="4" t="str">
        <f>IF(Passenger[[#This Row],[Age]]&lt;18,"child",IF(Passenger[[#This Row],[Age]]&lt;50,"Adult","senior"))</f>
        <v>Adult</v>
      </c>
      <c r="I23">
        <v>0</v>
      </c>
      <c r="J23">
        <v>0</v>
      </c>
      <c r="K23">
        <v>248698</v>
      </c>
      <c r="L23" s="3">
        <v>13</v>
      </c>
      <c r="M23" t="s">
        <v>47</v>
      </c>
      <c r="N23" t="s">
        <v>14</v>
      </c>
    </row>
    <row r="24" spans="1:14" x14ac:dyDescent="0.35">
      <c r="A24">
        <v>22</v>
      </c>
      <c r="B24">
        <v>23</v>
      </c>
      <c r="C24">
        <v>1</v>
      </c>
      <c r="D24">
        <v>3</v>
      </c>
      <c r="E24" t="s">
        <v>48</v>
      </c>
      <c r="F24" t="s">
        <v>1221</v>
      </c>
      <c r="G24" s="4">
        <v>15</v>
      </c>
      <c r="H24" s="4" t="str">
        <f>IF(Passenger[[#This Row],[Age]]&lt;18,"child",IF(Passenger[[#This Row],[Age]]&lt;50,"Adult","senior"))</f>
        <v>child</v>
      </c>
      <c r="I24">
        <v>0</v>
      </c>
      <c r="J24">
        <v>0</v>
      </c>
      <c r="K24">
        <v>330923</v>
      </c>
      <c r="L24" s="3">
        <v>8.0291999999999994</v>
      </c>
      <c r="M24">
        <v>0</v>
      </c>
      <c r="N24" t="s">
        <v>25</v>
      </c>
    </row>
    <row r="25" spans="1:14" x14ac:dyDescent="0.35">
      <c r="A25">
        <v>23</v>
      </c>
      <c r="B25">
        <v>24</v>
      </c>
      <c r="C25">
        <v>1</v>
      </c>
      <c r="D25">
        <v>1</v>
      </c>
      <c r="E25" t="s">
        <v>49</v>
      </c>
      <c r="F25" t="s">
        <v>1222</v>
      </c>
      <c r="G25" s="4">
        <v>28</v>
      </c>
      <c r="H25" s="4" t="str">
        <f>IF(Passenger[[#This Row],[Age]]&lt;18,"child",IF(Passenger[[#This Row],[Age]]&lt;50,"Adult","senior"))</f>
        <v>Adult</v>
      </c>
      <c r="I25">
        <v>0</v>
      </c>
      <c r="J25">
        <v>0</v>
      </c>
      <c r="K25">
        <v>113788</v>
      </c>
      <c r="L25" s="3">
        <v>35.5</v>
      </c>
      <c r="M25" t="s">
        <v>50</v>
      </c>
      <c r="N25" t="s">
        <v>14</v>
      </c>
    </row>
    <row r="26" spans="1:14" x14ac:dyDescent="0.35">
      <c r="A26">
        <v>24</v>
      </c>
      <c r="B26">
        <v>25</v>
      </c>
      <c r="C26">
        <v>0</v>
      </c>
      <c r="D26">
        <v>3</v>
      </c>
      <c r="E26" t="s">
        <v>51</v>
      </c>
      <c r="F26" t="s">
        <v>1221</v>
      </c>
      <c r="G26" s="4">
        <v>8</v>
      </c>
      <c r="H26" s="4" t="str">
        <f>IF(Passenger[[#This Row],[Age]]&lt;18,"child",IF(Passenger[[#This Row],[Age]]&lt;50,"Adult","senior"))</f>
        <v>child</v>
      </c>
      <c r="I26">
        <v>3</v>
      </c>
      <c r="J26">
        <v>1</v>
      </c>
      <c r="K26">
        <v>349909</v>
      </c>
      <c r="L26" s="3">
        <v>21.074999999999999</v>
      </c>
      <c r="M26">
        <v>0</v>
      </c>
      <c r="N26" t="s">
        <v>14</v>
      </c>
    </row>
    <row r="27" spans="1:14" x14ac:dyDescent="0.35">
      <c r="A27">
        <v>25</v>
      </c>
      <c r="B27">
        <v>26</v>
      </c>
      <c r="C27">
        <v>1</v>
      </c>
      <c r="D27">
        <v>3</v>
      </c>
      <c r="E27" t="s">
        <v>52</v>
      </c>
      <c r="F27" t="s">
        <v>1221</v>
      </c>
      <c r="G27" s="4">
        <v>38</v>
      </c>
      <c r="H27" s="4" t="str">
        <f>IF(Passenger[[#This Row],[Age]]&lt;18,"child",IF(Passenger[[#This Row],[Age]]&lt;50,"Adult","senior"))</f>
        <v>Adult</v>
      </c>
      <c r="I27">
        <v>1</v>
      </c>
      <c r="J27">
        <v>5</v>
      </c>
      <c r="K27">
        <v>347077</v>
      </c>
      <c r="L27" s="3">
        <v>31.387499999999999</v>
      </c>
      <c r="M27">
        <v>0</v>
      </c>
      <c r="N27" t="s">
        <v>14</v>
      </c>
    </row>
    <row r="28" spans="1:14" x14ac:dyDescent="0.35">
      <c r="A28">
        <v>26</v>
      </c>
      <c r="B28">
        <v>27</v>
      </c>
      <c r="C28">
        <v>0</v>
      </c>
      <c r="D28">
        <v>3</v>
      </c>
      <c r="E28" t="s">
        <v>53</v>
      </c>
      <c r="F28" t="s">
        <v>1222</v>
      </c>
      <c r="G28">
        <v>0</v>
      </c>
      <c r="H28" s="4" t="str">
        <f>IF(Passenger[[#This Row],[Age]]&lt;18,"child",IF(Passenger[[#This Row],[Age]]&lt;50,"Adult","senior"))</f>
        <v>child</v>
      </c>
      <c r="I28">
        <v>0</v>
      </c>
      <c r="J28">
        <v>0</v>
      </c>
      <c r="K28">
        <v>2631</v>
      </c>
      <c r="L28" s="3">
        <v>7.2249999999999996</v>
      </c>
      <c r="M28">
        <v>0</v>
      </c>
      <c r="N28" t="s">
        <v>18</v>
      </c>
    </row>
    <row r="29" spans="1:14" x14ac:dyDescent="0.35">
      <c r="A29">
        <v>27</v>
      </c>
      <c r="B29">
        <v>28</v>
      </c>
      <c r="C29">
        <v>0</v>
      </c>
      <c r="D29">
        <v>1</v>
      </c>
      <c r="E29" t="s">
        <v>54</v>
      </c>
      <c r="F29" t="s">
        <v>1222</v>
      </c>
      <c r="G29" s="4">
        <v>19</v>
      </c>
      <c r="H29" s="4" t="str">
        <f>IF(Passenger[[#This Row],[Age]]&lt;18,"child",IF(Passenger[[#This Row],[Age]]&lt;50,"Adult","senior"))</f>
        <v>Adult</v>
      </c>
      <c r="I29">
        <v>3</v>
      </c>
      <c r="J29">
        <v>2</v>
      </c>
      <c r="K29">
        <v>19950</v>
      </c>
      <c r="L29" s="3">
        <v>263</v>
      </c>
      <c r="M29" t="s">
        <v>55</v>
      </c>
      <c r="N29" t="s">
        <v>14</v>
      </c>
    </row>
    <row r="30" spans="1:14" x14ac:dyDescent="0.35">
      <c r="A30">
        <v>28</v>
      </c>
      <c r="B30">
        <v>29</v>
      </c>
      <c r="C30">
        <v>1</v>
      </c>
      <c r="D30">
        <v>3</v>
      </c>
      <c r="E30" t="s">
        <v>56</v>
      </c>
      <c r="F30" t="s">
        <v>1221</v>
      </c>
      <c r="G30">
        <v>0</v>
      </c>
      <c r="H30" s="4" t="str">
        <f>IF(Passenger[[#This Row],[Age]]&lt;18,"child",IF(Passenger[[#This Row],[Age]]&lt;50,"Adult","senior"))</f>
        <v>child</v>
      </c>
      <c r="I30">
        <v>0</v>
      </c>
      <c r="J30">
        <v>0</v>
      </c>
      <c r="K30">
        <v>330959</v>
      </c>
      <c r="L30" s="3">
        <v>7.8792</v>
      </c>
      <c r="M30">
        <v>0</v>
      </c>
      <c r="N30" t="s">
        <v>25</v>
      </c>
    </row>
    <row r="31" spans="1:14" x14ac:dyDescent="0.35">
      <c r="A31">
        <v>29</v>
      </c>
      <c r="B31">
        <v>30</v>
      </c>
      <c r="C31">
        <v>0</v>
      </c>
      <c r="D31">
        <v>3</v>
      </c>
      <c r="E31" t="s">
        <v>57</v>
      </c>
      <c r="F31" t="s">
        <v>1222</v>
      </c>
      <c r="G31">
        <v>0</v>
      </c>
      <c r="H31" s="4" t="str">
        <f>IF(Passenger[[#This Row],[Age]]&lt;18,"child",IF(Passenger[[#This Row],[Age]]&lt;50,"Adult","senior"))</f>
        <v>child</v>
      </c>
      <c r="I31">
        <v>0</v>
      </c>
      <c r="J31">
        <v>0</v>
      </c>
      <c r="K31">
        <v>349216</v>
      </c>
      <c r="L31" s="3">
        <v>7.8958000000000004</v>
      </c>
      <c r="M31">
        <v>0</v>
      </c>
      <c r="N31" t="s">
        <v>14</v>
      </c>
    </row>
    <row r="32" spans="1:14" x14ac:dyDescent="0.35">
      <c r="A32">
        <v>30</v>
      </c>
      <c r="B32">
        <v>31</v>
      </c>
      <c r="C32">
        <v>0</v>
      </c>
      <c r="D32">
        <v>1</v>
      </c>
      <c r="E32" t="s">
        <v>58</v>
      </c>
      <c r="F32" t="s">
        <v>1222</v>
      </c>
      <c r="G32" s="4">
        <v>40</v>
      </c>
      <c r="H32" s="4" t="str">
        <f>IF(Passenger[[#This Row],[Age]]&lt;18,"child",IF(Passenger[[#This Row],[Age]]&lt;50,"Adult","senior"))</f>
        <v>Adult</v>
      </c>
      <c r="I32">
        <v>0</v>
      </c>
      <c r="J32">
        <v>0</v>
      </c>
      <c r="K32" t="s">
        <v>59</v>
      </c>
      <c r="L32" s="3">
        <v>27.720800000000001</v>
      </c>
      <c r="M32">
        <v>0</v>
      </c>
      <c r="N32" t="s">
        <v>18</v>
      </c>
    </row>
    <row r="33" spans="1:14" x14ac:dyDescent="0.35">
      <c r="A33">
        <v>31</v>
      </c>
      <c r="B33">
        <v>32</v>
      </c>
      <c r="C33">
        <v>1</v>
      </c>
      <c r="D33">
        <v>1</v>
      </c>
      <c r="E33" t="s">
        <v>60</v>
      </c>
      <c r="F33" t="s">
        <v>1221</v>
      </c>
      <c r="G33">
        <v>0</v>
      </c>
      <c r="H33" s="4" t="str">
        <f>IF(Passenger[[#This Row],[Age]]&lt;18,"child",IF(Passenger[[#This Row],[Age]]&lt;50,"Adult","senior"))</f>
        <v>child</v>
      </c>
      <c r="I33">
        <v>1</v>
      </c>
      <c r="J33">
        <v>0</v>
      </c>
      <c r="K33" t="s">
        <v>61</v>
      </c>
      <c r="L33" s="3">
        <v>146.52080000000001</v>
      </c>
      <c r="M33" t="s">
        <v>62</v>
      </c>
      <c r="N33" t="s">
        <v>18</v>
      </c>
    </row>
    <row r="34" spans="1:14" x14ac:dyDescent="0.35">
      <c r="A34">
        <v>32</v>
      </c>
      <c r="B34">
        <v>33</v>
      </c>
      <c r="C34">
        <v>1</v>
      </c>
      <c r="D34">
        <v>3</v>
      </c>
      <c r="E34" t="s">
        <v>63</v>
      </c>
      <c r="F34" t="s">
        <v>1221</v>
      </c>
      <c r="G34">
        <v>0</v>
      </c>
      <c r="H34" s="4" t="str">
        <f>IF(Passenger[[#This Row],[Age]]&lt;18,"child",IF(Passenger[[#This Row],[Age]]&lt;50,"Adult","senior"))</f>
        <v>child</v>
      </c>
      <c r="I34">
        <v>0</v>
      </c>
      <c r="J34">
        <v>0</v>
      </c>
      <c r="K34">
        <v>335677</v>
      </c>
      <c r="L34" s="3">
        <v>7.75</v>
      </c>
      <c r="M34">
        <v>0</v>
      </c>
      <c r="N34" t="s">
        <v>25</v>
      </c>
    </row>
    <row r="35" spans="1:14" x14ac:dyDescent="0.35">
      <c r="A35">
        <v>33</v>
      </c>
      <c r="B35">
        <v>34</v>
      </c>
      <c r="C35">
        <v>0</v>
      </c>
      <c r="D35">
        <v>2</v>
      </c>
      <c r="E35" t="s">
        <v>64</v>
      </c>
      <c r="F35" t="s">
        <v>1222</v>
      </c>
      <c r="G35" s="4">
        <v>66</v>
      </c>
      <c r="H35" s="4" t="str">
        <f>IF(Passenger[[#This Row],[Age]]&lt;18,"child",IF(Passenger[[#This Row],[Age]]&lt;50,"Adult","senior"))</f>
        <v>senior</v>
      </c>
      <c r="I35">
        <v>0</v>
      </c>
      <c r="J35">
        <v>0</v>
      </c>
      <c r="K35" t="s">
        <v>65</v>
      </c>
      <c r="L35" s="3">
        <v>10.5</v>
      </c>
      <c r="M35">
        <v>0</v>
      </c>
      <c r="N35" t="s">
        <v>14</v>
      </c>
    </row>
    <row r="36" spans="1:14" x14ac:dyDescent="0.35">
      <c r="A36">
        <v>34</v>
      </c>
      <c r="B36">
        <v>35</v>
      </c>
      <c r="C36">
        <v>0</v>
      </c>
      <c r="D36">
        <v>1</v>
      </c>
      <c r="E36" t="s">
        <v>66</v>
      </c>
      <c r="F36" t="s">
        <v>1222</v>
      </c>
      <c r="G36" s="4">
        <v>28</v>
      </c>
      <c r="H36" s="4" t="str">
        <f>IF(Passenger[[#This Row],[Age]]&lt;18,"child",IF(Passenger[[#This Row],[Age]]&lt;50,"Adult","senior"))</f>
        <v>Adult</v>
      </c>
      <c r="I36">
        <v>1</v>
      </c>
      <c r="J36">
        <v>0</v>
      </c>
      <c r="K36" t="s">
        <v>67</v>
      </c>
      <c r="L36" s="3">
        <v>82.1708</v>
      </c>
      <c r="M36">
        <v>0</v>
      </c>
      <c r="N36" t="s">
        <v>18</v>
      </c>
    </row>
    <row r="37" spans="1:14" x14ac:dyDescent="0.35">
      <c r="A37">
        <v>35</v>
      </c>
      <c r="B37">
        <v>36</v>
      </c>
      <c r="C37">
        <v>0</v>
      </c>
      <c r="D37">
        <v>1</v>
      </c>
      <c r="E37" t="s">
        <v>68</v>
      </c>
      <c r="F37" t="s">
        <v>1222</v>
      </c>
      <c r="G37" s="4">
        <v>42</v>
      </c>
      <c r="H37" s="4" t="str">
        <f>IF(Passenger[[#This Row],[Age]]&lt;18,"child",IF(Passenger[[#This Row],[Age]]&lt;50,"Adult","senior"))</f>
        <v>Adult</v>
      </c>
      <c r="I37">
        <v>1</v>
      </c>
      <c r="J37">
        <v>0</v>
      </c>
      <c r="K37">
        <v>113789</v>
      </c>
      <c r="L37" s="3">
        <v>52</v>
      </c>
      <c r="M37">
        <v>0</v>
      </c>
      <c r="N37" t="s">
        <v>14</v>
      </c>
    </row>
    <row r="38" spans="1:14" x14ac:dyDescent="0.35">
      <c r="A38">
        <v>36</v>
      </c>
      <c r="B38">
        <v>37</v>
      </c>
      <c r="C38">
        <v>1</v>
      </c>
      <c r="D38">
        <v>3</v>
      </c>
      <c r="E38" t="s">
        <v>69</v>
      </c>
      <c r="F38" t="s">
        <v>1222</v>
      </c>
      <c r="G38">
        <v>0</v>
      </c>
      <c r="H38" s="4" t="str">
        <f>IF(Passenger[[#This Row],[Age]]&lt;18,"child",IF(Passenger[[#This Row],[Age]]&lt;50,"Adult","senior"))</f>
        <v>child</v>
      </c>
      <c r="I38">
        <v>0</v>
      </c>
      <c r="J38">
        <v>0</v>
      </c>
      <c r="K38">
        <v>2677</v>
      </c>
      <c r="L38" s="3">
        <v>7.2291999999999996</v>
      </c>
      <c r="M38">
        <v>0</v>
      </c>
      <c r="N38" t="s">
        <v>18</v>
      </c>
    </row>
    <row r="39" spans="1:14" x14ac:dyDescent="0.35">
      <c r="A39">
        <v>37</v>
      </c>
      <c r="B39">
        <v>38</v>
      </c>
      <c r="C39">
        <v>0</v>
      </c>
      <c r="D39">
        <v>3</v>
      </c>
      <c r="E39" t="s">
        <v>70</v>
      </c>
      <c r="F39" t="s">
        <v>1222</v>
      </c>
      <c r="G39" s="4">
        <v>21</v>
      </c>
      <c r="H39" s="4" t="str">
        <f>IF(Passenger[[#This Row],[Age]]&lt;18,"child",IF(Passenger[[#This Row],[Age]]&lt;50,"Adult","senior"))</f>
        <v>Adult</v>
      </c>
      <c r="I39">
        <v>0</v>
      </c>
      <c r="J39">
        <v>0</v>
      </c>
      <c r="K39" t="s">
        <v>71</v>
      </c>
      <c r="L39" s="3">
        <v>8.0500000000000007</v>
      </c>
      <c r="M39">
        <v>0</v>
      </c>
      <c r="N39" t="s">
        <v>14</v>
      </c>
    </row>
    <row r="40" spans="1:14" x14ac:dyDescent="0.35">
      <c r="A40">
        <v>38</v>
      </c>
      <c r="B40">
        <v>39</v>
      </c>
      <c r="C40">
        <v>0</v>
      </c>
      <c r="D40">
        <v>3</v>
      </c>
      <c r="E40" t="s">
        <v>72</v>
      </c>
      <c r="F40" t="s">
        <v>1221</v>
      </c>
      <c r="G40" s="4">
        <v>18</v>
      </c>
      <c r="H40" s="4" t="str">
        <f>IF(Passenger[[#This Row],[Age]]&lt;18,"child",IF(Passenger[[#This Row],[Age]]&lt;50,"Adult","senior"))</f>
        <v>Adult</v>
      </c>
      <c r="I40">
        <v>2</v>
      </c>
      <c r="J40">
        <v>0</v>
      </c>
      <c r="K40">
        <v>345764</v>
      </c>
      <c r="L40" s="3">
        <v>18</v>
      </c>
      <c r="M40">
        <v>0</v>
      </c>
      <c r="N40" t="s">
        <v>14</v>
      </c>
    </row>
    <row r="41" spans="1:14" x14ac:dyDescent="0.35">
      <c r="A41">
        <v>39</v>
      </c>
      <c r="B41">
        <v>40</v>
      </c>
      <c r="C41">
        <v>1</v>
      </c>
      <c r="D41">
        <v>3</v>
      </c>
      <c r="E41" t="s">
        <v>73</v>
      </c>
      <c r="F41" t="s">
        <v>1221</v>
      </c>
      <c r="G41" s="4">
        <v>14</v>
      </c>
      <c r="H41" s="4" t="str">
        <f>IF(Passenger[[#This Row],[Age]]&lt;18,"child",IF(Passenger[[#This Row],[Age]]&lt;50,"Adult","senior"))</f>
        <v>child</v>
      </c>
      <c r="I41">
        <v>1</v>
      </c>
      <c r="J41">
        <v>0</v>
      </c>
      <c r="K41">
        <v>2651</v>
      </c>
      <c r="L41" s="3">
        <v>11.2417</v>
      </c>
      <c r="M41">
        <v>0</v>
      </c>
      <c r="N41" t="s">
        <v>18</v>
      </c>
    </row>
    <row r="42" spans="1:14" x14ac:dyDescent="0.35">
      <c r="A42">
        <v>40</v>
      </c>
      <c r="B42">
        <v>41</v>
      </c>
      <c r="C42">
        <v>0</v>
      </c>
      <c r="D42">
        <v>3</v>
      </c>
      <c r="E42" t="s">
        <v>74</v>
      </c>
      <c r="F42" t="s">
        <v>1221</v>
      </c>
      <c r="G42" s="4">
        <v>40</v>
      </c>
      <c r="H42" s="4" t="str">
        <f>IF(Passenger[[#This Row],[Age]]&lt;18,"child",IF(Passenger[[#This Row],[Age]]&lt;50,"Adult","senior"))</f>
        <v>Adult</v>
      </c>
      <c r="I42">
        <v>1</v>
      </c>
      <c r="J42">
        <v>0</v>
      </c>
      <c r="K42">
        <v>7546</v>
      </c>
      <c r="L42" s="3">
        <v>9.4749999999999996</v>
      </c>
      <c r="M42">
        <v>0</v>
      </c>
      <c r="N42" t="s">
        <v>14</v>
      </c>
    </row>
    <row r="43" spans="1:14" x14ac:dyDescent="0.35">
      <c r="A43">
        <v>41</v>
      </c>
      <c r="B43">
        <v>42</v>
      </c>
      <c r="C43">
        <v>0</v>
      </c>
      <c r="D43">
        <v>2</v>
      </c>
      <c r="E43" t="s">
        <v>75</v>
      </c>
      <c r="F43" t="s">
        <v>1221</v>
      </c>
      <c r="G43" s="4">
        <v>27</v>
      </c>
      <c r="H43" s="4" t="str">
        <f>IF(Passenger[[#This Row],[Age]]&lt;18,"child",IF(Passenger[[#This Row],[Age]]&lt;50,"Adult","senior"))</f>
        <v>Adult</v>
      </c>
      <c r="I43">
        <v>1</v>
      </c>
      <c r="J43">
        <v>0</v>
      </c>
      <c r="K43">
        <v>11668</v>
      </c>
      <c r="L43" s="3">
        <v>21</v>
      </c>
      <c r="M43">
        <v>0</v>
      </c>
      <c r="N43" t="s">
        <v>14</v>
      </c>
    </row>
    <row r="44" spans="1:14" x14ac:dyDescent="0.35">
      <c r="A44">
        <v>42</v>
      </c>
      <c r="B44">
        <v>43</v>
      </c>
      <c r="C44">
        <v>0</v>
      </c>
      <c r="D44">
        <v>3</v>
      </c>
      <c r="E44" t="s">
        <v>76</v>
      </c>
      <c r="F44" t="s">
        <v>1222</v>
      </c>
      <c r="G44">
        <v>0</v>
      </c>
      <c r="H44" s="4" t="str">
        <f>IF(Passenger[[#This Row],[Age]]&lt;18,"child",IF(Passenger[[#This Row],[Age]]&lt;50,"Adult","senior"))</f>
        <v>child</v>
      </c>
      <c r="I44">
        <v>0</v>
      </c>
      <c r="J44">
        <v>0</v>
      </c>
      <c r="K44">
        <v>349253</v>
      </c>
      <c r="L44" s="3">
        <v>7.8958000000000004</v>
      </c>
      <c r="M44">
        <v>0</v>
      </c>
      <c r="N44" t="s">
        <v>18</v>
      </c>
    </row>
    <row r="45" spans="1:14" x14ac:dyDescent="0.35">
      <c r="A45">
        <v>43</v>
      </c>
      <c r="B45">
        <v>44</v>
      </c>
      <c r="C45">
        <v>1</v>
      </c>
      <c r="D45">
        <v>2</v>
      </c>
      <c r="E45" t="s">
        <v>77</v>
      </c>
      <c r="F45" t="s">
        <v>1221</v>
      </c>
      <c r="G45" s="4">
        <v>3</v>
      </c>
      <c r="H45" s="4" t="str">
        <f>IF(Passenger[[#This Row],[Age]]&lt;18,"child",IF(Passenger[[#This Row],[Age]]&lt;50,"Adult","senior"))</f>
        <v>child</v>
      </c>
      <c r="I45">
        <v>1</v>
      </c>
      <c r="J45">
        <v>2</v>
      </c>
      <c r="K45" t="s">
        <v>78</v>
      </c>
      <c r="L45" s="3">
        <v>41.5792</v>
      </c>
      <c r="M45">
        <v>0</v>
      </c>
      <c r="N45" t="s">
        <v>18</v>
      </c>
    </row>
    <row r="46" spans="1:14" x14ac:dyDescent="0.35">
      <c r="A46">
        <v>44</v>
      </c>
      <c r="B46">
        <v>45</v>
      </c>
      <c r="C46">
        <v>1</v>
      </c>
      <c r="D46">
        <v>3</v>
      </c>
      <c r="E46" t="s">
        <v>79</v>
      </c>
      <c r="F46" t="s">
        <v>1221</v>
      </c>
      <c r="G46" s="4">
        <v>19</v>
      </c>
      <c r="H46" s="4" t="str">
        <f>IF(Passenger[[#This Row],[Age]]&lt;18,"child",IF(Passenger[[#This Row],[Age]]&lt;50,"Adult","senior"))</f>
        <v>Adult</v>
      </c>
      <c r="I46">
        <v>0</v>
      </c>
      <c r="J46">
        <v>0</v>
      </c>
      <c r="K46">
        <v>330958</v>
      </c>
      <c r="L46" s="3">
        <v>7.8792</v>
      </c>
      <c r="M46">
        <v>0</v>
      </c>
      <c r="N46" t="s">
        <v>25</v>
      </c>
    </row>
    <row r="47" spans="1:14" x14ac:dyDescent="0.35">
      <c r="A47">
        <v>45</v>
      </c>
      <c r="B47">
        <v>46</v>
      </c>
      <c r="C47">
        <v>0</v>
      </c>
      <c r="D47">
        <v>3</v>
      </c>
      <c r="E47" t="s">
        <v>80</v>
      </c>
      <c r="F47" t="s">
        <v>1222</v>
      </c>
      <c r="G47">
        <v>0</v>
      </c>
      <c r="H47" s="4" t="str">
        <f>IF(Passenger[[#This Row],[Age]]&lt;18,"child",IF(Passenger[[#This Row],[Age]]&lt;50,"Adult","senior"))</f>
        <v>child</v>
      </c>
      <c r="I47">
        <v>0</v>
      </c>
      <c r="J47">
        <v>0</v>
      </c>
      <c r="K47" t="s">
        <v>81</v>
      </c>
      <c r="L47" s="3">
        <v>8.0500000000000007</v>
      </c>
      <c r="M47">
        <v>0</v>
      </c>
      <c r="N47" t="s">
        <v>14</v>
      </c>
    </row>
    <row r="48" spans="1:14" x14ac:dyDescent="0.35">
      <c r="A48">
        <v>46</v>
      </c>
      <c r="B48">
        <v>47</v>
      </c>
      <c r="C48">
        <v>0</v>
      </c>
      <c r="D48">
        <v>3</v>
      </c>
      <c r="E48" t="s">
        <v>82</v>
      </c>
      <c r="F48" t="s">
        <v>1222</v>
      </c>
      <c r="G48">
        <v>0</v>
      </c>
      <c r="H48" s="4" t="str">
        <f>IF(Passenger[[#This Row],[Age]]&lt;18,"child",IF(Passenger[[#This Row],[Age]]&lt;50,"Adult","senior"))</f>
        <v>child</v>
      </c>
      <c r="I48">
        <v>1</v>
      </c>
      <c r="J48">
        <v>0</v>
      </c>
      <c r="K48">
        <v>370371</v>
      </c>
      <c r="L48" s="3">
        <v>15.5</v>
      </c>
      <c r="M48">
        <v>0</v>
      </c>
      <c r="N48" t="s">
        <v>25</v>
      </c>
    </row>
    <row r="49" spans="1:14" x14ac:dyDescent="0.35">
      <c r="A49">
        <v>47</v>
      </c>
      <c r="B49">
        <v>48</v>
      </c>
      <c r="C49">
        <v>1</v>
      </c>
      <c r="D49">
        <v>3</v>
      </c>
      <c r="E49" t="s">
        <v>83</v>
      </c>
      <c r="F49" t="s">
        <v>1221</v>
      </c>
      <c r="G49">
        <v>0</v>
      </c>
      <c r="H49" s="4" t="str">
        <f>IF(Passenger[[#This Row],[Age]]&lt;18,"child",IF(Passenger[[#This Row],[Age]]&lt;50,"Adult","senior"))</f>
        <v>child</v>
      </c>
      <c r="I49">
        <v>0</v>
      </c>
      <c r="J49">
        <v>0</v>
      </c>
      <c r="K49">
        <v>14311</v>
      </c>
      <c r="L49" s="3">
        <v>7.75</v>
      </c>
      <c r="M49">
        <v>0</v>
      </c>
      <c r="N49" t="s">
        <v>25</v>
      </c>
    </row>
    <row r="50" spans="1:14" x14ac:dyDescent="0.35">
      <c r="A50">
        <v>48</v>
      </c>
      <c r="B50">
        <v>49</v>
      </c>
      <c r="C50">
        <v>0</v>
      </c>
      <c r="D50">
        <v>3</v>
      </c>
      <c r="E50" t="s">
        <v>84</v>
      </c>
      <c r="F50" t="s">
        <v>1222</v>
      </c>
      <c r="G50">
        <v>0</v>
      </c>
      <c r="H50" s="4" t="str">
        <f>IF(Passenger[[#This Row],[Age]]&lt;18,"child",IF(Passenger[[#This Row],[Age]]&lt;50,"Adult","senior"))</f>
        <v>child</v>
      </c>
      <c r="I50">
        <v>2</v>
      </c>
      <c r="J50">
        <v>0</v>
      </c>
      <c r="K50">
        <v>2662</v>
      </c>
      <c r="L50" s="3">
        <v>21.679200000000002</v>
      </c>
      <c r="M50">
        <v>0</v>
      </c>
      <c r="N50" t="s">
        <v>18</v>
      </c>
    </row>
    <row r="51" spans="1:14" x14ac:dyDescent="0.35">
      <c r="A51">
        <v>49</v>
      </c>
      <c r="B51">
        <v>50</v>
      </c>
      <c r="C51">
        <v>0</v>
      </c>
      <c r="D51">
        <v>3</v>
      </c>
      <c r="E51" t="s">
        <v>85</v>
      </c>
      <c r="F51" t="s">
        <v>1221</v>
      </c>
      <c r="G51" s="4">
        <v>18</v>
      </c>
      <c r="H51" s="4" t="str">
        <f>IF(Passenger[[#This Row],[Age]]&lt;18,"child",IF(Passenger[[#This Row],[Age]]&lt;50,"Adult","senior"))</f>
        <v>Adult</v>
      </c>
      <c r="I51">
        <v>1</v>
      </c>
      <c r="J51">
        <v>0</v>
      </c>
      <c r="K51">
        <v>349237</v>
      </c>
      <c r="L51" s="3">
        <v>17.8</v>
      </c>
      <c r="M51">
        <v>0</v>
      </c>
      <c r="N51" t="s">
        <v>14</v>
      </c>
    </row>
    <row r="52" spans="1:14" x14ac:dyDescent="0.35">
      <c r="A52">
        <v>50</v>
      </c>
      <c r="B52">
        <v>51</v>
      </c>
      <c r="C52">
        <v>0</v>
      </c>
      <c r="D52">
        <v>3</v>
      </c>
      <c r="E52" t="s">
        <v>86</v>
      </c>
      <c r="F52" t="s">
        <v>1222</v>
      </c>
      <c r="G52" s="4">
        <v>7</v>
      </c>
      <c r="H52" s="4" t="str">
        <f>IF(Passenger[[#This Row],[Age]]&lt;18,"child",IF(Passenger[[#This Row],[Age]]&lt;50,"Adult","senior"))</f>
        <v>child</v>
      </c>
      <c r="I52">
        <v>4</v>
      </c>
      <c r="J52">
        <v>1</v>
      </c>
      <c r="K52">
        <v>3101295</v>
      </c>
      <c r="L52" s="3">
        <v>39.6875</v>
      </c>
      <c r="M52">
        <v>0</v>
      </c>
      <c r="N52" t="s">
        <v>14</v>
      </c>
    </row>
    <row r="53" spans="1:14" x14ac:dyDescent="0.35">
      <c r="A53">
        <v>51</v>
      </c>
      <c r="B53">
        <v>52</v>
      </c>
      <c r="C53">
        <v>0</v>
      </c>
      <c r="D53">
        <v>3</v>
      </c>
      <c r="E53" t="s">
        <v>87</v>
      </c>
      <c r="F53" t="s">
        <v>1222</v>
      </c>
      <c r="G53" s="4">
        <v>21</v>
      </c>
      <c r="H53" s="4" t="str">
        <f>IF(Passenger[[#This Row],[Age]]&lt;18,"child",IF(Passenger[[#This Row],[Age]]&lt;50,"Adult","senior"))</f>
        <v>Adult</v>
      </c>
      <c r="I53">
        <v>0</v>
      </c>
      <c r="J53">
        <v>0</v>
      </c>
      <c r="K53" t="s">
        <v>88</v>
      </c>
      <c r="L53" s="3">
        <v>7.8</v>
      </c>
      <c r="M53">
        <v>0</v>
      </c>
      <c r="N53" t="s">
        <v>14</v>
      </c>
    </row>
    <row r="54" spans="1:14" x14ac:dyDescent="0.35">
      <c r="A54">
        <v>52</v>
      </c>
      <c r="B54">
        <v>53</v>
      </c>
      <c r="C54">
        <v>1</v>
      </c>
      <c r="D54">
        <v>1</v>
      </c>
      <c r="E54" t="s">
        <v>89</v>
      </c>
      <c r="F54" t="s">
        <v>1221</v>
      </c>
      <c r="G54" s="4">
        <v>49</v>
      </c>
      <c r="H54" s="4" t="str">
        <f>IF(Passenger[[#This Row],[Age]]&lt;18,"child",IF(Passenger[[#This Row],[Age]]&lt;50,"Adult","senior"))</f>
        <v>Adult</v>
      </c>
      <c r="I54">
        <v>1</v>
      </c>
      <c r="J54">
        <v>0</v>
      </c>
      <c r="K54" t="s">
        <v>90</v>
      </c>
      <c r="L54" s="3">
        <v>76.729200000000006</v>
      </c>
      <c r="M54" t="s">
        <v>91</v>
      </c>
      <c r="N54" t="s">
        <v>18</v>
      </c>
    </row>
    <row r="55" spans="1:14" x14ac:dyDescent="0.35">
      <c r="A55">
        <v>53</v>
      </c>
      <c r="B55">
        <v>54</v>
      </c>
      <c r="C55">
        <v>1</v>
      </c>
      <c r="D55">
        <v>2</v>
      </c>
      <c r="E55" t="s">
        <v>92</v>
      </c>
      <c r="F55" t="s">
        <v>1221</v>
      </c>
      <c r="G55" s="4">
        <v>29</v>
      </c>
      <c r="H55" s="4" t="str">
        <f>IF(Passenger[[#This Row],[Age]]&lt;18,"child",IF(Passenger[[#This Row],[Age]]&lt;50,"Adult","senior"))</f>
        <v>Adult</v>
      </c>
      <c r="I55">
        <v>1</v>
      </c>
      <c r="J55">
        <v>0</v>
      </c>
      <c r="K55">
        <v>2926</v>
      </c>
      <c r="L55" s="3">
        <v>26</v>
      </c>
      <c r="M55">
        <v>0</v>
      </c>
      <c r="N55" t="s">
        <v>14</v>
      </c>
    </row>
    <row r="56" spans="1:14" x14ac:dyDescent="0.35">
      <c r="A56">
        <v>54</v>
      </c>
      <c r="B56">
        <v>55</v>
      </c>
      <c r="C56">
        <v>0</v>
      </c>
      <c r="D56">
        <v>1</v>
      </c>
      <c r="E56" t="s">
        <v>93</v>
      </c>
      <c r="F56" t="s">
        <v>1222</v>
      </c>
      <c r="G56" s="4">
        <v>65</v>
      </c>
      <c r="H56" s="4" t="str">
        <f>IF(Passenger[[#This Row],[Age]]&lt;18,"child",IF(Passenger[[#This Row],[Age]]&lt;50,"Adult","senior"))</f>
        <v>senior</v>
      </c>
      <c r="I56">
        <v>0</v>
      </c>
      <c r="J56">
        <v>1</v>
      </c>
      <c r="K56">
        <v>113509</v>
      </c>
      <c r="L56" s="3">
        <v>61.979199999999999</v>
      </c>
      <c r="M56" t="s">
        <v>94</v>
      </c>
      <c r="N56" t="s">
        <v>18</v>
      </c>
    </row>
    <row r="57" spans="1:14" x14ac:dyDescent="0.35">
      <c r="A57">
        <v>55</v>
      </c>
      <c r="B57">
        <v>56</v>
      </c>
      <c r="C57">
        <v>1</v>
      </c>
      <c r="D57">
        <v>1</v>
      </c>
      <c r="E57" t="s">
        <v>95</v>
      </c>
      <c r="F57" t="s">
        <v>1222</v>
      </c>
      <c r="G57">
        <v>0</v>
      </c>
      <c r="H57" s="4" t="str">
        <f>IF(Passenger[[#This Row],[Age]]&lt;18,"child",IF(Passenger[[#This Row],[Age]]&lt;50,"Adult","senior"))</f>
        <v>child</v>
      </c>
      <c r="I57">
        <v>0</v>
      </c>
      <c r="J57">
        <v>0</v>
      </c>
      <c r="K57">
        <v>19947</v>
      </c>
      <c r="L57" s="3">
        <v>35.5</v>
      </c>
      <c r="M57" t="s">
        <v>96</v>
      </c>
      <c r="N57" t="s">
        <v>14</v>
      </c>
    </row>
    <row r="58" spans="1:14" x14ac:dyDescent="0.35">
      <c r="A58">
        <v>56</v>
      </c>
      <c r="B58">
        <v>57</v>
      </c>
      <c r="C58">
        <v>1</v>
      </c>
      <c r="D58">
        <v>2</v>
      </c>
      <c r="E58" t="s">
        <v>97</v>
      </c>
      <c r="F58" t="s">
        <v>1221</v>
      </c>
      <c r="G58" s="4">
        <v>21</v>
      </c>
      <c r="H58" s="4" t="str">
        <f>IF(Passenger[[#This Row],[Age]]&lt;18,"child",IF(Passenger[[#This Row],[Age]]&lt;50,"Adult","senior"))</f>
        <v>Adult</v>
      </c>
      <c r="I58">
        <v>0</v>
      </c>
      <c r="J58">
        <v>0</v>
      </c>
      <c r="K58" t="s">
        <v>98</v>
      </c>
      <c r="L58" s="3">
        <v>10.5</v>
      </c>
      <c r="M58">
        <v>0</v>
      </c>
      <c r="N58" t="s">
        <v>14</v>
      </c>
    </row>
    <row r="59" spans="1:14" x14ac:dyDescent="0.35">
      <c r="A59">
        <v>57</v>
      </c>
      <c r="B59">
        <v>58</v>
      </c>
      <c r="C59">
        <v>0</v>
      </c>
      <c r="D59">
        <v>3</v>
      </c>
      <c r="E59" t="s">
        <v>99</v>
      </c>
      <c r="F59" t="s">
        <v>1222</v>
      </c>
      <c r="G59" s="4">
        <v>28.5</v>
      </c>
      <c r="H59" s="4" t="str">
        <f>IF(Passenger[[#This Row],[Age]]&lt;18,"child",IF(Passenger[[#This Row],[Age]]&lt;50,"Adult","senior"))</f>
        <v>Adult</v>
      </c>
      <c r="I59">
        <v>0</v>
      </c>
      <c r="J59">
        <v>0</v>
      </c>
      <c r="K59">
        <v>2697</v>
      </c>
      <c r="L59" s="3">
        <v>7.2291999999999996</v>
      </c>
      <c r="M59">
        <v>0</v>
      </c>
      <c r="N59" t="s">
        <v>18</v>
      </c>
    </row>
    <row r="60" spans="1:14" x14ac:dyDescent="0.35">
      <c r="A60">
        <v>58</v>
      </c>
      <c r="B60">
        <v>59</v>
      </c>
      <c r="C60">
        <v>1</v>
      </c>
      <c r="D60">
        <v>2</v>
      </c>
      <c r="E60" t="s">
        <v>100</v>
      </c>
      <c r="F60" t="s">
        <v>1221</v>
      </c>
      <c r="G60" s="4">
        <v>5</v>
      </c>
      <c r="H60" s="4" t="str">
        <f>IF(Passenger[[#This Row],[Age]]&lt;18,"child",IF(Passenger[[#This Row],[Age]]&lt;50,"Adult","senior"))</f>
        <v>child</v>
      </c>
      <c r="I60">
        <v>1</v>
      </c>
      <c r="J60">
        <v>2</v>
      </c>
      <c r="K60" t="s">
        <v>101</v>
      </c>
      <c r="L60" s="3">
        <v>27.75</v>
      </c>
      <c r="M60">
        <v>0</v>
      </c>
      <c r="N60" t="s">
        <v>14</v>
      </c>
    </row>
    <row r="61" spans="1:14" x14ac:dyDescent="0.35">
      <c r="A61">
        <v>59</v>
      </c>
      <c r="B61">
        <v>60</v>
      </c>
      <c r="C61">
        <v>0</v>
      </c>
      <c r="D61">
        <v>3</v>
      </c>
      <c r="E61" t="s">
        <v>102</v>
      </c>
      <c r="F61" t="s">
        <v>1222</v>
      </c>
      <c r="G61" s="4">
        <v>11</v>
      </c>
      <c r="H61" s="4" t="str">
        <f>IF(Passenger[[#This Row],[Age]]&lt;18,"child",IF(Passenger[[#This Row],[Age]]&lt;50,"Adult","senior"))</f>
        <v>child</v>
      </c>
      <c r="I61">
        <v>5</v>
      </c>
      <c r="J61">
        <v>2</v>
      </c>
      <c r="K61" t="s">
        <v>103</v>
      </c>
      <c r="L61" s="3">
        <v>46.9</v>
      </c>
      <c r="M61">
        <v>0</v>
      </c>
      <c r="N61" t="s">
        <v>14</v>
      </c>
    </row>
    <row r="62" spans="1:14" x14ac:dyDescent="0.35">
      <c r="A62">
        <v>60</v>
      </c>
      <c r="B62">
        <v>61</v>
      </c>
      <c r="C62">
        <v>0</v>
      </c>
      <c r="D62">
        <v>3</v>
      </c>
      <c r="E62" t="s">
        <v>104</v>
      </c>
      <c r="F62" t="s">
        <v>1222</v>
      </c>
      <c r="G62" s="4">
        <v>22</v>
      </c>
      <c r="H62" s="4" t="str">
        <f>IF(Passenger[[#This Row],[Age]]&lt;18,"child",IF(Passenger[[#This Row],[Age]]&lt;50,"Adult","senior"))</f>
        <v>Adult</v>
      </c>
      <c r="I62">
        <v>0</v>
      </c>
      <c r="J62">
        <v>0</v>
      </c>
      <c r="K62">
        <v>2669</v>
      </c>
      <c r="L62" s="3">
        <v>7.2291999999999996</v>
      </c>
      <c r="M62">
        <v>0</v>
      </c>
      <c r="N62" t="s">
        <v>18</v>
      </c>
    </row>
    <row r="63" spans="1:14" x14ac:dyDescent="0.35">
      <c r="A63">
        <v>61</v>
      </c>
      <c r="B63">
        <v>62</v>
      </c>
      <c r="C63">
        <v>1</v>
      </c>
      <c r="D63">
        <v>1</v>
      </c>
      <c r="E63" t="s">
        <v>105</v>
      </c>
      <c r="F63" t="s">
        <v>1221</v>
      </c>
      <c r="G63" s="4">
        <v>38</v>
      </c>
      <c r="H63" s="4" t="str">
        <f>IF(Passenger[[#This Row],[Age]]&lt;18,"child",IF(Passenger[[#This Row],[Age]]&lt;50,"Adult","senior"))</f>
        <v>Adult</v>
      </c>
      <c r="I63">
        <v>0</v>
      </c>
      <c r="J63">
        <v>0</v>
      </c>
      <c r="K63">
        <v>113572</v>
      </c>
      <c r="L63" s="3">
        <v>80</v>
      </c>
      <c r="M63" t="s">
        <v>106</v>
      </c>
      <c r="N63">
        <v>0</v>
      </c>
    </row>
    <row r="64" spans="1:14" x14ac:dyDescent="0.35">
      <c r="A64">
        <v>62</v>
      </c>
      <c r="B64">
        <v>63</v>
      </c>
      <c r="C64">
        <v>0</v>
      </c>
      <c r="D64">
        <v>1</v>
      </c>
      <c r="E64" t="s">
        <v>107</v>
      </c>
      <c r="F64" t="s">
        <v>1222</v>
      </c>
      <c r="G64" s="4">
        <v>45</v>
      </c>
      <c r="H64" s="4" t="str">
        <f>IF(Passenger[[#This Row],[Age]]&lt;18,"child",IF(Passenger[[#This Row],[Age]]&lt;50,"Adult","senior"))</f>
        <v>Adult</v>
      </c>
      <c r="I64">
        <v>1</v>
      </c>
      <c r="J64">
        <v>0</v>
      </c>
      <c r="K64">
        <v>36973</v>
      </c>
      <c r="L64" s="3">
        <v>83.474999999999994</v>
      </c>
      <c r="M64" t="s">
        <v>108</v>
      </c>
      <c r="N64" t="s">
        <v>14</v>
      </c>
    </row>
    <row r="65" spans="1:14" x14ac:dyDescent="0.35">
      <c r="A65">
        <v>63</v>
      </c>
      <c r="B65">
        <v>64</v>
      </c>
      <c r="C65">
        <v>0</v>
      </c>
      <c r="D65">
        <v>3</v>
      </c>
      <c r="E65" t="s">
        <v>109</v>
      </c>
      <c r="F65" t="s">
        <v>1222</v>
      </c>
      <c r="G65" s="4">
        <v>4</v>
      </c>
      <c r="H65" s="4" t="str">
        <f>IF(Passenger[[#This Row],[Age]]&lt;18,"child",IF(Passenger[[#This Row],[Age]]&lt;50,"Adult","senior"))</f>
        <v>child</v>
      </c>
      <c r="I65">
        <v>3</v>
      </c>
      <c r="J65">
        <v>2</v>
      </c>
      <c r="K65">
        <v>347088</v>
      </c>
      <c r="L65" s="3">
        <v>27.9</v>
      </c>
      <c r="M65">
        <v>0</v>
      </c>
      <c r="N65" t="s">
        <v>14</v>
      </c>
    </row>
    <row r="66" spans="1:14" x14ac:dyDescent="0.35">
      <c r="A66">
        <v>64</v>
      </c>
      <c r="B66">
        <v>65</v>
      </c>
      <c r="C66">
        <v>0</v>
      </c>
      <c r="D66">
        <v>1</v>
      </c>
      <c r="E66" t="s">
        <v>110</v>
      </c>
      <c r="F66" t="s">
        <v>1222</v>
      </c>
      <c r="G66">
        <v>0</v>
      </c>
      <c r="H66" s="4" t="str">
        <f>IF(Passenger[[#This Row],[Age]]&lt;18,"child",IF(Passenger[[#This Row],[Age]]&lt;50,"Adult","senior"))</f>
        <v>child</v>
      </c>
      <c r="I66">
        <v>0</v>
      </c>
      <c r="J66">
        <v>0</v>
      </c>
      <c r="K66" t="s">
        <v>111</v>
      </c>
      <c r="L66" s="3">
        <v>27.720800000000001</v>
      </c>
      <c r="M66">
        <v>0</v>
      </c>
      <c r="N66" t="s">
        <v>18</v>
      </c>
    </row>
    <row r="67" spans="1:14" x14ac:dyDescent="0.35">
      <c r="A67">
        <v>65</v>
      </c>
      <c r="B67">
        <v>66</v>
      </c>
      <c r="C67">
        <v>1</v>
      </c>
      <c r="D67">
        <v>3</v>
      </c>
      <c r="E67" t="s">
        <v>112</v>
      </c>
      <c r="F67" t="s">
        <v>1222</v>
      </c>
      <c r="G67">
        <v>0</v>
      </c>
      <c r="H67" s="4" t="str">
        <f>IF(Passenger[[#This Row],[Age]]&lt;18,"child",IF(Passenger[[#This Row],[Age]]&lt;50,"Adult","senior"))</f>
        <v>child</v>
      </c>
      <c r="I67">
        <v>1</v>
      </c>
      <c r="J67">
        <v>1</v>
      </c>
      <c r="K67">
        <v>2661</v>
      </c>
      <c r="L67" s="3">
        <v>15.245799999999999</v>
      </c>
      <c r="M67">
        <v>0</v>
      </c>
      <c r="N67" t="s">
        <v>18</v>
      </c>
    </row>
    <row r="68" spans="1:14" x14ac:dyDescent="0.35">
      <c r="A68">
        <v>66</v>
      </c>
      <c r="B68">
        <v>67</v>
      </c>
      <c r="C68">
        <v>1</v>
      </c>
      <c r="D68">
        <v>2</v>
      </c>
      <c r="E68" t="s">
        <v>113</v>
      </c>
      <c r="F68" t="s">
        <v>1221</v>
      </c>
      <c r="G68" s="4">
        <v>29</v>
      </c>
      <c r="H68" s="4" t="str">
        <f>IF(Passenger[[#This Row],[Age]]&lt;18,"child",IF(Passenger[[#This Row],[Age]]&lt;50,"Adult","senior"))</f>
        <v>Adult</v>
      </c>
      <c r="I68">
        <v>0</v>
      </c>
      <c r="J68">
        <v>0</v>
      </c>
      <c r="K68" t="s">
        <v>114</v>
      </c>
      <c r="L68" s="3">
        <v>10.5</v>
      </c>
      <c r="M68" t="s">
        <v>115</v>
      </c>
      <c r="N68" t="s">
        <v>14</v>
      </c>
    </row>
    <row r="69" spans="1:14" x14ac:dyDescent="0.35">
      <c r="A69">
        <v>67</v>
      </c>
      <c r="B69">
        <v>68</v>
      </c>
      <c r="C69">
        <v>0</v>
      </c>
      <c r="D69">
        <v>3</v>
      </c>
      <c r="E69" t="s">
        <v>116</v>
      </c>
      <c r="F69" t="s">
        <v>1222</v>
      </c>
      <c r="G69" s="4">
        <v>19</v>
      </c>
      <c r="H69" s="4" t="str">
        <f>IF(Passenger[[#This Row],[Age]]&lt;18,"child",IF(Passenger[[#This Row],[Age]]&lt;50,"Adult","senior"))</f>
        <v>Adult</v>
      </c>
      <c r="I69">
        <v>0</v>
      </c>
      <c r="J69">
        <v>0</v>
      </c>
      <c r="K69" t="s">
        <v>117</v>
      </c>
      <c r="L69" s="3">
        <v>8.1583000000000006</v>
      </c>
      <c r="M69">
        <v>0</v>
      </c>
      <c r="N69" t="s">
        <v>14</v>
      </c>
    </row>
    <row r="70" spans="1:14" x14ac:dyDescent="0.35">
      <c r="A70">
        <v>68</v>
      </c>
      <c r="B70">
        <v>69</v>
      </c>
      <c r="C70">
        <v>1</v>
      </c>
      <c r="D70">
        <v>3</v>
      </c>
      <c r="E70" t="s">
        <v>118</v>
      </c>
      <c r="F70" t="s">
        <v>1221</v>
      </c>
      <c r="G70" s="4">
        <v>17</v>
      </c>
      <c r="H70" s="4" t="str">
        <f>IF(Passenger[[#This Row],[Age]]&lt;18,"child",IF(Passenger[[#This Row],[Age]]&lt;50,"Adult","senior"))</f>
        <v>child</v>
      </c>
      <c r="I70">
        <v>4</v>
      </c>
      <c r="J70">
        <v>2</v>
      </c>
      <c r="K70">
        <v>3101281</v>
      </c>
      <c r="L70" s="3">
        <v>7.9249999999999998</v>
      </c>
      <c r="M70">
        <v>0</v>
      </c>
      <c r="N70" t="s">
        <v>14</v>
      </c>
    </row>
    <row r="71" spans="1:14" x14ac:dyDescent="0.35">
      <c r="A71">
        <v>69</v>
      </c>
      <c r="B71">
        <v>70</v>
      </c>
      <c r="C71">
        <v>0</v>
      </c>
      <c r="D71">
        <v>3</v>
      </c>
      <c r="E71" t="s">
        <v>119</v>
      </c>
      <c r="F71" t="s">
        <v>1222</v>
      </c>
      <c r="G71" s="4">
        <v>26</v>
      </c>
      <c r="H71" s="4" t="str">
        <f>IF(Passenger[[#This Row],[Age]]&lt;18,"child",IF(Passenger[[#This Row],[Age]]&lt;50,"Adult","senior"))</f>
        <v>Adult</v>
      </c>
      <c r="I71">
        <v>2</v>
      </c>
      <c r="J71">
        <v>0</v>
      </c>
      <c r="K71">
        <v>315151</v>
      </c>
      <c r="L71" s="3">
        <v>8.6624999999999996</v>
      </c>
      <c r="M71">
        <v>0</v>
      </c>
      <c r="N71" t="s">
        <v>14</v>
      </c>
    </row>
    <row r="72" spans="1:14" x14ac:dyDescent="0.35">
      <c r="A72">
        <v>70</v>
      </c>
      <c r="B72">
        <v>71</v>
      </c>
      <c r="C72">
        <v>0</v>
      </c>
      <c r="D72">
        <v>2</v>
      </c>
      <c r="E72" t="s">
        <v>120</v>
      </c>
      <c r="F72" t="s">
        <v>1222</v>
      </c>
      <c r="G72" s="4">
        <v>32</v>
      </c>
      <c r="H72" s="4" t="str">
        <f>IF(Passenger[[#This Row],[Age]]&lt;18,"child",IF(Passenger[[#This Row],[Age]]&lt;50,"Adult","senior"))</f>
        <v>Adult</v>
      </c>
      <c r="I72">
        <v>0</v>
      </c>
      <c r="J72">
        <v>0</v>
      </c>
      <c r="K72" t="s">
        <v>121</v>
      </c>
      <c r="L72" s="3">
        <v>10.5</v>
      </c>
      <c r="M72">
        <v>0</v>
      </c>
      <c r="N72" t="s">
        <v>14</v>
      </c>
    </row>
    <row r="73" spans="1:14" x14ac:dyDescent="0.35">
      <c r="A73">
        <v>71</v>
      </c>
      <c r="B73">
        <v>72</v>
      </c>
      <c r="C73">
        <v>0</v>
      </c>
      <c r="D73">
        <v>3</v>
      </c>
      <c r="E73" t="s">
        <v>122</v>
      </c>
      <c r="F73" t="s">
        <v>1221</v>
      </c>
      <c r="G73" s="4">
        <v>16</v>
      </c>
      <c r="H73" s="4" t="str">
        <f>IF(Passenger[[#This Row],[Age]]&lt;18,"child",IF(Passenger[[#This Row],[Age]]&lt;50,"Adult","senior"))</f>
        <v>child</v>
      </c>
      <c r="I73">
        <v>5</v>
      </c>
      <c r="J73">
        <v>2</v>
      </c>
      <c r="K73" t="s">
        <v>103</v>
      </c>
      <c r="L73" s="3">
        <v>46.9</v>
      </c>
      <c r="M73">
        <v>0</v>
      </c>
      <c r="N73" t="s">
        <v>14</v>
      </c>
    </row>
    <row r="74" spans="1:14" x14ac:dyDescent="0.35">
      <c r="A74">
        <v>72</v>
      </c>
      <c r="B74">
        <v>73</v>
      </c>
      <c r="C74">
        <v>0</v>
      </c>
      <c r="D74">
        <v>2</v>
      </c>
      <c r="E74" t="s">
        <v>123</v>
      </c>
      <c r="F74" t="s">
        <v>1222</v>
      </c>
      <c r="G74" s="4">
        <v>21</v>
      </c>
      <c r="H74" s="4" t="str">
        <f>IF(Passenger[[#This Row],[Age]]&lt;18,"child",IF(Passenger[[#This Row],[Age]]&lt;50,"Adult","senior"))</f>
        <v>Adult</v>
      </c>
      <c r="I74">
        <v>0</v>
      </c>
      <c r="J74">
        <v>0</v>
      </c>
      <c r="K74" t="s">
        <v>124</v>
      </c>
      <c r="L74" s="3">
        <v>73.5</v>
      </c>
      <c r="M74">
        <v>0</v>
      </c>
      <c r="N74" t="s">
        <v>14</v>
      </c>
    </row>
    <row r="75" spans="1:14" x14ac:dyDescent="0.35">
      <c r="A75">
        <v>73</v>
      </c>
      <c r="B75">
        <v>74</v>
      </c>
      <c r="C75">
        <v>0</v>
      </c>
      <c r="D75">
        <v>3</v>
      </c>
      <c r="E75" t="s">
        <v>125</v>
      </c>
      <c r="F75" t="s">
        <v>1222</v>
      </c>
      <c r="G75" s="4">
        <v>26</v>
      </c>
      <c r="H75" s="4" t="str">
        <f>IF(Passenger[[#This Row],[Age]]&lt;18,"child",IF(Passenger[[#This Row],[Age]]&lt;50,"Adult","senior"))</f>
        <v>Adult</v>
      </c>
      <c r="I75">
        <v>1</v>
      </c>
      <c r="J75">
        <v>0</v>
      </c>
      <c r="K75">
        <v>2680</v>
      </c>
      <c r="L75" s="3">
        <v>14.4542</v>
      </c>
      <c r="M75">
        <v>0</v>
      </c>
      <c r="N75" t="s">
        <v>18</v>
      </c>
    </row>
    <row r="76" spans="1:14" x14ac:dyDescent="0.35">
      <c r="A76">
        <v>74</v>
      </c>
      <c r="B76">
        <v>75</v>
      </c>
      <c r="C76">
        <v>1</v>
      </c>
      <c r="D76">
        <v>3</v>
      </c>
      <c r="E76" t="s">
        <v>126</v>
      </c>
      <c r="F76" t="s">
        <v>1222</v>
      </c>
      <c r="G76" s="4">
        <v>32</v>
      </c>
      <c r="H76" s="4" t="str">
        <f>IF(Passenger[[#This Row],[Age]]&lt;18,"child",IF(Passenger[[#This Row],[Age]]&lt;50,"Adult","senior"))</f>
        <v>Adult</v>
      </c>
      <c r="I76">
        <v>0</v>
      </c>
      <c r="J76">
        <v>0</v>
      </c>
      <c r="K76">
        <v>1601</v>
      </c>
      <c r="L76" s="3">
        <v>56.495800000000003</v>
      </c>
      <c r="M76">
        <v>0</v>
      </c>
      <c r="N76" t="s">
        <v>14</v>
      </c>
    </row>
    <row r="77" spans="1:14" x14ac:dyDescent="0.35">
      <c r="A77">
        <v>75</v>
      </c>
      <c r="B77">
        <v>76</v>
      </c>
      <c r="C77">
        <v>0</v>
      </c>
      <c r="D77">
        <v>3</v>
      </c>
      <c r="E77" t="s">
        <v>127</v>
      </c>
      <c r="F77" t="s">
        <v>1222</v>
      </c>
      <c r="G77" s="4">
        <v>25</v>
      </c>
      <c r="H77" s="4" t="str">
        <f>IF(Passenger[[#This Row],[Age]]&lt;18,"child",IF(Passenger[[#This Row],[Age]]&lt;50,"Adult","senior"))</f>
        <v>Adult</v>
      </c>
      <c r="I77">
        <v>0</v>
      </c>
      <c r="J77">
        <v>0</v>
      </c>
      <c r="K77">
        <v>348123</v>
      </c>
      <c r="L77" s="3">
        <v>7.65</v>
      </c>
      <c r="M77" t="s">
        <v>128</v>
      </c>
      <c r="N77" t="s">
        <v>14</v>
      </c>
    </row>
    <row r="78" spans="1:14" x14ac:dyDescent="0.35">
      <c r="A78">
        <v>76</v>
      </c>
      <c r="B78">
        <v>77</v>
      </c>
      <c r="C78">
        <v>0</v>
      </c>
      <c r="D78">
        <v>3</v>
      </c>
      <c r="E78" t="s">
        <v>129</v>
      </c>
      <c r="F78" t="s">
        <v>1222</v>
      </c>
      <c r="G78">
        <v>0</v>
      </c>
      <c r="H78" s="4" t="str">
        <f>IF(Passenger[[#This Row],[Age]]&lt;18,"child",IF(Passenger[[#This Row],[Age]]&lt;50,"Adult","senior"))</f>
        <v>child</v>
      </c>
      <c r="I78">
        <v>0</v>
      </c>
      <c r="J78">
        <v>0</v>
      </c>
      <c r="K78">
        <v>349208</v>
      </c>
      <c r="L78" s="3">
        <v>7.8958000000000004</v>
      </c>
      <c r="M78">
        <v>0</v>
      </c>
      <c r="N78" t="s">
        <v>14</v>
      </c>
    </row>
    <row r="79" spans="1:14" x14ac:dyDescent="0.35">
      <c r="A79">
        <v>77</v>
      </c>
      <c r="B79">
        <v>78</v>
      </c>
      <c r="C79">
        <v>0</v>
      </c>
      <c r="D79">
        <v>3</v>
      </c>
      <c r="E79" t="s">
        <v>130</v>
      </c>
      <c r="F79" t="s">
        <v>1222</v>
      </c>
      <c r="G79">
        <v>0</v>
      </c>
      <c r="H79" s="4" t="str">
        <f>IF(Passenger[[#This Row],[Age]]&lt;18,"child",IF(Passenger[[#This Row],[Age]]&lt;50,"Adult","senior"))</f>
        <v>child</v>
      </c>
      <c r="I79">
        <v>0</v>
      </c>
      <c r="J79">
        <v>0</v>
      </c>
      <c r="K79">
        <v>374746</v>
      </c>
      <c r="L79" s="3">
        <v>8.0500000000000007</v>
      </c>
      <c r="M79">
        <v>0</v>
      </c>
      <c r="N79" t="s">
        <v>14</v>
      </c>
    </row>
    <row r="80" spans="1:14" x14ac:dyDescent="0.35">
      <c r="A80">
        <v>78</v>
      </c>
      <c r="B80">
        <v>79</v>
      </c>
      <c r="C80">
        <v>1</v>
      </c>
      <c r="D80">
        <v>2</v>
      </c>
      <c r="E80" t="s">
        <v>131</v>
      </c>
      <c r="F80" t="s">
        <v>1222</v>
      </c>
      <c r="G80" s="4">
        <v>0.83</v>
      </c>
      <c r="H80" s="4" t="str">
        <f>IF(Passenger[[#This Row],[Age]]&lt;18,"child",IF(Passenger[[#This Row],[Age]]&lt;50,"Adult","senior"))</f>
        <v>child</v>
      </c>
      <c r="I80">
        <v>0</v>
      </c>
      <c r="J80">
        <v>2</v>
      </c>
      <c r="K80">
        <v>248738</v>
      </c>
      <c r="L80" s="3">
        <v>29</v>
      </c>
      <c r="M80">
        <v>0</v>
      </c>
      <c r="N80" t="s">
        <v>14</v>
      </c>
    </row>
    <row r="81" spans="1:14" x14ac:dyDescent="0.35">
      <c r="A81">
        <v>79</v>
      </c>
      <c r="B81">
        <v>80</v>
      </c>
      <c r="C81">
        <v>1</v>
      </c>
      <c r="D81">
        <v>3</v>
      </c>
      <c r="E81" t="s">
        <v>132</v>
      </c>
      <c r="F81" t="s">
        <v>1221</v>
      </c>
      <c r="G81" s="4">
        <v>30</v>
      </c>
      <c r="H81" s="4" t="str">
        <f>IF(Passenger[[#This Row],[Age]]&lt;18,"child",IF(Passenger[[#This Row],[Age]]&lt;50,"Adult","senior"))</f>
        <v>Adult</v>
      </c>
      <c r="I81">
        <v>0</v>
      </c>
      <c r="J81">
        <v>0</v>
      </c>
      <c r="K81">
        <v>364516</v>
      </c>
      <c r="L81" s="3">
        <v>12.475</v>
      </c>
      <c r="M81">
        <v>0</v>
      </c>
      <c r="N81" t="s">
        <v>14</v>
      </c>
    </row>
    <row r="82" spans="1:14" x14ac:dyDescent="0.35">
      <c r="A82">
        <v>80</v>
      </c>
      <c r="B82">
        <v>81</v>
      </c>
      <c r="C82">
        <v>0</v>
      </c>
      <c r="D82">
        <v>3</v>
      </c>
      <c r="E82" t="s">
        <v>133</v>
      </c>
      <c r="F82" t="s">
        <v>1222</v>
      </c>
      <c r="G82" s="4">
        <v>22</v>
      </c>
      <c r="H82" s="4" t="str">
        <f>IF(Passenger[[#This Row],[Age]]&lt;18,"child",IF(Passenger[[#This Row],[Age]]&lt;50,"Adult","senior"))</f>
        <v>Adult</v>
      </c>
      <c r="I82">
        <v>0</v>
      </c>
      <c r="J82">
        <v>0</v>
      </c>
      <c r="K82">
        <v>345767</v>
      </c>
      <c r="L82" s="3">
        <v>9</v>
      </c>
      <c r="M82">
        <v>0</v>
      </c>
      <c r="N82" t="s">
        <v>14</v>
      </c>
    </row>
    <row r="83" spans="1:14" x14ac:dyDescent="0.35">
      <c r="A83">
        <v>81</v>
      </c>
      <c r="B83">
        <v>82</v>
      </c>
      <c r="C83">
        <v>1</v>
      </c>
      <c r="D83">
        <v>3</v>
      </c>
      <c r="E83" t="s">
        <v>134</v>
      </c>
      <c r="F83" t="s">
        <v>1222</v>
      </c>
      <c r="G83" s="4">
        <v>29</v>
      </c>
      <c r="H83" s="4" t="str">
        <f>IF(Passenger[[#This Row],[Age]]&lt;18,"child",IF(Passenger[[#This Row],[Age]]&lt;50,"Adult","senior"))</f>
        <v>Adult</v>
      </c>
      <c r="I83">
        <v>0</v>
      </c>
      <c r="J83">
        <v>0</v>
      </c>
      <c r="K83">
        <v>345779</v>
      </c>
      <c r="L83" s="3">
        <v>9.5</v>
      </c>
      <c r="M83">
        <v>0</v>
      </c>
      <c r="N83" t="s">
        <v>14</v>
      </c>
    </row>
    <row r="84" spans="1:14" x14ac:dyDescent="0.35">
      <c r="A84">
        <v>82</v>
      </c>
      <c r="B84">
        <v>83</v>
      </c>
      <c r="C84">
        <v>1</v>
      </c>
      <c r="D84">
        <v>3</v>
      </c>
      <c r="E84" t="s">
        <v>135</v>
      </c>
      <c r="F84" t="s">
        <v>1221</v>
      </c>
      <c r="G84">
        <v>0</v>
      </c>
      <c r="H84" s="4" t="str">
        <f>IF(Passenger[[#This Row],[Age]]&lt;18,"child",IF(Passenger[[#This Row],[Age]]&lt;50,"Adult","senior"))</f>
        <v>child</v>
      </c>
      <c r="I84">
        <v>0</v>
      </c>
      <c r="J84">
        <v>0</v>
      </c>
      <c r="K84">
        <v>330932</v>
      </c>
      <c r="L84" s="3">
        <v>7.7874999999999996</v>
      </c>
      <c r="M84">
        <v>0</v>
      </c>
      <c r="N84" t="s">
        <v>25</v>
      </c>
    </row>
    <row r="85" spans="1:14" x14ac:dyDescent="0.35">
      <c r="A85">
        <v>83</v>
      </c>
      <c r="B85">
        <v>84</v>
      </c>
      <c r="C85">
        <v>0</v>
      </c>
      <c r="D85">
        <v>1</v>
      </c>
      <c r="E85" t="s">
        <v>136</v>
      </c>
      <c r="F85" t="s">
        <v>1222</v>
      </c>
      <c r="G85" s="4">
        <v>28</v>
      </c>
      <c r="H85" s="4" t="str">
        <f>IF(Passenger[[#This Row],[Age]]&lt;18,"child",IF(Passenger[[#This Row],[Age]]&lt;50,"Adult","senior"))</f>
        <v>Adult</v>
      </c>
      <c r="I85">
        <v>0</v>
      </c>
      <c r="J85">
        <v>0</v>
      </c>
      <c r="K85">
        <v>113059</v>
      </c>
      <c r="L85" s="3">
        <v>47.1</v>
      </c>
      <c r="M85">
        <v>0</v>
      </c>
      <c r="N85" t="s">
        <v>14</v>
      </c>
    </row>
    <row r="86" spans="1:14" x14ac:dyDescent="0.35">
      <c r="A86">
        <v>84</v>
      </c>
      <c r="B86">
        <v>85</v>
      </c>
      <c r="C86">
        <v>1</v>
      </c>
      <c r="D86">
        <v>2</v>
      </c>
      <c r="E86" t="s">
        <v>137</v>
      </c>
      <c r="F86" t="s">
        <v>1221</v>
      </c>
      <c r="G86" s="4">
        <v>17</v>
      </c>
      <c r="H86" s="4" t="str">
        <f>IF(Passenger[[#This Row],[Age]]&lt;18,"child",IF(Passenger[[#This Row],[Age]]&lt;50,"Adult","senior"))</f>
        <v>child</v>
      </c>
      <c r="I86">
        <v>0</v>
      </c>
      <c r="J86">
        <v>0</v>
      </c>
      <c r="K86" t="s">
        <v>138</v>
      </c>
      <c r="L86" s="3">
        <v>10.5</v>
      </c>
      <c r="M86">
        <v>0</v>
      </c>
      <c r="N86" t="s">
        <v>14</v>
      </c>
    </row>
    <row r="87" spans="1:14" x14ac:dyDescent="0.35">
      <c r="A87">
        <v>85</v>
      </c>
      <c r="B87">
        <v>86</v>
      </c>
      <c r="C87">
        <v>1</v>
      </c>
      <c r="D87">
        <v>3</v>
      </c>
      <c r="E87" t="s">
        <v>139</v>
      </c>
      <c r="F87" t="s">
        <v>1221</v>
      </c>
      <c r="G87" s="4">
        <v>33</v>
      </c>
      <c r="H87" s="4" t="str">
        <f>IF(Passenger[[#This Row],[Age]]&lt;18,"child",IF(Passenger[[#This Row],[Age]]&lt;50,"Adult","senior"))</f>
        <v>Adult</v>
      </c>
      <c r="I87">
        <v>3</v>
      </c>
      <c r="J87">
        <v>0</v>
      </c>
      <c r="K87">
        <v>3101278</v>
      </c>
      <c r="L87" s="3">
        <v>15.85</v>
      </c>
      <c r="M87">
        <v>0</v>
      </c>
      <c r="N87" t="s">
        <v>14</v>
      </c>
    </row>
    <row r="88" spans="1:14" x14ac:dyDescent="0.35">
      <c r="A88">
        <v>86</v>
      </c>
      <c r="B88">
        <v>87</v>
      </c>
      <c r="C88">
        <v>0</v>
      </c>
      <c r="D88">
        <v>3</v>
      </c>
      <c r="E88" t="s">
        <v>140</v>
      </c>
      <c r="F88" t="s">
        <v>1222</v>
      </c>
      <c r="G88" s="4">
        <v>16</v>
      </c>
      <c r="H88" s="4" t="str">
        <f>IF(Passenger[[#This Row],[Age]]&lt;18,"child",IF(Passenger[[#This Row],[Age]]&lt;50,"Adult","senior"))</f>
        <v>child</v>
      </c>
      <c r="I88">
        <v>1</v>
      </c>
      <c r="J88">
        <v>3</v>
      </c>
      <c r="K88" t="s">
        <v>141</v>
      </c>
      <c r="L88" s="3">
        <v>34.375</v>
      </c>
      <c r="M88">
        <v>0</v>
      </c>
      <c r="N88" t="s">
        <v>14</v>
      </c>
    </row>
    <row r="89" spans="1:14" x14ac:dyDescent="0.35">
      <c r="A89">
        <v>87</v>
      </c>
      <c r="B89">
        <v>88</v>
      </c>
      <c r="C89">
        <v>0</v>
      </c>
      <c r="D89">
        <v>3</v>
      </c>
      <c r="E89" t="s">
        <v>142</v>
      </c>
      <c r="F89" t="s">
        <v>1222</v>
      </c>
      <c r="G89">
        <v>0</v>
      </c>
      <c r="H89" s="4" t="str">
        <f>IF(Passenger[[#This Row],[Age]]&lt;18,"child",IF(Passenger[[#This Row],[Age]]&lt;50,"Adult","senior"))</f>
        <v>child</v>
      </c>
      <c r="I89">
        <v>0</v>
      </c>
      <c r="J89">
        <v>0</v>
      </c>
      <c r="K89" t="s">
        <v>143</v>
      </c>
      <c r="L89" s="3">
        <v>8.0500000000000007</v>
      </c>
      <c r="M89">
        <v>0</v>
      </c>
      <c r="N89" t="s">
        <v>14</v>
      </c>
    </row>
    <row r="90" spans="1:14" x14ac:dyDescent="0.35">
      <c r="A90">
        <v>88</v>
      </c>
      <c r="B90">
        <v>89</v>
      </c>
      <c r="C90">
        <v>1</v>
      </c>
      <c r="D90">
        <v>1</v>
      </c>
      <c r="E90" t="s">
        <v>144</v>
      </c>
      <c r="F90" t="s">
        <v>1221</v>
      </c>
      <c r="G90" s="4">
        <v>23</v>
      </c>
      <c r="H90" s="4" t="str">
        <f>IF(Passenger[[#This Row],[Age]]&lt;18,"child",IF(Passenger[[#This Row],[Age]]&lt;50,"Adult","senior"))</f>
        <v>Adult</v>
      </c>
      <c r="I90">
        <v>3</v>
      </c>
      <c r="J90">
        <v>2</v>
      </c>
      <c r="K90">
        <v>19950</v>
      </c>
      <c r="L90" s="3">
        <v>263</v>
      </c>
      <c r="M90" t="s">
        <v>55</v>
      </c>
      <c r="N90" t="s">
        <v>14</v>
      </c>
    </row>
    <row r="91" spans="1:14" x14ac:dyDescent="0.35">
      <c r="A91">
        <v>89</v>
      </c>
      <c r="B91">
        <v>90</v>
      </c>
      <c r="C91">
        <v>0</v>
      </c>
      <c r="D91">
        <v>3</v>
      </c>
      <c r="E91" t="s">
        <v>145</v>
      </c>
      <c r="F91" t="s">
        <v>1222</v>
      </c>
      <c r="G91" s="4">
        <v>24</v>
      </c>
      <c r="H91" s="4" t="str">
        <f>IF(Passenger[[#This Row],[Age]]&lt;18,"child",IF(Passenger[[#This Row],[Age]]&lt;50,"Adult","senior"))</f>
        <v>Adult</v>
      </c>
      <c r="I91">
        <v>0</v>
      </c>
      <c r="J91">
        <v>0</v>
      </c>
      <c r="K91">
        <v>343275</v>
      </c>
      <c r="L91" s="3">
        <v>8.0500000000000007</v>
      </c>
      <c r="M91">
        <v>0</v>
      </c>
      <c r="N91" t="s">
        <v>14</v>
      </c>
    </row>
    <row r="92" spans="1:14" x14ac:dyDescent="0.35">
      <c r="A92">
        <v>90</v>
      </c>
      <c r="B92">
        <v>91</v>
      </c>
      <c r="C92">
        <v>0</v>
      </c>
      <c r="D92">
        <v>3</v>
      </c>
      <c r="E92" t="s">
        <v>146</v>
      </c>
      <c r="F92" t="s">
        <v>1222</v>
      </c>
      <c r="G92" s="4">
        <v>29</v>
      </c>
      <c r="H92" s="4" t="str">
        <f>IF(Passenger[[#This Row],[Age]]&lt;18,"child",IF(Passenger[[#This Row],[Age]]&lt;50,"Adult","senior"))</f>
        <v>Adult</v>
      </c>
      <c r="I92">
        <v>0</v>
      </c>
      <c r="J92">
        <v>0</v>
      </c>
      <c r="K92">
        <v>343276</v>
      </c>
      <c r="L92" s="3">
        <v>8.0500000000000007</v>
      </c>
      <c r="M92">
        <v>0</v>
      </c>
      <c r="N92" t="s">
        <v>14</v>
      </c>
    </row>
    <row r="93" spans="1:14" x14ac:dyDescent="0.35">
      <c r="A93">
        <v>91</v>
      </c>
      <c r="B93">
        <v>92</v>
      </c>
      <c r="C93">
        <v>0</v>
      </c>
      <c r="D93">
        <v>3</v>
      </c>
      <c r="E93" t="s">
        <v>147</v>
      </c>
      <c r="F93" t="s">
        <v>1222</v>
      </c>
      <c r="G93" s="4">
        <v>20</v>
      </c>
      <c r="H93" s="4" t="str">
        <f>IF(Passenger[[#This Row],[Age]]&lt;18,"child",IF(Passenger[[#This Row],[Age]]&lt;50,"Adult","senior"))</f>
        <v>Adult</v>
      </c>
      <c r="I93">
        <v>0</v>
      </c>
      <c r="J93">
        <v>0</v>
      </c>
      <c r="K93">
        <v>347466</v>
      </c>
      <c r="L93" s="3">
        <v>7.8541999999999996</v>
      </c>
      <c r="M93">
        <v>0</v>
      </c>
      <c r="N93" t="s">
        <v>14</v>
      </c>
    </row>
    <row r="94" spans="1:14" x14ac:dyDescent="0.35">
      <c r="A94">
        <v>92</v>
      </c>
      <c r="B94">
        <v>93</v>
      </c>
      <c r="C94">
        <v>0</v>
      </c>
      <c r="D94">
        <v>1</v>
      </c>
      <c r="E94" t="s">
        <v>148</v>
      </c>
      <c r="F94" t="s">
        <v>1222</v>
      </c>
      <c r="G94" s="4">
        <v>46</v>
      </c>
      <c r="H94" s="4" t="str">
        <f>IF(Passenger[[#This Row],[Age]]&lt;18,"child",IF(Passenger[[#This Row],[Age]]&lt;50,"Adult","senior"))</f>
        <v>Adult</v>
      </c>
      <c r="I94">
        <v>1</v>
      </c>
      <c r="J94">
        <v>0</v>
      </c>
      <c r="K94" t="s">
        <v>149</v>
      </c>
      <c r="L94" s="3">
        <v>61.174999999999997</v>
      </c>
      <c r="M94" t="s">
        <v>150</v>
      </c>
      <c r="N94" t="s">
        <v>14</v>
      </c>
    </row>
    <row r="95" spans="1:14" x14ac:dyDescent="0.35">
      <c r="A95">
        <v>93</v>
      </c>
      <c r="B95">
        <v>94</v>
      </c>
      <c r="C95">
        <v>0</v>
      </c>
      <c r="D95">
        <v>3</v>
      </c>
      <c r="E95" t="s">
        <v>151</v>
      </c>
      <c r="F95" t="s">
        <v>1222</v>
      </c>
      <c r="G95" s="4">
        <v>26</v>
      </c>
      <c r="H95" s="4" t="str">
        <f>IF(Passenger[[#This Row],[Age]]&lt;18,"child",IF(Passenger[[#This Row],[Age]]&lt;50,"Adult","senior"))</f>
        <v>Adult</v>
      </c>
      <c r="I95">
        <v>1</v>
      </c>
      <c r="J95">
        <v>2</v>
      </c>
      <c r="K95" t="s">
        <v>152</v>
      </c>
      <c r="L95" s="3">
        <v>20.574999999999999</v>
      </c>
      <c r="M95">
        <v>0</v>
      </c>
      <c r="N95" t="s">
        <v>14</v>
      </c>
    </row>
    <row r="96" spans="1:14" x14ac:dyDescent="0.35">
      <c r="A96">
        <v>94</v>
      </c>
      <c r="B96">
        <v>95</v>
      </c>
      <c r="C96">
        <v>0</v>
      </c>
      <c r="D96">
        <v>3</v>
      </c>
      <c r="E96" t="s">
        <v>153</v>
      </c>
      <c r="F96" t="s">
        <v>1222</v>
      </c>
      <c r="G96" s="4">
        <v>59</v>
      </c>
      <c r="H96" s="4" t="str">
        <f>IF(Passenger[[#This Row],[Age]]&lt;18,"child",IF(Passenger[[#This Row],[Age]]&lt;50,"Adult","senior"))</f>
        <v>senior</v>
      </c>
      <c r="I96">
        <v>0</v>
      </c>
      <c r="J96">
        <v>0</v>
      </c>
      <c r="K96">
        <v>364500</v>
      </c>
      <c r="L96" s="3">
        <v>7.25</v>
      </c>
      <c r="M96">
        <v>0</v>
      </c>
      <c r="N96" t="s">
        <v>14</v>
      </c>
    </row>
    <row r="97" spans="1:14" x14ac:dyDescent="0.35">
      <c r="A97">
        <v>95</v>
      </c>
      <c r="B97">
        <v>96</v>
      </c>
      <c r="C97">
        <v>0</v>
      </c>
      <c r="D97">
        <v>3</v>
      </c>
      <c r="E97" t="s">
        <v>154</v>
      </c>
      <c r="F97" t="s">
        <v>1222</v>
      </c>
      <c r="G97">
        <v>0</v>
      </c>
      <c r="H97" s="4" t="str">
        <f>IF(Passenger[[#This Row],[Age]]&lt;18,"child",IF(Passenger[[#This Row],[Age]]&lt;50,"Adult","senior"))</f>
        <v>child</v>
      </c>
      <c r="I97">
        <v>0</v>
      </c>
      <c r="J97">
        <v>0</v>
      </c>
      <c r="K97">
        <v>374910</v>
      </c>
      <c r="L97" s="3">
        <v>8.0500000000000007</v>
      </c>
      <c r="M97">
        <v>0</v>
      </c>
      <c r="N97" t="s">
        <v>14</v>
      </c>
    </row>
    <row r="98" spans="1:14" x14ac:dyDescent="0.35">
      <c r="A98">
        <v>96</v>
      </c>
      <c r="B98">
        <v>97</v>
      </c>
      <c r="C98">
        <v>0</v>
      </c>
      <c r="D98">
        <v>1</v>
      </c>
      <c r="E98" t="s">
        <v>155</v>
      </c>
      <c r="F98" t="s">
        <v>1222</v>
      </c>
      <c r="G98" s="4">
        <v>71</v>
      </c>
      <c r="H98" s="4" t="str">
        <f>IF(Passenger[[#This Row],[Age]]&lt;18,"child",IF(Passenger[[#This Row],[Age]]&lt;50,"Adult","senior"))</f>
        <v>senior</v>
      </c>
      <c r="I98">
        <v>0</v>
      </c>
      <c r="J98">
        <v>0</v>
      </c>
      <c r="K98" t="s">
        <v>156</v>
      </c>
      <c r="L98" s="3">
        <v>34.654200000000003</v>
      </c>
      <c r="M98" t="s">
        <v>157</v>
      </c>
      <c r="N98" t="s">
        <v>18</v>
      </c>
    </row>
    <row r="99" spans="1:14" x14ac:dyDescent="0.35">
      <c r="A99">
        <v>97</v>
      </c>
      <c r="B99">
        <v>98</v>
      </c>
      <c r="C99">
        <v>1</v>
      </c>
      <c r="D99">
        <v>1</v>
      </c>
      <c r="E99" t="s">
        <v>158</v>
      </c>
      <c r="F99" t="s">
        <v>1222</v>
      </c>
      <c r="G99" s="4">
        <v>23</v>
      </c>
      <c r="H99" s="4" t="str">
        <f>IF(Passenger[[#This Row],[Age]]&lt;18,"child",IF(Passenger[[#This Row],[Age]]&lt;50,"Adult","senior"))</f>
        <v>Adult</v>
      </c>
      <c r="I99">
        <v>0</v>
      </c>
      <c r="J99">
        <v>1</v>
      </c>
      <c r="K99" t="s">
        <v>159</v>
      </c>
      <c r="L99" s="3">
        <v>63.3583</v>
      </c>
      <c r="M99" t="s">
        <v>160</v>
      </c>
      <c r="N99" t="s">
        <v>18</v>
      </c>
    </row>
    <row r="100" spans="1:14" x14ac:dyDescent="0.35">
      <c r="A100">
        <v>98</v>
      </c>
      <c r="B100">
        <v>99</v>
      </c>
      <c r="C100">
        <v>1</v>
      </c>
      <c r="D100">
        <v>2</v>
      </c>
      <c r="E100" t="s">
        <v>161</v>
      </c>
      <c r="F100" t="s">
        <v>1221</v>
      </c>
      <c r="G100" s="4">
        <v>34</v>
      </c>
      <c r="H100" s="4" t="str">
        <f>IF(Passenger[[#This Row],[Age]]&lt;18,"child",IF(Passenger[[#This Row],[Age]]&lt;50,"Adult","senior"))</f>
        <v>Adult</v>
      </c>
      <c r="I100">
        <v>0</v>
      </c>
      <c r="J100">
        <v>1</v>
      </c>
      <c r="K100">
        <v>231919</v>
      </c>
      <c r="L100" s="3">
        <v>23</v>
      </c>
      <c r="M100">
        <v>0</v>
      </c>
      <c r="N100" t="s">
        <v>14</v>
      </c>
    </row>
    <row r="101" spans="1:14" x14ac:dyDescent="0.35">
      <c r="A101">
        <v>99</v>
      </c>
      <c r="B101">
        <v>100</v>
      </c>
      <c r="C101">
        <v>0</v>
      </c>
      <c r="D101">
        <v>2</v>
      </c>
      <c r="E101" t="s">
        <v>162</v>
      </c>
      <c r="F101" t="s">
        <v>1222</v>
      </c>
      <c r="G101" s="4">
        <v>34</v>
      </c>
      <c r="H101" s="4" t="str">
        <f>IF(Passenger[[#This Row],[Age]]&lt;18,"child",IF(Passenger[[#This Row],[Age]]&lt;50,"Adult","senior"))</f>
        <v>Adult</v>
      </c>
      <c r="I101">
        <v>1</v>
      </c>
      <c r="J101">
        <v>0</v>
      </c>
      <c r="K101">
        <v>244367</v>
      </c>
      <c r="L101" s="3">
        <v>26</v>
      </c>
      <c r="M101">
        <v>0</v>
      </c>
      <c r="N101" t="s">
        <v>14</v>
      </c>
    </row>
    <row r="102" spans="1:14" x14ac:dyDescent="0.35">
      <c r="A102">
        <v>100</v>
      </c>
      <c r="B102">
        <v>101</v>
      </c>
      <c r="C102">
        <v>0</v>
      </c>
      <c r="D102">
        <v>3</v>
      </c>
      <c r="E102" t="s">
        <v>163</v>
      </c>
      <c r="F102" t="s">
        <v>1221</v>
      </c>
      <c r="G102" s="4">
        <v>28</v>
      </c>
      <c r="H102" s="4" t="str">
        <f>IF(Passenger[[#This Row],[Age]]&lt;18,"child",IF(Passenger[[#This Row],[Age]]&lt;50,"Adult","senior"))</f>
        <v>Adult</v>
      </c>
      <c r="I102">
        <v>0</v>
      </c>
      <c r="J102">
        <v>0</v>
      </c>
      <c r="K102">
        <v>349245</v>
      </c>
      <c r="L102" s="3">
        <v>7.8958000000000004</v>
      </c>
      <c r="M102">
        <v>0</v>
      </c>
      <c r="N102" t="s">
        <v>14</v>
      </c>
    </row>
    <row r="103" spans="1:14" x14ac:dyDescent="0.35">
      <c r="A103">
        <v>101</v>
      </c>
      <c r="B103">
        <v>102</v>
      </c>
      <c r="C103">
        <v>0</v>
      </c>
      <c r="D103">
        <v>3</v>
      </c>
      <c r="E103" t="s">
        <v>164</v>
      </c>
      <c r="F103" t="s">
        <v>1222</v>
      </c>
      <c r="G103">
        <v>0</v>
      </c>
      <c r="H103" s="4" t="str">
        <f>IF(Passenger[[#This Row],[Age]]&lt;18,"child",IF(Passenger[[#This Row],[Age]]&lt;50,"Adult","senior"))</f>
        <v>child</v>
      </c>
      <c r="I103">
        <v>0</v>
      </c>
      <c r="J103">
        <v>0</v>
      </c>
      <c r="K103">
        <v>349215</v>
      </c>
      <c r="L103" s="3">
        <v>7.8958000000000004</v>
      </c>
      <c r="M103">
        <v>0</v>
      </c>
      <c r="N103" t="s">
        <v>14</v>
      </c>
    </row>
    <row r="104" spans="1:14" x14ac:dyDescent="0.35">
      <c r="A104">
        <v>102</v>
      </c>
      <c r="B104">
        <v>103</v>
      </c>
      <c r="C104">
        <v>0</v>
      </c>
      <c r="D104">
        <v>1</v>
      </c>
      <c r="E104" t="s">
        <v>165</v>
      </c>
      <c r="F104" t="s">
        <v>1222</v>
      </c>
      <c r="G104" s="4">
        <v>21</v>
      </c>
      <c r="H104" s="4" t="str">
        <f>IF(Passenger[[#This Row],[Age]]&lt;18,"child",IF(Passenger[[#This Row],[Age]]&lt;50,"Adult","senior"))</f>
        <v>Adult</v>
      </c>
      <c r="I104">
        <v>0</v>
      </c>
      <c r="J104">
        <v>1</v>
      </c>
      <c r="K104">
        <v>35281</v>
      </c>
      <c r="L104" s="3">
        <v>77.287499999999994</v>
      </c>
      <c r="M104" t="s">
        <v>166</v>
      </c>
      <c r="N104" t="s">
        <v>14</v>
      </c>
    </row>
    <row r="105" spans="1:14" x14ac:dyDescent="0.35">
      <c r="A105">
        <v>103</v>
      </c>
      <c r="B105">
        <v>104</v>
      </c>
      <c r="C105">
        <v>0</v>
      </c>
      <c r="D105">
        <v>3</v>
      </c>
      <c r="E105" t="s">
        <v>167</v>
      </c>
      <c r="F105" t="s">
        <v>1222</v>
      </c>
      <c r="G105" s="4">
        <v>33</v>
      </c>
      <c r="H105" s="4" t="str">
        <f>IF(Passenger[[#This Row],[Age]]&lt;18,"child",IF(Passenger[[#This Row],[Age]]&lt;50,"Adult","senior"))</f>
        <v>Adult</v>
      </c>
      <c r="I105">
        <v>0</v>
      </c>
      <c r="J105">
        <v>0</v>
      </c>
      <c r="K105">
        <v>7540</v>
      </c>
      <c r="L105" s="3">
        <v>8.6541999999999994</v>
      </c>
      <c r="M105">
        <v>0</v>
      </c>
      <c r="N105" t="s">
        <v>14</v>
      </c>
    </row>
    <row r="106" spans="1:14" x14ac:dyDescent="0.35">
      <c r="A106">
        <v>104</v>
      </c>
      <c r="B106">
        <v>105</v>
      </c>
      <c r="C106">
        <v>0</v>
      </c>
      <c r="D106">
        <v>3</v>
      </c>
      <c r="E106" t="s">
        <v>168</v>
      </c>
      <c r="F106" t="s">
        <v>1222</v>
      </c>
      <c r="G106" s="4">
        <v>37</v>
      </c>
      <c r="H106" s="4" t="str">
        <f>IF(Passenger[[#This Row],[Age]]&lt;18,"child",IF(Passenger[[#This Row],[Age]]&lt;50,"Adult","senior"))</f>
        <v>Adult</v>
      </c>
      <c r="I106">
        <v>2</v>
      </c>
      <c r="J106">
        <v>0</v>
      </c>
      <c r="K106">
        <v>3101276</v>
      </c>
      <c r="L106" s="3">
        <v>7.9249999999999998</v>
      </c>
      <c r="M106">
        <v>0</v>
      </c>
      <c r="N106" t="s">
        <v>14</v>
      </c>
    </row>
    <row r="107" spans="1:14" x14ac:dyDescent="0.35">
      <c r="A107">
        <v>105</v>
      </c>
      <c r="B107">
        <v>106</v>
      </c>
      <c r="C107">
        <v>0</v>
      </c>
      <c r="D107">
        <v>3</v>
      </c>
      <c r="E107" t="s">
        <v>169</v>
      </c>
      <c r="F107" t="s">
        <v>1222</v>
      </c>
      <c r="G107" s="4">
        <v>28</v>
      </c>
      <c r="H107" s="4" t="str">
        <f>IF(Passenger[[#This Row],[Age]]&lt;18,"child",IF(Passenger[[#This Row],[Age]]&lt;50,"Adult","senior"))</f>
        <v>Adult</v>
      </c>
      <c r="I107">
        <v>0</v>
      </c>
      <c r="J107">
        <v>0</v>
      </c>
      <c r="K107">
        <v>349207</v>
      </c>
      <c r="L107" s="3">
        <v>7.8958000000000004</v>
      </c>
      <c r="M107">
        <v>0</v>
      </c>
      <c r="N107" t="s">
        <v>14</v>
      </c>
    </row>
    <row r="108" spans="1:14" x14ac:dyDescent="0.35">
      <c r="A108">
        <v>106</v>
      </c>
      <c r="B108">
        <v>107</v>
      </c>
      <c r="C108">
        <v>1</v>
      </c>
      <c r="D108">
        <v>3</v>
      </c>
      <c r="E108" t="s">
        <v>170</v>
      </c>
      <c r="F108" t="s">
        <v>1221</v>
      </c>
      <c r="G108" s="4">
        <v>21</v>
      </c>
      <c r="H108" s="4" t="str">
        <f>IF(Passenger[[#This Row],[Age]]&lt;18,"child",IF(Passenger[[#This Row],[Age]]&lt;50,"Adult","senior"))</f>
        <v>Adult</v>
      </c>
      <c r="I108">
        <v>0</v>
      </c>
      <c r="J108">
        <v>0</v>
      </c>
      <c r="K108">
        <v>343120</v>
      </c>
      <c r="L108" s="3">
        <v>7.65</v>
      </c>
      <c r="M108">
        <v>0</v>
      </c>
      <c r="N108" t="s">
        <v>14</v>
      </c>
    </row>
    <row r="109" spans="1:14" x14ac:dyDescent="0.35">
      <c r="A109">
        <v>107</v>
      </c>
      <c r="B109">
        <v>108</v>
      </c>
      <c r="C109">
        <v>1</v>
      </c>
      <c r="D109">
        <v>3</v>
      </c>
      <c r="E109" t="s">
        <v>171</v>
      </c>
      <c r="F109" t="s">
        <v>1222</v>
      </c>
      <c r="G109">
        <v>0</v>
      </c>
      <c r="H109" s="4" t="str">
        <f>IF(Passenger[[#This Row],[Age]]&lt;18,"child",IF(Passenger[[#This Row],[Age]]&lt;50,"Adult","senior"))</f>
        <v>child</v>
      </c>
      <c r="I109">
        <v>0</v>
      </c>
      <c r="J109">
        <v>0</v>
      </c>
      <c r="K109">
        <v>312991</v>
      </c>
      <c r="L109" s="3">
        <v>7.7750000000000004</v>
      </c>
      <c r="M109">
        <v>0</v>
      </c>
      <c r="N109" t="s">
        <v>14</v>
      </c>
    </row>
    <row r="110" spans="1:14" x14ac:dyDescent="0.35">
      <c r="A110">
        <v>108</v>
      </c>
      <c r="B110">
        <v>109</v>
      </c>
      <c r="C110">
        <v>0</v>
      </c>
      <c r="D110">
        <v>3</v>
      </c>
      <c r="E110" t="s">
        <v>172</v>
      </c>
      <c r="F110" t="s">
        <v>1222</v>
      </c>
      <c r="G110" s="4">
        <v>38</v>
      </c>
      <c r="H110" s="4" t="str">
        <f>IF(Passenger[[#This Row],[Age]]&lt;18,"child",IF(Passenger[[#This Row],[Age]]&lt;50,"Adult","senior"))</f>
        <v>Adult</v>
      </c>
      <c r="I110">
        <v>0</v>
      </c>
      <c r="J110">
        <v>0</v>
      </c>
      <c r="K110">
        <v>349249</v>
      </c>
      <c r="L110" s="3">
        <v>7.8958000000000004</v>
      </c>
      <c r="M110">
        <v>0</v>
      </c>
      <c r="N110" t="s">
        <v>14</v>
      </c>
    </row>
    <row r="111" spans="1:14" x14ac:dyDescent="0.35">
      <c r="A111">
        <v>109</v>
      </c>
      <c r="B111">
        <v>110</v>
      </c>
      <c r="C111">
        <v>1</v>
      </c>
      <c r="D111">
        <v>3</v>
      </c>
      <c r="E111" t="s">
        <v>173</v>
      </c>
      <c r="F111" t="s">
        <v>1221</v>
      </c>
      <c r="G111">
        <v>0</v>
      </c>
      <c r="H111" s="4" t="str">
        <f>IF(Passenger[[#This Row],[Age]]&lt;18,"child",IF(Passenger[[#This Row],[Age]]&lt;50,"Adult","senior"))</f>
        <v>child</v>
      </c>
      <c r="I111">
        <v>1</v>
      </c>
      <c r="J111">
        <v>0</v>
      </c>
      <c r="K111">
        <v>371110</v>
      </c>
      <c r="L111" s="3">
        <v>24.15</v>
      </c>
      <c r="M111">
        <v>0</v>
      </c>
      <c r="N111" t="s">
        <v>25</v>
      </c>
    </row>
    <row r="112" spans="1:14" x14ac:dyDescent="0.35">
      <c r="A112">
        <v>110</v>
      </c>
      <c r="B112">
        <v>111</v>
      </c>
      <c r="C112">
        <v>0</v>
      </c>
      <c r="D112">
        <v>1</v>
      </c>
      <c r="E112" t="s">
        <v>174</v>
      </c>
      <c r="F112" t="s">
        <v>1222</v>
      </c>
      <c r="G112" s="4">
        <v>47</v>
      </c>
      <c r="H112" s="4" t="str">
        <f>IF(Passenger[[#This Row],[Age]]&lt;18,"child",IF(Passenger[[#This Row],[Age]]&lt;50,"Adult","senior"))</f>
        <v>Adult</v>
      </c>
      <c r="I112">
        <v>0</v>
      </c>
      <c r="J112">
        <v>0</v>
      </c>
      <c r="K112">
        <v>110465</v>
      </c>
      <c r="L112" s="3">
        <v>52</v>
      </c>
      <c r="M112" t="s">
        <v>175</v>
      </c>
      <c r="N112" t="s">
        <v>14</v>
      </c>
    </row>
    <row r="113" spans="1:14" x14ac:dyDescent="0.35">
      <c r="A113">
        <v>111</v>
      </c>
      <c r="B113">
        <v>112</v>
      </c>
      <c r="C113">
        <v>0</v>
      </c>
      <c r="D113">
        <v>3</v>
      </c>
      <c r="E113" t="s">
        <v>176</v>
      </c>
      <c r="F113" t="s">
        <v>1221</v>
      </c>
      <c r="G113" s="4">
        <v>14.5</v>
      </c>
      <c r="H113" s="4" t="str">
        <f>IF(Passenger[[#This Row],[Age]]&lt;18,"child",IF(Passenger[[#This Row],[Age]]&lt;50,"Adult","senior"))</f>
        <v>child</v>
      </c>
      <c r="I113">
        <v>1</v>
      </c>
      <c r="J113">
        <v>0</v>
      </c>
      <c r="K113">
        <v>2665</v>
      </c>
      <c r="L113" s="3">
        <v>14.4542</v>
      </c>
      <c r="M113">
        <v>0</v>
      </c>
      <c r="N113" t="s">
        <v>18</v>
      </c>
    </row>
    <row r="114" spans="1:14" x14ac:dyDescent="0.35">
      <c r="A114">
        <v>112</v>
      </c>
      <c r="B114">
        <v>113</v>
      </c>
      <c r="C114">
        <v>0</v>
      </c>
      <c r="D114">
        <v>3</v>
      </c>
      <c r="E114" t="s">
        <v>177</v>
      </c>
      <c r="F114" t="s">
        <v>1222</v>
      </c>
      <c r="G114" s="4">
        <v>22</v>
      </c>
      <c r="H114" s="4" t="str">
        <f>IF(Passenger[[#This Row],[Age]]&lt;18,"child",IF(Passenger[[#This Row],[Age]]&lt;50,"Adult","senior"))</f>
        <v>Adult</v>
      </c>
      <c r="I114">
        <v>0</v>
      </c>
      <c r="J114">
        <v>0</v>
      </c>
      <c r="K114">
        <v>324669</v>
      </c>
      <c r="L114" s="3">
        <v>8.0500000000000007</v>
      </c>
      <c r="M114">
        <v>0</v>
      </c>
      <c r="N114" t="s">
        <v>14</v>
      </c>
    </row>
    <row r="115" spans="1:14" x14ac:dyDescent="0.35">
      <c r="A115">
        <v>113</v>
      </c>
      <c r="B115">
        <v>114</v>
      </c>
      <c r="C115">
        <v>0</v>
      </c>
      <c r="D115">
        <v>3</v>
      </c>
      <c r="E115" t="s">
        <v>178</v>
      </c>
      <c r="F115" t="s">
        <v>1221</v>
      </c>
      <c r="G115" s="4">
        <v>20</v>
      </c>
      <c r="H115" s="4" t="str">
        <f>IF(Passenger[[#This Row],[Age]]&lt;18,"child",IF(Passenger[[#This Row],[Age]]&lt;50,"Adult","senior"))</f>
        <v>Adult</v>
      </c>
      <c r="I115">
        <v>1</v>
      </c>
      <c r="J115">
        <v>0</v>
      </c>
      <c r="K115">
        <v>4136</v>
      </c>
      <c r="L115" s="3">
        <v>9.8249999999999993</v>
      </c>
      <c r="M115">
        <v>0</v>
      </c>
      <c r="N115" t="s">
        <v>14</v>
      </c>
    </row>
    <row r="116" spans="1:14" x14ac:dyDescent="0.35">
      <c r="A116">
        <v>114</v>
      </c>
      <c r="B116">
        <v>115</v>
      </c>
      <c r="C116">
        <v>0</v>
      </c>
      <c r="D116">
        <v>3</v>
      </c>
      <c r="E116" t="s">
        <v>179</v>
      </c>
      <c r="F116" t="s">
        <v>1221</v>
      </c>
      <c r="G116" s="4">
        <v>17</v>
      </c>
      <c r="H116" s="4" t="str">
        <f>IF(Passenger[[#This Row],[Age]]&lt;18,"child",IF(Passenger[[#This Row],[Age]]&lt;50,"Adult","senior"))</f>
        <v>child</v>
      </c>
      <c r="I116">
        <v>0</v>
      </c>
      <c r="J116">
        <v>0</v>
      </c>
      <c r="K116">
        <v>2627</v>
      </c>
      <c r="L116" s="3">
        <v>14.458299999999999</v>
      </c>
      <c r="M116">
        <v>0</v>
      </c>
      <c r="N116" t="s">
        <v>18</v>
      </c>
    </row>
    <row r="117" spans="1:14" x14ac:dyDescent="0.35">
      <c r="A117">
        <v>115</v>
      </c>
      <c r="B117">
        <v>116</v>
      </c>
      <c r="C117">
        <v>0</v>
      </c>
      <c r="D117">
        <v>3</v>
      </c>
      <c r="E117" t="s">
        <v>180</v>
      </c>
      <c r="F117" t="s">
        <v>1222</v>
      </c>
      <c r="G117" s="4">
        <v>21</v>
      </c>
      <c r="H117" s="4" t="str">
        <f>IF(Passenger[[#This Row],[Age]]&lt;18,"child",IF(Passenger[[#This Row],[Age]]&lt;50,"Adult","senior"))</f>
        <v>Adult</v>
      </c>
      <c r="I117">
        <v>0</v>
      </c>
      <c r="J117">
        <v>0</v>
      </c>
      <c r="K117" t="s">
        <v>181</v>
      </c>
      <c r="L117" s="3">
        <v>7.9249999999999998</v>
      </c>
      <c r="M117">
        <v>0</v>
      </c>
      <c r="N117" t="s">
        <v>14</v>
      </c>
    </row>
    <row r="118" spans="1:14" x14ac:dyDescent="0.35">
      <c r="A118">
        <v>116</v>
      </c>
      <c r="B118">
        <v>117</v>
      </c>
      <c r="C118">
        <v>0</v>
      </c>
      <c r="D118">
        <v>3</v>
      </c>
      <c r="E118" t="s">
        <v>182</v>
      </c>
      <c r="F118" t="s">
        <v>1222</v>
      </c>
      <c r="G118" s="4">
        <v>70.5</v>
      </c>
      <c r="H118" s="4" t="str">
        <f>IF(Passenger[[#This Row],[Age]]&lt;18,"child",IF(Passenger[[#This Row],[Age]]&lt;50,"Adult","senior"))</f>
        <v>senior</v>
      </c>
      <c r="I118">
        <v>0</v>
      </c>
      <c r="J118">
        <v>0</v>
      </c>
      <c r="K118">
        <v>370369</v>
      </c>
      <c r="L118" s="3">
        <v>7.75</v>
      </c>
      <c r="M118">
        <v>0</v>
      </c>
      <c r="N118" t="s">
        <v>25</v>
      </c>
    </row>
    <row r="119" spans="1:14" x14ac:dyDescent="0.35">
      <c r="A119">
        <v>117</v>
      </c>
      <c r="B119">
        <v>118</v>
      </c>
      <c r="C119">
        <v>0</v>
      </c>
      <c r="D119">
        <v>2</v>
      </c>
      <c r="E119" t="s">
        <v>183</v>
      </c>
      <c r="F119" t="s">
        <v>1222</v>
      </c>
      <c r="G119" s="4">
        <v>29</v>
      </c>
      <c r="H119" s="4" t="str">
        <f>IF(Passenger[[#This Row],[Age]]&lt;18,"child",IF(Passenger[[#This Row],[Age]]&lt;50,"Adult","senior"))</f>
        <v>Adult</v>
      </c>
      <c r="I119">
        <v>1</v>
      </c>
      <c r="J119">
        <v>0</v>
      </c>
      <c r="K119">
        <v>11668</v>
      </c>
      <c r="L119" s="3">
        <v>21</v>
      </c>
      <c r="M119">
        <v>0</v>
      </c>
      <c r="N119" t="s">
        <v>14</v>
      </c>
    </row>
    <row r="120" spans="1:14" x14ac:dyDescent="0.35">
      <c r="A120">
        <v>118</v>
      </c>
      <c r="B120">
        <v>119</v>
      </c>
      <c r="C120">
        <v>0</v>
      </c>
      <c r="D120">
        <v>1</v>
      </c>
      <c r="E120" t="s">
        <v>184</v>
      </c>
      <c r="F120" t="s">
        <v>1222</v>
      </c>
      <c r="G120" s="4">
        <v>24</v>
      </c>
      <c r="H120" s="4" t="str">
        <f>IF(Passenger[[#This Row],[Age]]&lt;18,"child",IF(Passenger[[#This Row],[Age]]&lt;50,"Adult","senior"))</f>
        <v>Adult</v>
      </c>
      <c r="I120">
        <v>0</v>
      </c>
      <c r="J120">
        <v>1</v>
      </c>
      <c r="K120" t="s">
        <v>185</v>
      </c>
      <c r="L120" s="3">
        <v>247.52080000000001</v>
      </c>
      <c r="M120" t="s">
        <v>186</v>
      </c>
      <c r="N120" t="s">
        <v>18</v>
      </c>
    </row>
    <row r="121" spans="1:14" x14ac:dyDescent="0.35">
      <c r="A121">
        <v>119</v>
      </c>
      <c r="B121">
        <v>120</v>
      </c>
      <c r="C121">
        <v>0</v>
      </c>
      <c r="D121">
        <v>3</v>
      </c>
      <c r="E121" t="s">
        <v>187</v>
      </c>
      <c r="F121" t="s">
        <v>1221</v>
      </c>
      <c r="G121" s="4">
        <v>2</v>
      </c>
      <c r="H121" s="4" t="str">
        <f>IF(Passenger[[#This Row],[Age]]&lt;18,"child",IF(Passenger[[#This Row],[Age]]&lt;50,"Adult","senior"))</f>
        <v>child</v>
      </c>
      <c r="I121">
        <v>4</v>
      </c>
      <c r="J121">
        <v>2</v>
      </c>
      <c r="K121">
        <v>347082</v>
      </c>
      <c r="L121" s="3">
        <v>31.274999999999999</v>
      </c>
      <c r="M121">
        <v>0</v>
      </c>
      <c r="N121" t="s">
        <v>14</v>
      </c>
    </row>
    <row r="122" spans="1:14" x14ac:dyDescent="0.35">
      <c r="A122">
        <v>120</v>
      </c>
      <c r="B122">
        <v>121</v>
      </c>
      <c r="C122">
        <v>0</v>
      </c>
      <c r="D122">
        <v>2</v>
      </c>
      <c r="E122" t="s">
        <v>188</v>
      </c>
      <c r="F122" t="s">
        <v>1222</v>
      </c>
      <c r="G122" s="4">
        <v>21</v>
      </c>
      <c r="H122" s="4" t="str">
        <f>IF(Passenger[[#This Row],[Age]]&lt;18,"child",IF(Passenger[[#This Row],[Age]]&lt;50,"Adult","senior"))</f>
        <v>Adult</v>
      </c>
      <c r="I122">
        <v>2</v>
      </c>
      <c r="J122">
        <v>0</v>
      </c>
      <c r="K122" t="s">
        <v>124</v>
      </c>
      <c r="L122" s="3">
        <v>73.5</v>
      </c>
      <c r="M122">
        <v>0</v>
      </c>
      <c r="N122" t="s">
        <v>14</v>
      </c>
    </row>
    <row r="123" spans="1:14" x14ac:dyDescent="0.35">
      <c r="A123">
        <v>121</v>
      </c>
      <c r="B123">
        <v>122</v>
      </c>
      <c r="C123">
        <v>0</v>
      </c>
      <c r="D123">
        <v>3</v>
      </c>
      <c r="E123" t="s">
        <v>189</v>
      </c>
      <c r="F123" t="s">
        <v>1222</v>
      </c>
      <c r="G123">
        <v>0</v>
      </c>
      <c r="H123" s="4" t="str">
        <f>IF(Passenger[[#This Row],[Age]]&lt;18,"child",IF(Passenger[[#This Row],[Age]]&lt;50,"Adult","senior"))</f>
        <v>child</v>
      </c>
      <c r="I123">
        <v>0</v>
      </c>
      <c r="J123">
        <v>0</v>
      </c>
      <c r="K123" t="s">
        <v>190</v>
      </c>
      <c r="L123" s="3">
        <v>8.0500000000000007</v>
      </c>
      <c r="M123">
        <v>0</v>
      </c>
      <c r="N123" t="s">
        <v>14</v>
      </c>
    </row>
    <row r="124" spans="1:14" x14ac:dyDescent="0.35">
      <c r="A124">
        <v>122</v>
      </c>
      <c r="B124">
        <v>123</v>
      </c>
      <c r="C124">
        <v>0</v>
      </c>
      <c r="D124">
        <v>2</v>
      </c>
      <c r="E124" t="s">
        <v>191</v>
      </c>
      <c r="F124" t="s">
        <v>1222</v>
      </c>
      <c r="G124" s="4">
        <v>32.5</v>
      </c>
      <c r="H124" s="4" t="str">
        <f>IF(Passenger[[#This Row],[Age]]&lt;18,"child",IF(Passenger[[#This Row],[Age]]&lt;50,"Adult","senior"))</f>
        <v>Adult</v>
      </c>
      <c r="I124">
        <v>1</v>
      </c>
      <c r="J124">
        <v>0</v>
      </c>
      <c r="K124">
        <v>237736</v>
      </c>
      <c r="L124" s="3">
        <v>30.070799999999998</v>
      </c>
      <c r="M124">
        <v>0</v>
      </c>
      <c r="N124" t="s">
        <v>18</v>
      </c>
    </row>
    <row r="125" spans="1:14" x14ac:dyDescent="0.35">
      <c r="A125">
        <v>123</v>
      </c>
      <c r="B125">
        <v>124</v>
      </c>
      <c r="C125">
        <v>1</v>
      </c>
      <c r="D125">
        <v>2</v>
      </c>
      <c r="E125" t="s">
        <v>192</v>
      </c>
      <c r="F125" t="s">
        <v>1221</v>
      </c>
      <c r="G125" s="4">
        <v>32.5</v>
      </c>
      <c r="H125" s="4" t="str">
        <f>IF(Passenger[[#This Row],[Age]]&lt;18,"child",IF(Passenger[[#This Row],[Age]]&lt;50,"Adult","senior"))</f>
        <v>Adult</v>
      </c>
      <c r="I125">
        <v>0</v>
      </c>
      <c r="J125">
        <v>0</v>
      </c>
      <c r="K125">
        <v>27267</v>
      </c>
      <c r="L125" s="3">
        <v>13</v>
      </c>
      <c r="M125" t="s">
        <v>193</v>
      </c>
      <c r="N125" t="s">
        <v>14</v>
      </c>
    </row>
    <row r="126" spans="1:14" x14ac:dyDescent="0.35">
      <c r="A126">
        <v>124</v>
      </c>
      <c r="B126">
        <v>125</v>
      </c>
      <c r="C126">
        <v>0</v>
      </c>
      <c r="D126">
        <v>1</v>
      </c>
      <c r="E126" t="s">
        <v>194</v>
      </c>
      <c r="F126" t="s">
        <v>1222</v>
      </c>
      <c r="G126" s="4">
        <v>54</v>
      </c>
      <c r="H126" s="4" t="str">
        <f>IF(Passenger[[#This Row],[Age]]&lt;18,"child",IF(Passenger[[#This Row],[Age]]&lt;50,"Adult","senior"))</f>
        <v>senior</v>
      </c>
      <c r="I126">
        <v>0</v>
      </c>
      <c r="J126">
        <v>1</v>
      </c>
      <c r="K126">
        <v>35281</v>
      </c>
      <c r="L126" s="3">
        <v>77.287499999999994</v>
      </c>
      <c r="M126" t="s">
        <v>166</v>
      </c>
      <c r="N126" t="s">
        <v>14</v>
      </c>
    </row>
    <row r="127" spans="1:14" x14ac:dyDescent="0.35">
      <c r="A127">
        <v>125</v>
      </c>
      <c r="B127">
        <v>126</v>
      </c>
      <c r="C127">
        <v>1</v>
      </c>
      <c r="D127">
        <v>3</v>
      </c>
      <c r="E127" t="s">
        <v>195</v>
      </c>
      <c r="F127" t="s">
        <v>1222</v>
      </c>
      <c r="G127" s="4">
        <v>12</v>
      </c>
      <c r="H127" s="4" t="str">
        <f>IF(Passenger[[#This Row],[Age]]&lt;18,"child",IF(Passenger[[#This Row],[Age]]&lt;50,"Adult","senior"))</f>
        <v>child</v>
      </c>
      <c r="I127">
        <v>1</v>
      </c>
      <c r="J127">
        <v>0</v>
      </c>
      <c r="K127">
        <v>2651</v>
      </c>
      <c r="L127" s="3">
        <v>11.2417</v>
      </c>
      <c r="M127">
        <v>0</v>
      </c>
      <c r="N127" t="s">
        <v>18</v>
      </c>
    </row>
    <row r="128" spans="1:14" x14ac:dyDescent="0.35">
      <c r="A128">
        <v>126</v>
      </c>
      <c r="B128">
        <v>127</v>
      </c>
      <c r="C128">
        <v>0</v>
      </c>
      <c r="D128">
        <v>3</v>
      </c>
      <c r="E128" t="s">
        <v>196</v>
      </c>
      <c r="F128" t="s">
        <v>1222</v>
      </c>
      <c r="G128">
        <v>0</v>
      </c>
      <c r="H128" s="4" t="str">
        <f>IF(Passenger[[#This Row],[Age]]&lt;18,"child",IF(Passenger[[#This Row],[Age]]&lt;50,"Adult","senior"))</f>
        <v>child</v>
      </c>
      <c r="I128">
        <v>0</v>
      </c>
      <c r="J128">
        <v>0</v>
      </c>
      <c r="K128">
        <v>370372</v>
      </c>
      <c r="L128" s="3">
        <v>7.75</v>
      </c>
      <c r="M128">
        <v>0</v>
      </c>
      <c r="N128" t="s">
        <v>25</v>
      </c>
    </row>
    <row r="129" spans="1:14" x14ac:dyDescent="0.35">
      <c r="A129">
        <v>127</v>
      </c>
      <c r="B129">
        <v>128</v>
      </c>
      <c r="C129">
        <v>1</v>
      </c>
      <c r="D129">
        <v>3</v>
      </c>
      <c r="E129" t="s">
        <v>197</v>
      </c>
      <c r="F129" t="s">
        <v>1222</v>
      </c>
      <c r="G129" s="4">
        <v>24</v>
      </c>
      <c r="H129" s="4" t="str">
        <f>IF(Passenger[[#This Row],[Age]]&lt;18,"child",IF(Passenger[[#This Row],[Age]]&lt;50,"Adult","senior"))</f>
        <v>Adult</v>
      </c>
      <c r="I129">
        <v>0</v>
      </c>
      <c r="J129">
        <v>0</v>
      </c>
      <c r="K129" t="s">
        <v>198</v>
      </c>
      <c r="L129" s="3">
        <v>7.1417000000000002</v>
      </c>
      <c r="M129">
        <v>0</v>
      </c>
      <c r="N129" t="s">
        <v>14</v>
      </c>
    </row>
    <row r="130" spans="1:14" x14ac:dyDescent="0.35">
      <c r="A130">
        <v>128</v>
      </c>
      <c r="B130">
        <v>129</v>
      </c>
      <c r="C130">
        <v>1</v>
      </c>
      <c r="D130">
        <v>3</v>
      </c>
      <c r="E130" t="s">
        <v>199</v>
      </c>
      <c r="F130" t="s">
        <v>1221</v>
      </c>
      <c r="G130">
        <v>0</v>
      </c>
      <c r="H130" s="4" t="str">
        <f>IF(Passenger[[#This Row],[Age]]&lt;18,"child",IF(Passenger[[#This Row],[Age]]&lt;50,"Adult","senior"))</f>
        <v>child</v>
      </c>
      <c r="I130">
        <v>1</v>
      </c>
      <c r="J130">
        <v>1</v>
      </c>
      <c r="K130">
        <v>2668</v>
      </c>
      <c r="L130" s="3">
        <v>22.3583</v>
      </c>
      <c r="M130" t="s">
        <v>200</v>
      </c>
      <c r="N130" t="s">
        <v>18</v>
      </c>
    </row>
    <row r="131" spans="1:14" x14ac:dyDescent="0.35">
      <c r="A131">
        <v>129</v>
      </c>
      <c r="B131">
        <v>130</v>
      </c>
      <c r="C131">
        <v>0</v>
      </c>
      <c r="D131">
        <v>3</v>
      </c>
      <c r="E131" t="s">
        <v>201</v>
      </c>
      <c r="F131" t="s">
        <v>1222</v>
      </c>
      <c r="G131" s="4">
        <v>45</v>
      </c>
      <c r="H131" s="4" t="str">
        <f>IF(Passenger[[#This Row],[Age]]&lt;18,"child",IF(Passenger[[#This Row],[Age]]&lt;50,"Adult","senior"))</f>
        <v>Adult</v>
      </c>
      <c r="I131">
        <v>0</v>
      </c>
      <c r="J131">
        <v>0</v>
      </c>
      <c r="K131">
        <v>347061</v>
      </c>
      <c r="L131" s="3">
        <v>6.9749999999999996</v>
      </c>
      <c r="M131">
        <v>0</v>
      </c>
      <c r="N131" t="s">
        <v>14</v>
      </c>
    </row>
    <row r="132" spans="1:14" x14ac:dyDescent="0.35">
      <c r="A132">
        <v>130</v>
      </c>
      <c r="B132">
        <v>131</v>
      </c>
      <c r="C132">
        <v>0</v>
      </c>
      <c r="D132">
        <v>3</v>
      </c>
      <c r="E132" t="s">
        <v>202</v>
      </c>
      <c r="F132" t="s">
        <v>1222</v>
      </c>
      <c r="G132" s="4">
        <v>33</v>
      </c>
      <c r="H132" s="4" t="str">
        <f>IF(Passenger[[#This Row],[Age]]&lt;18,"child",IF(Passenger[[#This Row],[Age]]&lt;50,"Adult","senior"))</f>
        <v>Adult</v>
      </c>
      <c r="I132">
        <v>0</v>
      </c>
      <c r="J132">
        <v>0</v>
      </c>
      <c r="K132">
        <v>349241</v>
      </c>
      <c r="L132" s="3">
        <v>7.8958000000000004</v>
      </c>
      <c r="M132">
        <v>0</v>
      </c>
      <c r="N132" t="s">
        <v>18</v>
      </c>
    </row>
    <row r="133" spans="1:14" x14ac:dyDescent="0.35">
      <c r="A133">
        <v>131</v>
      </c>
      <c r="B133">
        <v>132</v>
      </c>
      <c r="C133">
        <v>0</v>
      </c>
      <c r="D133">
        <v>3</v>
      </c>
      <c r="E133" t="s">
        <v>203</v>
      </c>
      <c r="F133" t="s">
        <v>1222</v>
      </c>
      <c r="G133" s="4">
        <v>20</v>
      </c>
      <c r="H133" s="4" t="str">
        <f>IF(Passenger[[#This Row],[Age]]&lt;18,"child",IF(Passenger[[#This Row],[Age]]&lt;50,"Adult","senior"))</f>
        <v>Adult</v>
      </c>
      <c r="I133">
        <v>0</v>
      </c>
      <c r="J133">
        <v>0</v>
      </c>
      <c r="K133" t="s">
        <v>204</v>
      </c>
      <c r="L133" s="3">
        <v>7.05</v>
      </c>
      <c r="M133">
        <v>0</v>
      </c>
      <c r="N133" t="s">
        <v>14</v>
      </c>
    </row>
    <row r="134" spans="1:14" x14ac:dyDescent="0.35">
      <c r="A134">
        <v>132</v>
      </c>
      <c r="B134">
        <v>133</v>
      </c>
      <c r="C134">
        <v>0</v>
      </c>
      <c r="D134">
        <v>3</v>
      </c>
      <c r="E134" t="s">
        <v>205</v>
      </c>
      <c r="F134" t="s">
        <v>1221</v>
      </c>
      <c r="G134" s="4">
        <v>47</v>
      </c>
      <c r="H134" s="4" t="str">
        <f>IF(Passenger[[#This Row],[Age]]&lt;18,"child",IF(Passenger[[#This Row],[Age]]&lt;50,"Adult","senior"))</f>
        <v>Adult</v>
      </c>
      <c r="I134">
        <v>1</v>
      </c>
      <c r="J134">
        <v>0</v>
      </c>
      <c r="K134" t="s">
        <v>206</v>
      </c>
      <c r="L134" s="3">
        <v>14.5</v>
      </c>
      <c r="M134">
        <v>0</v>
      </c>
      <c r="N134" t="s">
        <v>14</v>
      </c>
    </row>
    <row r="135" spans="1:14" x14ac:dyDescent="0.35">
      <c r="A135">
        <v>133</v>
      </c>
      <c r="B135">
        <v>134</v>
      </c>
      <c r="C135">
        <v>1</v>
      </c>
      <c r="D135">
        <v>2</v>
      </c>
      <c r="E135" t="s">
        <v>207</v>
      </c>
      <c r="F135" t="s">
        <v>1221</v>
      </c>
      <c r="G135" s="4">
        <v>29</v>
      </c>
      <c r="H135" s="4" t="str">
        <f>IF(Passenger[[#This Row],[Age]]&lt;18,"child",IF(Passenger[[#This Row],[Age]]&lt;50,"Adult","senior"))</f>
        <v>Adult</v>
      </c>
      <c r="I135">
        <v>1</v>
      </c>
      <c r="J135">
        <v>0</v>
      </c>
      <c r="K135">
        <v>228414</v>
      </c>
      <c r="L135" s="3">
        <v>26</v>
      </c>
      <c r="M135">
        <v>0</v>
      </c>
      <c r="N135" t="s">
        <v>14</v>
      </c>
    </row>
    <row r="136" spans="1:14" x14ac:dyDescent="0.35">
      <c r="A136">
        <v>134</v>
      </c>
      <c r="B136">
        <v>135</v>
      </c>
      <c r="C136">
        <v>0</v>
      </c>
      <c r="D136">
        <v>2</v>
      </c>
      <c r="E136" t="s">
        <v>208</v>
      </c>
      <c r="F136" t="s">
        <v>1222</v>
      </c>
      <c r="G136" s="4">
        <v>25</v>
      </c>
      <c r="H136" s="4" t="str">
        <f>IF(Passenger[[#This Row],[Age]]&lt;18,"child",IF(Passenger[[#This Row],[Age]]&lt;50,"Adult","senior"))</f>
        <v>Adult</v>
      </c>
      <c r="I136">
        <v>0</v>
      </c>
      <c r="J136">
        <v>0</v>
      </c>
      <c r="K136" t="s">
        <v>209</v>
      </c>
      <c r="L136" s="3">
        <v>13</v>
      </c>
      <c r="M136">
        <v>0</v>
      </c>
      <c r="N136" t="s">
        <v>14</v>
      </c>
    </row>
    <row r="137" spans="1:14" x14ac:dyDescent="0.35">
      <c r="A137">
        <v>135</v>
      </c>
      <c r="B137">
        <v>136</v>
      </c>
      <c r="C137">
        <v>0</v>
      </c>
      <c r="D137">
        <v>2</v>
      </c>
      <c r="E137" t="s">
        <v>210</v>
      </c>
      <c r="F137" t="s">
        <v>1222</v>
      </c>
      <c r="G137" s="4">
        <v>23</v>
      </c>
      <c r="H137" s="4" t="str">
        <f>IF(Passenger[[#This Row],[Age]]&lt;18,"child",IF(Passenger[[#This Row],[Age]]&lt;50,"Adult","senior"))</f>
        <v>Adult</v>
      </c>
      <c r="I137">
        <v>0</v>
      </c>
      <c r="J137">
        <v>0</v>
      </c>
      <c r="K137" t="s">
        <v>211</v>
      </c>
      <c r="L137" s="3">
        <v>15.0458</v>
      </c>
      <c r="M137">
        <v>0</v>
      </c>
      <c r="N137" t="s">
        <v>18</v>
      </c>
    </row>
    <row r="138" spans="1:14" x14ac:dyDescent="0.35">
      <c r="A138">
        <v>136</v>
      </c>
      <c r="B138">
        <v>137</v>
      </c>
      <c r="C138">
        <v>1</v>
      </c>
      <c r="D138">
        <v>1</v>
      </c>
      <c r="E138" t="s">
        <v>212</v>
      </c>
      <c r="F138" t="s">
        <v>1221</v>
      </c>
      <c r="G138" s="4">
        <v>19</v>
      </c>
      <c r="H138" s="4" t="str">
        <f>IF(Passenger[[#This Row],[Age]]&lt;18,"child",IF(Passenger[[#This Row],[Age]]&lt;50,"Adult","senior"))</f>
        <v>Adult</v>
      </c>
      <c r="I138">
        <v>0</v>
      </c>
      <c r="J138">
        <v>2</v>
      </c>
      <c r="K138">
        <v>11752</v>
      </c>
      <c r="L138" s="3">
        <v>26.283300000000001</v>
      </c>
      <c r="M138" t="s">
        <v>213</v>
      </c>
      <c r="N138" t="s">
        <v>14</v>
      </c>
    </row>
    <row r="139" spans="1:14" x14ac:dyDescent="0.35">
      <c r="A139">
        <v>137</v>
      </c>
      <c r="B139">
        <v>138</v>
      </c>
      <c r="C139">
        <v>0</v>
      </c>
      <c r="D139">
        <v>1</v>
      </c>
      <c r="E139" t="s">
        <v>214</v>
      </c>
      <c r="F139" t="s">
        <v>1222</v>
      </c>
      <c r="G139" s="4">
        <v>37</v>
      </c>
      <c r="H139" s="4" t="str">
        <f>IF(Passenger[[#This Row],[Age]]&lt;18,"child",IF(Passenger[[#This Row],[Age]]&lt;50,"Adult","senior"))</f>
        <v>Adult</v>
      </c>
      <c r="I139">
        <v>1</v>
      </c>
      <c r="J139">
        <v>0</v>
      </c>
      <c r="K139">
        <v>113803</v>
      </c>
      <c r="L139" s="3">
        <v>53.1</v>
      </c>
      <c r="M139" t="s">
        <v>22</v>
      </c>
      <c r="N139" t="s">
        <v>14</v>
      </c>
    </row>
    <row r="140" spans="1:14" x14ac:dyDescent="0.35">
      <c r="A140">
        <v>138</v>
      </c>
      <c r="B140">
        <v>139</v>
      </c>
      <c r="C140">
        <v>0</v>
      </c>
      <c r="D140">
        <v>3</v>
      </c>
      <c r="E140" t="s">
        <v>215</v>
      </c>
      <c r="F140" t="s">
        <v>1222</v>
      </c>
      <c r="G140" s="4">
        <v>16</v>
      </c>
      <c r="H140" s="4" t="str">
        <f>IF(Passenger[[#This Row],[Age]]&lt;18,"child",IF(Passenger[[#This Row],[Age]]&lt;50,"Adult","senior"))</f>
        <v>child</v>
      </c>
      <c r="I140">
        <v>0</v>
      </c>
      <c r="J140">
        <v>0</v>
      </c>
      <c r="K140">
        <v>7534</v>
      </c>
      <c r="L140" s="3">
        <v>9.2166999999999994</v>
      </c>
      <c r="M140">
        <v>0</v>
      </c>
      <c r="N140" t="s">
        <v>14</v>
      </c>
    </row>
    <row r="141" spans="1:14" x14ac:dyDescent="0.35">
      <c r="A141">
        <v>139</v>
      </c>
      <c r="B141">
        <v>140</v>
      </c>
      <c r="C141">
        <v>0</v>
      </c>
      <c r="D141">
        <v>1</v>
      </c>
      <c r="E141" t="s">
        <v>216</v>
      </c>
      <c r="F141" t="s">
        <v>1222</v>
      </c>
      <c r="G141" s="4">
        <v>24</v>
      </c>
      <c r="H141" s="4" t="str">
        <f>IF(Passenger[[#This Row],[Age]]&lt;18,"child",IF(Passenger[[#This Row],[Age]]&lt;50,"Adult","senior"))</f>
        <v>Adult</v>
      </c>
      <c r="I141">
        <v>0</v>
      </c>
      <c r="J141">
        <v>0</v>
      </c>
      <c r="K141" t="s">
        <v>217</v>
      </c>
      <c r="L141" s="3">
        <v>79.2</v>
      </c>
      <c r="M141" t="s">
        <v>218</v>
      </c>
      <c r="N141" t="s">
        <v>18</v>
      </c>
    </row>
    <row r="142" spans="1:14" x14ac:dyDescent="0.35">
      <c r="A142">
        <v>140</v>
      </c>
      <c r="B142">
        <v>141</v>
      </c>
      <c r="C142">
        <v>0</v>
      </c>
      <c r="D142">
        <v>3</v>
      </c>
      <c r="E142" t="s">
        <v>219</v>
      </c>
      <c r="F142" t="s">
        <v>1221</v>
      </c>
      <c r="G142">
        <v>0</v>
      </c>
      <c r="H142" s="4" t="str">
        <f>IF(Passenger[[#This Row],[Age]]&lt;18,"child",IF(Passenger[[#This Row],[Age]]&lt;50,"Adult","senior"))</f>
        <v>child</v>
      </c>
      <c r="I142">
        <v>0</v>
      </c>
      <c r="J142">
        <v>2</v>
      </c>
      <c r="K142">
        <v>2678</v>
      </c>
      <c r="L142" s="3">
        <v>15.245799999999999</v>
      </c>
      <c r="M142">
        <v>0</v>
      </c>
      <c r="N142" t="s">
        <v>18</v>
      </c>
    </row>
    <row r="143" spans="1:14" x14ac:dyDescent="0.35">
      <c r="A143">
        <v>141</v>
      </c>
      <c r="B143">
        <v>142</v>
      </c>
      <c r="C143">
        <v>1</v>
      </c>
      <c r="D143">
        <v>3</v>
      </c>
      <c r="E143" t="s">
        <v>220</v>
      </c>
      <c r="F143" t="s">
        <v>1221</v>
      </c>
      <c r="G143" s="4">
        <v>22</v>
      </c>
      <c r="H143" s="4" t="str">
        <f>IF(Passenger[[#This Row],[Age]]&lt;18,"child",IF(Passenger[[#This Row],[Age]]&lt;50,"Adult","senior"))</f>
        <v>Adult</v>
      </c>
      <c r="I143">
        <v>0</v>
      </c>
      <c r="J143">
        <v>0</v>
      </c>
      <c r="K143">
        <v>347081</v>
      </c>
      <c r="L143" s="3">
        <v>7.75</v>
      </c>
      <c r="M143">
        <v>0</v>
      </c>
      <c r="N143" t="s">
        <v>14</v>
      </c>
    </row>
    <row r="144" spans="1:14" x14ac:dyDescent="0.35">
      <c r="A144">
        <v>142</v>
      </c>
      <c r="B144">
        <v>143</v>
      </c>
      <c r="C144">
        <v>1</v>
      </c>
      <c r="D144">
        <v>3</v>
      </c>
      <c r="E144" t="s">
        <v>221</v>
      </c>
      <c r="F144" t="s">
        <v>1221</v>
      </c>
      <c r="G144" s="4">
        <v>24</v>
      </c>
      <c r="H144" s="4" t="str">
        <f>IF(Passenger[[#This Row],[Age]]&lt;18,"child",IF(Passenger[[#This Row],[Age]]&lt;50,"Adult","senior"))</f>
        <v>Adult</v>
      </c>
      <c r="I144">
        <v>1</v>
      </c>
      <c r="J144">
        <v>0</v>
      </c>
      <c r="K144" t="s">
        <v>222</v>
      </c>
      <c r="L144" s="3">
        <v>15.85</v>
      </c>
      <c r="M144">
        <v>0</v>
      </c>
      <c r="N144" t="s">
        <v>14</v>
      </c>
    </row>
    <row r="145" spans="1:14" x14ac:dyDescent="0.35">
      <c r="A145">
        <v>143</v>
      </c>
      <c r="B145">
        <v>144</v>
      </c>
      <c r="C145">
        <v>0</v>
      </c>
      <c r="D145">
        <v>3</v>
      </c>
      <c r="E145" t="s">
        <v>223</v>
      </c>
      <c r="F145" t="s">
        <v>1222</v>
      </c>
      <c r="G145" s="4">
        <v>19</v>
      </c>
      <c r="H145" s="4" t="str">
        <f>IF(Passenger[[#This Row],[Age]]&lt;18,"child",IF(Passenger[[#This Row],[Age]]&lt;50,"Adult","senior"))</f>
        <v>Adult</v>
      </c>
      <c r="I145">
        <v>0</v>
      </c>
      <c r="J145">
        <v>0</v>
      </c>
      <c r="K145">
        <v>365222</v>
      </c>
      <c r="L145" s="3">
        <v>6.75</v>
      </c>
      <c r="M145">
        <v>0</v>
      </c>
      <c r="N145" t="s">
        <v>25</v>
      </c>
    </row>
    <row r="146" spans="1:14" x14ac:dyDescent="0.35">
      <c r="A146">
        <v>144</v>
      </c>
      <c r="B146">
        <v>145</v>
      </c>
      <c r="C146">
        <v>0</v>
      </c>
      <c r="D146">
        <v>2</v>
      </c>
      <c r="E146" t="s">
        <v>224</v>
      </c>
      <c r="F146" t="s">
        <v>1222</v>
      </c>
      <c r="G146" s="4">
        <v>18</v>
      </c>
      <c r="H146" s="4" t="str">
        <f>IF(Passenger[[#This Row],[Age]]&lt;18,"child",IF(Passenger[[#This Row],[Age]]&lt;50,"Adult","senior"))</f>
        <v>Adult</v>
      </c>
      <c r="I146">
        <v>0</v>
      </c>
      <c r="J146">
        <v>0</v>
      </c>
      <c r="K146">
        <v>231945</v>
      </c>
      <c r="L146" s="3">
        <v>11.5</v>
      </c>
      <c r="M146">
        <v>0</v>
      </c>
      <c r="N146" t="s">
        <v>14</v>
      </c>
    </row>
    <row r="147" spans="1:14" x14ac:dyDescent="0.35">
      <c r="A147">
        <v>145</v>
      </c>
      <c r="B147">
        <v>146</v>
      </c>
      <c r="C147">
        <v>0</v>
      </c>
      <c r="D147">
        <v>2</v>
      </c>
      <c r="E147" t="s">
        <v>225</v>
      </c>
      <c r="F147" t="s">
        <v>1222</v>
      </c>
      <c r="G147" s="4">
        <v>19</v>
      </c>
      <c r="H147" s="4" t="str">
        <f>IF(Passenger[[#This Row],[Age]]&lt;18,"child",IF(Passenger[[#This Row],[Age]]&lt;50,"Adult","senior"))</f>
        <v>Adult</v>
      </c>
      <c r="I147">
        <v>1</v>
      </c>
      <c r="J147">
        <v>1</v>
      </c>
      <c r="K147" t="s">
        <v>226</v>
      </c>
      <c r="L147" s="3">
        <v>36.75</v>
      </c>
      <c r="M147">
        <v>0</v>
      </c>
      <c r="N147" t="s">
        <v>14</v>
      </c>
    </row>
    <row r="148" spans="1:14" x14ac:dyDescent="0.35">
      <c r="A148">
        <v>146</v>
      </c>
      <c r="B148">
        <v>147</v>
      </c>
      <c r="C148">
        <v>1</v>
      </c>
      <c r="D148">
        <v>3</v>
      </c>
      <c r="E148" t="s">
        <v>227</v>
      </c>
      <c r="F148" t="s">
        <v>1222</v>
      </c>
      <c r="G148" s="4">
        <v>27</v>
      </c>
      <c r="H148" s="4" t="str">
        <f>IF(Passenger[[#This Row],[Age]]&lt;18,"child",IF(Passenger[[#This Row],[Age]]&lt;50,"Adult","senior"))</f>
        <v>Adult</v>
      </c>
      <c r="I148">
        <v>0</v>
      </c>
      <c r="J148">
        <v>0</v>
      </c>
      <c r="K148">
        <v>350043</v>
      </c>
      <c r="L148" s="3">
        <v>7.7957999999999998</v>
      </c>
      <c r="M148">
        <v>0</v>
      </c>
      <c r="N148" t="s">
        <v>14</v>
      </c>
    </row>
    <row r="149" spans="1:14" x14ac:dyDescent="0.35">
      <c r="A149">
        <v>147</v>
      </c>
      <c r="B149">
        <v>148</v>
      </c>
      <c r="C149">
        <v>0</v>
      </c>
      <c r="D149">
        <v>3</v>
      </c>
      <c r="E149" t="s">
        <v>228</v>
      </c>
      <c r="F149" t="s">
        <v>1221</v>
      </c>
      <c r="G149" s="4">
        <v>9</v>
      </c>
      <c r="H149" s="4" t="str">
        <f>IF(Passenger[[#This Row],[Age]]&lt;18,"child",IF(Passenger[[#This Row],[Age]]&lt;50,"Adult","senior"))</f>
        <v>child</v>
      </c>
      <c r="I149">
        <v>2</v>
      </c>
      <c r="J149">
        <v>2</v>
      </c>
      <c r="K149" t="s">
        <v>141</v>
      </c>
      <c r="L149" s="3">
        <v>34.375</v>
      </c>
      <c r="M149">
        <v>0</v>
      </c>
      <c r="N149" t="s">
        <v>14</v>
      </c>
    </row>
    <row r="150" spans="1:14" x14ac:dyDescent="0.35">
      <c r="A150">
        <v>148</v>
      </c>
      <c r="B150">
        <v>149</v>
      </c>
      <c r="C150">
        <v>0</v>
      </c>
      <c r="D150">
        <v>2</v>
      </c>
      <c r="E150" t="s">
        <v>229</v>
      </c>
      <c r="F150" t="s">
        <v>1222</v>
      </c>
      <c r="G150" s="4">
        <v>36.5</v>
      </c>
      <c r="H150" s="4" t="str">
        <f>IF(Passenger[[#This Row],[Age]]&lt;18,"child",IF(Passenger[[#This Row],[Age]]&lt;50,"Adult","senior"))</f>
        <v>Adult</v>
      </c>
      <c r="I150">
        <v>0</v>
      </c>
      <c r="J150">
        <v>2</v>
      </c>
      <c r="K150">
        <v>230080</v>
      </c>
      <c r="L150" s="3">
        <v>26</v>
      </c>
      <c r="M150" t="s">
        <v>230</v>
      </c>
      <c r="N150" t="s">
        <v>14</v>
      </c>
    </row>
    <row r="151" spans="1:14" x14ac:dyDescent="0.35">
      <c r="A151">
        <v>149</v>
      </c>
      <c r="B151">
        <v>150</v>
      </c>
      <c r="C151">
        <v>0</v>
      </c>
      <c r="D151">
        <v>2</v>
      </c>
      <c r="E151" t="s">
        <v>231</v>
      </c>
      <c r="F151" t="s">
        <v>1222</v>
      </c>
      <c r="G151" s="4">
        <v>42</v>
      </c>
      <c r="H151" s="4" t="str">
        <f>IF(Passenger[[#This Row],[Age]]&lt;18,"child",IF(Passenger[[#This Row],[Age]]&lt;50,"Adult","senior"))</f>
        <v>Adult</v>
      </c>
      <c r="I151">
        <v>0</v>
      </c>
      <c r="J151">
        <v>0</v>
      </c>
      <c r="K151">
        <v>244310</v>
      </c>
      <c r="L151" s="3">
        <v>13</v>
      </c>
      <c r="M151">
        <v>0</v>
      </c>
      <c r="N151" t="s">
        <v>14</v>
      </c>
    </row>
    <row r="152" spans="1:14" x14ac:dyDescent="0.35">
      <c r="A152">
        <v>150</v>
      </c>
      <c r="B152">
        <v>151</v>
      </c>
      <c r="C152">
        <v>0</v>
      </c>
      <c r="D152">
        <v>2</v>
      </c>
      <c r="E152" t="s">
        <v>232</v>
      </c>
      <c r="F152" t="s">
        <v>1222</v>
      </c>
      <c r="G152" s="4">
        <v>51</v>
      </c>
      <c r="H152" s="4" t="str">
        <f>IF(Passenger[[#This Row],[Age]]&lt;18,"child",IF(Passenger[[#This Row],[Age]]&lt;50,"Adult","senior"))</f>
        <v>senior</v>
      </c>
      <c r="I152">
        <v>0</v>
      </c>
      <c r="J152">
        <v>0</v>
      </c>
      <c r="K152" t="s">
        <v>233</v>
      </c>
      <c r="L152" s="3">
        <v>12.525</v>
      </c>
      <c r="M152">
        <v>0</v>
      </c>
      <c r="N152" t="s">
        <v>14</v>
      </c>
    </row>
    <row r="153" spans="1:14" x14ac:dyDescent="0.35">
      <c r="A153">
        <v>151</v>
      </c>
      <c r="B153">
        <v>152</v>
      </c>
      <c r="C153">
        <v>1</v>
      </c>
      <c r="D153">
        <v>1</v>
      </c>
      <c r="E153" t="s">
        <v>234</v>
      </c>
      <c r="F153" t="s">
        <v>1221</v>
      </c>
      <c r="G153" s="4">
        <v>22</v>
      </c>
      <c r="H153" s="4" t="str">
        <f>IF(Passenger[[#This Row],[Age]]&lt;18,"child",IF(Passenger[[#This Row],[Age]]&lt;50,"Adult","senior"))</f>
        <v>Adult</v>
      </c>
      <c r="I153">
        <v>1</v>
      </c>
      <c r="J153">
        <v>0</v>
      </c>
      <c r="K153">
        <v>113776</v>
      </c>
      <c r="L153" s="3">
        <v>66.599999999999994</v>
      </c>
      <c r="M153" t="s">
        <v>235</v>
      </c>
      <c r="N153" t="s">
        <v>14</v>
      </c>
    </row>
    <row r="154" spans="1:14" x14ac:dyDescent="0.35">
      <c r="A154">
        <v>152</v>
      </c>
      <c r="B154">
        <v>153</v>
      </c>
      <c r="C154">
        <v>0</v>
      </c>
      <c r="D154">
        <v>3</v>
      </c>
      <c r="E154" t="s">
        <v>236</v>
      </c>
      <c r="F154" t="s">
        <v>1222</v>
      </c>
      <c r="G154" s="4">
        <v>55.5</v>
      </c>
      <c r="H154" s="4" t="str">
        <f>IF(Passenger[[#This Row],[Age]]&lt;18,"child",IF(Passenger[[#This Row],[Age]]&lt;50,"Adult","senior"))</f>
        <v>senior</v>
      </c>
      <c r="I154">
        <v>0</v>
      </c>
      <c r="J154">
        <v>0</v>
      </c>
      <c r="K154" t="s">
        <v>237</v>
      </c>
      <c r="L154" s="3">
        <v>8.0500000000000007</v>
      </c>
      <c r="M154">
        <v>0</v>
      </c>
      <c r="N154" t="s">
        <v>14</v>
      </c>
    </row>
    <row r="155" spans="1:14" x14ac:dyDescent="0.35">
      <c r="A155">
        <v>153</v>
      </c>
      <c r="B155">
        <v>154</v>
      </c>
      <c r="C155">
        <v>0</v>
      </c>
      <c r="D155">
        <v>3</v>
      </c>
      <c r="E155" t="s">
        <v>238</v>
      </c>
      <c r="F155" t="s">
        <v>1222</v>
      </c>
      <c r="G155" s="4">
        <v>40.5</v>
      </c>
      <c r="H155" s="4" t="str">
        <f>IF(Passenger[[#This Row],[Age]]&lt;18,"child",IF(Passenger[[#This Row],[Age]]&lt;50,"Adult","senior"))</f>
        <v>Adult</v>
      </c>
      <c r="I155">
        <v>0</v>
      </c>
      <c r="J155">
        <v>2</v>
      </c>
      <c r="K155" t="s">
        <v>239</v>
      </c>
      <c r="L155" s="3">
        <v>14.5</v>
      </c>
      <c r="M155">
        <v>0</v>
      </c>
      <c r="N155" t="s">
        <v>14</v>
      </c>
    </row>
    <row r="156" spans="1:14" x14ac:dyDescent="0.35">
      <c r="A156">
        <v>154</v>
      </c>
      <c r="B156">
        <v>155</v>
      </c>
      <c r="C156">
        <v>0</v>
      </c>
      <c r="D156">
        <v>3</v>
      </c>
      <c r="E156" t="s">
        <v>240</v>
      </c>
      <c r="F156" t="s">
        <v>1222</v>
      </c>
      <c r="G156">
        <v>0</v>
      </c>
      <c r="H156" s="4" t="str">
        <f>IF(Passenger[[#This Row],[Age]]&lt;18,"child",IF(Passenger[[#This Row],[Age]]&lt;50,"Adult","senior"))</f>
        <v>child</v>
      </c>
      <c r="I156">
        <v>0</v>
      </c>
      <c r="J156">
        <v>0</v>
      </c>
      <c r="K156" t="s">
        <v>241</v>
      </c>
      <c r="L156" s="3">
        <v>7.3125</v>
      </c>
      <c r="M156">
        <v>0</v>
      </c>
      <c r="N156" t="s">
        <v>14</v>
      </c>
    </row>
    <row r="157" spans="1:14" x14ac:dyDescent="0.35">
      <c r="A157">
        <v>155</v>
      </c>
      <c r="B157">
        <v>156</v>
      </c>
      <c r="C157">
        <v>0</v>
      </c>
      <c r="D157">
        <v>1</v>
      </c>
      <c r="E157" t="s">
        <v>242</v>
      </c>
      <c r="F157" t="s">
        <v>1222</v>
      </c>
      <c r="G157" s="4">
        <v>51</v>
      </c>
      <c r="H157" s="4" t="str">
        <f>IF(Passenger[[#This Row],[Age]]&lt;18,"child",IF(Passenger[[#This Row],[Age]]&lt;50,"Adult","senior"))</f>
        <v>senior</v>
      </c>
      <c r="I157">
        <v>0</v>
      </c>
      <c r="J157">
        <v>1</v>
      </c>
      <c r="K157" t="s">
        <v>243</v>
      </c>
      <c r="L157" s="3">
        <v>61.379199999999997</v>
      </c>
      <c r="M157">
        <v>0</v>
      </c>
      <c r="N157" t="s">
        <v>18</v>
      </c>
    </row>
    <row r="158" spans="1:14" x14ac:dyDescent="0.35">
      <c r="A158">
        <v>156</v>
      </c>
      <c r="B158">
        <v>157</v>
      </c>
      <c r="C158">
        <v>1</v>
      </c>
      <c r="D158">
        <v>3</v>
      </c>
      <c r="E158" t="s">
        <v>244</v>
      </c>
      <c r="F158" t="s">
        <v>1221</v>
      </c>
      <c r="G158" s="4">
        <v>16</v>
      </c>
      <c r="H158" s="4" t="str">
        <f>IF(Passenger[[#This Row],[Age]]&lt;18,"child",IF(Passenger[[#This Row],[Age]]&lt;50,"Adult","senior"))</f>
        <v>child</v>
      </c>
      <c r="I158">
        <v>0</v>
      </c>
      <c r="J158">
        <v>0</v>
      </c>
      <c r="K158">
        <v>35851</v>
      </c>
      <c r="L158" s="3">
        <v>7.7332999999999998</v>
      </c>
      <c r="M158">
        <v>0</v>
      </c>
      <c r="N158" t="s">
        <v>25</v>
      </c>
    </row>
    <row r="159" spans="1:14" x14ac:dyDescent="0.35">
      <c r="A159">
        <v>157</v>
      </c>
      <c r="B159">
        <v>158</v>
      </c>
      <c r="C159">
        <v>0</v>
      </c>
      <c r="D159">
        <v>3</v>
      </c>
      <c r="E159" t="s">
        <v>245</v>
      </c>
      <c r="F159" t="s">
        <v>1222</v>
      </c>
      <c r="G159" s="4">
        <v>30</v>
      </c>
      <c r="H159" s="4" t="str">
        <f>IF(Passenger[[#This Row],[Age]]&lt;18,"child",IF(Passenger[[#This Row],[Age]]&lt;50,"Adult","senior"))</f>
        <v>Adult</v>
      </c>
      <c r="I159">
        <v>0</v>
      </c>
      <c r="J159">
        <v>0</v>
      </c>
      <c r="K159" t="s">
        <v>246</v>
      </c>
      <c r="L159" s="3">
        <v>8.0500000000000007</v>
      </c>
      <c r="M159">
        <v>0</v>
      </c>
      <c r="N159" t="s">
        <v>14</v>
      </c>
    </row>
    <row r="160" spans="1:14" x14ac:dyDescent="0.35">
      <c r="A160">
        <v>158</v>
      </c>
      <c r="B160">
        <v>159</v>
      </c>
      <c r="C160">
        <v>0</v>
      </c>
      <c r="D160">
        <v>3</v>
      </c>
      <c r="E160" t="s">
        <v>247</v>
      </c>
      <c r="F160" t="s">
        <v>1222</v>
      </c>
      <c r="G160">
        <v>0</v>
      </c>
      <c r="H160" s="4" t="str">
        <f>IF(Passenger[[#This Row],[Age]]&lt;18,"child",IF(Passenger[[#This Row],[Age]]&lt;50,"Adult","senior"))</f>
        <v>child</v>
      </c>
      <c r="I160">
        <v>0</v>
      </c>
      <c r="J160">
        <v>0</v>
      </c>
      <c r="K160">
        <v>315037</v>
      </c>
      <c r="L160" s="3">
        <v>8.6624999999999996</v>
      </c>
      <c r="M160">
        <v>0</v>
      </c>
      <c r="N160" t="s">
        <v>14</v>
      </c>
    </row>
    <row r="161" spans="1:14" x14ac:dyDescent="0.35">
      <c r="A161">
        <v>159</v>
      </c>
      <c r="B161">
        <v>160</v>
      </c>
      <c r="C161">
        <v>0</v>
      </c>
      <c r="D161">
        <v>3</v>
      </c>
      <c r="E161" t="s">
        <v>248</v>
      </c>
      <c r="F161" t="s">
        <v>1222</v>
      </c>
      <c r="G161">
        <v>0</v>
      </c>
      <c r="H161" s="4" t="str">
        <f>IF(Passenger[[#This Row],[Age]]&lt;18,"child",IF(Passenger[[#This Row],[Age]]&lt;50,"Adult","senior"))</f>
        <v>child</v>
      </c>
      <c r="I161">
        <v>8</v>
      </c>
      <c r="J161">
        <v>2</v>
      </c>
      <c r="K161" t="s">
        <v>249</v>
      </c>
      <c r="L161" s="3">
        <v>69.55</v>
      </c>
      <c r="M161">
        <v>0</v>
      </c>
      <c r="N161" t="s">
        <v>14</v>
      </c>
    </row>
    <row r="162" spans="1:14" x14ac:dyDescent="0.35">
      <c r="A162">
        <v>160</v>
      </c>
      <c r="B162">
        <v>161</v>
      </c>
      <c r="C162">
        <v>0</v>
      </c>
      <c r="D162">
        <v>3</v>
      </c>
      <c r="E162" t="s">
        <v>250</v>
      </c>
      <c r="F162" t="s">
        <v>1222</v>
      </c>
      <c r="G162" s="4">
        <v>44</v>
      </c>
      <c r="H162" s="4" t="str">
        <f>IF(Passenger[[#This Row],[Age]]&lt;18,"child",IF(Passenger[[#This Row],[Age]]&lt;50,"Adult","senior"))</f>
        <v>Adult</v>
      </c>
      <c r="I162">
        <v>0</v>
      </c>
      <c r="J162">
        <v>1</v>
      </c>
      <c r="K162">
        <v>371362</v>
      </c>
      <c r="L162" s="3">
        <v>16.100000000000001</v>
      </c>
      <c r="M162">
        <v>0</v>
      </c>
      <c r="N162" t="s">
        <v>14</v>
      </c>
    </row>
    <row r="163" spans="1:14" x14ac:dyDescent="0.35">
      <c r="A163">
        <v>161</v>
      </c>
      <c r="B163">
        <v>162</v>
      </c>
      <c r="C163">
        <v>1</v>
      </c>
      <c r="D163">
        <v>2</v>
      </c>
      <c r="E163" t="s">
        <v>251</v>
      </c>
      <c r="F163" t="s">
        <v>1221</v>
      </c>
      <c r="G163" s="4">
        <v>40</v>
      </c>
      <c r="H163" s="4" t="str">
        <f>IF(Passenger[[#This Row],[Age]]&lt;18,"child",IF(Passenger[[#This Row],[Age]]&lt;50,"Adult","senior"))</f>
        <v>Adult</v>
      </c>
      <c r="I163">
        <v>0</v>
      </c>
      <c r="J163">
        <v>0</v>
      </c>
      <c r="K163" t="s">
        <v>252</v>
      </c>
      <c r="L163" s="3">
        <v>15.75</v>
      </c>
      <c r="M163">
        <v>0</v>
      </c>
      <c r="N163" t="s">
        <v>14</v>
      </c>
    </row>
    <row r="164" spans="1:14" x14ac:dyDescent="0.35">
      <c r="A164">
        <v>162</v>
      </c>
      <c r="B164">
        <v>163</v>
      </c>
      <c r="C164">
        <v>0</v>
      </c>
      <c r="D164">
        <v>3</v>
      </c>
      <c r="E164" t="s">
        <v>253</v>
      </c>
      <c r="F164" t="s">
        <v>1222</v>
      </c>
      <c r="G164" s="4">
        <v>26</v>
      </c>
      <c r="H164" s="4" t="str">
        <f>IF(Passenger[[#This Row],[Age]]&lt;18,"child",IF(Passenger[[#This Row],[Age]]&lt;50,"Adult","senior"))</f>
        <v>Adult</v>
      </c>
      <c r="I164">
        <v>0</v>
      </c>
      <c r="J164">
        <v>0</v>
      </c>
      <c r="K164">
        <v>347068</v>
      </c>
      <c r="L164" s="3">
        <v>7.7750000000000004</v>
      </c>
      <c r="M164">
        <v>0</v>
      </c>
      <c r="N164" t="s">
        <v>14</v>
      </c>
    </row>
    <row r="165" spans="1:14" x14ac:dyDescent="0.35">
      <c r="A165">
        <v>163</v>
      </c>
      <c r="B165">
        <v>164</v>
      </c>
      <c r="C165">
        <v>0</v>
      </c>
      <c r="D165">
        <v>3</v>
      </c>
      <c r="E165" t="s">
        <v>254</v>
      </c>
      <c r="F165" t="s">
        <v>1222</v>
      </c>
      <c r="G165" s="4">
        <v>17</v>
      </c>
      <c r="H165" s="4" t="str">
        <f>IF(Passenger[[#This Row],[Age]]&lt;18,"child",IF(Passenger[[#This Row],[Age]]&lt;50,"Adult","senior"))</f>
        <v>child</v>
      </c>
      <c r="I165">
        <v>0</v>
      </c>
      <c r="J165">
        <v>0</v>
      </c>
      <c r="K165">
        <v>315093</v>
      </c>
      <c r="L165" s="3">
        <v>8.6624999999999996</v>
      </c>
      <c r="M165">
        <v>0</v>
      </c>
      <c r="N165" t="s">
        <v>14</v>
      </c>
    </row>
    <row r="166" spans="1:14" x14ac:dyDescent="0.35">
      <c r="A166">
        <v>164</v>
      </c>
      <c r="B166">
        <v>165</v>
      </c>
      <c r="C166">
        <v>0</v>
      </c>
      <c r="D166">
        <v>3</v>
      </c>
      <c r="E166" t="s">
        <v>255</v>
      </c>
      <c r="F166" t="s">
        <v>1222</v>
      </c>
      <c r="G166" s="4">
        <v>1</v>
      </c>
      <c r="H166" s="4" t="str">
        <f>IF(Passenger[[#This Row],[Age]]&lt;18,"child",IF(Passenger[[#This Row],[Age]]&lt;50,"Adult","senior"))</f>
        <v>child</v>
      </c>
      <c r="I166">
        <v>4</v>
      </c>
      <c r="J166">
        <v>1</v>
      </c>
      <c r="K166">
        <v>3101295</v>
      </c>
      <c r="L166" s="3">
        <v>39.6875</v>
      </c>
      <c r="M166">
        <v>0</v>
      </c>
      <c r="N166" t="s">
        <v>14</v>
      </c>
    </row>
    <row r="167" spans="1:14" x14ac:dyDescent="0.35">
      <c r="A167">
        <v>165</v>
      </c>
      <c r="B167">
        <v>166</v>
      </c>
      <c r="C167">
        <v>1</v>
      </c>
      <c r="D167">
        <v>3</v>
      </c>
      <c r="E167" t="s">
        <v>256</v>
      </c>
      <c r="F167" t="s">
        <v>1222</v>
      </c>
      <c r="G167" s="4">
        <v>9</v>
      </c>
      <c r="H167" s="4" t="str">
        <f>IF(Passenger[[#This Row],[Age]]&lt;18,"child",IF(Passenger[[#This Row],[Age]]&lt;50,"Adult","senior"))</f>
        <v>child</v>
      </c>
      <c r="I167">
        <v>0</v>
      </c>
      <c r="J167">
        <v>2</v>
      </c>
      <c r="K167">
        <v>363291</v>
      </c>
      <c r="L167" s="3">
        <v>20.524999999999999</v>
      </c>
      <c r="M167">
        <v>0</v>
      </c>
      <c r="N167" t="s">
        <v>14</v>
      </c>
    </row>
    <row r="168" spans="1:14" x14ac:dyDescent="0.35">
      <c r="A168">
        <v>166</v>
      </c>
      <c r="B168">
        <v>167</v>
      </c>
      <c r="C168">
        <v>1</v>
      </c>
      <c r="D168">
        <v>1</v>
      </c>
      <c r="E168" t="s">
        <v>257</v>
      </c>
      <c r="F168" t="s">
        <v>1221</v>
      </c>
      <c r="G168">
        <v>0</v>
      </c>
      <c r="H168" s="4" t="str">
        <f>IF(Passenger[[#This Row],[Age]]&lt;18,"child",IF(Passenger[[#This Row],[Age]]&lt;50,"Adult","senior"))</f>
        <v>child</v>
      </c>
      <c r="I168">
        <v>0</v>
      </c>
      <c r="J168">
        <v>1</v>
      </c>
      <c r="K168">
        <v>113505</v>
      </c>
      <c r="L168" s="3">
        <v>55</v>
      </c>
      <c r="M168" t="s">
        <v>258</v>
      </c>
      <c r="N168" t="s">
        <v>14</v>
      </c>
    </row>
    <row r="169" spans="1:14" x14ac:dyDescent="0.35">
      <c r="A169">
        <v>167</v>
      </c>
      <c r="B169">
        <v>168</v>
      </c>
      <c r="C169">
        <v>0</v>
      </c>
      <c r="D169">
        <v>3</v>
      </c>
      <c r="E169" t="s">
        <v>259</v>
      </c>
      <c r="F169" t="s">
        <v>1221</v>
      </c>
      <c r="G169" s="4">
        <v>45</v>
      </c>
      <c r="H169" s="4" t="str">
        <f>IF(Passenger[[#This Row],[Age]]&lt;18,"child",IF(Passenger[[#This Row],[Age]]&lt;50,"Adult","senior"))</f>
        <v>Adult</v>
      </c>
      <c r="I169">
        <v>1</v>
      </c>
      <c r="J169">
        <v>4</v>
      </c>
      <c r="K169">
        <v>347088</v>
      </c>
      <c r="L169" s="3">
        <v>27.9</v>
      </c>
      <c r="M169">
        <v>0</v>
      </c>
      <c r="N169" t="s">
        <v>14</v>
      </c>
    </row>
    <row r="170" spans="1:14" x14ac:dyDescent="0.35">
      <c r="A170">
        <v>168</v>
      </c>
      <c r="B170">
        <v>169</v>
      </c>
      <c r="C170">
        <v>0</v>
      </c>
      <c r="D170">
        <v>1</v>
      </c>
      <c r="E170" t="s">
        <v>260</v>
      </c>
      <c r="F170" t="s">
        <v>1222</v>
      </c>
      <c r="G170">
        <v>0</v>
      </c>
      <c r="H170" s="4" t="str">
        <f>IF(Passenger[[#This Row],[Age]]&lt;18,"child",IF(Passenger[[#This Row],[Age]]&lt;50,"Adult","senior"))</f>
        <v>child</v>
      </c>
      <c r="I170">
        <v>0</v>
      </c>
      <c r="J170">
        <v>0</v>
      </c>
      <c r="K170" t="s">
        <v>261</v>
      </c>
      <c r="L170" s="3">
        <v>25.925000000000001</v>
      </c>
      <c r="M170">
        <v>0</v>
      </c>
      <c r="N170" t="s">
        <v>14</v>
      </c>
    </row>
    <row r="171" spans="1:14" x14ac:dyDescent="0.35">
      <c r="A171">
        <v>169</v>
      </c>
      <c r="B171">
        <v>170</v>
      </c>
      <c r="C171">
        <v>0</v>
      </c>
      <c r="D171">
        <v>3</v>
      </c>
      <c r="E171" t="s">
        <v>262</v>
      </c>
      <c r="F171" t="s">
        <v>1222</v>
      </c>
      <c r="G171" s="4">
        <v>28</v>
      </c>
      <c r="H171" s="4" t="str">
        <f>IF(Passenger[[#This Row],[Age]]&lt;18,"child",IF(Passenger[[#This Row],[Age]]&lt;50,"Adult","senior"))</f>
        <v>Adult</v>
      </c>
      <c r="I171">
        <v>0</v>
      </c>
      <c r="J171">
        <v>0</v>
      </c>
      <c r="K171">
        <v>1601</v>
      </c>
      <c r="L171" s="3">
        <v>56.495800000000003</v>
      </c>
      <c r="M171">
        <v>0</v>
      </c>
      <c r="N171" t="s">
        <v>14</v>
      </c>
    </row>
    <row r="172" spans="1:14" x14ac:dyDescent="0.35">
      <c r="A172">
        <v>170</v>
      </c>
      <c r="B172">
        <v>171</v>
      </c>
      <c r="C172">
        <v>0</v>
      </c>
      <c r="D172">
        <v>1</v>
      </c>
      <c r="E172" t="s">
        <v>263</v>
      </c>
      <c r="F172" t="s">
        <v>1222</v>
      </c>
      <c r="G172" s="4">
        <v>61</v>
      </c>
      <c r="H172" s="4" t="str">
        <f>IF(Passenger[[#This Row],[Age]]&lt;18,"child",IF(Passenger[[#This Row],[Age]]&lt;50,"Adult","senior"))</f>
        <v>senior</v>
      </c>
      <c r="I172">
        <v>0</v>
      </c>
      <c r="J172">
        <v>0</v>
      </c>
      <c r="K172">
        <v>111240</v>
      </c>
      <c r="L172" s="3">
        <v>33.5</v>
      </c>
      <c r="M172" t="s">
        <v>264</v>
      </c>
      <c r="N172" t="s">
        <v>14</v>
      </c>
    </row>
    <row r="173" spans="1:14" x14ac:dyDescent="0.35">
      <c r="A173">
        <v>171</v>
      </c>
      <c r="B173">
        <v>172</v>
      </c>
      <c r="C173">
        <v>0</v>
      </c>
      <c r="D173">
        <v>3</v>
      </c>
      <c r="E173" t="s">
        <v>265</v>
      </c>
      <c r="F173" t="s">
        <v>1222</v>
      </c>
      <c r="G173" s="4">
        <v>4</v>
      </c>
      <c r="H173" s="4" t="str">
        <f>IF(Passenger[[#This Row],[Age]]&lt;18,"child",IF(Passenger[[#This Row],[Age]]&lt;50,"Adult","senior"))</f>
        <v>child</v>
      </c>
      <c r="I173">
        <v>4</v>
      </c>
      <c r="J173">
        <v>1</v>
      </c>
      <c r="K173">
        <v>382652</v>
      </c>
      <c r="L173" s="3">
        <v>29.125</v>
      </c>
      <c r="M173">
        <v>0</v>
      </c>
      <c r="N173" t="s">
        <v>25</v>
      </c>
    </row>
    <row r="174" spans="1:14" x14ac:dyDescent="0.35">
      <c r="A174">
        <v>172</v>
      </c>
      <c r="B174">
        <v>173</v>
      </c>
      <c r="C174">
        <v>1</v>
      </c>
      <c r="D174">
        <v>3</v>
      </c>
      <c r="E174" t="s">
        <v>266</v>
      </c>
      <c r="F174" t="s">
        <v>1223</v>
      </c>
      <c r="G174" s="4">
        <v>1</v>
      </c>
      <c r="H174" s="4" t="str">
        <f>IF(Passenger[[#This Row],[Age]]&lt;18,"child",IF(Passenger[[#This Row],[Age]]&lt;50,"Adult","senior"))</f>
        <v>child</v>
      </c>
      <c r="I174">
        <v>1</v>
      </c>
      <c r="J174">
        <v>1</v>
      </c>
      <c r="K174">
        <v>347742</v>
      </c>
      <c r="L174" s="3">
        <v>11.1333</v>
      </c>
      <c r="M174">
        <v>0</v>
      </c>
      <c r="N174" t="s">
        <v>14</v>
      </c>
    </row>
    <row r="175" spans="1:14" x14ac:dyDescent="0.35">
      <c r="A175">
        <v>173</v>
      </c>
      <c r="B175">
        <v>174</v>
      </c>
      <c r="C175">
        <v>0</v>
      </c>
      <c r="D175">
        <v>3</v>
      </c>
      <c r="E175" t="s">
        <v>267</v>
      </c>
      <c r="F175" t="s">
        <v>1222</v>
      </c>
      <c r="G175" s="4">
        <v>21</v>
      </c>
      <c r="H175" s="4" t="str">
        <f>IF(Passenger[[#This Row],[Age]]&lt;18,"child",IF(Passenger[[#This Row],[Age]]&lt;50,"Adult","senior"))</f>
        <v>Adult</v>
      </c>
      <c r="I175">
        <v>0</v>
      </c>
      <c r="J175">
        <v>0</v>
      </c>
      <c r="K175" t="s">
        <v>268</v>
      </c>
      <c r="L175" s="3">
        <v>7.9249999999999998</v>
      </c>
      <c r="M175">
        <v>0</v>
      </c>
      <c r="N175" t="s">
        <v>14</v>
      </c>
    </row>
    <row r="176" spans="1:14" x14ac:dyDescent="0.35">
      <c r="A176">
        <v>174</v>
      </c>
      <c r="B176">
        <v>175</v>
      </c>
      <c r="C176">
        <v>0</v>
      </c>
      <c r="D176">
        <v>1</v>
      </c>
      <c r="E176" t="s">
        <v>269</v>
      </c>
      <c r="F176" t="s">
        <v>1222</v>
      </c>
      <c r="G176" s="4">
        <v>56</v>
      </c>
      <c r="H176" s="4" t="str">
        <f>IF(Passenger[[#This Row],[Age]]&lt;18,"child",IF(Passenger[[#This Row],[Age]]&lt;50,"Adult","senior"))</f>
        <v>senior</v>
      </c>
      <c r="I176">
        <v>0</v>
      </c>
      <c r="J176">
        <v>0</v>
      </c>
      <c r="K176">
        <v>17764</v>
      </c>
      <c r="L176" s="3">
        <v>30.695799999999998</v>
      </c>
      <c r="M176" t="s">
        <v>270</v>
      </c>
      <c r="N176" t="s">
        <v>18</v>
      </c>
    </row>
    <row r="177" spans="1:14" x14ac:dyDescent="0.35">
      <c r="A177">
        <v>175</v>
      </c>
      <c r="B177">
        <v>176</v>
      </c>
      <c r="C177">
        <v>0</v>
      </c>
      <c r="D177">
        <v>3</v>
      </c>
      <c r="E177" t="s">
        <v>271</v>
      </c>
      <c r="F177" t="s">
        <v>1222</v>
      </c>
      <c r="G177" s="4">
        <v>18</v>
      </c>
      <c r="H177" s="4" t="str">
        <f>IF(Passenger[[#This Row],[Age]]&lt;18,"child",IF(Passenger[[#This Row],[Age]]&lt;50,"Adult","senior"))</f>
        <v>Adult</v>
      </c>
      <c r="I177">
        <v>1</v>
      </c>
      <c r="J177">
        <v>1</v>
      </c>
      <c r="K177">
        <v>350404</v>
      </c>
      <c r="L177" s="3">
        <v>7.8541999999999996</v>
      </c>
      <c r="M177">
        <v>0</v>
      </c>
      <c r="N177" t="s">
        <v>14</v>
      </c>
    </row>
    <row r="178" spans="1:14" x14ac:dyDescent="0.35">
      <c r="A178">
        <v>176</v>
      </c>
      <c r="B178">
        <v>177</v>
      </c>
      <c r="C178">
        <v>0</v>
      </c>
      <c r="D178">
        <v>3</v>
      </c>
      <c r="E178" t="s">
        <v>272</v>
      </c>
      <c r="F178" t="s">
        <v>1222</v>
      </c>
      <c r="G178">
        <v>0</v>
      </c>
      <c r="H178" s="4" t="str">
        <f>IF(Passenger[[#This Row],[Age]]&lt;18,"child",IF(Passenger[[#This Row],[Age]]&lt;50,"Adult","senior"))</f>
        <v>child</v>
      </c>
      <c r="I178">
        <v>3</v>
      </c>
      <c r="J178">
        <v>1</v>
      </c>
      <c r="K178">
        <v>4133</v>
      </c>
      <c r="L178" s="3">
        <v>25.466699999999999</v>
      </c>
      <c r="M178">
        <v>0</v>
      </c>
      <c r="N178" t="s">
        <v>14</v>
      </c>
    </row>
    <row r="179" spans="1:14" x14ac:dyDescent="0.35">
      <c r="A179">
        <v>177</v>
      </c>
      <c r="B179">
        <v>178</v>
      </c>
      <c r="C179">
        <v>0</v>
      </c>
      <c r="D179">
        <v>1</v>
      </c>
      <c r="E179" t="s">
        <v>273</v>
      </c>
      <c r="F179" t="s">
        <v>1221</v>
      </c>
      <c r="G179" s="4">
        <v>50</v>
      </c>
      <c r="H179" s="4" t="str">
        <f>IF(Passenger[[#This Row],[Age]]&lt;18,"child",IF(Passenger[[#This Row],[Age]]&lt;50,"Adult","senior"))</f>
        <v>senior</v>
      </c>
      <c r="I179">
        <v>0</v>
      </c>
      <c r="J179">
        <v>0</v>
      </c>
      <c r="K179" t="s">
        <v>274</v>
      </c>
      <c r="L179" s="3">
        <v>28.712499999999999</v>
      </c>
      <c r="M179" t="s">
        <v>275</v>
      </c>
      <c r="N179" t="s">
        <v>18</v>
      </c>
    </row>
    <row r="180" spans="1:14" x14ac:dyDescent="0.35">
      <c r="A180">
        <v>178</v>
      </c>
      <c r="B180">
        <v>179</v>
      </c>
      <c r="C180">
        <v>0</v>
      </c>
      <c r="D180">
        <v>2</v>
      </c>
      <c r="E180" t="s">
        <v>276</v>
      </c>
      <c r="F180" t="s">
        <v>1222</v>
      </c>
      <c r="G180" s="4">
        <v>30</v>
      </c>
      <c r="H180" s="4" t="str">
        <f>IF(Passenger[[#This Row],[Age]]&lt;18,"child",IF(Passenger[[#This Row],[Age]]&lt;50,"Adult","senior"))</f>
        <v>Adult</v>
      </c>
      <c r="I180">
        <v>0</v>
      </c>
      <c r="J180">
        <v>0</v>
      </c>
      <c r="K180">
        <v>250653</v>
      </c>
      <c r="L180" s="3">
        <v>13</v>
      </c>
      <c r="M180">
        <v>0</v>
      </c>
      <c r="N180" t="s">
        <v>14</v>
      </c>
    </row>
    <row r="181" spans="1:14" x14ac:dyDescent="0.35">
      <c r="A181">
        <v>179</v>
      </c>
      <c r="B181">
        <v>180</v>
      </c>
      <c r="C181">
        <v>0</v>
      </c>
      <c r="D181">
        <v>3</v>
      </c>
      <c r="E181" t="s">
        <v>277</v>
      </c>
      <c r="F181" t="s">
        <v>1222</v>
      </c>
      <c r="G181" s="4">
        <v>36</v>
      </c>
      <c r="H181" s="4" t="str">
        <f>IF(Passenger[[#This Row],[Age]]&lt;18,"child",IF(Passenger[[#This Row],[Age]]&lt;50,"Adult","senior"))</f>
        <v>Adult</v>
      </c>
      <c r="I181">
        <v>0</v>
      </c>
      <c r="J181">
        <v>0</v>
      </c>
      <c r="K181" t="s">
        <v>278</v>
      </c>
      <c r="L181" s="3">
        <v>0</v>
      </c>
      <c r="M181">
        <v>0</v>
      </c>
      <c r="N181" t="s">
        <v>14</v>
      </c>
    </row>
    <row r="182" spans="1:14" x14ac:dyDescent="0.35">
      <c r="A182">
        <v>180</v>
      </c>
      <c r="B182">
        <v>181</v>
      </c>
      <c r="C182">
        <v>0</v>
      </c>
      <c r="D182">
        <v>3</v>
      </c>
      <c r="E182" t="s">
        <v>279</v>
      </c>
      <c r="F182" t="s">
        <v>1221</v>
      </c>
      <c r="G182">
        <v>0</v>
      </c>
      <c r="H182" s="4" t="str">
        <f>IF(Passenger[[#This Row],[Age]]&lt;18,"child",IF(Passenger[[#This Row],[Age]]&lt;50,"Adult","senior"))</f>
        <v>child</v>
      </c>
      <c r="I182">
        <v>8</v>
      </c>
      <c r="J182">
        <v>2</v>
      </c>
      <c r="K182" t="s">
        <v>249</v>
      </c>
      <c r="L182" s="3">
        <v>69.55</v>
      </c>
      <c r="M182">
        <v>0</v>
      </c>
      <c r="N182" t="s">
        <v>14</v>
      </c>
    </row>
    <row r="183" spans="1:14" x14ac:dyDescent="0.35">
      <c r="A183">
        <v>181</v>
      </c>
      <c r="B183">
        <v>182</v>
      </c>
      <c r="C183">
        <v>0</v>
      </c>
      <c r="D183">
        <v>2</v>
      </c>
      <c r="E183" t="s">
        <v>280</v>
      </c>
      <c r="F183" t="s">
        <v>1222</v>
      </c>
      <c r="G183">
        <v>0</v>
      </c>
      <c r="H183" s="4" t="str">
        <f>IF(Passenger[[#This Row],[Age]]&lt;18,"child",IF(Passenger[[#This Row],[Age]]&lt;50,"Adult","senior"))</f>
        <v>child</v>
      </c>
      <c r="I183">
        <v>0</v>
      </c>
      <c r="J183">
        <v>0</v>
      </c>
      <c r="K183" t="s">
        <v>281</v>
      </c>
      <c r="L183" s="3">
        <v>15.05</v>
      </c>
      <c r="M183">
        <v>0</v>
      </c>
      <c r="N183" t="s">
        <v>18</v>
      </c>
    </row>
    <row r="184" spans="1:14" x14ac:dyDescent="0.35">
      <c r="A184">
        <v>182</v>
      </c>
      <c r="B184">
        <v>183</v>
      </c>
      <c r="C184">
        <v>0</v>
      </c>
      <c r="D184">
        <v>3</v>
      </c>
      <c r="E184" t="s">
        <v>282</v>
      </c>
      <c r="F184" t="s">
        <v>1222</v>
      </c>
      <c r="G184" s="4">
        <v>9</v>
      </c>
      <c r="H184" s="4" t="str">
        <f>IF(Passenger[[#This Row],[Age]]&lt;18,"child",IF(Passenger[[#This Row],[Age]]&lt;50,"Adult","senior"))</f>
        <v>child</v>
      </c>
      <c r="I184">
        <v>4</v>
      </c>
      <c r="J184">
        <v>2</v>
      </c>
      <c r="K184">
        <v>347077</v>
      </c>
      <c r="L184" s="3">
        <v>31.387499999999999</v>
      </c>
      <c r="M184">
        <v>0</v>
      </c>
      <c r="N184" t="s">
        <v>14</v>
      </c>
    </row>
    <row r="185" spans="1:14" x14ac:dyDescent="0.35">
      <c r="A185">
        <v>183</v>
      </c>
      <c r="B185">
        <v>184</v>
      </c>
      <c r="C185">
        <v>1</v>
      </c>
      <c r="D185">
        <v>2</v>
      </c>
      <c r="E185" t="s">
        <v>283</v>
      </c>
      <c r="F185" t="s">
        <v>1222</v>
      </c>
      <c r="G185" s="4">
        <v>1</v>
      </c>
      <c r="H185" s="4" t="str">
        <f>IF(Passenger[[#This Row],[Age]]&lt;18,"child",IF(Passenger[[#This Row],[Age]]&lt;50,"Adult","senior"))</f>
        <v>child</v>
      </c>
      <c r="I185">
        <v>2</v>
      </c>
      <c r="J185">
        <v>1</v>
      </c>
      <c r="K185">
        <v>230136</v>
      </c>
      <c r="L185" s="3">
        <v>39</v>
      </c>
      <c r="M185" t="s">
        <v>284</v>
      </c>
      <c r="N185" t="s">
        <v>14</v>
      </c>
    </row>
    <row r="186" spans="1:14" x14ac:dyDescent="0.35">
      <c r="A186">
        <v>184</v>
      </c>
      <c r="B186">
        <v>185</v>
      </c>
      <c r="C186">
        <v>1</v>
      </c>
      <c r="D186">
        <v>3</v>
      </c>
      <c r="E186" t="s">
        <v>285</v>
      </c>
      <c r="F186" t="s">
        <v>1221</v>
      </c>
      <c r="G186" s="4">
        <v>4</v>
      </c>
      <c r="H186" s="4" t="str">
        <f>IF(Passenger[[#This Row],[Age]]&lt;18,"child",IF(Passenger[[#This Row],[Age]]&lt;50,"Adult","senior"))</f>
        <v>child</v>
      </c>
      <c r="I186">
        <v>0</v>
      </c>
      <c r="J186">
        <v>2</v>
      </c>
      <c r="K186">
        <v>315153</v>
      </c>
      <c r="L186" s="3">
        <v>22.024999999999999</v>
      </c>
      <c r="M186">
        <v>0</v>
      </c>
      <c r="N186" t="s">
        <v>14</v>
      </c>
    </row>
    <row r="187" spans="1:14" x14ac:dyDescent="0.35">
      <c r="A187">
        <v>185</v>
      </c>
      <c r="B187">
        <v>186</v>
      </c>
      <c r="C187">
        <v>0</v>
      </c>
      <c r="D187">
        <v>1</v>
      </c>
      <c r="E187" t="s">
        <v>286</v>
      </c>
      <c r="F187" t="s">
        <v>1222</v>
      </c>
      <c r="G187">
        <v>0</v>
      </c>
      <c r="H187" s="4" t="str">
        <f>IF(Passenger[[#This Row],[Age]]&lt;18,"child",IF(Passenger[[#This Row],[Age]]&lt;50,"Adult","senior"))</f>
        <v>child</v>
      </c>
      <c r="I187">
        <v>0</v>
      </c>
      <c r="J187">
        <v>0</v>
      </c>
      <c r="K187">
        <v>113767</v>
      </c>
      <c r="L187" s="3">
        <v>50</v>
      </c>
      <c r="M187" t="s">
        <v>287</v>
      </c>
      <c r="N187" t="s">
        <v>14</v>
      </c>
    </row>
    <row r="188" spans="1:14" x14ac:dyDescent="0.35">
      <c r="A188">
        <v>186</v>
      </c>
      <c r="B188">
        <v>187</v>
      </c>
      <c r="C188">
        <v>1</v>
      </c>
      <c r="D188">
        <v>3</v>
      </c>
      <c r="E188" t="s">
        <v>288</v>
      </c>
      <c r="F188" t="s">
        <v>1221</v>
      </c>
      <c r="G188">
        <v>0</v>
      </c>
      <c r="H188" s="4" t="str">
        <f>IF(Passenger[[#This Row],[Age]]&lt;18,"child",IF(Passenger[[#This Row],[Age]]&lt;50,"Adult","senior"))</f>
        <v>child</v>
      </c>
      <c r="I188">
        <v>1</v>
      </c>
      <c r="J188">
        <v>0</v>
      </c>
      <c r="K188">
        <v>370365</v>
      </c>
      <c r="L188" s="3">
        <v>15.5</v>
      </c>
      <c r="M188">
        <v>0</v>
      </c>
      <c r="N188" t="s">
        <v>25</v>
      </c>
    </row>
    <row r="189" spans="1:14" x14ac:dyDescent="0.35">
      <c r="A189">
        <v>187</v>
      </c>
      <c r="B189">
        <v>188</v>
      </c>
      <c r="C189">
        <v>1</v>
      </c>
      <c r="D189">
        <v>1</v>
      </c>
      <c r="E189" t="s">
        <v>289</v>
      </c>
      <c r="F189" t="s">
        <v>1222</v>
      </c>
      <c r="G189" s="4">
        <v>45</v>
      </c>
      <c r="H189" s="4" t="str">
        <f>IF(Passenger[[#This Row],[Age]]&lt;18,"child",IF(Passenger[[#This Row],[Age]]&lt;50,"Adult","senior"))</f>
        <v>Adult</v>
      </c>
      <c r="I189">
        <v>0</v>
      </c>
      <c r="J189">
        <v>0</v>
      </c>
      <c r="K189">
        <v>111428</v>
      </c>
      <c r="L189" s="3">
        <v>26.55</v>
      </c>
      <c r="M189">
        <v>0</v>
      </c>
      <c r="N189" t="s">
        <v>14</v>
      </c>
    </row>
    <row r="190" spans="1:14" x14ac:dyDescent="0.35">
      <c r="A190">
        <v>188</v>
      </c>
      <c r="B190">
        <v>189</v>
      </c>
      <c r="C190">
        <v>0</v>
      </c>
      <c r="D190">
        <v>3</v>
      </c>
      <c r="E190" t="s">
        <v>290</v>
      </c>
      <c r="F190" t="s">
        <v>1222</v>
      </c>
      <c r="G190" s="4">
        <v>40</v>
      </c>
      <c r="H190" s="4" t="str">
        <f>IF(Passenger[[#This Row],[Age]]&lt;18,"child",IF(Passenger[[#This Row],[Age]]&lt;50,"Adult","senior"))</f>
        <v>Adult</v>
      </c>
      <c r="I190">
        <v>1</v>
      </c>
      <c r="J190">
        <v>1</v>
      </c>
      <c r="K190">
        <v>364849</v>
      </c>
      <c r="L190" s="3">
        <v>15.5</v>
      </c>
      <c r="M190">
        <v>0</v>
      </c>
      <c r="N190" t="s">
        <v>25</v>
      </c>
    </row>
    <row r="191" spans="1:14" x14ac:dyDescent="0.35">
      <c r="A191">
        <v>189</v>
      </c>
      <c r="B191">
        <v>190</v>
      </c>
      <c r="C191">
        <v>0</v>
      </c>
      <c r="D191">
        <v>3</v>
      </c>
      <c r="E191" t="s">
        <v>291</v>
      </c>
      <c r="F191" t="s">
        <v>1222</v>
      </c>
      <c r="G191" s="4">
        <v>36</v>
      </c>
      <c r="H191" s="4" t="str">
        <f>IF(Passenger[[#This Row],[Age]]&lt;18,"child",IF(Passenger[[#This Row],[Age]]&lt;50,"Adult","senior"))</f>
        <v>Adult</v>
      </c>
      <c r="I191">
        <v>0</v>
      </c>
      <c r="J191">
        <v>0</v>
      </c>
      <c r="K191">
        <v>349247</v>
      </c>
      <c r="L191" s="3">
        <v>7.8958000000000004</v>
      </c>
      <c r="M191">
        <v>0</v>
      </c>
      <c r="N191" t="s">
        <v>14</v>
      </c>
    </row>
    <row r="192" spans="1:14" x14ac:dyDescent="0.35">
      <c r="A192">
        <v>190</v>
      </c>
      <c r="B192">
        <v>191</v>
      </c>
      <c r="C192">
        <v>1</v>
      </c>
      <c r="D192">
        <v>2</v>
      </c>
      <c r="E192" t="s">
        <v>292</v>
      </c>
      <c r="F192" t="s">
        <v>1221</v>
      </c>
      <c r="G192" s="4">
        <v>32</v>
      </c>
      <c r="H192" s="4" t="str">
        <f>IF(Passenger[[#This Row],[Age]]&lt;18,"child",IF(Passenger[[#This Row],[Age]]&lt;50,"Adult","senior"))</f>
        <v>Adult</v>
      </c>
      <c r="I192">
        <v>0</v>
      </c>
      <c r="J192">
        <v>0</v>
      </c>
      <c r="K192">
        <v>234604</v>
      </c>
      <c r="L192" s="3">
        <v>13</v>
      </c>
      <c r="M192">
        <v>0</v>
      </c>
      <c r="N192" t="s">
        <v>14</v>
      </c>
    </row>
    <row r="193" spans="1:14" x14ac:dyDescent="0.35">
      <c r="A193">
        <v>191</v>
      </c>
      <c r="B193">
        <v>192</v>
      </c>
      <c r="C193">
        <v>0</v>
      </c>
      <c r="D193">
        <v>2</v>
      </c>
      <c r="E193" t="s">
        <v>293</v>
      </c>
      <c r="F193" t="s">
        <v>1222</v>
      </c>
      <c r="G193" s="4">
        <v>19</v>
      </c>
      <c r="H193" s="4" t="str">
        <f>IF(Passenger[[#This Row],[Age]]&lt;18,"child",IF(Passenger[[#This Row],[Age]]&lt;50,"Adult","senior"))</f>
        <v>Adult</v>
      </c>
      <c r="I193">
        <v>0</v>
      </c>
      <c r="J193">
        <v>0</v>
      </c>
      <c r="K193">
        <v>28424</v>
      </c>
      <c r="L193" s="3">
        <v>13</v>
      </c>
      <c r="M193">
        <v>0</v>
      </c>
      <c r="N193" t="s">
        <v>14</v>
      </c>
    </row>
    <row r="194" spans="1:14" x14ac:dyDescent="0.35">
      <c r="A194">
        <v>192</v>
      </c>
      <c r="B194">
        <v>193</v>
      </c>
      <c r="C194">
        <v>1</v>
      </c>
      <c r="D194">
        <v>3</v>
      </c>
      <c r="E194" t="s">
        <v>294</v>
      </c>
      <c r="F194" t="s">
        <v>1221</v>
      </c>
      <c r="G194" s="4">
        <v>19</v>
      </c>
      <c r="H194" s="4" t="str">
        <f>IF(Passenger[[#This Row],[Age]]&lt;18,"child",IF(Passenger[[#This Row],[Age]]&lt;50,"Adult","senior"))</f>
        <v>Adult</v>
      </c>
      <c r="I194">
        <v>1</v>
      </c>
      <c r="J194">
        <v>0</v>
      </c>
      <c r="K194">
        <v>350046</v>
      </c>
      <c r="L194" s="3">
        <v>7.8541999999999996</v>
      </c>
      <c r="M194">
        <v>0</v>
      </c>
      <c r="N194" t="s">
        <v>14</v>
      </c>
    </row>
    <row r="195" spans="1:14" x14ac:dyDescent="0.35">
      <c r="A195">
        <v>193</v>
      </c>
      <c r="B195">
        <v>194</v>
      </c>
      <c r="C195">
        <v>1</v>
      </c>
      <c r="D195">
        <v>2</v>
      </c>
      <c r="E195" t="s">
        <v>295</v>
      </c>
      <c r="F195" t="s">
        <v>1222</v>
      </c>
      <c r="G195" s="4">
        <v>3</v>
      </c>
      <c r="H195" s="4" t="str">
        <f>IF(Passenger[[#This Row],[Age]]&lt;18,"child",IF(Passenger[[#This Row],[Age]]&lt;50,"Adult","senior"))</f>
        <v>child</v>
      </c>
      <c r="I195">
        <v>1</v>
      </c>
      <c r="J195">
        <v>1</v>
      </c>
      <c r="K195">
        <v>230080</v>
      </c>
      <c r="L195" s="3">
        <v>26</v>
      </c>
      <c r="M195" t="s">
        <v>230</v>
      </c>
      <c r="N195" t="s">
        <v>14</v>
      </c>
    </row>
    <row r="196" spans="1:14" x14ac:dyDescent="0.35">
      <c r="A196">
        <v>194</v>
      </c>
      <c r="B196">
        <v>195</v>
      </c>
      <c r="C196">
        <v>1</v>
      </c>
      <c r="D196">
        <v>1</v>
      </c>
      <c r="E196" t="s">
        <v>296</v>
      </c>
      <c r="F196" t="s">
        <v>1221</v>
      </c>
      <c r="G196" s="4">
        <v>44</v>
      </c>
      <c r="H196" s="4" t="str">
        <f>IF(Passenger[[#This Row],[Age]]&lt;18,"child",IF(Passenger[[#This Row],[Age]]&lt;50,"Adult","senior"))</f>
        <v>Adult</v>
      </c>
      <c r="I196">
        <v>0</v>
      </c>
      <c r="J196">
        <v>0</v>
      </c>
      <c r="K196" t="s">
        <v>297</v>
      </c>
      <c r="L196" s="3">
        <v>27.720800000000001</v>
      </c>
      <c r="M196" t="s">
        <v>298</v>
      </c>
      <c r="N196" t="s">
        <v>18</v>
      </c>
    </row>
    <row r="197" spans="1:14" x14ac:dyDescent="0.35">
      <c r="A197">
        <v>195</v>
      </c>
      <c r="B197">
        <v>196</v>
      </c>
      <c r="C197">
        <v>1</v>
      </c>
      <c r="D197">
        <v>1</v>
      </c>
      <c r="E197" t="s">
        <v>299</v>
      </c>
      <c r="F197" t="s">
        <v>1221</v>
      </c>
      <c r="G197" s="4">
        <v>58</v>
      </c>
      <c r="H197" s="4" t="str">
        <f>IF(Passenger[[#This Row],[Age]]&lt;18,"child",IF(Passenger[[#This Row],[Age]]&lt;50,"Adult","senior"))</f>
        <v>senior</v>
      </c>
      <c r="I197">
        <v>0</v>
      </c>
      <c r="J197">
        <v>0</v>
      </c>
      <c r="K197" t="s">
        <v>61</v>
      </c>
      <c r="L197" s="3">
        <v>146.52080000000001</v>
      </c>
      <c r="M197" t="s">
        <v>300</v>
      </c>
      <c r="N197" t="s">
        <v>18</v>
      </c>
    </row>
    <row r="198" spans="1:14" x14ac:dyDescent="0.35">
      <c r="A198">
        <v>196</v>
      </c>
      <c r="B198">
        <v>197</v>
      </c>
      <c r="C198">
        <v>0</v>
      </c>
      <c r="D198">
        <v>3</v>
      </c>
      <c r="E198" t="s">
        <v>301</v>
      </c>
      <c r="F198" t="s">
        <v>1222</v>
      </c>
      <c r="G198">
        <v>0</v>
      </c>
      <c r="H198" s="4" t="str">
        <f>IF(Passenger[[#This Row],[Age]]&lt;18,"child",IF(Passenger[[#This Row],[Age]]&lt;50,"Adult","senior"))</f>
        <v>child</v>
      </c>
      <c r="I198">
        <v>0</v>
      </c>
      <c r="J198">
        <v>0</v>
      </c>
      <c r="K198">
        <v>368703</v>
      </c>
      <c r="L198" s="3">
        <v>7.75</v>
      </c>
      <c r="M198">
        <v>0</v>
      </c>
      <c r="N198" t="s">
        <v>25</v>
      </c>
    </row>
    <row r="199" spans="1:14" x14ac:dyDescent="0.35">
      <c r="A199">
        <v>197</v>
      </c>
      <c r="B199">
        <v>198</v>
      </c>
      <c r="C199">
        <v>0</v>
      </c>
      <c r="D199">
        <v>3</v>
      </c>
      <c r="E199" t="s">
        <v>302</v>
      </c>
      <c r="F199" t="s">
        <v>1222</v>
      </c>
      <c r="G199" s="4">
        <v>42</v>
      </c>
      <c r="H199" s="4" t="str">
        <f>IF(Passenger[[#This Row],[Age]]&lt;18,"child",IF(Passenger[[#This Row],[Age]]&lt;50,"Adult","senior"))</f>
        <v>Adult</v>
      </c>
      <c r="I199">
        <v>0</v>
      </c>
      <c r="J199">
        <v>1</v>
      </c>
      <c r="K199">
        <v>4579</v>
      </c>
      <c r="L199" s="3">
        <v>8.4041999999999994</v>
      </c>
      <c r="M199">
        <v>0</v>
      </c>
      <c r="N199" t="s">
        <v>14</v>
      </c>
    </row>
    <row r="200" spans="1:14" x14ac:dyDescent="0.35">
      <c r="A200">
        <v>198</v>
      </c>
      <c r="B200">
        <v>199</v>
      </c>
      <c r="C200">
        <v>1</v>
      </c>
      <c r="D200">
        <v>3</v>
      </c>
      <c r="E200" t="s">
        <v>303</v>
      </c>
      <c r="F200" t="s">
        <v>1221</v>
      </c>
      <c r="G200">
        <v>0</v>
      </c>
      <c r="H200" s="4" t="str">
        <f>IF(Passenger[[#This Row],[Age]]&lt;18,"child",IF(Passenger[[#This Row],[Age]]&lt;50,"Adult","senior"))</f>
        <v>child</v>
      </c>
      <c r="I200">
        <v>0</v>
      </c>
      <c r="J200">
        <v>0</v>
      </c>
      <c r="K200">
        <v>370370</v>
      </c>
      <c r="L200" s="3">
        <v>7.75</v>
      </c>
      <c r="M200">
        <v>0</v>
      </c>
      <c r="N200" t="s">
        <v>25</v>
      </c>
    </row>
    <row r="201" spans="1:14" x14ac:dyDescent="0.35">
      <c r="A201">
        <v>199</v>
      </c>
      <c r="B201">
        <v>200</v>
      </c>
      <c r="C201">
        <v>0</v>
      </c>
      <c r="D201">
        <v>2</v>
      </c>
      <c r="E201" t="s">
        <v>304</v>
      </c>
      <c r="F201" t="s">
        <v>1221</v>
      </c>
      <c r="G201" s="4">
        <v>24</v>
      </c>
      <c r="H201" s="4" t="str">
        <f>IF(Passenger[[#This Row],[Age]]&lt;18,"child",IF(Passenger[[#This Row],[Age]]&lt;50,"Adult","senior"))</f>
        <v>Adult</v>
      </c>
      <c r="I201">
        <v>0</v>
      </c>
      <c r="J201">
        <v>0</v>
      </c>
      <c r="K201">
        <v>248747</v>
      </c>
      <c r="L201" s="3">
        <v>13</v>
      </c>
      <c r="M201">
        <v>0</v>
      </c>
      <c r="N201" t="s">
        <v>14</v>
      </c>
    </row>
    <row r="202" spans="1:14" x14ac:dyDescent="0.35">
      <c r="A202">
        <v>200</v>
      </c>
      <c r="B202">
        <v>201</v>
      </c>
      <c r="C202">
        <v>0</v>
      </c>
      <c r="D202">
        <v>3</v>
      </c>
      <c r="E202" t="s">
        <v>305</v>
      </c>
      <c r="F202" t="s">
        <v>1222</v>
      </c>
      <c r="G202" s="4">
        <v>28</v>
      </c>
      <c r="H202" s="4" t="str">
        <f>IF(Passenger[[#This Row],[Age]]&lt;18,"child",IF(Passenger[[#This Row],[Age]]&lt;50,"Adult","senior"))</f>
        <v>Adult</v>
      </c>
      <c r="I202">
        <v>0</v>
      </c>
      <c r="J202">
        <v>0</v>
      </c>
      <c r="K202">
        <v>345770</v>
      </c>
      <c r="L202" s="3">
        <v>9.5</v>
      </c>
      <c r="M202">
        <v>0</v>
      </c>
      <c r="N202" t="s">
        <v>14</v>
      </c>
    </row>
    <row r="203" spans="1:14" x14ac:dyDescent="0.35">
      <c r="A203">
        <v>201</v>
      </c>
      <c r="B203">
        <v>202</v>
      </c>
      <c r="C203">
        <v>0</v>
      </c>
      <c r="D203">
        <v>3</v>
      </c>
      <c r="E203" t="s">
        <v>306</v>
      </c>
      <c r="F203" t="s">
        <v>1222</v>
      </c>
      <c r="G203">
        <v>0</v>
      </c>
      <c r="H203" s="4" t="str">
        <f>IF(Passenger[[#This Row],[Age]]&lt;18,"child",IF(Passenger[[#This Row],[Age]]&lt;50,"Adult","senior"))</f>
        <v>child</v>
      </c>
      <c r="I203">
        <v>8</v>
      </c>
      <c r="J203">
        <v>2</v>
      </c>
      <c r="K203" t="s">
        <v>249</v>
      </c>
      <c r="L203" s="3">
        <v>69.55</v>
      </c>
      <c r="M203">
        <v>0</v>
      </c>
      <c r="N203" t="s">
        <v>14</v>
      </c>
    </row>
    <row r="204" spans="1:14" x14ac:dyDescent="0.35">
      <c r="A204">
        <v>202</v>
      </c>
      <c r="B204">
        <v>203</v>
      </c>
      <c r="C204">
        <v>0</v>
      </c>
      <c r="D204">
        <v>3</v>
      </c>
      <c r="E204" t="s">
        <v>307</v>
      </c>
      <c r="F204" t="s">
        <v>1222</v>
      </c>
      <c r="G204" s="4">
        <v>34</v>
      </c>
      <c r="H204" s="4" t="str">
        <f>IF(Passenger[[#This Row],[Age]]&lt;18,"child",IF(Passenger[[#This Row],[Age]]&lt;50,"Adult","senior"))</f>
        <v>Adult</v>
      </c>
      <c r="I204">
        <v>0</v>
      </c>
      <c r="J204">
        <v>0</v>
      </c>
      <c r="K204">
        <v>3101264</v>
      </c>
      <c r="L204" s="3">
        <v>6.4958</v>
      </c>
      <c r="M204">
        <v>0</v>
      </c>
      <c r="N204" t="s">
        <v>14</v>
      </c>
    </row>
    <row r="205" spans="1:14" x14ac:dyDescent="0.35">
      <c r="A205">
        <v>203</v>
      </c>
      <c r="B205">
        <v>204</v>
      </c>
      <c r="C205">
        <v>0</v>
      </c>
      <c r="D205">
        <v>3</v>
      </c>
      <c r="E205" t="s">
        <v>308</v>
      </c>
      <c r="F205" t="s">
        <v>1222</v>
      </c>
      <c r="G205" s="4">
        <v>45.5</v>
      </c>
      <c r="H205" s="4" t="str">
        <f>IF(Passenger[[#This Row],[Age]]&lt;18,"child",IF(Passenger[[#This Row],[Age]]&lt;50,"Adult","senior"))</f>
        <v>Adult</v>
      </c>
      <c r="I205">
        <v>0</v>
      </c>
      <c r="J205">
        <v>0</v>
      </c>
      <c r="K205">
        <v>2628</v>
      </c>
      <c r="L205" s="3">
        <v>7.2249999999999996</v>
      </c>
      <c r="M205">
        <v>0</v>
      </c>
      <c r="N205" t="s">
        <v>18</v>
      </c>
    </row>
    <row r="206" spans="1:14" x14ac:dyDescent="0.35">
      <c r="A206">
        <v>204</v>
      </c>
      <c r="B206">
        <v>205</v>
      </c>
      <c r="C206">
        <v>1</v>
      </c>
      <c r="D206">
        <v>3</v>
      </c>
      <c r="E206" t="s">
        <v>309</v>
      </c>
      <c r="F206" t="s">
        <v>1222</v>
      </c>
      <c r="G206" s="4">
        <v>18</v>
      </c>
      <c r="H206" s="4" t="str">
        <f>IF(Passenger[[#This Row],[Age]]&lt;18,"child",IF(Passenger[[#This Row],[Age]]&lt;50,"Adult","senior"))</f>
        <v>Adult</v>
      </c>
      <c r="I206">
        <v>0</v>
      </c>
      <c r="J206">
        <v>0</v>
      </c>
      <c r="K206" t="s">
        <v>310</v>
      </c>
      <c r="L206" s="3">
        <v>8.0500000000000007</v>
      </c>
      <c r="M206">
        <v>0</v>
      </c>
      <c r="N206" t="s">
        <v>14</v>
      </c>
    </row>
    <row r="207" spans="1:14" x14ac:dyDescent="0.35">
      <c r="A207">
        <v>205</v>
      </c>
      <c r="B207">
        <v>206</v>
      </c>
      <c r="C207">
        <v>0</v>
      </c>
      <c r="D207">
        <v>3</v>
      </c>
      <c r="E207" t="s">
        <v>311</v>
      </c>
      <c r="F207" t="s">
        <v>1221</v>
      </c>
      <c r="G207" s="4">
        <v>2</v>
      </c>
      <c r="H207" s="4" t="str">
        <f>IF(Passenger[[#This Row],[Age]]&lt;18,"child",IF(Passenger[[#This Row],[Age]]&lt;50,"Adult","senior"))</f>
        <v>child</v>
      </c>
      <c r="I207">
        <v>0</v>
      </c>
      <c r="J207">
        <v>1</v>
      </c>
      <c r="K207">
        <v>347054</v>
      </c>
      <c r="L207" s="3">
        <v>10.4625</v>
      </c>
      <c r="M207" t="s">
        <v>33</v>
      </c>
      <c r="N207" t="s">
        <v>14</v>
      </c>
    </row>
    <row r="208" spans="1:14" x14ac:dyDescent="0.35">
      <c r="A208">
        <v>206</v>
      </c>
      <c r="B208">
        <v>207</v>
      </c>
      <c r="C208">
        <v>0</v>
      </c>
      <c r="D208">
        <v>3</v>
      </c>
      <c r="E208" t="s">
        <v>312</v>
      </c>
      <c r="F208" t="s">
        <v>1222</v>
      </c>
      <c r="G208" s="4">
        <v>32</v>
      </c>
      <c r="H208" s="4" t="str">
        <f>IF(Passenger[[#This Row],[Age]]&lt;18,"child",IF(Passenger[[#This Row],[Age]]&lt;50,"Adult","senior"))</f>
        <v>Adult</v>
      </c>
      <c r="I208">
        <v>1</v>
      </c>
      <c r="J208">
        <v>0</v>
      </c>
      <c r="K208">
        <v>3101278</v>
      </c>
      <c r="L208" s="3">
        <v>15.85</v>
      </c>
      <c r="M208">
        <v>0</v>
      </c>
      <c r="N208" t="s">
        <v>14</v>
      </c>
    </row>
    <row r="209" spans="1:14" x14ac:dyDescent="0.35">
      <c r="A209">
        <v>207</v>
      </c>
      <c r="B209">
        <v>208</v>
      </c>
      <c r="C209">
        <v>1</v>
      </c>
      <c r="D209">
        <v>3</v>
      </c>
      <c r="E209" t="s">
        <v>313</v>
      </c>
      <c r="F209" t="s">
        <v>1222</v>
      </c>
      <c r="G209" s="4">
        <v>26</v>
      </c>
      <c r="H209" s="4" t="str">
        <f>IF(Passenger[[#This Row],[Age]]&lt;18,"child",IF(Passenger[[#This Row],[Age]]&lt;50,"Adult","senior"))</f>
        <v>Adult</v>
      </c>
      <c r="I209">
        <v>0</v>
      </c>
      <c r="J209">
        <v>0</v>
      </c>
      <c r="K209">
        <v>2699</v>
      </c>
      <c r="L209" s="3">
        <v>18.787500000000001</v>
      </c>
      <c r="M209">
        <v>0</v>
      </c>
      <c r="N209" t="s">
        <v>18</v>
      </c>
    </row>
    <row r="210" spans="1:14" x14ac:dyDescent="0.35">
      <c r="A210">
        <v>208</v>
      </c>
      <c r="B210">
        <v>209</v>
      </c>
      <c r="C210">
        <v>1</v>
      </c>
      <c r="D210">
        <v>3</v>
      </c>
      <c r="E210" t="s">
        <v>314</v>
      </c>
      <c r="F210" t="s">
        <v>1221</v>
      </c>
      <c r="G210" s="4">
        <v>16</v>
      </c>
      <c r="H210" s="4" t="str">
        <f>IF(Passenger[[#This Row],[Age]]&lt;18,"child",IF(Passenger[[#This Row],[Age]]&lt;50,"Adult","senior"))</f>
        <v>child</v>
      </c>
      <c r="I210">
        <v>0</v>
      </c>
      <c r="J210">
        <v>0</v>
      </c>
      <c r="K210">
        <v>367231</v>
      </c>
      <c r="L210" s="3">
        <v>7.75</v>
      </c>
      <c r="M210">
        <v>0</v>
      </c>
      <c r="N210" t="s">
        <v>25</v>
      </c>
    </row>
    <row r="211" spans="1:14" x14ac:dyDescent="0.35">
      <c r="A211">
        <v>209</v>
      </c>
      <c r="B211">
        <v>210</v>
      </c>
      <c r="C211">
        <v>1</v>
      </c>
      <c r="D211">
        <v>1</v>
      </c>
      <c r="E211" t="s">
        <v>315</v>
      </c>
      <c r="F211" t="s">
        <v>1222</v>
      </c>
      <c r="G211" s="4">
        <v>40</v>
      </c>
      <c r="H211" s="4" t="str">
        <f>IF(Passenger[[#This Row],[Age]]&lt;18,"child",IF(Passenger[[#This Row],[Age]]&lt;50,"Adult","senior"))</f>
        <v>Adult</v>
      </c>
      <c r="I211">
        <v>0</v>
      </c>
      <c r="J211">
        <v>0</v>
      </c>
      <c r="K211">
        <v>112277</v>
      </c>
      <c r="L211" s="3">
        <v>31</v>
      </c>
      <c r="M211" t="s">
        <v>316</v>
      </c>
      <c r="N211" t="s">
        <v>18</v>
      </c>
    </row>
    <row r="212" spans="1:14" x14ac:dyDescent="0.35">
      <c r="A212">
        <v>210</v>
      </c>
      <c r="B212">
        <v>211</v>
      </c>
      <c r="C212">
        <v>0</v>
      </c>
      <c r="D212">
        <v>3</v>
      </c>
      <c r="E212" t="s">
        <v>317</v>
      </c>
      <c r="F212" t="s">
        <v>1222</v>
      </c>
      <c r="G212" s="4">
        <v>24</v>
      </c>
      <c r="H212" s="4" t="str">
        <f>IF(Passenger[[#This Row],[Age]]&lt;18,"child",IF(Passenger[[#This Row],[Age]]&lt;50,"Adult","senior"))</f>
        <v>Adult</v>
      </c>
      <c r="I212">
        <v>0</v>
      </c>
      <c r="J212">
        <v>0</v>
      </c>
      <c r="K212" t="s">
        <v>318</v>
      </c>
      <c r="L212" s="3">
        <v>7.05</v>
      </c>
      <c r="M212">
        <v>0</v>
      </c>
      <c r="N212" t="s">
        <v>14</v>
      </c>
    </row>
    <row r="213" spans="1:14" x14ac:dyDescent="0.35">
      <c r="A213">
        <v>211</v>
      </c>
      <c r="B213">
        <v>212</v>
      </c>
      <c r="C213">
        <v>1</v>
      </c>
      <c r="D213">
        <v>2</v>
      </c>
      <c r="E213" t="s">
        <v>319</v>
      </c>
      <c r="F213" t="s">
        <v>1221</v>
      </c>
      <c r="G213" s="4">
        <v>35</v>
      </c>
      <c r="H213" s="4" t="str">
        <f>IF(Passenger[[#This Row],[Age]]&lt;18,"child",IF(Passenger[[#This Row],[Age]]&lt;50,"Adult","senior"))</f>
        <v>Adult</v>
      </c>
      <c r="I213">
        <v>0</v>
      </c>
      <c r="J213">
        <v>0</v>
      </c>
      <c r="K213" t="s">
        <v>320</v>
      </c>
      <c r="L213" s="3">
        <v>21</v>
      </c>
      <c r="M213">
        <v>0</v>
      </c>
      <c r="N213" t="s">
        <v>14</v>
      </c>
    </row>
    <row r="214" spans="1:14" x14ac:dyDescent="0.35">
      <c r="A214">
        <v>212</v>
      </c>
      <c r="B214">
        <v>213</v>
      </c>
      <c r="C214">
        <v>0</v>
      </c>
      <c r="D214">
        <v>3</v>
      </c>
      <c r="E214" t="s">
        <v>321</v>
      </c>
      <c r="F214" t="s">
        <v>1222</v>
      </c>
      <c r="G214" s="4">
        <v>22</v>
      </c>
      <c r="H214" s="4" t="str">
        <f>IF(Passenger[[#This Row],[Age]]&lt;18,"child",IF(Passenger[[#This Row],[Age]]&lt;50,"Adult","senior"))</f>
        <v>Adult</v>
      </c>
      <c r="I214">
        <v>0</v>
      </c>
      <c r="J214">
        <v>0</v>
      </c>
      <c r="K214" t="s">
        <v>322</v>
      </c>
      <c r="L214" s="3">
        <v>7.25</v>
      </c>
      <c r="M214">
        <v>0</v>
      </c>
      <c r="N214" t="s">
        <v>14</v>
      </c>
    </row>
    <row r="215" spans="1:14" x14ac:dyDescent="0.35">
      <c r="A215">
        <v>213</v>
      </c>
      <c r="B215">
        <v>214</v>
      </c>
      <c r="C215">
        <v>0</v>
      </c>
      <c r="D215">
        <v>2</v>
      </c>
      <c r="E215" t="s">
        <v>323</v>
      </c>
      <c r="F215" t="s">
        <v>1222</v>
      </c>
      <c r="G215" s="4">
        <v>30</v>
      </c>
      <c r="H215" s="4" t="str">
        <f>IF(Passenger[[#This Row],[Age]]&lt;18,"child",IF(Passenger[[#This Row],[Age]]&lt;50,"Adult","senior"))</f>
        <v>Adult</v>
      </c>
      <c r="I215">
        <v>0</v>
      </c>
      <c r="J215">
        <v>0</v>
      </c>
      <c r="K215">
        <v>250646</v>
      </c>
      <c r="L215" s="3">
        <v>13</v>
      </c>
      <c r="M215">
        <v>0</v>
      </c>
      <c r="N215" t="s">
        <v>14</v>
      </c>
    </row>
    <row r="216" spans="1:14" x14ac:dyDescent="0.35">
      <c r="A216">
        <v>214</v>
      </c>
      <c r="B216">
        <v>215</v>
      </c>
      <c r="C216">
        <v>0</v>
      </c>
      <c r="D216">
        <v>3</v>
      </c>
      <c r="E216" t="s">
        <v>324</v>
      </c>
      <c r="F216" t="s">
        <v>1222</v>
      </c>
      <c r="G216">
        <v>0</v>
      </c>
      <c r="H216" s="4" t="str">
        <f>IF(Passenger[[#This Row],[Age]]&lt;18,"child",IF(Passenger[[#This Row],[Age]]&lt;50,"Adult","senior"))</f>
        <v>child</v>
      </c>
      <c r="I216">
        <v>1</v>
      </c>
      <c r="J216">
        <v>0</v>
      </c>
      <c r="K216">
        <v>367229</v>
      </c>
      <c r="L216" s="3">
        <v>7.75</v>
      </c>
      <c r="M216">
        <v>0</v>
      </c>
      <c r="N216" t="s">
        <v>25</v>
      </c>
    </row>
    <row r="217" spans="1:14" x14ac:dyDescent="0.35">
      <c r="A217">
        <v>215</v>
      </c>
      <c r="B217">
        <v>216</v>
      </c>
      <c r="C217">
        <v>1</v>
      </c>
      <c r="D217">
        <v>1</v>
      </c>
      <c r="E217" t="s">
        <v>325</v>
      </c>
      <c r="F217" t="s">
        <v>1221</v>
      </c>
      <c r="G217" s="4">
        <v>31</v>
      </c>
      <c r="H217" s="4" t="str">
        <f>IF(Passenger[[#This Row],[Age]]&lt;18,"child",IF(Passenger[[#This Row],[Age]]&lt;50,"Adult","senior"))</f>
        <v>Adult</v>
      </c>
      <c r="I217">
        <v>1</v>
      </c>
      <c r="J217">
        <v>0</v>
      </c>
      <c r="K217">
        <v>35273</v>
      </c>
      <c r="L217" s="3">
        <v>113.27500000000001</v>
      </c>
      <c r="M217" t="s">
        <v>326</v>
      </c>
      <c r="N217" t="s">
        <v>18</v>
      </c>
    </row>
    <row r="218" spans="1:14" x14ac:dyDescent="0.35">
      <c r="A218">
        <v>216</v>
      </c>
      <c r="B218">
        <v>217</v>
      </c>
      <c r="C218">
        <v>1</v>
      </c>
      <c r="D218">
        <v>3</v>
      </c>
      <c r="E218" t="s">
        <v>327</v>
      </c>
      <c r="F218" t="s">
        <v>1221</v>
      </c>
      <c r="G218" s="4">
        <v>27</v>
      </c>
      <c r="H218" s="4" t="str">
        <f>IF(Passenger[[#This Row],[Age]]&lt;18,"child",IF(Passenger[[#This Row],[Age]]&lt;50,"Adult","senior"))</f>
        <v>Adult</v>
      </c>
      <c r="I218">
        <v>0</v>
      </c>
      <c r="J218">
        <v>0</v>
      </c>
      <c r="K218" t="s">
        <v>328</v>
      </c>
      <c r="L218" s="3">
        <v>7.9249999999999998</v>
      </c>
      <c r="M218">
        <v>0</v>
      </c>
      <c r="N218" t="s">
        <v>14</v>
      </c>
    </row>
    <row r="219" spans="1:14" x14ac:dyDescent="0.35">
      <c r="A219">
        <v>217</v>
      </c>
      <c r="B219">
        <v>218</v>
      </c>
      <c r="C219">
        <v>0</v>
      </c>
      <c r="D219">
        <v>2</v>
      </c>
      <c r="E219" t="s">
        <v>329</v>
      </c>
      <c r="F219" t="s">
        <v>1222</v>
      </c>
      <c r="G219" s="4">
        <v>42</v>
      </c>
      <c r="H219" s="4" t="str">
        <f>IF(Passenger[[#This Row],[Age]]&lt;18,"child",IF(Passenger[[#This Row],[Age]]&lt;50,"Adult","senior"))</f>
        <v>Adult</v>
      </c>
      <c r="I219">
        <v>1</v>
      </c>
      <c r="J219">
        <v>0</v>
      </c>
      <c r="K219">
        <v>243847</v>
      </c>
      <c r="L219" s="3">
        <v>27</v>
      </c>
      <c r="M219">
        <v>0</v>
      </c>
      <c r="N219" t="s">
        <v>14</v>
      </c>
    </row>
    <row r="220" spans="1:14" x14ac:dyDescent="0.35">
      <c r="A220">
        <v>218</v>
      </c>
      <c r="B220">
        <v>219</v>
      </c>
      <c r="C220">
        <v>1</v>
      </c>
      <c r="D220">
        <v>1</v>
      </c>
      <c r="E220" t="s">
        <v>330</v>
      </c>
      <c r="F220" t="s">
        <v>1221</v>
      </c>
      <c r="G220" s="4">
        <v>32</v>
      </c>
      <c r="H220" s="4" t="str">
        <f>IF(Passenger[[#This Row],[Age]]&lt;18,"child",IF(Passenger[[#This Row],[Age]]&lt;50,"Adult","senior"))</f>
        <v>Adult</v>
      </c>
      <c r="I220">
        <v>0</v>
      </c>
      <c r="J220">
        <v>0</v>
      </c>
      <c r="K220">
        <v>11813</v>
      </c>
      <c r="L220" s="3">
        <v>76.291700000000006</v>
      </c>
      <c r="M220" t="s">
        <v>331</v>
      </c>
      <c r="N220" t="s">
        <v>18</v>
      </c>
    </row>
    <row r="221" spans="1:14" x14ac:dyDescent="0.35">
      <c r="A221">
        <v>219</v>
      </c>
      <c r="B221">
        <v>220</v>
      </c>
      <c r="C221">
        <v>0</v>
      </c>
      <c r="D221">
        <v>2</v>
      </c>
      <c r="E221" t="s">
        <v>332</v>
      </c>
      <c r="F221" t="s">
        <v>1222</v>
      </c>
      <c r="G221" s="4">
        <v>30</v>
      </c>
      <c r="H221" s="4" t="str">
        <f>IF(Passenger[[#This Row],[Age]]&lt;18,"child",IF(Passenger[[#This Row],[Age]]&lt;50,"Adult","senior"))</f>
        <v>Adult</v>
      </c>
      <c r="I221">
        <v>0</v>
      </c>
      <c r="J221">
        <v>0</v>
      </c>
      <c r="K221" t="s">
        <v>333</v>
      </c>
      <c r="L221" s="3">
        <v>10.5</v>
      </c>
      <c r="M221">
        <v>0</v>
      </c>
      <c r="N221" t="s">
        <v>14</v>
      </c>
    </row>
    <row r="222" spans="1:14" x14ac:dyDescent="0.35">
      <c r="A222">
        <v>220</v>
      </c>
      <c r="B222">
        <v>221</v>
      </c>
      <c r="C222">
        <v>1</v>
      </c>
      <c r="D222">
        <v>3</v>
      </c>
      <c r="E222" t="s">
        <v>334</v>
      </c>
      <c r="F222" t="s">
        <v>1222</v>
      </c>
      <c r="G222" s="4">
        <v>16</v>
      </c>
      <c r="H222" s="4" t="str">
        <f>IF(Passenger[[#This Row],[Age]]&lt;18,"child",IF(Passenger[[#This Row],[Age]]&lt;50,"Adult","senior"))</f>
        <v>child</v>
      </c>
      <c r="I222">
        <v>0</v>
      </c>
      <c r="J222">
        <v>0</v>
      </c>
      <c r="K222" t="s">
        <v>335</v>
      </c>
      <c r="L222" s="3">
        <v>8.0500000000000007</v>
      </c>
      <c r="M222">
        <v>0</v>
      </c>
      <c r="N222" t="s">
        <v>14</v>
      </c>
    </row>
    <row r="223" spans="1:14" x14ac:dyDescent="0.35">
      <c r="A223">
        <v>221</v>
      </c>
      <c r="B223">
        <v>222</v>
      </c>
      <c r="C223">
        <v>0</v>
      </c>
      <c r="D223">
        <v>2</v>
      </c>
      <c r="E223" t="s">
        <v>336</v>
      </c>
      <c r="F223" t="s">
        <v>1222</v>
      </c>
      <c r="G223" s="4">
        <v>27</v>
      </c>
      <c r="H223" s="4" t="str">
        <f>IF(Passenger[[#This Row],[Age]]&lt;18,"child",IF(Passenger[[#This Row],[Age]]&lt;50,"Adult","senior"))</f>
        <v>Adult</v>
      </c>
      <c r="I223">
        <v>0</v>
      </c>
      <c r="J223">
        <v>0</v>
      </c>
      <c r="K223">
        <v>220367</v>
      </c>
      <c r="L223" s="3">
        <v>13</v>
      </c>
      <c r="M223">
        <v>0</v>
      </c>
      <c r="N223" t="s">
        <v>14</v>
      </c>
    </row>
    <row r="224" spans="1:14" x14ac:dyDescent="0.35">
      <c r="A224">
        <v>222</v>
      </c>
      <c r="B224">
        <v>223</v>
      </c>
      <c r="C224">
        <v>0</v>
      </c>
      <c r="D224">
        <v>3</v>
      </c>
      <c r="E224" t="s">
        <v>337</v>
      </c>
      <c r="F224" t="s">
        <v>1222</v>
      </c>
      <c r="G224" s="4">
        <v>51</v>
      </c>
      <c r="H224" s="4" t="str">
        <f>IF(Passenger[[#This Row],[Age]]&lt;18,"child",IF(Passenger[[#This Row],[Age]]&lt;50,"Adult","senior"))</f>
        <v>senior</v>
      </c>
      <c r="I224">
        <v>0</v>
      </c>
      <c r="J224">
        <v>0</v>
      </c>
      <c r="K224">
        <v>21440</v>
      </c>
      <c r="L224" s="3">
        <v>8.0500000000000007</v>
      </c>
      <c r="M224">
        <v>0</v>
      </c>
      <c r="N224" t="s">
        <v>14</v>
      </c>
    </row>
    <row r="225" spans="1:14" x14ac:dyDescent="0.35">
      <c r="A225">
        <v>223</v>
      </c>
      <c r="B225">
        <v>224</v>
      </c>
      <c r="C225">
        <v>0</v>
      </c>
      <c r="D225">
        <v>3</v>
      </c>
      <c r="E225" t="s">
        <v>338</v>
      </c>
      <c r="F225" t="s">
        <v>1222</v>
      </c>
      <c r="G225">
        <v>0</v>
      </c>
      <c r="H225" s="4" t="str">
        <f>IF(Passenger[[#This Row],[Age]]&lt;18,"child",IF(Passenger[[#This Row],[Age]]&lt;50,"Adult","senior"))</f>
        <v>child</v>
      </c>
      <c r="I225">
        <v>0</v>
      </c>
      <c r="J225">
        <v>0</v>
      </c>
      <c r="K225">
        <v>349234</v>
      </c>
      <c r="L225" s="3">
        <v>7.8958000000000004</v>
      </c>
      <c r="M225">
        <v>0</v>
      </c>
      <c r="N225" t="s">
        <v>14</v>
      </c>
    </row>
    <row r="226" spans="1:14" x14ac:dyDescent="0.35">
      <c r="A226">
        <v>224</v>
      </c>
      <c r="B226">
        <v>225</v>
      </c>
      <c r="C226">
        <v>1</v>
      </c>
      <c r="D226">
        <v>1</v>
      </c>
      <c r="E226" t="s">
        <v>339</v>
      </c>
      <c r="F226" t="s">
        <v>1222</v>
      </c>
      <c r="G226" s="4">
        <v>38</v>
      </c>
      <c r="H226" s="4" t="str">
        <f>IF(Passenger[[#This Row],[Age]]&lt;18,"child",IF(Passenger[[#This Row],[Age]]&lt;50,"Adult","senior"))</f>
        <v>Adult</v>
      </c>
      <c r="I226">
        <v>1</v>
      </c>
      <c r="J226">
        <v>0</v>
      </c>
      <c r="K226">
        <v>19943</v>
      </c>
      <c r="L226" s="3">
        <v>90</v>
      </c>
      <c r="M226" t="s">
        <v>340</v>
      </c>
      <c r="N226" t="s">
        <v>14</v>
      </c>
    </row>
    <row r="227" spans="1:14" x14ac:dyDescent="0.35">
      <c r="A227">
        <v>225</v>
      </c>
      <c r="B227">
        <v>226</v>
      </c>
      <c r="C227">
        <v>0</v>
      </c>
      <c r="D227">
        <v>3</v>
      </c>
      <c r="E227" t="s">
        <v>341</v>
      </c>
      <c r="F227" t="s">
        <v>1222</v>
      </c>
      <c r="G227" s="4">
        <v>22</v>
      </c>
      <c r="H227" s="4" t="str">
        <f>IF(Passenger[[#This Row],[Age]]&lt;18,"child",IF(Passenger[[#This Row],[Age]]&lt;50,"Adult","senior"))</f>
        <v>Adult</v>
      </c>
      <c r="I227">
        <v>0</v>
      </c>
      <c r="J227">
        <v>0</v>
      </c>
      <c r="K227" t="s">
        <v>342</v>
      </c>
      <c r="L227" s="3">
        <v>9.35</v>
      </c>
      <c r="M227">
        <v>0</v>
      </c>
      <c r="N227" t="s">
        <v>14</v>
      </c>
    </row>
    <row r="228" spans="1:14" x14ac:dyDescent="0.35">
      <c r="A228">
        <v>226</v>
      </c>
      <c r="B228">
        <v>227</v>
      </c>
      <c r="C228">
        <v>1</v>
      </c>
      <c r="D228">
        <v>2</v>
      </c>
      <c r="E228" t="s">
        <v>343</v>
      </c>
      <c r="F228" t="s">
        <v>1222</v>
      </c>
      <c r="G228" s="4">
        <v>19</v>
      </c>
      <c r="H228" s="4" t="str">
        <f>IF(Passenger[[#This Row],[Age]]&lt;18,"child",IF(Passenger[[#This Row],[Age]]&lt;50,"Adult","senior"))</f>
        <v>Adult</v>
      </c>
      <c r="I228">
        <v>0</v>
      </c>
      <c r="J228">
        <v>0</v>
      </c>
      <c r="K228" t="s">
        <v>344</v>
      </c>
      <c r="L228" s="3">
        <v>10.5</v>
      </c>
      <c r="M228">
        <v>0</v>
      </c>
      <c r="N228" t="s">
        <v>14</v>
      </c>
    </row>
    <row r="229" spans="1:14" x14ac:dyDescent="0.35">
      <c r="A229">
        <v>227</v>
      </c>
      <c r="B229">
        <v>228</v>
      </c>
      <c r="C229">
        <v>0</v>
      </c>
      <c r="D229">
        <v>3</v>
      </c>
      <c r="E229" t="s">
        <v>345</v>
      </c>
      <c r="F229" t="s">
        <v>1222</v>
      </c>
      <c r="G229" s="4">
        <v>20.5</v>
      </c>
      <c r="H229" s="4" t="str">
        <f>IF(Passenger[[#This Row],[Age]]&lt;18,"child",IF(Passenger[[#This Row],[Age]]&lt;50,"Adult","senior"))</f>
        <v>Adult</v>
      </c>
      <c r="I229">
        <v>0</v>
      </c>
      <c r="J229">
        <v>0</v>
      </c>
      <c r="K229" t="s">
        <v>346</v>
      </c>
      <c r="L229" s="3">
        <v>7.25</v>
      </c>
      <c r="M229">
        <v>0</v>
      </c>
      <c r="N229" t="s">
        <v>14</v>
      </c>
    </row>
    <row r="230" spans="1:14" x14ac:dyDescent="0.35">
      <c r="A230">
        <v>228</v>
      </c>
      <c r="B230">
        <v>229</v>
      </c>
      <c r="C230">
        <v>0</v>
      </c>
      <c r="D230">
        <v>2</v>
      </c>
      <c r="E230" t="s">
        <v>347</v>
      </c>
      <c r="F230" t="s">
        <v>1222</v>
      </c>
      <c r="G230" s="4">
        <v>18</v>
      </c>
      <c r="H230" s="4" t="str">
        <f>IF(Passenger[[#This Row],[Age]]&lt;18,"child",IF(Passenger[[#This Row],[Age]]&lt;50,"Adult","senior"))</f>
        <v>Adult</v>
      </c>
      <c r="I230">
        <v>0</v>
      </c>
      <c r="J230">
        <v>0</v>
      </c>
      <c r="K230">
        <v>236171</v>
      </c>
      <c r="L230" s="3">
        <v>13</v>
      </c>
      <c r="M230">
        <v>0</v>
      </c>
      <c r="N230" t="s">
        <v>14</v>
      </c>
    </row>
    <row r="231" spans="1:14" x14ac:dyDescent="0.35">
      <c r="A231">
        <v>229</v>
      </c>
      <c r="B231">
        <v>230</v>
      </c>
      <c r="C231">
        <v>0</v>
      </c>
      <c r="D231">
        <v>3</v>
      </c>
      <c r="E231" t="s">
        <v>348</v>
      </c>
      <c r="F231" t="s">
        <v>1221</v>
      </c>
      <c r="G231">
        <v>0</v>
      </c>
      <c r="H231" s="4" t="str">
        <f>IF(Passenger[[#This Row],[Age]]&lt;18,"child",IF(Passenger[[#This Row],[Age]]&lt;50,"Adult","senior"))</f>
        <v>child</v>
      </c>
      <c r="I231">
        <v>3</v>
      </c>
      <c r="J231">
        <v>1</v>
      </c>
      <c r="K231">
        <v>4133</v>
      </c>
      <c r="L231" s="3">
        <v>25.466699999999999</v>
      </c>
      <c r="M231">
        <v>0</v>
      </c>
      <c r="N231" t="s">
        <v>14</v>
      </c>
    </row>
    <row r="232" spans="1:14" x14ac:dyDescent="0.35">
      <c r="A232">
        <v>230</v>
      </c>
      <c r="B232">
        <v>231</v>
      </c>
      <c r="C232">
        <v>1</v>
      </c>
      <c r="D232">
        <v>1</v>
      </c>
      <c r="E232" t="s">
        <v>349</v>
      </c>
      <c r="F232" t="s">
        <v>1221</v>
      </c>
      <c r="G232" s="4">
        <v>35</v>
      </c>
      <c r="H232" s="4" t="str">
        <f>IF(Passenger[[#This Row],[Age]]&lt;18,"child",IF(Passenger[[#This Row],[Age]]&lt;50,"Adult","senior"))</f>
        <v>Adult</v>
      </c>
      <c r="I232">
        <v>1</v>
      </c>
      <c r="J232">
        <v>0</v>
      </c>
      <c r="K232">
        <v>36973</v>
      </c>
      <c r="L232" s="3">
        <v>83.474999999999994</v>
      </c>
      <c r="M232" t="s">
        <v>108</v>
      </c>
      <c r="N232" t="s">
        <v>14</v>
      </c>
    </row>
    <row r="233" spans="1:14" x14ac:dyDescent="0.35">
      <c r="A233">
        <v>231</v>
      </c>
      <c r="B233">
        <v>232</v>
      </c>
      <c r="C233">
        <v>0</v>
      </c>
      <c r="D233">
        <v>3</v>
      </c>
      <c r="E233" t="s">
        <v>350</v>
      </c>
      <c r="F233" t="s">
        <v>1222</v>
      </c>
      <c r="G233" s="4">
        <v>29</v>
      </c>
      <c r="H233" s="4" t="str">
        <f>IF(Passenger[[#This Row],[Age]]&lt;18,"child",IF(Passenger[[#This Row],[Age]]&lt;50,"Adult","senior"))</f>
        <v>Adult</v>
      </c>
      <c r="I233">
        <v>0</v>
      </c>
      <c r="J233">
        <v>0</v>
      </c>
      <c r="K233">
        <v>347067</v>
      </c>
      <c r="L233" s="3">
        <v>7.7750000000000004</v>
      </c>
      <c r="M233">
        <v>0</v>
      </c>
      <c r="N233" t="s">
        <v>14</v>
      </c>
    </row>
    <row r="234" spans="1:14" x14ac:dyDescent="0.35">
      <c r="A234">
        <v>232</v>
      </c>
      <c r="B234">
        <v>233</v>
      </c>
      <c r="C234">
        <v>0</v>
      </c>
      <c r="D234">
        <v>2</v>
      </c>
      <c r="E234" t="s">
        <v>351</v>
      </c>
      <c r="F234" t="s">
        <v>1222</v>
      </c>
      <c r="G234" s="4">
        <v>59</v>
      </c>
      <c r="H234" s="4" t="str">
        <f>IF(Passenger[[#This Row],[Age]]&lt;18,"child",IF(Passenger[[#This Row],[Age]]&lt;50,"Adult","senior"))</f>
        <v>senior</v>
      </c>
      <c r="I234">
        <v>0</v>
      </c>
      <c r="J234">
        <v>0</v>
      </c>
      <c r="K234">
        <v>237442</v>
      </c>
      <c r="L234" s="3">
        <v>13.5</v>
      </c>
      <c r="M234">
        <v>0</v>
      </c>
      <c r="N234" t="s">
        <v>14</v>
      </c>
    </row>
    <row r="235" spans="1:14" x14ac:dyDescent="0.35">
      <c r="A235">
        <v>233</v>
      </c>
      <c r="B235">
        <v>234</v>
      </c>
      <c r="C235">
        <v>1</v>
      </c>
      <c r="D235">
        <v>3</v>
      </c>
      <c r="E235" t="s">
        <v>352</v>
      </c>
      <c r="F235" t="s">
        <v>1221</v>
      </c>
      <c r="G235" s="4">
        <v>5</v>
      </c>
      <c r="H235" s="4" t="str">
        <f>IF(Passenger[[#This Row],[Age]]&lt;18,"child",IF(Passenger[[#This Row],[Age]]&lt;50,"Adult","senior"))</f>
        <v>child</v>
      </c>
      <c r="I235">
        <v>4</v>
      </c>
      <c r="J235">
        <v>2</v>
      </c>
      <c r="K235">
        <v>347077</v>
      </c>
      <c r="L235" s="3">
        <v>31.387499999999999</v>
      </c>
      <c r="M235">
        <v>0</v>
      </c>
      <c r="N235" t="s">
        <v>14</v>
      </c>
    </row>
    <row r="236" spans="1:14" x14ac:dyDescent="0.35">
      <c r="A236">
        <v>234</v>
      </c>
      <c r="B236">
        <v>235</v>
      </c>
      <c r="C236">
        <v>0</v>
      </c>
      <c r="D236">
        <v>2</v>
      </c>
      <c r="E236" t="s">
        <v>353</v>
      </c>
      <c r="F236" t="s">
        <v>1222</v>
      </c>
      <c r="G236" s="4">
        <v>24</v>
      </c>
      <c r="H236" s="4" t="str">
        <f>IF(Passenger[[#This Row],[Age]]&lt;18,"child",IF(Passenger[[#This Row],[Age]]&lt;50,"Adult","senior"))</f>
        <v>Adult</v>
      </c>
      <c r="I236">
        <v>0</v>
      </c>
      <c r="J236">
        <v>0</v>
      </c>
      <c r="K236" t="s">
        <v>354</v>
      </c>
      <c r="L236" s="3">
        <v>10.5</v>
      </c>
      <c r="M236">
        <v>0</v>
      </c>
      <c r="N236" t="s">
        <v>14</v>
      </c>
    </row>
    <row r="237" spans="1:14" x14ac:dyDescent="0.35">
      <c r="A237">
        <v>235</v>
      </c>
      <c r="B237">
        <v>236</v>
      </c>
      <c r="C237">
        <v>0</v>
      </c>
      <c r="D237">
        <v>3</v>
      </c>
      <c r="E237" t="s">
        <v>355</v>
      </c>
      <c r="F237" t="s">
        <v>1221</v>
      </c>
      <c r="G237">
        <v>0</v>
      </c>
      <c r="H237" s="4" t="str">
        <f>IF(Passenger[[#This Row],[Age]]&lt;18,"child",IF(Passenger[[#This Row],[Age]]&lt;50,"Adult","senior"))</f>
        <v>child</v>
      </c>
      <c r="I237">
        <v>0</v>
      </c>
      <c r="J237">
        <v>0</v>
      </c>
      <c r="K237" t="s">
        <v>356</v>
      </c>
      <c r="L237" s="3">
        <v>7.55</v>
      </c>
      <c r="M237">
        <v>0</v>
      </c>
      <c r="N237" t="s">
        <v>14</v>
      </c>
    </row>
    <row r="238" spans="1:14" x14ac:dyDescent="0.35">
      <c r="A238">
        <v>236</v>
      </c>
      <c r="B238">
        <v>237</v>
      </c>
      <c r="C238">
        <v>0</v>
      </c>
      <c r="D238">
        <v>2</v>
      </c>
      <c r="E238" t="s">
        <v>357</v>
      </c>
      <c r="F238" t="s">
        <v>1222</v>
      </c>
      <c r="G238" s="4">
        <v>44</v>
      </c>
      <c r="H238" s="4" t="str">
        <f>IF(Passenger[[#This Row],[Age]]&lt;18,"child",IF(Passenger[[#This Row],[Age]]&lt;50,"Adult","senior"))</f>
        <v>Adult</v>
      </c>
      <c r="I238">
        <v>1</v>
      </c>
      <c r="J238">
        <v>0</v>
      </c>
      <c r="K238">
        <v>26707</v>
      </c>
      <c r="L238" s="3">
        <v>26</v>
      </c>
      <c r="M238">
        <v>0</v>
      </c>
      <c r="N238" t="s">
        <v>14</v>
      </c>
    </row>
    <row r="239" spans="1:14" x14ac:dyDescent="0.35">
      <c r="A239">
        <v>237</v>
      </c>
      <c r="B239">
        <v>238</v>
      </c>
      <c r="C239">
        <v>1</v>
      </c>
      <c r="D239">
        <v>2</v>
      </c>
      <c r="E239" t="s">
        <v>358</v>
      </c>
      <c r="F239" t="s">
        <v>1221</v>
      </c>
      <c r="G239" s="4">
        <v>8</v>
      </c>
      <c r="H239" s="4" t="str">
        <f>IF(Passenger[[#This Row],[Age]]&lt;18,"child",IF(Passenger[[#This Row],[Age]]&lt;50,"Adult","senior"))</f>
        <v>child</v>
      </c>
      <c r="I239">
        <v>0</v>
      </c>
      <c r="J239">
        <v>2</v>
      </c>
      <c r="K239" t="s">
        <v>359</v>
      </c>
      <c r="L239" s="3">
        <v>26.25</v>
      </c>
      <c r="M239">
        <v>0</v>
      </c>
      <c r="N239" t="s">
        <v>14</v>
      </c>
    </row>
    <row r="240" spans="1:14" x14ac:dyDescent="0.35">
      <c r="A240">
        <v>238</v>
      </c>
      <c r="B240">
        <v>239</v>
      </c>
      <c r="C240">
        <v>0</v>
      </c>
      <c r="D240">
        <v>2</v>
      </c>
      <c r="E240" t="s">
        <v>360</v>
      </c>
      <c r="F240" t="s">
        <v>1222</v>
      </c>
      <c r="G240" s="4">
        <v>19</v>
      </c>
      <c r="H240" s="4" t="str">
        <f>IF(Passenger[[#This Row],[Age]]&lt;18,"child",IF(Passenger[[#This Row],[Age]]&lt;50,"Adult","senior"))</f>
        <v>Adult</v>
      </c>
      <c r="I240">
        <v>0</v>
      </c>
      <c r="J240">
        <v>0</v>
      </c>
      <c r="K240">
        <v>28665</v>
      </c>
      <c r="L240" s="3">
        <v>10.5</v>
      </c>
      <c r="M240">
        <v>0</v>
      </c>
      <c r="N240" t="s">
        <v>14</v>
      </c>
    </row>
    <row r="241" spans="1:14" x14ac:dyDescent="0.35">
      <c r="A241">
        <v>239</v>
      </c>
      <c r="B241">
        <v>240</v>
      </c>
      <c r="C241">
        <v>0</v>
      </c>
      <c r="D241">
        <v>2</v>
      </c>
      <c r="E241" t="s">
        <v>361</v>
      </c>
      <c r="F241" t="s">
        <v>1222</v>
      </c>
      <c r="G241" s="4">
        <v>33</v>
      </c>
      <c r="H241" s="4" t="str">
        <f>IF(Passenger[[#This Row],[Age]]&lt;18,"child",IF(Passenger[[#This Row],[Age]]&lt;50,"Adult","senior"))</f>
        <v>Adult</v>
      </c>
      <c r="I241">
        <v>0</v>
      </c>
      <c r="J241">
        <v>0</v>
      </c>
      <c r="K241" t="s">
        <v>362</v>
      </c>
      <c r="L241" s="3">
        <v>12.275</v>
      </c>
      <c r="M241">
        <v>0</v>
      </c>
      <c r="N241" t="s">
        <v>14</v>
      </c>
    </row>
    <row r="242" spans="1:14" x14ac:dyDescent="0.35">
      <c r="A242">
        <v>240</v>
      </c>
      <c r="B242">
        <v>241</v>
      </c>
      <c r="C242">
        <v>0</v>
      </c>
      <c r="D242">
        <v>3</v>
      </c>
      <c r="E242" t="s">
        <v>363</v>
      </c>
      <c r="F242" t="s">
        <v>1221</v>
      </c>
      <c r="G242">
        <v>0</v>
      </c>
      <c r="H242" s="4" t="str">
        <f>IF(Passenger[[#This Row],[Age]]&lt;18,"child",IF(Passenger[[#This Row],[Age]]&lt;50,"Adult","senior"))</f>
        <v>child</v>
      </c>
      <c r="I242">
        <v>1</v>
      </c>
      <c r="J242">
        <v>0</v>
      </c>
      <c r="K242">
        <v>2665</v>
      </c>
      <c r="L242" s="3">
        <v>14.4542</v>
      </c>
      <c r="M242">
        <v>0</v>
      </c>
      <c r="N242" t="s">
        <v>18</v>
      </c>
    </row>
    <row r="243" spans="1:14" x14ac:dyDescent="0.35">
      <c r="A243">
        <v>241</v>
      </c>
      <c r="B243">
        <v>242</v>
      </c>
      <c r="C243">
        <v>1</v>
      </c>
      <c r="D243">
        <v>3</v>
      </c>
      <c r="E243" t="s">
        <v>364</v>
      </c>
      <c r="F243" t="s">
        <v>1221</v>
      </c>
      <c r="G243">
        <v>0</v>
      </c>
      <c r="H243" s="4" t="str">
        <f>IF(Passenger[[#This Row],[Age]]&lt;18,"child",IF(Passenger[[#This Row],[Age]]&lt;50,"Adult","senior"))</f>
        <v>child</v>
      </c>
      <c r="I243">
        <v>1</v>
      </c>
      <c r="J243">
        <v>0</v>
      </c>
      <c r="K243">
        <v>367230</v>
      </c>
      <c r="L243" s="3">
        <v>15.5</v>
      </c>
      <c r="M243">
        <v>0</v>
      </c>
      <c r="N243" t="s">
        <v>25</v>
      </c>
    </row>
    <row r="244" spans="1:14" x14ac:dyDescent="0.35">
      <c r="A244">
        <v>242</v>
      </c>
      <c r="B244">
        <v>243</v>
      </c>
      <c r="C244">
        <v>0</v>
      </c>
      <c r="D244">
        <v>2</v>
      </c>
      <c r="E244" t="s">
        <v>365</v>
      </c>
      <c r="F244" t="s">
        <v>1222</v>
      </c>
      <c r="G244" s="4">
        <v>29</v>
      </c>
      <c r="H244" s="4" t="str">
        <f>IF(Passenger[[#This Row],[Age]]&lt;18,"child",IF(Passenger[[#This Row],[Age]]&lt;50,"Adult","senior"))</f>
        <v>Adult</v>
      </c>
      <c r="I244">
        <v>0</v>
      </c>
      <c r="J244">
        <v>0</v>
      </c>
      <c r="K244" t="s">
        <v>366</v>
      </c>
      <c r="L244" s="3">
        <v>10.5</v>
      </c>
      <c r="M244">
        <v>0</v>
      </c>
      <c r="N244" t="s">
        <v>14</v>
      </c>
    </row>
    <row r="245" spans="1:14" x14ac:dyDescent="0.35">
      <c r="A245">
        <v>243</v>
      </c>
      <c r="B245">
        <v>244</v>
      </c>
      <c r="C245">
        <v>0</v>
      </c>
      <c r="D245">
        <v>3</v>
      </c>
      <c r="E245" t="s">
        <v>367</v>
      </c>
      <c r="F245" t="s">
        <v>1222</v>
      </c>
      <c r="G245" s="4">
        <v>22</v>
      </c>
      <c r="H245" s="4" t="str">
        <f>IF(Passenger[[#This Row],[Age]]&lt;18,"child",IF(Passenger[[#This Row],[Age]]&lt;50,"Adult","senior"))</f>
        <v>Adult</v>
      </c>
      <c r="I245">
        <v>0</v>
      </c>
      <c r="J245">
        <v>0</v>
      </c>
      <c r="K245" t="s">
        <v>368</v>
      </c>
      <c r="L245" s="3">
        <v>7.125</v>
      </c>
      <c r="M245">
        <v>0</v>
      </c>
      <c r="N245" t="s">
        <v>14</v>
      </c>
    </row>
    <row r="246" spans="1:14" x14ac:dyDescent="0.35">
      <c r="A246">
        <v>244</v>
      </c>
      <c r="B246">
        <v>245</v>
      </c>
      <c r="C246">
        <v>0</v>
      </c>
      <c r="D246">
        <v>3</v>
      </c>
      <c r="E246" t="s">
        <v>369</v>
      </c>
      <c r="F246" t="s">
        <v>1222</v>
      </c>
      <c r="G246" s="4">
        <v>30</v>
      </c>
      <c r="H246" s="4" t="str">
        <f>IF(Passenger[[#This Row],[Age]]&lt;18,"child",IF(Passenger[[#This Row],[Age]]&lt;50,"Adult","senior"))</f>
        <v>Adult</v>
      </c>
      <c r="I246">
        <v>0</v>
      </c>
      <c r="J246">
        <v>0</v>
      </c>
      <c r="K246">
        <v>2694</v>
      </c>
      <c r="L246" s="3">
        <v>7.2249999999999996</v>
      </c>
      <c r="M246">
        <v>0</v>
      </c>
      <c r="N246" t="s">
        <v>18</v>
      </c>
    </row>
    <row r="247" spans="1:14" x14ac:dyDescent="0.35">
      <c r="A247">
        <v>245</v>
      </c>
      <c r="B247">
        <v>246</v>
      </c>
      <c r="C247">
        <v>0</v>
      </c>
      <c r="D247">
        <v>1</v>
      </c>
      <c r="E247" t="s">
        <v>370</v>
      </c>
      <c r="F247" t="s">
        <v>1222</v>
      </c>
      <c r="G247" s="4">
        <v>44</v>
      </c>
      <c r="H247" s="4" t="str">
        <f>IF(Passenger[[#This Row],[Age]]&lt;18,"child",IF(Passenger[[#This Row],[Age]]&lt;50,"Adult","senior"))</f>
        <v>Adult</v>
      </c>
      <c r="I247">
        <v>2</v>
      </c>
      <c r="J247">
        <v>0</v>
      </c>
      <c r="K247">
        <v>19928</v>
      </c>
      <c r="L247" s="3">
        <v>90</v>
      </c>
      <c r="M247" t="s">
        <v>371</v>
      </c>
      <c r="N247" t="s">
        <v>25</v>
      </c>
    </row>
    <row r="248" spans="1:14" x14ac:dyDescent="0.35">
      <c r="A248">
        <v>246</v>
      </c>
      <c r="B248">
        <v>247</v>
      </c>
      <c r="C248">
        <v>0</v>
      </c>
      <c r="D248">
        <v>3</v>
      </c>
      <c r="E248" t="s">
        <v>372</v>
      </c>
      <c r="F248" t="s">
        <v>1221</v>
      </c>
      <c r="G248" s="4">
        <v>25</v>
      </c>
      <c r="H248" s="4" t="str">
        <f>IF(Passenger[[#This Row],[Age]]&lt;18,"child",IF(Passenger[[#This Row],[Age]]&lt;50,"Adult","senior"))</f>
        <v>Adult</v>
      </c>
      <c r="I248">
        <v>0</v>
      </c>
      <c r="J248">
        <v>0</v>
      </c>
      <c r="K248">
        <v>347071</v>
      </c>
      <c r="L248" s="3">
        <v>7.7750000000000004</v>
      </c>
      <c r="M248">
        <v>0</v>
      </c>
      <c r="N248" t="s">
        <v>14</v>
      </c>
    </row>
    <row r="249" spans="1:14" x14ac:dyDescent="0.35">
      <c r="A249">
        <v>247</v>
      </c>
      <c r="B249">
        <v>248</v>
      </c>
      <c r="C249">
        <v>1</v>
      </c>
      <c r="D249">
        <v>2</v>
      </c>
      <c r="E249" t="s">
        <v>373</v>
      </c>
      <c r="F249" t="s">
        <v>1221</v>
      </c>
      <c r="G249" s="4">
        <v>24</v>
      </c>
      <c r="H249" s="4" t="str">
        <f>IF(Passenger[[#This Row],[Age]]&lt;18,"child",IF(Passenger[[#This Row],[Age]]&lt;50,"Adult","senior"))</f>
        <v>Adult</v>
      </c>
      <c r="I249">
        <v>0</v>
      </c>
      <c r="J249">
        <v>2</v>
      </c>
      <c r="K249">
        <v>250649</v>
      </c>
      <c r="L249" s="3">
        <v>14.5</v>
      </c>
      <c r="M249">
        <v>0</v>
      </c>
      <c r="N249" t="s">
        <v>14</v>
      </c>
    </row>
    <row r="250" spans="1:14" x14ac:dyDescent="0.35">
      <c r="A250">
        <v>248</v>
      </c>
      <c r="B250">
        <v>249</v>
      </c>
      <c r="C250">
        <v>1</v>
      </c>
      <c r="D250">
        <v>1</v>
      </c>
      <c r="E250" t="s">
        <v>374</v>
      </c>
      <c r="F250" t="s">
        <v>1222</v>
      </c>
      <c r="G250" s="4">
        <v>37</v>
      </c>
      <c r="H250" s="4" t="str">
        <f>IF(Passenger[[#This Row],[Age]]&lt;18,"child",IF(Passenger[[#This Row],[Age]]&lt;50,"Adult","senior"))</f>
        <v>Adult</v>
      </c>
      <c r="I250">
        <v>1</v>
      </c>
      <c r="J250">
        <v>1</v>
      </c>
      <c r="K250">
        <v>11751</v>
      </c>
      <c r="L250" s="3">
        <v>52.554200000000002</v>
      </c>
      <c r="M250" t="s">
        <v>375</v>
      </c>
      <c r="N250" t="s">
        <v>14</v>
      </c>
    </row>
    <row r="251" spans="1:14" x14ac:dyDescent="0.35">
      <c r="A251">
        <v>249</v>
      </c>
      <c r="B251">
        <v>250</v>
      </c>
      <c r="C251">
        <v>0</v>
      </c>
      <c r="D251">
        <v>2</v>
      </c>
      <c r="E251" t="s">
        <v>376</v>
      </c>
      <c r="F251" t="s">
        <v>1222</v>
      </c>
      <c r="G251" s="4">
        <v>54</v>
      </c>
      <c r="H251" s="4" t="str">
        <f>IF(Passenger[[#This Row],[Age]]&lt;18,"child",IF(Passenger[[#This Row],[Age]]&lt;50,"Adult","senior"))</f>
        <v>senior</v>
      </c>
      <c r="I251">
        <v>1</v>
      </c>
      <c r="J251">
        <v>0</v>
      </c>
      <c r="K251">
        <v>244252</v>
      </c>
      <c r="L251" s="3">
        <v>26</v>
      </c>
      <c r="M251">
        <v>0</v>
      </c>
      <c r="N251" t="s">
        <v>14</v>
      </c>
    </row>
    <row r="252" spans="1:14" x14ac:dyDescent="0.35">
      <c r="A252">
        <v>250</v>
      </c>
      <c r="B252">
        <v>251</v>
      </c>
      <c r="C252">
        <v>0</v>
      </c>
      <c r="D252">
        <v>3</v>
      </c>
      <c r="E252" t="s">
        <v>377</v>
      </c>
      <c r="F252" t="s">
        <v>1222</v>
      </c>
      <c r="G252">
        <v>0</v>
      </c>
      <c r="H252" s="4" t="str">
        <f>IF(Passenger[[#This Row],[Age]]&lt;18,"child",IF(Passenger[[#This Row],[Age]]&lt;50,"Adult","senior"))</f>
        <v>child</v>
      </c>
      <c r="I252">
        <v>0</v>
      </c>
      <c r="J252">
        <v>0</v>
      </c>
      <c r="K252">
        <v>362316</v>
      </c>
      <c r="L252" s="3">
        <v>7.25</v>
      </c>
      <c r="M252">
        <v>0</v>
      </c>
      <c r="N252" t="s">
        <v>14</v>
      </c>
    </row>
    <row r="253" spans="1:14" x14ac:dyDescent="0.35">
      <c r="A253">
        <v>251</v>
      </c>
      <c r="B253">
        <v>252</v>
      </c>
      <c r="C253">
        <v>0</v>
      </c>
      <c r="D253">
        <v>3</v>
      </c>
      <c r="E253" t="s">
        <v>378</v>
      </c>
      <c r="F253" t="s">
        <v>1221</v>
      </c>
      <c r="G253" s="4">
        <v>29</v>
      </c>
      <c r="H253" s="4" t="str">
        <f>IF(Passenger[[#This Row],[Age]]&lt;18,"child",IF(Passenger[[#This Row],[Age]]&lt;50,"Adult","senior"))</f>
        <v>Adult</v>
      </c>
      <c r="I253">
        <v>1</v>
      </c>
      <c r="J253">
        <v>1</v>
      </c>
      <c r="K253">
        <v>347054</v>
      </c>
      <c r="L253" s="3">
        <v>10.4625</v>
      </c>
      <c r="M253" t="s">
        <v>33</v>
      </c>
      <c r="N253" t="s">
        <v>14</v>
      </c>
    </row>
    <row r="254" spans="1:14" x14ac:dyDescent="0.35">
      <c r="A254">
        <v>252</v>
      </c>
      <c r="B254">
        <v>253</v>
      </c>
      <c r="C254">
        <v>0</v>
      </c>
      <c r="D254">
        <v>1</v>
      </c>
      <c r="E254" t="s">
        <v>379</v>
      </c>
      <c r="F254" t="s">
        <v>1222</v>
      </c>
      <c r="G254" s="4">
        <v>62</v>
      </c>
      <c r="H254" s="4" t="str">
        <f>IF(Passenger[[#This Row],[Age]]&lt;18,"child",IF(Passenger[[#This Row],[Age]]&lt;50,"Adult","senior"))</f>
        <v>senior</v>
      </c>
      <c r="I254">
        <v>0</v>
      </c>
      <c r="J254">
        <v>0</v>
      </c>
      <c r="K254">
        <v>113514</v>
      </c>
      <c r="L254" s="3">
        <v>26.55</v>
      </c>
      <c r="M254" t="s">
        <v>380</v>
      </c>
      <c r="N254" t="s">
        <v>14</v>
      </c>
    </row>
    <row r="255" spans="1:14" x14ac:dyDescent="0.35">
      <c r="A255">
        <v>253</v>
      </c>
      <c r="B255">
        <v>254</v>
      </c>
      <c r="C255">
        <v>0</v>
      </c>
      <c r="D255">
        <v>3</v>
      </c>
      <c r="E255" t="s">
        <v>381</v>
      </c>
      <c r="F255" t="s">
        <v>1222</v>
      </c>
      <c r="G255" s="4">
        <v>30</v>
      </c>
      <c r="H255" s="4" t="str">
        <f>IF(Passenger[[#This Row],[Age]]&lt;18,"child",IF(Passenger[[#This Row],[Age]]&lt;50,"Adult","senior"))</f>
        <v>Adult</v>
      </c>
      <c r="I255">
        <v>1</v>
      </c>
      <c r="J255">
        <v>0</v>
      </c>
      <c r="K255" t="s">
        <v>382</v>
      </c>
      <c r="L255" s="3">
        <v>16.100000000000001</v>
      </c>
      <c r="M255">
        <v>0</v>
      </c>
      <c r="N255" t="s">
        <v>14</v>
      </c>
    </row>
    <row r="256" spans="1:14" x14ac:dyDescent="0.35">
      <c r="A256">
        <v>254</v>
      </c>
      <c r="B256">
        <v>255</v>
      </c>
      <c r="C256">
        <v>0</v>
      </c>
      <c r="D256">
        <v>3</v>
      </c>
      <c r="E256" t="s">
        <v>383</v>
      </c>
      <c r="F256" t="s">
        <v>1221</v>
      </c>
      <c r="G256" s="4">
        <v>41</v>
      </c>
      <c r="H256" s="4" t="str">
        <f>IF(Passenger[[#This Row],[Age]]&lt;18,"child",IF(Passenger[[#This Row],[Age]]&lt;50,"Adult","senior"))</f>
        <v>Adult</v>
      </c>
      <c r="I256">
        <v>0</v>
      </c>
      <c r="J256">
        <v>2</v>
      </c>
      <c r="K256">
        <v>370129</v>
      </c>
      <c r="L256" s="3">
        <v>20.212499999999999</v>
      </c>
      <c r="M256">
        <v>0</v>
      </c>
      <c r="N256" t="s">
        <v>14</v>
      </c>
    </row>
    <row r="257" spans="1:14" x14ac:dyDescent="0.35">
      <c r="A257">
        <v>255</v>
      </c>
      <c r="B257">
        <v>256</v>
      </c>
      <c r="C257">
        <v>1</v>
      </c>
      <c r="D257">
        <v>3</v>
      </c>
      <c r="E257" t="s">
        <v>384</v>
      </c>
      <c r="F257" t="s">
        <v>1221</v>
      </c>
      <c r="G257" s="4">
        <v>29</v>
      </c>
      <c r="H257" s="4" t="str">
        <f>IF(Passenger[[#This Row],[Age]]&lt;18,"child",IF(Passenger[[#This Row],[Age]]&lt;50,"Adult","senior"))</f>
        <v>Adult</v>
      </c>
      <c r="I257">
        <v>0</v>
      </c>
      <c r="J257">
        <v>2</v>
      </c>
      <c r="K257">
        <v>2650</v>
      </c>
      <c r="L257" s="3">
        <v>15.245799999999999</v>
      </c>
      <c r="M257">
        <v>0</v>
      </c>
      <c r="N257" t="s">
        <v>18</v>
      </c>
    </row>
    <row r="258" spans="1:14" x14ac:dyDescent="0.35">
      <c r="A258">
        <v>256</v>
      </c>
      <c r="B258">
        <v>257</v>
      </c>
      <c r="C258">
        <v>1</v>
      </c>
      <c r="D258">
        <v>1</v>
      </c>
      <c r="E258" t="s">
        <v>385</v>
      </c>
      <c r="F258" t="s">
        <v>1221</v>
      </c>
      <c r="G258">
        <v>0</v>
      </c>
      <c r="H258" s="4" t="str">
        <f>IF(Passenger[[#This Row],[Age]]&lt;18,"child",IF(Passenger[[#This Row],[Age]]&lt;50,"Adult","senior"))</f>
        <v>child</v>
      </c>
      <c r="I258">
        <v>0</v>
      </c>
      <c r="J258">
        <v>0</v>
      </c>
      <c r="K258" t="s">
        <v>386</v>
      </c>
      <c r="L258" s="3">
        <v>79.2</v>
      </c>
      <c r="M258">
        <v>0</v>
      </c>
      <c r="N258" t="s">
        <v>18</v>
      </c>
    </row>
    <row r="259" spans="1:14" x14ac:dyDescent="0.35">
      <c r="A259">
        <v>257</v>
      </c>
      <c r="B259">
        <v>258</v>
      </c>
      <c r="C259">
        <v>1</v>
      </c>
      <c r="D259">
        <v>1</v>
      </c>
      <c r="E259" t="s">
        <v>387</v>
      </c>
      <c r="F259" t="s">
        <v>1221</v>
      </c>
      <c r="G259" s="4">
        <v>30</v>
      </c>
      <c r="H259" s="4" t="str">
        <f>IF(Passenger[[#This Row],[Age]]&lt;18,"child",IF(Passenger[[#This Row],[Age]]&lt;50,"Adult","senior"))</f>
        <v>Adult</v>
      </c>
      <c r="I259">
        <v>0</v>
      </c>
      <c r="J259">
        <v>0</v>
      </c>
      <c r="K259">
        <v>110152</v>
      </c>
      <c r="L259" s="3">
        <v>86.5</v>
      </c>
      <c r="M259" t="s">
        <v>388</v>
      </c>
      <c r="N259" t="s">
        <v>14</v>
      </c>
    </row>
    <row r="260" spans="1:14" x14ac:dyDescent="0.35">
      <c r="A260">
        <v>258</v>
      </c>
      <c r="B260">
        <v>259</v>
      </c>
      <c r="C260">
        <v>1</v>
      </c>
      <c r="D260">
        <v>1</v>
      </c>
      <c r="E260" t="s">
        <v>389</v>
      </c>
      <c r="F260" t="s">
        <v>1221</v>
      </c>
      <c r="G260" s="4">
        <v>35</v>
      </c>
      <c r="H260" s="4" t="str">
        <f>IF(Passenger[[#This Row],[Age]]&lt;18,"child",IF(Passenger[[#This Row],[Age]]&lt;50,"Adult","senior"))</f>
        <v>Adult</v>
      </c>
      <c r="I260">
        <v>0</v>
      </c>
      <c r="J260">
        <v>0</v>
      </c>
      <c r="K260" t="s">
        <v>390</v>
      </c>
      <c r="L260" s="3">
        <v>512.32920000000001</v>
      </c>
      <c r="M260">
        <v>0</v>
      </c>
      <c r="N260" t="s">
        <v>18</v>
      </c>
    </row>
    <row r="261" spans="1:14" x14ac:dyDescent="0.35">
      <c r="A261">
        <v>259</v>
      </c>
      <c r="B261">
        <v>260</v>
      </c>
      <c r="C261">
        <v>1</v>
      </c>
      <c r="D261">
        <v>2</v>
      </c>
      <c r="E261" t="s">
        <v>391</v>
      </c>
      <c r="F261" t="s">
        <v>1221</v>
      </c>
      <c r="G261" s="4">
        <v>50</v>
      </c>
      <c r="H261" s="4" t="str">
        <f>IF(Passenger[[#This Row],[Age]]&lt;18,"child",IF(Passenger[[#This Row],[Age]]&lt;50,"Adult","senior"))</f>
        <v>senior</v>
      </c>
      <c r="I261">
        <v>0</v>
      </c>
      <c r="J261">
        <v>1</v>
      </c>
      <c r="K261">
        <v>230433</v>
      </c>
      <c r="L261" s="3">
        <v>26</v>
      </c>
      <c r="M261">
        <v>0</v>
      </c>
      <c r="N261" t="s">
        <v>14</v>
      </c>
    </row>
    <row r="262" spans="1:14" x14ac:dyDescent="0.35">
      <c r="A262">
        <v>260</v>
      </c>
      <c r="B262">
        <v>261</v>
      </c>
      <c r="C262">
        <v>0</v>
      </c>
      <c r="D262">
        <v>3</v>
      </c>
      <c r="E262" t="s">
        <v>392</v>
      </c>
      <c r="F262" t="s">
        <v>1222</v>
      </c>
      <c r="G262">
        <v>0</v>
      </c>
      <c r="H262" s="4" t="str">
        <f>IF(Passenger[[#This Row],[Age]]&lt;18,"child",IF(Passenger[[#This Row],[Age]]&lt;50,"Adult","senior"))</f>
        <v>child</v>
      </c>
      <c r="I262">
        <v>0</v>
      </c>
      <c r="J262">
        <v>0</v>
      </c>
      <c r="K262">
        <v>384461</v>
      </c>
      <c r="L262" s="3">
        <v>7.75</v>
      </c>
      <c r="M262">
        <v>0</v>
      </c>
      <c r="N262" t="s">
        <v>25</v>
      </c>
    </row>
    <row r="263" spans="1:14" x14ac:dyDescent="0.35">
      <c r="A263">
        <v>261</v>
      </c>
      <c r="B263">
        <v>262</v>
      </c>
      <c r="C263">
        <v>1</v>
      </c>
      <c r="D263">
        <v>3</v>
      </c>
      <c r="E263" t="s">
        <v>393</v>
      </c>
      <c r="F263" t="s">
        <v>1222</v>
      </c>
      <c r="G263" s="4">
        <v>3</v>
      </c>
      <c r="H263" s="4" t="str">
        <f>IF(Passenger[[#This Row],[Age]]&lt;18,"child",IF(Passenger[[#This Row],[Age]]&lt;50,"Adult","senior"))</f>
        <v>child</v>
      </c>
      <c r="I263">
        <v>4</v>
      </c>
      <c r="J263">
        <v>2</v>
      </c>
      <c r="K263">
        <v>347077</v>
      </c>
      <c r="L263" s="3">
        <v>31.387499999999999</v>
      </c>
      <c r="M263">
        <v>0</v>
      </c>
      <c r="N263" t="s">
        <v>14</v>
      </c>
    </row>
    <row r="264" spans="1:14" x14ac:dyDescent="0.35">
      <c r="A264">
        <v>262</v>
      </c>
      <c r="B264">
        <v>263</v>
      </c>
      <c r="C264">
        <v>0</v>
      </c>
      <c r="D264">
        <v>1</v>
      </c>
      <c r="E264" t="s">
        <v>394</v>
      </c>
      <c r="F264" t="s">
        <v>1222</v>
      </c>
      <c r="G264" s="4">
        <v>52</v>
      </c>
      <c r="H264" s="4" t="str">
        <f>IF(Passenger[[#This Row],[Age]]&lt;18,"child",IF(Passenger[[#This Row],[Age]]&lt;50,"Adult","senior"))</f>
        <v>senior</v>
      </c>
      <c r="I264">
        <v>1</v>
      </c>
      <c r="J264">
        <v>1</v>
      </c>
      <c r="K264">
        <v>110413</v>
      </c>
      <c r="L264" s="3">
        <v>79.650000000000006</v>
      </c>
      <c r="M264" t="s">
        <v>395</v>
      </c>
      <c r="N264" t="s">
        <v>14</v>
      </c>
    </row>
    <row r="265" spans="1:14" x14ac:dyDescent="0.35">
      <c r="A265">
        <v>263</v>
      </c>
      <c r="B265">
        <v>264</v>
      </c>
      <c r="C265">
        <v>0</v>
      </c>
      <c r="D265">
        <v>1</v>
      </c>
      <c r="E265" t="s">
        <v>396</v>
      </c>
      <c r="F265" t="s">
        <v>1222</v>
      </c>
      <c r="G265" s="4">
        <v>40</v>
      </c>
      <c r="H265" s="4" t="str">
        <f>IF(Passenger[[#This Row],[Age]]&lt;18,"child",IF(Passenger[[#This Row],[Age]]&lt;50,"Adult","senior"))</f>
        <v>Adult</v>
      </c>
      <c r="I265">
        <v>0</v>
      </c>
      <c r="J265">
        <v>0</v>
      </c>
      <c r="K265">
        <v>112059</v>
      </c>
      <c r="L265" s="3">
        <v>0</v>
      </c>
      <c r="M265" t="s">
        <v>397</v>
      </c>
      <c r="N265" t="s">
        <v>14</v>
      </c>
    </row>
    <row r="266" spans="1:14" x14ac:dyDescent="0.35">
      <c r="A266">
        <v>264</v>
      </c>
      <c r="B266">
        <v>265</v>
      </c>
      <c r="C266">
        <v>0</v>
      </c>
      <c r="D266">
        <v>3</v>
      </c>
      <c r="E266" t="s">
        <v>398</v>
      </c>
      <c r="F266" t="s">
        <v>1221</v>
      </c>
      <c r="G266">
        <v>0</v>
      </c>
      <c r="H266" s="4" t="str">
        <f>IF(Passenger[[#This Row],[Age]]&lt;18,"child",IF(Passenger[[#This Row],[Age]]&lt;50,"Adult","senior"))</f>
        <v>child</v>
      </c>
      <c r="I266">
        <v>0</v>
      </c>
      <c r="J266">
        <v>0</v>
      </c>
      <c r="K266">
        <v>382649</v>
      </c>
      <c r="L266" s="3">
        <v>7.75</v>
      </c>
      <c r="M266">
        <v>0</v>
      </c>
      <c r="N266" t="s">
        <v>25</v>
      </c>
    </row>
    <row r="267" spans="1:14" x14ac:dyDescent="0.35">
      <c r="A267">
        <v>265</v>
      </c>
      <c r="B267">
        <v>266</v>
      </c>
      <c r="C267">
        <v>0</v>
      </c>
      <c r="D267">
        <v>2</v>
      </c>
      <c r="E267" t="s">
        <v>399</v>
      </c>
      <c r="F267" t="s">
        <v>1222</v>
      </c>
      <c r="G267" s="4">
        <v>36</v>
      </c>
      <c r="H267" s="4" t="str">
        <f>IF(Passenger[[#This Row],[Age]]&lt;18,"child",IF(Passenger[[#This Row],[Age]]&lt;50,"Adult","senior"))</f>
        <v>Adult</v>
      </c>
      <c r="I267">
        <v>0</v>
      </c>
      <c r="J267">
        <v>0</v>
      </c>
      <c r="K267" t="s">
        <v>400</v>
      </c>
      <c r="L267" s="3">
        <v>10.5</v>
      </c>
      <c r="M267">
        <v>0</v>
      </c>
      <c r="N267" t="s">
        <v>14</v>
      </c>
    </row>
    <row r="268" spans="1:14" x14ac:dyDescent="0.35">
      <c r="A268">
        <v>266</v>
      </c>
      <c r="B268">
        <v>267</v>
      </c>
      <c r="C268">
        <v>0</v>
      </c>
      <c r="D268">
        <v>3</v>
      </c>
      <c r="E268" t="s">
        <v>401</v>
      </c>
      <c r="F268" t="s">
        <v>1222</v>
      </c>
      <c r="G268" s="4">
        <v>16</v>
      </c>
      <c r="H268" s="4" t="str">
        <f>IF(Passenger[[#This Row],[Age]]&lt;18,"child",IF(Passenger[[#This Row],[Age]]&lt;50,"Adult","senior"))</f>
        <v>child</v>
      </c>
      <c r="I268">
        <v>4</v>
      </c>
      <c r="J268">
        <v>1</v>
      </c>
      <c r="K268">
        <v>3101295</v>
      </c>
      <c r="L268" s="3">
        <v>39.6875</v>
      </c>
      <c r="M268">
        <v>0</v>
      </c>
      <c r="N268" t="s">
        <v>14</v>
      </c>
    </row>
    <row r="269" spans="1:14" x14ac:dyDescent="0.35">
      <c r="A269">
        <v>267</v>
      </c>
      <c r="B269">
        <v>268</v>
      </c>
      <c r="C269">
        <v>1</v>
      </c>
      <c r="D269">
        <v>3</v>
      </c>
      <c r="E269" t="s">
        <v>402</v>
      </c>
      <c r="F269" t="s">
        <v>1222</v>
      </c>
      <c r="G269" s="4">
        <v>25</v>
      </c>
      <c r="H269" s="4" t="str">
        <f>IF(Passenger[[#This Row],[Age]]&lt;18,"child",IF(Passenger[[#This Row],[Age]]&lt;50,"Adult","senior"))</f>
        <v>Adult</v>
      </c>
      <c r="I269">
        <v>1</v>
      </c>
      <c r="J269">
        <v>0</v>
      </c>
      <c r="K269">
        <v>347083</v>
      </c>
      <c r="L269" s="3">
        <v>7.7750000000000004</v>
      </c>
      <c r="M269">
        <v>0</v>
      </c>
      <c r="N269" t="s">
        <v>14</v>
      </c>
    </row>
    <row r="270" spans="1:14" x14ac:dyDescent="0.35">
      <c r="A270">
        <v>268</v>
      </c>
      <c r="B270">
        <v>269</v>
      </c>
      <c r="C270">
        <v>1</v>
      </c>
      <c r="D270">
        <v>1</v>
      </c>
      <c r="E270" t="s">
        <v>403</v>
      </c>
      <c r="F270" t="s">
        <v>1221</v>
      </c>
      <c r="G270" s="4">
        <v>58</v>
      </c>
      <c r="H270" s="4" t="str">
        <f>IF(Passenger[[#This Row],[Age]]&lt;18,"child",IF(Passenger[[#This Row],[Age]]&lt;50,"Adult","senior"))</f>
        <v>senior</v>
      </c>
      <c r="I270">
        <v>0</v>
      </c>
      <c r="J270">
        <v>1</v>
      </c>
      <c r="K270" t="s">
        <v>404</v>
      </c>
      <c r="L270" s="3">
        <v>153.46250000000001</v>
      </c>
      <c r="M270" t="s">
        <v>405</v>
      </c>
      <c r="N270" t="s">
        <v>14</v>
      </c>
    </row>
    <row r="271" spans="1:14" x14ac:dyDescent="0.35">
      <c r="A271">
        <v>269</v>
      </c>
      <c r="B271">
        <v>270</v>
      </c>
      <c r="C271">
        <v>1</v>
      </c>
      <c r="D271">
        <v>1</v>
      </c>
      <c r="E271" t="s">
        <v>406</v>
      </c>
      <c r="F271" t="s">
        <v>1221</v>
      </c>
      <c r="G271" s="4">
        <v>35</v>
      </c>
      <c r="H271" s="4" t="str">
        <f>IF(Passenger[[#This Row],[Age]]&lt;18,"child",IF(Passenger[[#This Row],[Age]]&lt;50,"Adult","senior"))</f>
        <v>Adult</v>
      </c>
      <c r="I271">
        <v>0</v>
      </c>
      <c r="J271">
        <v>0</v>
      </c>
      <c r="K271" t="s">
        <v>407</v>
      </c>
      <c r="L271" s="3">
        <v>135.63329999999999</v>
      </c>
      <c r="M271" t="s">
        <v>408</v>
      </c>
      <c r="N271" t="s">
        <v>14</v>
      </c>
    </row>
    <row r="272" spans="1:14" x14ac:dyDescent="0.35">
      <c r="A272">
        <v>270</v>
      </c>
      <c r="B272">
        <v>271</v>
      </c>
      <c r="C272">
        <v>0</v>
      </c>
      <c r="D272">
        <v>1</v>
      </c>
      <c r="E272" t="s">
        <v>409</v>
      </c>
      <c r="F272" t="s">
        <v>1222</v>
      </c>
      <c r="G272">
        <v>0</v>
      </c>
      <c r="H272" s="4" t="str">
        <f>IF(Passenger[[#This Row],[Age]]&lt;18,"child",IF(Passenger[[#This Row],[Age]]&lt;50,"Adult","senior"))</f>
        <v>child</v>
      </c>
      <c r="I272">
        <v>0</v>
      </c>
      <c r="J272">
        <v>0</v>
      </c>
      <c r="K272">
        <v>113798</v>
      </c>
      <c r="L272" s="3">
        <v>31</v>
      </c>
      <c r="M272">
        <v>0</v>
      </c>
      <c r="N272" t="s">
        <v>14</v>
      </c>
    </row>
    <row r="273" spans="1:14" x14ac:dyDescent="0.35">
      <c r="A273">
        <v>271</v>
      </c>
      <c r="B273">
        <v>272</v>
      </c>
      <c r="C273">
        <v>1</v>
      </c>
      <c r="D273">
        <v>3</v>
      </c>
      <c r="E273" t="s">
        <v>410</v>
      </c>
      <c r="F273" t="s">
        <v>1222</v>
      </c>
      <c r="G273" s="4">
        <v>25</v>
      </c>
      <c r="H273" s="4" t="str">
        <f>IF(Passenger[[#This Row],[Age]]&lt;18,"child",IF(Passenger[[#This Row],[Age]]&lt;50,"Adult","senior"))</f>
        <v>Adult</v>
      </c>
      <c r="I273">
        <v>0</v>
      </c>
      <c r="J273">
        <v>0</v>
      </c>
      <c r="K273" t="s">
        <v>278</v>
      </c>
      <c r="L273" s="3">
        <v>0</v>
      </c>
      <c r="M273">
        <v>0</v>
      </c>
      <c r="N273" t="s">
        <v>14</v>
      </c>
    </row>
    <row r="274" spans="1:14" x14ac:dyDescent="0.35">
      <c r="A274">
        <v>272</v>
      </c>
      <c r="B274">
        <v>273</v>
      </c>
      <c r="C274">
        <v>1</v>
      </c>
      <c r="D274">
        <v>2</v>
      </c>
      <c r="E274" t="s">
        <v>411</v>
      </c>
      <c r="F274" t="s">
        <v>1221</v>
      </c>
      <c r="G274" s="4">
        <v>41</v>
      </c>
      <c r="H274" s="4" t="str">
        <f>IF(Passenger[[#This Row],[Age]]&lt;18,"child",IF(Passenger[[#This Row],[Age]]&lt;50,"Adult","senior"))</f>
        <v>Adult</v>
      </c>
      <c r="I274">
        <v>0</v>
      </c>
      <c r="J274">
        <v>1</v>
      </c>
      <c r="K274">
        <v>250644</v>
      </c>
      <c r="L274" s="3">
        <v>19.5</v>
      </c>
      <c r="M274">
        <v>0</v>
      </c>
      <c r="N274" t="s">
        <v>14</v>
      </c>
    </row>
    <row r="275" spans="1:14" x14ac:dyDescent="0.35">
      <c r="A275">
        <v>273</v>
      </c>
      <c r="B275">
        <v>274</v>
      </c>
      <c r="C275">
        <v>0</v>
      </c>
      <c r="D275">
        <v>1</v>
      </c>
      <c r="E275" t="s">
        <v>412</v>
      </c>
      <c r="F275" t="s">
        <v>1222</v>
      </c>
      <c r="G275" s="4">
        <v>37</v>
      </c>
      <c r="H275" s="4" t="str">
        <f>IF(Passenger[[#This Row],[Age]]&lt;18,"child",IF(Passenger[[#This Row],[Age]]&lt;50,"Adult","senior"))</f>
        <v>Adult</v>
      </c>
      <c r="I275">
        <v>0</v>
      </c>
      <c r="J275">
        <v>1</v>
      </c>
      <c r="K275" t="s">
        <v>413</v>
      </c>
      <c r="L275" s="3">
        <v>29.7</v>
      </c>
      <c r="M275" t="s">
        <v>414</v>
      </c>
      <c r="N275" t="s">
        <v>18</v>
      </c>
    </row>
    <row r="276" spans="1:14" x14ac:dyDescent="0.35">
      <c r="A276">
        <v>274</v>
      </c>
      <c r="B276">
        <v>275</v>
      </c>
      <c r="C276">
        <v>1</v>
      </c>
      <c r="D276">
        <v>3</v>
      </c>
      <c r="E276" t="s">
        <v>415</v>
      </c>
      <c r="F276" t="s">
        <v>1221</v>
      </c>
      <c r="G276">
        <v>0</v>
      </c>
      <c r="H276" s="4" t="str">
        <f>IF(Passenger[[#This Row],[Age]]&lt;18,"child",IF(Passenger[[#This Row],[Age]]&lt;50,"Adult","senior"))</f>
        <v>child</v>
      </c>
      <c r="I276">
        <v>0</v>
      </c>
      <c r="J276">
        <v>0</v>
      </c>
      <c r="K276">
        <v>370375</v>
      </c>
      <c r="L276" s="3">
        <v>7.75</v>
      </c>
      <c r="M276">
        <v>0</v>
      </c>
      <c r="N276" t="s">
        <v>25</v>
      </c>
    </row>
    <row r="277" spans="1:14" x14ac:dyDescent="0.35">
      <c r="A277">
        <v>275</v>
      </c>
      <c r="B277">
        <v>276</v>
      </c>
      <c r="C277">
        <v>1</v>
      </c>
      <c r="D277">
        <v>1</v>
      </c>
      <c r="E277" t="s">
        <v>416</v>
      </c>
      <c r="F277" t="s">
        <v>1221</v>
      </c>
      <c r="G277" s="4">
        <v>63</v>
      </c>
      <c r="H277" s="4" t="str">
        <f>IF(Passenger[[#This Row],[Age]]&lt;18,"child",IF(Passenger[[#This Row],[Age]]&lt;50,"Adult","senior"))</f>
        <v>senior</v>
      </c>
      <c r="I277">
        <v>1</v>
      </c>
      <c r="J277">
        <v>0</v>
      </c>
      <c r="K277">
        <v>13502</v>
      </c>
      <c r="L277" s="3">
        <v>77.958299999999994</v>
      </c>
      <c r="M277" t="s">
        <v>417</v>
      </c>
      <c r="N277" t="s">
        <v>14</v>
      </c>
    </row>
    <row r="278" spans="1:14" x14ac:dyDescent="0.35">
      <c r="A278">
        <v>276</v>
      </c>
      <c r="B278">
        <v>277</v>
      </c>
      <c r="C278">
        <v>0</v>
      </c>
      <c r="D278">
        <v>3</v>
      </c>
      <c r="E278" t="s">
        <v>418</v>
      </c>
      <c r="F278" t="s">
        <v>1221</v>
      </c>
      <c r="G278" s="4">
        <v>45</v>
      </c>
      <c r="H278" s="4" t="str">
        <f>IF(Passenger[[#This Row],[Age]]&lt;18,"child",IF(Passenger[[#This Row],[Age]]&lt;50,"Adult","senior"))</f>
        <v>Adult</v>
      </c>
      <c r="I278">
        <v>0</v>
      </c>
      <c r="J278">
        <v>0</v>
      </c>
      <c r="K278">
        <v>347073</v>
      </c>
      <c r="L278" s="3">
        <v>7.75</v>
      </c>
      <c r="M278">
        <v>0</v>
      </c>
      <c r="N278" t="s">
        <v>14</v>
      </c>
    </row>
    <row r="279" spans="1:14" x14ac:dyDescent="0.35">
      <c r="A279">
        <v>277</v>
      </c>
      <c r="B279">
        <v>278</v>
      </c>
      <c r="C279">
        <v>0</v>
      </c>
      <c r="D279">
        <v>2</v>
      </c>
      <c r="E279" t="s">
        <v>419</v>
      </c>
      <c r="F279" t="s">
        <v>1222</v>
      </c>
      <c r="G279">
        <v>0</v>
      </c>
      <c r="H279" s="4" t="str">
        <f>IF(Passenger[[#This Row],[Age]]&lt;18,"child",IF(Passenger[[#This Row],[Age]]&lt;50,"Adult","senior"))</f>
        <v>child</v>
      </c>
      <c r="I279">
        <v>0</v>
      </c>
      <c r="J279">
        <v>0</v>
      </c>
      <c r="K279">
        <v>239853</v>
      </c>
      <c r="L279" s="3">
        <v>0</v>
      </c>
      <c r="M279">
        <v>0</v>
      </c>
      <c r="N279" t="s">
        <v>14</v>
      </c>
    </row>
    <row r="280" spans="1:14" x14ac:dyDescent="0.35">
      <c r="A280">
        <v>278</v>
      </c>
      <c r="B280">
        <v>279</v>
      </c>
      <c r="C280">
        <v>0</v>
      </c>
      <c r="D280">
        <v>3</v>
      </c>
      <c r="E280" t="s">
        <v>420</v>
      </c>
      <c r="F280" t="s">
        <v>1222</v>
      </c>
      <c r="G280" s="4">
        <v>7</v>
      </c>
      <c r="H280" s="4" t="str">
        <f>IF(Passenger[[#This Row],[Age]]&lt;18,"child",IF(Passenger[[#This Row],[Age]]&lt;50,"Adult","senior"))</f>
        <v>child</v>
      </c>
      <c r="I280">
        <v>4</v>
      </c>
      <c r="J280">
        <v>1</v>
      </c>
      <c r="K280">
        <v>382652</v>
      </c>
      <c r="L280" s="3">
        <v>29.125</v>
      </c>
      <c r="M280">
        <v>0</v>
      </c>
      <c r="N280" t="s">
        <v>25</v>
      </c>
    </row>
    <row r="281" spans="1:14" x14ac:dyDescent="0.35">
      <c r="A281">
        <v>279</v>
      </c>
      <c r="B281">
        <v>280</v>
      </c>
      <c r="C281">
        <v>1</v>
      </c>
      <c r="D281">
        <v>3</v>
      </c>
      <c r="E281" t="s">
        <v>421</v>
      </c>
      <c r="F281" t="s">
        <v>1221</v>
      </c>
      <c r="G281" s="4">
        <v>35</v>
      </c>
      <c r="H281" s="4" t="str">
        <f>IF(Passenger[[#This Row],[Age]]&lt;18,"child",IF(Passenger[[#This Row],[Age]]&lt;50,"Adult","senior"))</f>
        <v>Adult</v>
      </c>
      <c r="I281">
        <v>1</v>
      </c>
      <c r="J281">
        <v>1</v>
      </c>
      <c r="K281" t="s">
        <v>422</v>
      </c>
      <c r="L281" s="3">
        <v>20.25</v>
      </c>
      <c r="M281">
        <v>0</v>
      </c>
      <c r="N281" t="s">
        <v>14</v>
      </c>
    </row>
    <row r="282" spans="1:14" x14ac:dyDescent="0.35">
      <c r="A282">
        <v>280</v>
      </c>
      <c r="B282">
        <v>281</v>
      </c>
      <c r="C282">
        <v>0</v>
      </c>
      <c r="D282">
        <v>3</v>
      </c>
      <c r="E282" t="s">
        <v>423</v>
      </c>
      <c r="F282" t="s">
        <v>1222</v>
      </c>
      <c r="G282" s="4">
        <v>65</v>
      </c>
      <c r="H282" s="4" t="str">
        <f>IF(Passenger[[#This Row],[Age]]&lt;18,"child",IF(Passenger[[#This Row],[Age]]&lt;50,"Adult","senior"))</f>
        <v>senior</v>
      </c>
      <c r="I282">
        <v>0</v>
      </c>
      <c r="J282">
        <v>0</v>
      </c>
      <c r="K282">
        <v>336439</v>
      </c>
      <c r="L282" s="3">
        <v>7.75</v>
      </c>
      <c r="M282">
        <v>0</v>
      </c>
      <c r="N282" t="s">
        <v>25</v>
      </c>
    </row>
    <row r="283" spans="1:14" x14ac:dyDescent="0.35">
      <c r="A283">
        <v>281</v>
      </c>
      <c r="B283">
        <v>282</v>
      </c>
      <c r="C283">
        <v>0</v>
      </c>
      <c r="D283">
        <v>3</v>
      </c>
      <c r="E283" t="s">
        <v>424</v>
      </c>
      <c r="F283" t="s">
        <v>1222</v>
      </c>
      <c r="G283" s="4">
        <v>28</v>
      </c>
      <c r="H283" s="4" t="str">
        <f>IF(Passenger[[#This Row],[Age]]&lt;18,"child",IF(Passenger[[#This Row],[Age]]&lt;50,"Adult","senior"))</f>
        <v>Adult</v>
      </c>
      <c r="I283">
        <v>0</v>
      </c>
      <c r="J283">
        <v>0</v>
      </c>
      <c r="K283">
        <v>347464</v>
      </c>
      <c r="L283" s="3">
        <v>7.8541999999999996</v>
      </c>
      <c r="M283">
        <v>0</v>
      </c>
      <c r="N283" t="s">
        <v>14</v>
      </c>
    </row>
    <row r="284" spans="1:14" x14ac:dyDescent="0.35">
      <c r="A284">
        <v>282</v>
      </c>
      <c r="B284">
        <v>283</v>
      </c>
      <c r="C284">
        <v>0</v>
      </c>
      <c r="D284">
        <v>3</v>
      </c>
      <c r="E284" t="s">
        <v>425</v>
      </c>
      <c r="F284" t="s">
        <v>1222</v>
      </c>
      <c r="G284" s="4">
        <v>16</v>
      </c>
      <c r="H284" s="4" t="str">
        <f>IF(Passenger[[#This Row],[Age]]&lt;18,"child",IF(Passenger[[#This Row],[Age]]&lt;50,"Adult","senior"))</f>
        <v>child</v>
      </c>
      <c r="I284">
        <v>0</v>
      </c>
      <c r="J284">
        <v>0</v>
      </c>
      <c r="K284">
        <v>345778</v>
      </c>
      <c r="L284" s="3">
        <v>9.5</v>
      </c>
      <c r="M284">
        <v>0</v>
      </c>
      <c r="N284" t="s">
        <v>14</v>
      </c>
    </row>
    <row r="285" spans="1:14" x14ac:dyDescent="0.35">
      <c r="A285">
        <v>283</v>
      </c>
      <c r="B285">
        <v>284</v>
      </c>
      <c r="C285">
        <v>1</v>
      </c>
      <c r="D285">
        <v>3</v>
      </c>
      <c r="E285" t="s">
        <v>426</v>
      </c>
      <c r="F285" t="s">
        <v>1222</v>
      </c>
      <c r="G285" s="4">
        <v>19</v>
      </c>
      <c r="H285" s="4" t="str">
        <f>IF(Passenger[[#This Row],[Age]]&lt;18,"child",IF(Passenger[[#This Row],[Age]]&lt;50,"Adult","senior"))</f>
        <v>Adult</v>
      </c>
      <c r="I285">
        <v>0</v>
      </c>
      <c r="J285">
        <v>0</v>
      </c>
      <c r="K285" t="s">
        <v>427</v>
      </c>
      <c r="L285" s="3">
        <v>8.0500000000000007</v>
      </c>
      <c r="M285">
        <v>0</v>
      </c>
      <c r="N285" t="s">
        <v>14</v>
      </c>
    </row>
    <row r="286" spans="1:14" x14ac:dyDescent="0.35">
      <c r="A286">
        <v>284</v>
      </c>
      <c r="B286">
        <v>285</v>
      </c>
      <c r="C286">
        <v>0</v>
      </c>
      <c r="D286">
        <v>1</v>
      </c>
      <c r="E286" t="s">
        <v>428</v>
      </c>
      <c r="F286" t="s">
        <v>1222</v>
      </c>
      <c r="G286">
        <v>0</v>
      </c>
      <c r="H286" s="4" t="str">
        <f>IF(Passenger[[#This Row],[Age]]&lt;18,"child",IF(Passenger[[#This Row],[Age]]&lt;50,"Adult","senior"))</f>
        <v>child</v>
      </c>
      <c r="I286">
        <v>0</v>
      </c>
      <c r="J286">
        <v>0</v>
      </c>
      <c r="K286">
        <v>113056</v>
      </c>
      <c r="L286" s="3">
        <v>26</v>
      </c>
      <c r="M286" t="s">
        <v>429</v>
      </c>
      <c r="N286" t="s">
        <v>14</v>
      </c>
    </row>
    <row r="287" spans="1:14" x14ac:dyDescent="0.35">
      <c r="A287">
        <v>285</v>
      </c>
      <c r="B287">
        <v>286</v>
      </c>
      <c r="C287">
        <v>0</v>
      </c>
      <c r="D287">
        <v>3</v>
      </c>
      <c r="E287" t="s">
        <v>430</v>
      </c>
      <c r="F287" t="s">
        <v>1222</v>
      </c>
      <c r="G287" s="4">
        <v>33</v>
      </c>
      <c r="H287" s="4" t="str">
        <f>IF(Passenger[[#This Row],[Age]]&lt;18,"child",IF(Passenger[[#This Row],[Age]]&lt;50,"Adult","senior"))</f>
        <v>Adult</v>
      </c>
      <c r="I287">
        <v>0</v>
      </c>
      <c r="J287">
        <v>0</v>
      </c>
      <c r="K287">
        <v>349239</v>
      </c>
      <c r="L287" s="3">
        <v>8.6624999999999996</v>
      </c>
      <c r="M287">
        <v>0</v>
      </c>
      <c r="N287" t="s">
        <v>18</v>
      </c>
    </row>
    <row r="288" spans="1:14" x14ac:dyDescent="0.35">
      <c r="A288">
        <v>286</v>
      </c>
      <c r="B288">
        <v>287</v>
      </c>
      <c r="C288">
        <v>1</v>
      </c>
      <c r="D288">
        <v>3</v>
      </c>
      <c r="E288" t="s">
        <v>431</v>
      </c>
      <c r="F288" t="s">
        <v>1222</v>
      </c>
      <c r="G288" s="4">
        <v>30</v>
      </c>
      <c r="H288" s="4" t="str">
        <f>IF(Passenger[[#This Row],[Age]]&lt;18,"child",IF(Passenger[[#This Row],[Age]]&lt;50,"Adult","senior"))</f>
        <v>Adult</v>
      </c>
      <c r="I288">
        <v>0</v>
      </c>
      <c r="J288">
        <v>0</v>
      </c>
      <c r="K288">
        <v>345774</v>
      </c>
      <c r="L288" s="3">
        <v>9.5</v>
      </c>
      <c r="M288">
        <v>0</v>
      </c>
      <c r="N288" t="s">
        <v>14</v>
      </c>
    </row>
    <row r="289" spans="1:14" x14ac:dyDescent="0.35">
      <c r="A289">
        <v>287</v>
      </c>
      <c r="B289">
        <v>288</v>
      </c>
      <c r="C289">
        <v>0</v>
      </c>
      <c r="D289">
        <v>3</v>
      </c>
      <c r="E289" t="s">
        <v>432</v>
      </c>
      <c r="F289" t="s">
        <v>1222</v>
      </c>
      <c r="G289" s="4">
        <v>22</v>
      </c>
      <c r="H289" s="4" t="str">
        <f>IF(Passenger[[#This Row],[Age]]&lt;18,"child",IF(Passenger[[#This Row],[Age]]&lt;50,"Adult","senior"))</f>
        <v>Adult</v>
      </c>
      <c r="I289">
        <v>0</v>
      </c>
      <c r="J289">
        <v>0</v>
      </c>
      <c r="K289">
        <v>349206</v>
      </c>
      <c r="L289" s="3">
        <v>7.8958000000000004</v>
      </c>
      <c r="M289">
        <v>0</v>
      </c>
      <c r="N289" t="s">
        <v>14</v>
      </c>
    </row>
    <row r="290" spans="1:14" x14ac:dyDescent="0.35">
      <c r="A290">
        <v>288</v>
      </c>
      <c r="B290">
        <v>289</v>
      </c>
      <c r="C290">
        <v>1</v>
      </c>
      <c r="D290">
        <v>2</v>
      </c>
      <c r="E290" t="s">
        <v>433</v>
      </c>
      <c r="F290" t="s">
        <v>1222</v>
      </c>
      <c r="G290" s="4">
        <v>42</v>
      </c>
      <c r="H290" s="4" t="str">
        <f>IF(Passenger[[#This Row],[Age]]&lt;18,"child",IF(Passenger[[#This Row],[Age]]&lt;50,"Adult","senior"))</f>
        <v>Adult</v>
      </c>
      <c r="I290">
        <v>0</v>
      </c>
      <c r="J290">
        <v>0</v>
      </c>
      <c r="K290">
        <v>237798</v>
      </c>
      <c r="L290" s="3">
        <v>13</v>
      </c>
      <c r="M290">
        <v>0</v>
      </c>
      <c r="N290" t="s">
        <v>14</v>
      </c>
    </row>
    <row r="291" spans="1:14" x14ac:dyDescent="0.35">
      <c r="A291">
        <v>289</v>
      </c>
      <c r="B291">
        <v>290</v>
      </c>
      <c r="C291">
        <v>1</v>
      </c>
      <c r="D291">
        <v>3</v>
      </c>
      <c r="E291" t="s">
        <v>434</v>
      </c>
      <c r="F291" t="s">
        <v>1221</v>
      </c>
      <c r="G291" s="4">
        <v>22</v>
      </c>
      <c r="H291" s="4" t="str">
        <f>IF(Passenger[[#This Row],[Age]]&lt;18,"child",IF(Passenger[[#This Row],[Age]]&lt;50,"Adult","senior"))</f>
        <v>Adult</v>
      </c>
      <c r="I291">
        <v>0</v>
      </c>
      <c r="J291">
        <v>0</v>
      </c>
      <c r="K291">
        <v>370373</v>
      </c>
      <c r="L291" s="3">
        <v>7.75</v>
      </c>
      <c r="M291">
        <v>0</v>
      </c>
      <c r="N291" t="s">
        <v>25</v>
      </c>
    </row>
    <row r="292" spans="1:14" x14ac:dyDescent="0.35">
      <c r="A292">
        <v>290</v>
      </c>
      <c r="B292">
        <v>291</v>
      </c>
      <c r="C292">
        <v>1</v>
      </c>
      <c r="D292">
        <v>1</v>
      </c>
      <c r="E292" t="s">
        <v>435</v>
      </c>
      <c r="F292" t="s">
        <v>1221</v>
      </c>
      <c r="G292" s="4">
        <v>26</v>
      </c>
      <c r="H292" s="4" t="str">
        <f>IF(Passenger[[#This Row],[Age]]&lt;18,"child",IF(Passenger[[#This Row],[Age]]&lt;50,"Adult","senior"))</f>
        <v>Adult</v>
      </c>
      <c r="I292">
        <v>0</v>
      </c>
      <c r="J292">
        <v>0</v>
      </c>
      <c r="K292">
        <v>19877</v>
      </c>
      <c r="L292" s="3">
        <v>78.849999999999994</v>
      </c>
      <c r="M292">
        <v>0</v>
      </c>
      <c r="N292" t="s">
        <v>14</v>
      </c>
    </row>
    <row r="293" spans="1:14" x14ac:dyDescent="0.35">
      <c r="A293">
        <v>291</v>
      </c>
      <c r="B293">
        <v>292</v>
      </c>
      <c r="C293">
        <v>1</v>
      </c>
      <c r="D293">
        <v>1</v>
      </c>
      <c r="E293" t="s">
        <v>436</v>
      </c>
      <c r="F293" t="s">
        <v>1221</v>
      </c>
      <c r="G293" s="4">
        <v>19</v>
      </c>
      <c r="H293" s="4" t="str">
        <f>IF(Passenger[[#This Row],[Age]]&lt;18,"child",IF(Passenger[[#This Row],[Age]]&lt;50,"Adult","senior"))</f>
        <v>Adult</v>
      </c>
      <c r="I293">
        <v>1</v>
      </c>
      <c r="J293">
        <v>0</v>
      </c>
      <c r="K293">
        <v>11967</v>
      </c>
      <c r="L293" s="3">
        <v>91.0792</v>
      </c>
      <c r="M293" t="s">
        <v>437</v>
      </c>
      <c r="N293" t="s">
        <v>18</v>
      </c>
    </row>
    <row r="294" spans="1:14" x14ac:dyDescent="0.35">
      <c r="A294">
        <v>292</v>
      </c>
      <c r="B294">
        <v>293</v>
      </c>
      <c r="C294">
        <v>0</v>
      </c>
      <c r="D294">
        <v>2</v>
      </c>
      <c r="E294" t="s">
        <v>438</v>
      </c>
      <c r="F294" t="s">
        <v>1222</v>
      </c>
      <c r="G294" s="4">
        <v>36</v>
      </c>
      <c r="H294" s="4" t="str">
        <f>IF(Passenger[[#This Row],[Age]]&lt;18,"child",IF(Passenger[[#This Row],[Age]]&lt;50,"Adult","senior"))</f>
        <v>Adult</v>
      </c>
      <c r="I294">
        <v>0</v>
      </c>
      <c r="J294">
        <v>0</v>
      </c>
      <c r="K294" t="s">
        <v>439</v>
      </c>
      <c r="L294" s="3">
        <v>12.875</v>
      </c>
      <c r="M294" t="s">
        <v>440</v>
      </c>
      <c r="N294" t="s">
        <v>18</v>
      </c>
    </row>
    <row r="295" spans="1:14" x14ac:dyDescent="0.35">
      <c r="A295">
        <v>293</v>
      </c>
      <c r="B295">
        <v>294</v>
      </c>
      <c r="C295">
        <v>0</v>
      </c>
      <c r="D295">
        <v>3</v>
      </c>
      <c r="E295" t="s">
        <v>441</v>
      </c>
      <c r="F295" t="s">
        <v>1221</v>
      </c>
      <c r="G295" s="4">
        <v>24</v>
      </c>
      <c r="H295" s="4" t="str">
        <f>IF(Passenger[[#This Row],[Age]]&lt;18,"child",IF(Passenger[[#This Row],[Age]]&lt;50,"Adult","senior"))</f>
        <v>Adult</v>
      </c>
      <c r="I295">
        <v>0</v>
      </c>
      <c r="J295">
        <v>0</v>
      </c>
      <c r="K295">
        <v>349236</v>
      </c>
      <c r="L295" s="3">
        <v>8.85</v>
      </c>
      <c r="M295">
        <v>0</v>
      </c>
      <c r="N295" t="s">
        <v>14</v>
      </c>
    </row>
    <row r="296" spans="1:14" x14ac:dyDescent="0.35">
      <c r="A296">
        <v>294</v>
      </c>
      <c r="B296">
        <v>295</v>
      </c>
      <c r="C296">
        <v>0</v>
      </c>
      <c r="D296">
        <v>3</v>
      </c>
      <c r="E296" t="s">
        <v>442</v>
      </c>
      <c r="F296" t="s">
        <v>1222</v>
      </c>
      <c r="G296" s="4">
        <v>24</v>
      </c>
      <c r="H296" s="4" t="str">
        <f>IF(Passenger[[#This Row],[Age]]&lt;18,"child",IF(Passenger[[#This Row],[Age]]&lt;50,"Adult","senior"))</f>
        <v>Adult</v>
      </c>
      <c r="I296">
        <v>0</v>
      </c>
      <c r="J296">
        <v>0</v>
      </c>
      <c r="K296">
        <v>349233</v>
      </c>
      <c r="L296" s="3">
        <v>7.8958000000000004</v>
      </c>
      <c r="M296">
        <v>0</v>
      </c>
      <c r="N296" t="s">
        <v>14</v>
      </c>
    </row>
    <row r="297" spans="1:14" x14ac:dyDescent="0.35">
      <c r="A297">
        <v>295</v>
      </c>
      <c r="B297">
        <v>296</v>
      </c>
      <c r="C297">
        <v>0</v>
      </c>
      <c r="D297">
        <v>1</v>
      </c>
      <c r="E297" t="s">
        <v>443</v>
      </c>
      <c r="F297" t="s">
        <v>1222</v>
      </c>
      <c r="G297">
        <v>0</v>
      </c>
      <c r="H297" s="4" t="str">
        <f>IF(Passenger[[#This Row],[Age]]&lt;18,"child",IF(Passenger[[#This Row],[Age]]&lt;50,"Adult","senior"))</f>
        <v>child</v>
      </c>
      <c r="I297">
        <v>0</v>
      </c>
      <c r="J297">
        <v>0</v>
      </c>
      <c r="K297" t="s">
        <v>444</v>
      </c>
      <c r="L297" s="3">
        <v>27.720800000000001</v>
      </c>
      <c r="M297">
        <v>0</v>
      </c>
      <c r="N297" t="s">
        <v>18</v>
      </c>
    </row>
    <row r="298" spans="1:14" x14ac:dyDescent="0.35">
      <c r="A298">
        <v>296</v>
      </c>
      <c r="B298">
        <v>297</v>
      </c>
      <c r="C298">
        <v>0</v>
      </c>
      <c r="D298">
        <v>3</v>
      </c>
      <c r="E298" t="s">
        <v>445</v>
      </c>
      <c r="F298" t="s">
        <v>1222</v>
      </c>
      <c r="G298" s="4">
        <v>23.5</v>
      </c>
      <c r="H298" s="4" t="str">
        <f>IF(Passenger[[#This Row],[Age]]&lt;18,"child",IF(Passenger[[#This Row],[Age]]&lt;50,"Adult","senior"))</f>
        <v>Adult</v>
      </c>
      <c r="I298">
        <v>0</v>
      </c>
      <c r="J298">
        <v>0</v>
      </c>
      <c r="K298">
        <v>2693</v>
      </c>
      <c r="L298" s="3">
        <v>7.2291999999999996</v>
      </c>
      <c r="M298">
        <v>0</v>
      </c>
      <c r="N298" t="s">
        <v>18</v>
      </c>
    </row>
    <row r="299" spans="1:14" x14ac:dyDescent="0.35">
      <c r="A299">
        <v>297</v>
      </c>
      <c r="B299">
        <v>298</v>
      </c>
      <c r="C299">
        <v>0</v>
      </c>
      <c r="D299">
        <v>1</v>
      </c>
      <c r="E299" t="s">
        <v>446</v>
      </c>
      <c r="F299" t="s">
        <v>1221</v>
      </c>
      <c r="G299" s="4">
        <v>2</v>
      </c>
      <c r="H299" s="4" t="str">
        <f>IF(Passenger[[#This Row],[Age]]&lt;18,"child",IF(Passenger[[#This Row],[Age]]&lt;50,"Adult","senior"))</f>
        <v>child</v>
      </c>
      <c r="I299">
        <v>1</v>
      </c>
      <c r="J299">
        <v>2</v>
      </c>
      <c r="K299">
        <v>113781</v>
      </c>
      <c r="L299" s="3">
        <v>151.55000000000001</v>
      </c>
      <c r="M299" t="s">
        <v>447</v>
      </c>
      <c r="N299" t="s">
        <v>14</v>
      </c>
    </row>
    <row r="300" spans="1:14" x14ac:dyDescent="0.35">
      <c r="A300">
        <v>298</v>
      </c>
      <c r="B300">
        <v>299</v>
      </c>
      <c r="C300">
        <v>1</v>
      </c>
      <c r="D300">
        <v>1</v>
      </c>
      <c r="E300" t="s">
        <v>448</v>
      </c>
      <c r="F300" t="s">
        <v>1222</v>
      </c>
      <c r="G300">
        <v>0</v>
      </c>
      <c r="H300" s="4" t="str">
        <f>IF(Passenger[[#This Row],[Age]]&lt;18,"child",IF(Passenger[[#This Row],[Age]]&lt;50,"Adult","senior"))</f>
        <v>child</v>
      </c>
      <c r="I300">
        <v>0</v>
      </c>
      <c r="J300">
        <v>0</v>
      </c>
      <c r="K300">
        <v>19988</v>
      </c>
      <c r="L300" s="3">
        <v>30.5</v>
      </c>
      <c r="M300" t="s">
        <v>449</v>
      </c>
      <c r="N300" t="s">
        <v>14</v>
      </c>
    </row>
    <row r="301" spans="1:14" x14ac:dyDescent="0.35">
      <c r="A301">
        <v>299</v>
      </c>
      <c r="B301">
        <v>300</v>
      </c>
      <c r="C301">
        <v>1</v>
      </c>
      <c r="D301">
        <v>1</v>
      </c>
      <c r="E301" t="s">
        <v>450</v>
      </c>
      <c r="F301" t="s">
        <v>1221</v>
      </c>
      <c r="G301" s="4">
        <v>50</v>
      </c>
      <c r="H301" s="4" t="str">
        <f>IF(Passenger[[#This Row],[Age]]&lt;18,"child",IF(Passenger[[#This Row],[Age]]&lt;50,"Adult","senior"))</f>
        <v>senior</v>
      </c>
      <c r="I301">
        <v>0</v>
      </c>
      <c r="J301">
        <v>1</v>
      </c>
      <c r="K301" t="s">
        <v>185</v>
      </c>
      <c r="L301" s="3">
        <v>247.52080000000001</v>
      </c>
      <c r="M301" t="s">
        <v>186</v>
      </c>
      <c r="N301" t="s">
        <v>18</v>
      </c>
    </row>
    <row r="302" spans="1:14" x14ac:dyDescent="0.35">
      <c r="A302">
        <v>300</v>
      </c>
      <c r="B302">
        <v>301</v>
      </c>
      <c r="C302">
        <v>1</v>
      </c>
      <c r="D302">
        <v>3</v>
      </c>
      <c r="E302" t="s">
        <v>451</v>
      </c>
      <c r="F302" t="s">
        <v>1221</v>
      </c>
      <c r="G302">
        <v>0</v>
      </c>
      <c r="H302" s="4" t="str">
        <f>IF(Passenger[[#This Row],[Age]]&lt;18,"child",IF(Passenger[[#This Row],[Age]]&lt;50,"Adult","senior"))</f>
        <v>child</v>
      </c>
      <c r="I302">
        <v>0</v>
      </c>
      <c r="J302">
        <v>0</v>
      </c>
      <c r="K302">
        <v>9234</v>
      </c>
      <c r="L302" s="3">
        <v>7.75</v>
      </c>
      <c r="M302">
        <v>0</v>
      </c>
      <c r="N302" t="s">
        <v>25</v>
      </c>
    </row>
    <row r="303" spans="1:14" x14ac:dyDescent="0.35">
      <c r="A303">
        <v>301</v>
      </c>
      <c r="B303">
        <v>302</v>
      </c>
      <c r="C303">
        <v>1</v>
      </c>
      <c r="D303">
        <v>3</v>
      </c>
      <c r="E303" t="s">
        <v>452</v>
      </c>
      <c r="F303" t="s">
        <v>1222</v>
      </c>
      <c r="G303">
        <v>0</v>
      </c>
      <c r="H303" s="4" t="str">
        <f>IF(Passenger[[#This Row],[Age]]&lt;18,"child",IF(Passenger[[#This Row],[Age]]&lt;50,"Adult","senior"))</f>
        <v>child</v>
      </c>
      <c r="I303">
        <v>2</v>
      </c>
      <c r="J303">
        <v>0</v>
      </c>
      <c r="K303">
        <v>367226</v>
      </c>
      <c r="L303" s="3">
        <v>23.25</v>
      </c>
      <c r="M303">
        <v>0</v>
      </c>
      <c r="N303" t="s">
        <v>25</v>
      </c>
    </row>
    <row r="304" spans="1:14" x14ac:dyDescent="0.35">
      <c r="A304">
        <v>302</v>
      </c>
      <c r="B304">
        <v>303</v>
      </c>
      <c r="C304">
        <v>0</v>
      </c>
      <c r="D304">
        <v>3</v>
      </c>
      <c r="E304" t="s">
        <v>453</v>
      </c>
      <c r="F304" t="s">
        <v>1222</v>
      </c>
      <c r="G304" s="4">
        <v>19</v>
      </c>
      <c r="H304" s="4" t="str">
        <f>IF(Passenger[[#This Row],[Age]]&lt;18,"child",IF(Passenger[[#This Row],[Age]]&lt;50,"Adult","senior"))</f>
        <v>Adult</v>
      </c>
      <c r="I304">
        <v>0</v>
      </c>
      <c r="J304">
        <v>0</v>
      </c>
      <c r="K304" t="s">
        <v>278</v>
      </c>
      <c r="L304" s="3">
        <v>0</v>
      </c>
      <c r="M304">
        <v>0</v>
      </c>
      <c r="N304" t="s">
        <v>14</v>
      </c>
    </row>
    <row r="305" spans="1:14" x14ac:dyDescent="0.35">
      <c r="A305">
        <v>303</v>
      </c>
      <c r="B305">
        <v>304</v>
      </c>
      <c r="C305">
        <v>1</v>
      </c>
      <c r="D305">
        <v>2</v>
      </c>
      <c r="E305" t="s">
        <v>454</v>
      </c>
      <c r="F305" t="s">
        <v>1221</v>
      </c>
      <c r="G305">
        <v>0</v>
      </c>
      <c r="H305" s="4" t="str">
        <f>IF(Passenger[[#This Row],[Age]]&lt;18,"child",IF(Passenger[[#This Row],[Age]]&lt;50,"Adult","senior"))</f>
        <v>child</v>
      </c>
      <c r="I305">
        <v>0</v>
      </c>
      <c r="J305">
        <v>0</v>
      </c>
      <c r="K305">
        <v>226593</v>
      </c>
      <c r="L305" s="3">
        <v>12.35</v>
      </c>
      <c r="M305" t="s">
        <v>193</v>
      </c>
      <c r="N305" t="s">
        <v>25</v>
      </c>
    </row>
    <row r="306" spans="1:14" x14ac:dyDescent="0.35">
      <c r="A306">
        <v>304</v>
      </c>
      <c r="B306">
        <v>305</v>
      </c>
      <c r="C306">
        <v>0</v>
      </c>
      <c r="D306">
        <v>3</v>
      </c>
      <c r="E306" t="s">
        <v>455</v>
      </c>
      <c r="F306" t="s">
        <v>1222</v>
      </c>
      <c r="G306">
        <v>0</v>
      </c>
      <c r="H306" s="4" t="str">
        <f>IF(Passenger[[#This Row],[Age]]&lt;18,"child",IF(Passenger[[#This Row],[Age]]&lt;50,"Adult","senior"))</f>
        <v>child</v>
      </c>
      <c r="I306">
        <v>0</v>
      </c>
      <c r="J306">
        <v>0</v>
      </c>
      <c r="K306" t="s">
        <v>456</v>
      </c>
      <c r="L306" s="3">
        <v>8.0500000000000007</v>
      </c>
      <c r="M306">
        <v>0</v>
      </c>
      <c r="N306" t="s">
        <v>14</v>
      </c>
    </row>
    <row r="307" spans="1:14" x14ac:dyDescent="0.35">
      <c r="A307">
        <v>305</v>
      </c>
      <c r="B307">
        <v>306</v>
      </c>
      <c r="C307">
        <v>1</v>
      </c>
      <c r="D307">
        <v>1</v>
      </c>
      <c r="E307" t="s">
        <v>457</v>
      </c>
      <c r="F307" t="s">
        <v>1222</v>
      </c>
      <c r="G307" s="4">
        <v>0.92</v>
      </c>
      <c r="H307" s="4" t="str">
        <f>IF(Passenger[[#This Row],[Age]]&lt;18,"child",IF(Passenger[[#This Row],[Age]]&lt;50,"Adult","senior"))</f>
        <v>child</v>
      </c>
      <c r="I307">
        <v>1</v>
      </c>
      <c r="J307">
        <v>2</v>
      </c>
      <c r="K307">
        <v>113781</v>
      </c>
      <c r="L307" s="3">
        <v>151.55000000000001</v>
      </c>
      <c r="M307" t="s">
        <v>447</v>
      </c>
      <c r="N307" t="s">
        <v>14</v>
      </c>
    </row>
    <row r="308" spans="1:14" x14ac:dyDescent="0.35">
      <c r="A308">
        <v>306</v>
      </c>
      <c r="B308">
        <v>307</v>
      </c>
      <c r="C308">
        <v>1</v>
      </c>
      <c r="D308">
        <v>1</v>
      </c>
      <c r="E308" t="s">
        <v>458</v>
      </c>
      <c r="F308" t="s">
        <v>1221</v>
      </c>
      <c r="G308">
        <v>0</v>
      </c>
      <c r="H308" s="4" t="str">
        <f>IF(Passenger[[#This Row],[Age]]&lt;18,"child",IF(Passenger[[#This Row],[Age]]&lt;50,"Adult","senior"))</f>
        <v>child</v>
      </c>
      <c r="I308">
        <v>0</v>
      </c>
      <c r="J308">
        <v>0</v>
      </c>
      <c r="K308">
        <v>17421</v>
      </c>
      <c r="L308" s="3">
        <v>110.88330000000001</v>
      </c>
      <c r="M308">
        <v>0</v>
      </c>
      <c r="N308" t="s">
        <v>18</v>
      </c>
    </row>
    <row r="309" spans="1:14" x14ac:dyDescent="0.35">
      <c r="A309">
        <v>307</v>
      </c>
      <c r="B309">
        <v>308</v>
      </c>
      <c r="C309">
        <v>1</v>
      </c>
      <c r="D309">
        <v>1</v>
      </c>
      <c r="E309" t="s">
        <v>459</v>
      </c>
      <c r="F309" t="s">
        <v>1221</v>
      </c>
      <c r="G309" s="4">
        <v>17</v>
      </c>
      <c r="H309" s="4" t="str">
        <f>IF(Passenger[[#This Row],[Age]]&lt;18,"child",IF(Passenger[[#This Row],[Age]]&lt;50,"Adult","senior"))</f>
        <v>child</v>
      </c>
      <c r="I309">
        <v>1</v>
      </c>
      <c r="J309">
        <v>0</v>
      </c>
      <c r="K309" t="s">
        <v>460</v>
      </c>
      <c r="L309" s="3">
        <v>108.9</v>
      </c>
      <c r="M309" t="s">
        <v>461</v>
      </c>
      <c r="N309" t="s">
        <v>18</v>
      </c>
    </row>
    <row r="310" spans="1:14" x14ac:dyDescent="0.35">
      <c r="A310">
        <v>308</v>
      </c>
      <c r="B310">
        <v>309</v>
      </c>
      <c r="C310">
        <v>0</v>
      </c>
      <c r="D310">
        <v>2</v>
      </c>
      <c r="E310" t="s">
        <v>462</v>
      </c>
      <c r="F310" t="s">
        <v>1222</v>
      </c>
      <c r="G310" s="4">
        <v>30</v>
      </c>
      <c r="H310" s="4" t="str">
        <f>IF(Passenger[[#This Row],[Age]]&lt;18,"child",IF(Passenger[[#This Row],[Age]]&lt;50,"Adult","senior"))</f>
        <v>Adult</v>
      </c>
      <c r="I310">
        <v>1</v>
      </c>
      <c r="J310">
        <v>0</v>
      </c>
      <c r="K310" t="s">
        <v>463</v>
      </c>
      <c r="L310" s="3">
        <v>24</v>
      </c>
      <c r="M310">
        <v>0</v>
      </c>
      <c r="N310" t="s">
        <v>18</v>
      </c>
    </row>
    <row r="311" spans="1:14" x14ac:dyDescent="0.35">
      <c r="A311">
        <v>309</v>
      </c>
      <c r="B311">
        <v>310</v>
      </c>
      <c r="C311">
        <v>1</v>
      </c>
      <c r="D311">
        <v>1</v>
      </c>
      <c r="E311" t="s">
        <v>464</v>
      </c>
      <c r="F311" t="s">
        <v>1221</v>
      </c>
      <c r="G311" s="4">
        <v>30</v>
      </c>
      <c r="H311" s="4" t="str">
        <f>IF(Passenger[[#This Row],[Age]]&lt;18,"child",IF(Passenger[[#This Row],[Age]]&lt;50,"Adult","senior"))</f>
        <v>Adult</v>
      </c>
      <c r="I311">
        <v>0</v>
      </c>
      <c r="J311">
        <v>0</v>
      </c>
      <c r="K311" t="s">
        <v>465</v>
      </c>
      <c r="L311" s="3">
        <v>56.929200000000002</v>
      </c>
      <c r="M311" t="s">
        <v>466</v>
      </c>
      <c r="N311" t="s">
        <v>18</v>
      </c>
    </row>
    <row r="312" spans="1:14" x14ac:dyDescent="0.35">
      <c r="A312">
        <v>310</v>
      </c>
      <c r="B312">
        <v>311</v>
      </c>
      <c r="C312">
        <v>1</v>
      </c>
      <c r="D312">
        <v>1</v>
      </c>
      <c r="E312" t="s">
        <v>467</v>
      </c>
      <c r="F312" t="s">
        <v>1221</v>
      </c>
      <c r="G312" s="4">
        <v>24</v>
      </c>
      <c r="H312" s="4" t="str">
        <f>IF(Passenger[[#This Row],[Age]]&lt;18,"child",IF(Passenger[[#This Row],[Age]]&lt;50,"Adult","senior"))</f>
        <v>Adult</v>
      </c>
      <c r="I312">
        <v>0</v>
      </c>
      <c r="J312">
        <v>0</v>
      </c>
      <c r="K312">
        <v>11767</v>
      </c>
      <c r="L312" s="3">
        <v>83.158299999999997</v>
      </c>
      <c r="M312" t="s">
        <v>468</v>
      </c>
      <c r="N312" t="s">
        <v>18</v>
      </c>
    </row>
    <row r="313" spans="1:14" x14ac:dyDescent="0.35">
      <c r="A313">
        <v>311</v>
      </c>
      <c r="B313">
        <v>312</v>
      </c>
      <c r="C313">
        <v>1</v>
      </c>
      <c r="D313">
        <v>1</v>
      </c>
      <c r="E313" t="s">
        <v>469</v>
      </c>
      <c r="F313" t="s">
        <v>1221</v>
      </c>
      <c r="G313" s="4">
        <v>18</v>
      </c>
      <c r="H313" s="4" t="str">
        <f>IF(Passenger[[#This Row],[Age]]&lt;18,"child",IF(Passenger[[#This Row],[Age]]&lt;50,"Adult","senior"))</f>
        <v>Adult</v>
      </c>
      <c r="I313">
        <v>2</v>
      </c>
      <c r="J313">
        <v>2</v>
      </c>
      <c r="K313" t="s">
        <v>470</v>
      </c>
      <c r="L313" s="3">
        <v>262.375</v>
      </c>
      <c r="M313" t="s">
        <v>471</v>
      </c>
      <c r="N313" t="s">
        <v>18</v>
      </c>
    </row>
    <row r="314" spans="1:14" x14ac:dyDescent="0.35">
      <c r="A314">
        <v>312</v>
      </c>
      <c r="B314">
        <v>313</v>
      </c>
      <c r="C314">
        <v>0</v>
      </c>
      <c r="D314">
        <v>2</v>
      </c>
      <c r="E314" t="s">
        <v>472</v>
      </c>
      <c r="F314" t="s">
        <v>1221</v>
      </c>
      <c r="G314" s="4">
        <v>26</v>
      </c>
      <c r="H314" s="4" t="str">
        <f>IF(Passenger[[#This Row],[Age]]&lt;18,"child",IF(Passenger[[#This Row],[Age]]&lt;50,"Adult","senior"))</f>
        <v>Adult</v>
      </c>
      <c r="I314">
        <v>1</v>
      </c>
      <c r="J314">
        <v>1</v>
      </c>
      <c r="K314">
        <v>250651</v>
      </c>
      <c r="L314" s="3">
        <v>26</v>
      </c>
      <c r="M314">
        <v>0</v>
      </c>
      <c r="N314" t="s">
        <v>14</v>
      </c>
    </row>
    <row r="315" spans="1:14" x14ac:dyDescent="0.35">
      <c r="A315">
        <v>313</v>
      </c>
      <c r="B315">
        <v>314</v>
      </c>
      <c r="C315">
        <v>0</v>
      </c>
      <c r="D315">
        <v>3</v>
      </c>
      <c r="E315" t="s">
        <v>473</v>
      </c>
      <c r="F315" t="s">
        <v>1222</v>
      </c>
      <c r="G315" s="4">
        <v>28</v>
      </c>
      <c r="H315" s="4" t="str">
        <f>IF(Passenger[[#This Row],[Age]]&lt;18,"child",IF(Passenger[[#This Row],[Age]]&lt;50,"Adult","senior"))</f>
        <v>Adult</v>
      </c>
      <c r="I315">
        <v>0</v>
      </c>
      <c r="J315">
        <v>0</v>
      </c>
      <c r="K315">
        <v>349243</v>
      </c>
      <c r="L315" s="3">
        <v>7.8958000000000004</v>
      </c>
      <c r="M315">
        <v>0</v>
      </c>
      <c r="N315" t="s">
        <v>14</v>
      </c>
    </row>
    <row r="316" spans="1:14" x14ac:dyDescent="0.35">
      <c r="A316">
        <v>314</v>
      </c>
      <c r="B316">
        <v>315</v>
      </c>
      <c r="C316">
        <v>0</v>
      </c>
      <c r="D316">
        <v>2</v>
      </c>
      <c r="E316" t="s">
        <v>474</v>
      </c>
      <c r="F316" t="s">
        <v>1222</v>
      </c>
      <c r="G316" s="4">
        <v>43</v>
      </c>
      <c r="H316" s="4" t="str">
        <f>IF(Passenger[[#This Row],[Age]]&lt;18,"child",IF(Passenger[[#This Row],[Age]]&lt;50,"Adult","senior"))</f>
        <v>Adult</v>
      </c>
      <c r="I316">
        <v>1</v>
      </c>
      <c r="J316">
        <v>1</v>
      </c>
      <c r="K316" t="s">
        <v>475</v>
      </c>
      <c r="L316" s="3">
        <v>26.25</v>
      </c>
      <c r="M316">
        <v>0</v>
      </c>
      <c r="N316" t="s">
        <v>14</v>
      </c>
    </row>
    <row r="317" spans="1:14" x14ac:dyDescent="0.35">
      <c r="A317">
        <v>315</v>
      </c>
      <c r="B317">
        <v>316</v>
      </c>
      <c r="C317">
        <v>1</v>
      </c>
      <c r="D317">
        <v>3</v>
      </c>
      <c r="E317" t="s">
        <v>476</v>
      </c>
      <c r="F317" t="s">
        <v>1221</v>
      </c>
      <c r="G317" s="4">
        <v>26</v>
      </c>
      <c r="H317" s="4" t="str">
        <f>IF(Passenger[[#This Row],[Age]]&lt;18,"child",IF(Passenger[[#This Row],[Age]]&lt;50,"Adult","senior"))</f>
        <v>Adult</v>
      </c>
      <c r="I317">
        <v>0</v>
      </c>
      <c r="J317">
        <v>0</v>
      </c>
      <c r="K317">
        <v>347470</v>
      </c>
      <c r="L317" s="3">
        <v>7.8541999999999996</v>
      </c>
      <c r="M317">
        <v>0</v>
      </c>
      <c r="N317" t="s">
        <v>14</v>
      </c>
    </row>
    <row r="318" spans="1:14" x14ac:dyDescent="0.35">
      <c r="A318">
        <v>316</v>
      </c>
      <c r="B318">
        <v>317</v>
      </c>
      <c r="C318">
        <v>1</v>
      </c>
      <c r="D318">
        <v>2</v>
      </c>
      <c r="E318" t="s">
        <v>477</v>
      </c>
      <c r="F318" t="s">
        <v>1221</v>
      </c>
      <c r="G318" s="4">
        <v>24</v>
      </c>
      <c r="H318" s="4" t="str">
        <f>IF(Passenger[[#This Row],[Age]]&lt;18,"child",IF(Passenger[[#This Row],[Age]]&lt;50,"Adult","senior"))</f>
        <v>Adult</v>
      </c>
      <c r="I318">
        <v>1</v>
      </c>
      <c r="J318">
        <v>0</v>
      </c>
      <c r="K318">
        <v>244367</v>
      </c>
      <c r="L318" s="3">
        <v>26</v>
      </c>
      <c r="M318">
        <v>0</v>
      </c>
      <c r="N318" t="s">
        <v>14</v>
      </c>
    </row>
    <row r="319" spans="1:14" x14ac:dyDescent="0.35">
      <c r="A319">
        <v>317</v>
      </c>
      <c r="B319">
        <v>318</v>
      </c>
      <c r="C319">
        <v>0</v>
      </c>
      <c r="D319">
        <v>2</v>
      </c>
      <c r="E319" t="s">
        <v>478</v>
      </c>
      <c r="F319" t="s">
        <v>1222</v>
      </c>
      <c r="G319" s="4">
        <v>54</v>
      </c>
      <c r="H319" s="4" t="str">
        <f>IF(Passenger[[#This Row],[Age]]&lt;18,"child",IF(Passenger[[#This Row],[Age]]&lt;50,"Adult","senior"))</f>
        <v>senior</v>
      </c>
      <c r="I319">
        <v>0</v>
      </c>
      <c r="J319">
        <v>0</v>
      </c>
      <c r="K319">
        <v>29011</v>
      </c>
      <c r="L319" s="3">
        <v>14</v>
      </c>
      <c r="M319">
        <v>0</v>
      </c>
      <c r="N319" t="s">
        <v>14</v>
      </c>
    </row>
    <row r="320" spans="1:14" x14ac:dyDescent="0.35">
      <c r="A320">
        <v>318</v>
      </c>
      <c r="B320">
        <v>319</v>
      </c>
      <c r="C320">
        <v>1</v>
      </c>
      <c r="D320">
        <v>1</v>
      </c>
      <c r="E320" t="s">
        <v>479</v>
      </c>
      <c r="F320" t="s">
        <v>1221</v>
      </c>
      <c r="G320" s="4">
        <v>31</v>
      </c>
      <c r="H320" s="4" t="str">
        <f>IF(Passenger[[#This Row],[Age]]&lt;18,"child",IF(Passenger[[#This Row],[Age]]&lt;50,"Adult","senior"))</f>
        <v>Adult</v>
      </c>
      <c r="I320">
        <v>0</v>
      </c>
      <c r="J320">
        <v>2</v>
      </c>
      <c r="K320">
        <v>36928</v>
      </c>
      <c r="L320" s="3">
        <v>164.86670000000001</v>
      </c>
      <c r="M320" t="s">
        <v>480</v>
      </c>
      <c r="N320" t="s">
        <v>14</v>
      </c>
    </row>
    <row r="321" spans="1:14" x14ac:dyDescent="0.35">
      <c r="A321">
        <v>319</v>
      </c>
      <c r="B321">
        <v>320</v>
      </c>
      <c r="C321">
        <v>1</v>
      </c>
      <c r="D321">
        <v>1</v>
      </c>
      <c r="E321" t="s">
        <v>481</v>
      </c>
      <c r="F321" t="s">
        <v>1221</v>
      </c>
      <c r="G321" s="4">
        <v>40</v>
      </c>
      <c r="H321" s="4" t="str">
        <f>IF(Passenger[[#This Row],[Age]]&lt;18,"child",IF(Passenger[[#This Row],[Age]]&lt;50,"Adult","senior"))</f>
        <v>Adult</v>
      </c>
      <c r="I321">
        <v>1</v>
      </c>
      <c r="J321">
        <v>1</v>
      </c>
      <c r="K321">
        <v>16966</v>
      </c>
      <c r="L321" s="3">
        <v>134.5</v>
      </c>
      <c r="M321" t="s">
        <v>482</v>
      </c>
      <c r="N321" t="s">
        <v>18</v>
      </c>
    </row>
    <row r="322" spans="1:14" x14ac:dyDescent="0.35">
      <c r="A322">
        <v>320</v>
      </c>
      <c r="B322">
        <v>321</v>
      </c>
      <c r="C322">
        <v>0</v>
      </c>
      <c r="D322">
        <v>3</v>
      </c>
      <c r="E322" t="s">
        <v>483</v>
      </c>
      <c r="F322" t="s">
        <v>1222</v>
      </c>
      <c r="G322" s="4">
        <v>22</v>
      </c>
      <c r="H322" s="4" t="str">
        <f>IF(Passenger[[#This Row],[Age]]&lt;18,"child",IF(Passenger[[#This Row],[Age]]&lt;50,"Adult","senior"))</f>
        <v>Adult</v>
      </c>
      <c r="I322">
        <v>0</v>
      </c>
      <c r="J322">
        <v>0</v>
      </c>
      <c r="K322" t="s">
        <v>484</v>
      </c>
      <c r="L322" s="3">
        <v>7.25</v>
      </c>
      <c r="M322">
        <v>0</v>
      </c>
      <c r="N322" t="s">
        <v>14</v>
      </c>
    </row>
    <row r="323" spans="1:14" x14ac:dyDescent="0.35">
      <c r="A323">
        <v>321</v>
      </c>
      <c r="B323">
        <v>322</v>
      </c>
      <c r="C323">
        <v>0</v>
      </c>
      <c r="D323">
        <v>3</v>
      </c>
      <c r="E323" t="s">
        <v>485</v>
      </c>
      <c r="F323" t="s">
        <v>1222</v>
      </c>
      <c r="G323" s="4">
        <v>27</v>
      </c>
      <c r="H323" s="4" t="str">
        <f>IF(Passenger[[#This Row],[Age]]&lt;18,"child",IF(Passenger[[#This Row],[Age]]&lt;50,"Adult","senior"))</f>
        <v>Adult</v>
      </c>
      <c r="I323">
        <v>0</v>
      </c>
      <c r="J323">
        <v>0</v>
      </c>
      <c r="K323">
        <v>349219</v>
      </c>
      <c r="L323" s="3">
        <v>7.8958000000000004</v>
      </c>
      <c r="M323">
        <v>0</v>
      </c>
      <c r="N323" t="s">
        <v>14</v>
      </c>
    </row>
    <row r="324" spans="1:14" x14ac:dyDescent="0.35">
      <c r="A324">
        <v>322</v>
      </c>
      <c r="B324">
        <v>323</v>
      </c>
      <c r="C324">
        <v>1</v>
      </c>
      <c r="D324">
        <v>2</v>
      </c>
      <c r="E324" t="s">
        <v>486</v>
      </c>
      <c r="F324" t="s">
        <v>1221</v>
      </c>
      <c r="G324" s="4">
        <v>30</v>
      </c>
      <c r="H324" s="4" t="str">
        <f>IF(Passenger[[#This Row],[Age]]&lt;18,"child",IF(Passenger[[#This Row],[Age]]&lt;50,"Adult","senior"))</f>
        <v>Adult</v>
      </c>
      <c r="I324">
        <v>0</v>
      </c>
      <c r="J324">
        <v>0</v>
      </c>
      <c r="K324">
        <v>234818</v>
      </c>
      <c r="L324" s="3">
        <v>12.35</v>
      </c>
      <c r="M324">
        <v>0</v>
      </c>
      <c r="N324" t="s">
        <v>25</v>
      </c>
    </row>
    <row r="325" spans="1:14" x14ac:dyDescent="0.35">
      <c r="A325">
        <v>323</v>
      </c>
      <c r="B325">
        <v>324</v>
      </c>
      <c r="C325">
        <v>1</v>
      </c>
      <c r="D325">
        <v>2</v>
      </c>
      <c r="E325" t="s">
        <v>487</v>
      </c>
      <c r="F325" t="s">
        <v>1221</v>
      </c>
      <c r="G325" s="4">
        <v>22</v>
      </c>
      <c r="H325" s="4" t="str">
        <f>IF(Passenger[[#This Row],[Age]]&lt;18,"child",IF(Passenger[[#This Row],[Age]]&lt;50,"Adult","senior"))</f>
        <v>Adult</v>
      </c>
      <c r="I325">
        <v>1</v>
      </c>
      <c r="J325">
        <v>1</v>
      </c>
      <c r="K325">
        <v>248738</v>
      </c>
      <c r="L325" s="3">
        <v>29</v>
      </c>
      <c r="M325">
        <v>0</v>
      </c>
      <c r="N325" t="s">
        <v>14</v>
      </c>
    </row>
    <row r="326" spans="1:14" x14ac:dyDescent="0.35">
      <c r="A326">
        <v>324</v>
      </c>
      <c r="B326">
        <v>325</v>
      </c>
      <c r="C326">
        <v>0</v>
      </c>
      <c r="D326">
        <v>3</v>
      </c>
      <c r="E326" t="s">
        <v>488</v>
      </c>
      <c r="F326" t="s">
        <v>1222</v>
      </c>
      <c r="G326">
        <v>0</v>
      </c>
      <c r="H326" s="4" t="str">
        <f>IF(Passenger[[#This Row],[Age]]&lt;18,"child",IF(Passenger[[#This Row],[Age]]&lt;50,"Adult","senior"))</f>
        <v>child</v>
      </c>
      <c r="I326">
        <v>8</v>
      </c>
      <c r="J326">
        <v>2</v>
      </c>
      <c r="K326" t="s">
        <v>249</v>
      </c>
      <c r="L326" s="3">
        <v>69.55</v>
      </c>
      <c r="M326">
        <v>0</v>
      </c>
      <c r="N326" t="s">
        <v>14</v>
      </c>
    </row>
    <row r="327" spans="1:14" x14ac:dyDescent="0.35">
      <c r="A327">
        <v>325</v>
      </c>
      <c r="B327">
        <v>326</v>
      </c>
      <c r="C327">
        <v>1</v>
      </c>
      <c r="D327">
        <v>1</v>
      </c>
      <c r="E327" t="s">
        <v>489</v>
      </c>
      <c r="F327" t="s">
        <v>1221</v>
      </c>
      <c r="G327" s="4">
        <v>36</v>
      </c>
      <c r="H327" s="4" t="str">
        <f>IF(Passenger[[#This Row],[Age]]&lt;18,"child",IF(Passenger[[#This Row],[Age]]&lt;50,"Adult","senior"))</f>
        <v>Adult</v>
      </c>
      <c r="I327">
        <v>0</v>
      </c>
      <c r="J327">
        <v>0</v>
      </c>
      <c r="K327" t="s">
        <v>407</v>
      </c>
      <c r="L327" s="3">
        <v>135.63329999999999</v>
      </c>
      <c r="M327" t="s">
        <v>490</v>
      </c>
      <c r="N327" t="s">
        <v>18</v>
      </c>
    </row>
    <row r="328" spans="1:14" x14ac:dyDescent="0.35">
      <c r="A328">
        <v>326</v>
      </c>
      <c r="B328">
        <v>327</v>
      </c>
      <c r="C328">
        <v>0</v>
      </c>
      <c r="D328">
        <v>3</v>
      </c>
      <c r="E328" t="s">
        <v>491</v>
      </c>
      <c r="F328" t="s">
        <v>1222</v>
      </c>
      <c r="G328" s="4">
        <v>61</v>
      </c>
      <c r="H328" s="4" t="str">
        <f>IF(Passenger[[#This Row],[Age]]&lt;18,"child",IF(Passenger[[#This Row],[Age]]&lt;50,"Adult","senior"))</f>
        <v>senior</v>
      </c>
      <c r="I328">
        <v>0</v>
      </c>
      <c r="J328">
        <v>0</v>
      </c>
      <c r="K328">
        <v>345364</v>
      </c>
      <c r="L328" s="3">
        <v>6.2374999999999998</v>
      </c>
      <c r="M328">
        <v>0</v>
      </c>
      <c r="N328" t="s">
        <v>14</v>
      </c>
    </row>
    <row r="329" spans="1:14" x14ac:dyDescent="0.35">
      <c r="A329">
        <v>327</v>
      </c>
      <c r="B329">
        <v>328</v>
      </c>
      <c r="C329">
        <v>1</v>
      </c>
      <c r="D329">
        <v>2</v>
      </c>
      <c r="E329" t="s">
        <v>492</v>
      </c>
      <c r="F329" t="s">
        <v>1221</v>
      </c>
      <c r="G329" s="4">
        <v>36</v>
      </c>
      <c r="H329" s="4" t="str">
        <f>IF(Passenger[[#This Row],[Age]]&lt;18,"child",IF(Passenger[[#This Row],[Age]]&lt;50,"Adult","senior"))</f>
        <v>Adult</v>
      </c>
      <c r="I329">
        <v>0</v>
      </c>
      <c r="J329">
        <v>0</v>
      </c>
      <c r="K329">
        <v>28551</v>
      </c>
      <c r="L329" s="3">
        <v>13</v>
      </c>
      <c r="M329" t="s">
        <v>440</v>
      </c>
      <c r="N329" t="s">
        <v>14</v>
      </c>
    </row>
    <row r="330" spans="1:14" x14ac:dyDescent="0.35">
      <c r="A330">
        <v>328</v>
      </c>
      <c r="B330">
        <v>329</v>
      </c>
      <c r="C330">
        <v>1</v>
      </c>
      <c r="D330">
        <v>3</v>
      </c>
      <c r="E330" t="s">
        <v>493</v>
      </c>
      <c r="F330" t="s">
        <v>1221</v>
      </c>
      <c r="G330" s="4">
        <v>31</v>
      </c>
      <c r="H330" s="4" t="str">
        <f>IF(Passenger[[#This Row],[Age]]&lt;18,"child",IF(Passenger[[#This Row],[Age]]&lt;50,"Adult","senior"))</f>
        <v>Adult</v>
      </c>
      <c r="I330">
        <v>1</v>
      </c>
      <c r="J330">
        <v>1</v>
      </c>
      <c r="K330">
        <v>363291</v>
      </c>
      <c r="L330" s="3">
        <v>20.524999999999999</v>
      </c>
      <c r="M330">
        <v>0</v>
      </c>
      <c r="N330" t="s">
        <v>14</v>
      </c>
    </row>
    <row r="331" spans="1:14" x14ac:dyDescent="0.35">
      <c r="A331">
        <v>329</v>
      </c>
      <c r="B331">
        <v>330</v>
      </c>
      <c r="C331">
        <v>1</v>
      </c>
      <c r="D331">
        <v>1</v>
      </c>
      <c r="E331" t="s">
        <v>494</v>
      </c>
      <c r="F331" t="s">
        <v>1221</v>
      </c>
      <c r="G331" s="4">
        <v>16</v>
      </c>
      <c r="H331" s="4" t="str">
        <f>IF(Passenger[[#This Row],[Age]]&lt;18,"child",IF(Passenger[[#This Row],[Age]]&lt;50,"Adult","senior"))</f>
        <v>child</v>
      </c>
      <c r="I331">
        <v>0</v>
      </c>
      <c r="J331">
        <v>1</v>
      </c>
      <c r="K331">
        <v>111361</v>
      </c>
      <c r="L331" s="3">
        <v>57.979199999999999</v>
      </c>
      <c r="M331" t="s">
        <v>495</v>
      </c>
      <c r="N331" t="s">
        <v>18</v>
      </c>
    </row>
    <row r="332" spans="1:14" x14ac:dyDescent="0.35">
      <c r="A332">
        <v>330</v>
      </c>
      <c r="B332">
        <v>331</v>
      </c>
      <c r="C332">
        <v>1</v>
      </c>
      <c r="D332">
        <v>3</v>
      </c>
      <c r="E332" t="s">
        <v>496</v>
      </c>
      <c r="F332" t="s">
        <v>1221</v>
      </c>
      <c r="G332">
        <v>0</v>
      </c>
      <c r="H332" s="4" t="str">
        <f>IF(Passenger[[#This Row],[Age]]&lt;18,"child",IF(Passenger[[#This Row],[Age]]&lt;50,"Adult","senior"))</f>
        <v>child</v>
      </c>
      <c r="I332">
        <v>2</v>
      </c>
      <c r="J332">
        <v>0</v>
      </c>
      <c r="K332">
        <v>367226</v>
      </c>
      <c r="L332" s="3">
        <v>23.25</v>
      </c>
      <c r="M332">
        <v>0</v>
      </c>
      <c r="N332" t="s">
        <v>25</v>
      </c>
    </row>
    <row r="333" spans="1:14" x14ac:dyDescent="0.35">
      <c r="A333">
        <v>331</v>
      </c>
      <c r="B333">
        <v>332</v>
      </c>
      <c r="C333">
        <v>0</v>
      </c>
      <c r="D333">
        <v>1</v>
      </c>
      <c r="E333" t="s">
        <v>497</v>
      </c>
      <c r="F333" t="s">
        <v>1222</v>
      </c>
      <c r="G333" s="4">
        <v>45.5</v>
      </c>
      <c r="H333" s="4" t="str">
        <f>IF(Passenger[[#This Row],[Age]]&lt;18,"child",IF(Passenger[[#This Row],[Age]]&lt;50,"Adult","senior"))</f>
        <v>Adult</v>
      </c>
      <c r="I333">
        <v>0</v>
      </c>
      <c r="J333">
        <v>0</v>
      </c>
      <c r="K333">
        <v>113043</v>
      </c>
      <c r="L333" s="3">
        <v>28.5</v>
      </c>
      <c r="M333" t="s">
        <v>498</v>
      </c>
      <c r="N333" t="s">
        <v>14</v>
      </c>
    </row>
    <row r="334" spans="1:14" x14ac:dyDescent="0.35">
      <c r="A334">
        <v>332</v>
      </c>
      <c r="B334">
        <v>333</v>
      </c>
      <c r="C334">
        <v>0</v>
      </c>
      <c r="D334">
        <v>1</v>
      </c>
      <c r="E334" t="s">
        <v>499</v>
      </c>
      <c r="F334" t="s">
        <v>1222</v>
      </c>
      <c r="G334" s="4">
        <v>38</v>
      </c>
      <c r="H334" s="4" t="str">
        <f>IF(Passenger[[#This Row],[Age]]&lt;18,"child",IF(Passenger[[#This Row],[Age]]&lt;50,"Adult","senior"))</f>
        <v>Adult</v>
      </c>
      <c r="I334">
        <v>0</v>
      </c>
      <c r="J334">
        <v>1</v>
      </c>
      <c r="K334" t="s">
        <v>404</v>
      </c>
      <c r="L334" s="3">
        <v>153.46250000000001</v>
      </c>
      <c r="M334" t="s">
        <v>500</v>
      </c>
      <c r="N334" t="s">
        <v>14</v>
      </c>
    </row>
    <row r="335" spans="1:14" x14ac:dyDescent="0.35">
      <c r="A335">
        <v>333</v>
      </c>
      <c r="B335">
        <v>334</v>
      </c>
      <c r="C335">
        <v>0</v>
      </c>
      <c r="D335">
        <v>3</v>
      </c>
      <c r="E335" t="s">
        <v>501</v>
      </c>
      <c r="F335" t="s">
        <v>1222</v>
      </c>
      <c r="G335" s="4">
        <v>16</v>
      </c>
      <c r="H335" s="4" t="str">
        <f>IF(Passenger[[#This Row],[Age]]&lt;18,"child",IF(Passenger[[#This Row],[Age]]&lt;50,"Adult","senior"))</f>
        <v>child</v>
      </c>
      <c r="I335">
        <v>2</v>
      </c>
      <c r="J335">
        <v>0</v>
      </c>
      <c r="K335">
        <v>345764</v>
      </c>
      <c r="L335" s="3">
        <v>18</v>
      </c>
      <c r="M335">
        <v>0</v>
      </c>
      <c r="N335" t="s">
        <v>14</v>
      </c>
    </row>
    <row r="336" spans="1:14" x14ac:dyDescent="0.35">
      <c r="A336">
        <v>334</v>
      </c>
      <c r="B336">
        <v>335</v>
      </c>
      <c r="C336">
        <v>1</v>
      </c>
      <c r="D336">
        <v>1</v>
      </c>
      <c r="E336" t="s">
        <v>502</v>
      </c>
      <c r="F336" t="s">
        <v>1221</v>
      </c>
      <c r="G336">
        <v>0</v>
      </c>
      <c r="H336" s="4" t="str">
        <f>IF(Passenger[[#This Row],[Age]]&lt;18,"child",IF(Passenger[[#This Row],[Age]]&lt;50,"Adult","senior"))</f>
        <v>child</v>
      </c>
      <c r="I336">
        <v>1</v>
      </c>
      <c r="J336">
        <v>0</v>
      </c>
      <c r="K336" t="s">
        <v>503</v>
      </c>
      <c r="L336" s="3">
        <v>133.65</v>
      </c>
      <c r="M336">
        <v>0</v>
      </c>
      <c r="N336" t="s">
        <v>14</v>
      </c>
    </row>
    <row r="337" spans="1:14" x14ac:dyDescent="0.35">
      <c r="A337">
        <v>335</v>
      </c>
      <c r="B337">
        <v>336</v>
      </c>
      <c r="C337">
        <v>0</v>
      </c>
      <c r="D337">
        <v>3</v>
      </c>
      <c r="E337" t="s">
        <v>504</v>
      </c>
      <c r="F337" t="s">
        <v>1222</v>
      </c>
      <c r="G337">
        <v>0</v>
      </c>
      <c r="H337" s="4" t="str">
        <f>IF(Passenger[[#This Row],[Age]]&lt;18,"child",IF(Passenger[[#This Row],[Age]]&lt;50,"Adult","senior"))</f>
        <v>child</v>
      </c>
      <c r="I337">
        <v>0</v>
      </c>
      <c r="J337">
        <v>0</v>
      </c>
      <c r="K337">
        <v>349225</v>
      </c>
      <c r="L337" s="3">
        <v>7.8958000000000004</v>
      </c>
      <c r="M337">
        <v>0</v>
      </c>
      <c r="N337" t="s">
        <v>14</v>
      </c>
    </row>
    <row r="338" spans="1:14" x14ac:dyDescent="0.35">
      <c r="A338">
        <v>336</v>
      </c>
      <c r="B338">
        <v>337</v>
      </c>
      <c r="C338">
        <v>0</v>
      </c>
      <c r="D338">
        <v>1</v>
      </c>
      <c r="E338" t="s">
        <v>505</v>
      </c>
      <c r="F338" t="s">
        <v>1222</v>
      </c>
      <c r="G338" s="4">
        <v>29</v>
      </c>
      <c r="H338" s="4" t="str">
        <f>IF(Passenger[[#This Row],[Age]]&lt;18,"child",IF(Passenger[[#This Row],[Age]]&lt;50,"Adult","senior"))</f>
        <v>Adult</v>
      </c>
      <c r="I338">
        <v>1</v>
      </c>
      <c r="J338">
        <v>0</v>
      </c>
      <c r="K338">
        <v>113776</v>
      </c>
      <c r="L338" s="3">
        <v>66.599999999999994</v>
      </c>
      <c r="M338" t="s">
        <v>235</v>
      </c>
      <c r="N338" t="s">
        <v>14</v>
      </c>
    </row>
    <row r="339" spans="1:14" x14ac:dyDescent="0.35">
      <c r="A339">
        <v>337</v>
      </c>
      <c r="B339">
        <v>338</v>
      </c>
      <c r="C339">
        <v>1</v>
      </c>
      <c r="D339">
        <v>1</v>
      </c>
      <c r="E339" t="s">
        <v>506</v>
      </c>
      <c r="F339" t="s">
        <v>1221</v>
      </c>
      <c r="G339" s="4">
        <v>41</v>
      </c>
      <c r="H339" s="4" t="str">
        <f>IF(Passenger[[#This Row],[Age]]&lt;18,"child",IF(Passenger[[#This Row],[Age]]&lt;50,"Adult","senior"))</f>
        <v>Adult</v>
      </c>
      <c r="I339">
        <v>0</v>
      </c>
      <c r="J339">
        <v>0</v>
      </c>
      <c r="K339">
        <v>16966</v>
      </c>
      <c r="L339" s="3">
        <v>134.5</v>
      </c>
      <c r="M339" t="s">
        <v>507</v>
      </c>
      <c r="N339" t="s">
        <v>18</v>
      </c>
    </row>
    <row r="340" spans="1:14" x14ac:dyDescent="0.35">
      <c r="A340">
        <v>338</v>
      </c>
      <c r="B340">
        <v>339</v>
      </c>
      <c r="C340">
        <v>1</v>
      </c>
      <c r="D340">
        <v>3</v>
      </c>
      <c r="E340" t="s">
        <v>508</v>
      </c>
      <c r="F340" t="s">
        <v>1222</v>
      </c>
      <c r="G340" s="4">
        <v>45</v>
      </c>
      <c r="H340" s="4" t="str">
        <f>IF(Passenger[[#This Row],[Age]]&lt;18,"child",IF(Passenger[[#This Row],[Age]]&lt;50,"Adult","senior"))</f>
        <v>Adult</v>
      </c>
      <c r="I340">
        <v>0</v>
      </c>
      <c r="J340">
        <v>0</v>
      </c>
      <c r="K340">
        <v>7598</v>
      </c>
      <c r="L340" s="3">
        <v>8.0500000000000007</v>
      </c>
      <c r="M340">
        <v>0</v>
      </c>
      <c r="N340" t="s">
        <v>14</v>
      </c>
    </row>
    <row r="341" spans="1:14" x14ac:dyDescent="0.35">
      <c r="A341">
        <v>339</v>
      </c>
      <c r="B341">
        <v>340</v>
      </c>
      <c r="C341">
        <v>0</v>
      </c>
      <c r="D341">
        <v>1</v>
      </c>
      <c r="E341" t="s">
        <v>509</v>
      </c>
      <c r="F341" t="s">
        <v>1222</v>
      </c>
      <c r="G341" s="4">
        <v>45</v>
      </c>
      <c r="H341" s="4" t="str">
        <f>IF(Passenger[[#This Row],[Age]]&lt;18,"child",IF(Passenger[[#This Row],[Age]]&lt;50,"Adult","senior"))</f>
        <v>Adult</v>
      </c>
      <c r="I341">
        <v>0</v>
      </c>
      <c r="J341">
        <v>0</v>
      </c>
      <c r="K341">
        <v>113784</v>
      </c>
      <c r="L341" s="3">
        <v>35.5</v>
      </c>
      <c r="M341" t="s">
        <v>510</v>
      </c>
      <c r="N341" t="s">
        <v>14</v>
      </c>
    </row>
    <row r="342" spans="1:14" x14ac:dyDescent="0.35">
      <c r="A342">
        <v>340</v>
      </c>
      <c r="B342">
        <v>341</v>
      </c>
      <c r="C342">
        <v>1</v>
      </c>
      <c r="D342">
        <v>2</v>
      </c>
      <c r="E342" t="s">
        <v>511</v>
      </c>
      <c r="F342" t="s">
        <v>1222</v>
      </c>
      <c r="G342" s="4">
        <v>2</v>
      </c>
      <c r="H342" s="4" t="str">
        <f>IF(Passenger[[#This Row],[Age]]&lt;18,"child",IF(Passenger[[#This Row],[Age]]&lt;50,"Adult","senior"))</f>
        <v>child</v>
      </c>
      <c r="I342">
        <v>1</v>
      </c>
      <c r="J342">
        <v>1</v>
      </c>
      <c r="K342">
        <v>230080</v>
      </c>
      <c r="L342" s="3">
        <v>26</v>
      </c>
      <c r="M342" t="s">
        <v>230</v>
      </c>
      <c r="N342" t="s">
        <v>14</v>
      </c>
    </row>
    <row r="343" spans="1:14" x14ac:dyDescent="0.35">
      <c r="A343">
        <v>341</v>
      </c>
      <c r="B343">
        <v>342</v>
      </c>
      <c r="C343">
        <v>1</v>
      </c>
      <c r="D343">
        <v>1</v>
      </c>
      <c r="E343" t="s">
        <v>512</v>
      </c>
      <c r="F343" t="s">
        <v>1221</v>
      </c>
      <c r="G343" s="4">
        <v>24</v>
      </c>
      <c r="H343" s="4" t="str">
        <f>IF(Passenger[[#This Row],[Age]]&lt;18,"child",IF(Passenger[[#This Row],[Age]]&lt;50,"Adult","senior"))</f>
        <v>Adult</v>
      </c>
      <c r="I343">
        <v>3</v>
      </c>
      <c r="J343">
        <v>2</v>
      </c>
      <c r="K343">
        <v>19950</v>
      </c>
      <c r="L343" s="3">
        <v>263</v>
      </c>
      <c r="M343" t="s">
        <v>55</v>
      </c>
      <c r="N343" t="s">
        <v>14</v>
      </c>
    </row>
    <row r="344" spans="1:14" x14ac:dyDescent="0.35">
      <c r="A344">
        <v>342</v>
      </c>
      <c r="B344">
        <v>343</v>
      </c>
      <c r="C344">
        <v>0</v>
      </c>
      <c r="D344">
        <v>2</v>
      </c>
      <c r="E344" t="s">
        <v>513</v>
      </c>
      <c r="F344" t="s">
        <v>1222</v>
      </c>
      <c r="G344" s="4">
        <v>28</v>
      </c>
      <c r="H344" s="4" t="str">
        <f>IF(Passenger[[#This Row],[Age]]&lt;18,"child",IF(Passenger[[#This Row],[Age]]&lt;50,"Adult","senior"))</f>
        <v>Adult</v>
      </c>
      <c r="I344">
        <v>0</v>
      </c>
      <c r="J344">
        <v>0</v>
      </c>
      <c r="K344">
        <v>248740</v>
      </c>
      <c r="L344" s="3">
        <v>13</v>
      </c>
      <c r="M344">
        <v>0</v>
      </c>
      <c r="N344" t="s">
        <v>14</v>
      </c>
    </row>
    <row r="345" spans="1:14" x14ac:dyDescent="0.35">
      <c r="A345">
        <v>343</v>
      </c>
      <c r="B345">
        <v>344</v>
      </c>
      <c r="C345">
        <v>0</v>
      </c>
      <c r="D345">
        <v>2</v>
      </c>
      <c r="E345" t="s">
        <v>514</v>
      </c>
      <c r="F345" t="s">
        <v>1222</v>
      </c>
      <c r="G345" s="4">
        <v>25</v>
      </c>
      <c r="H345" s="4" t="str">
        <f>IF(Passenger[[#This Row],[Age]]&lt;18,"child",IF(Passenger[[#This Row],[Age]]&lt;50,"Adult","senior"))</f>
        <v>Adult</v>
      </c>
      <c r="I345">
        <v>0</v>
      </c>
      <c r="J345">
        <v>0</v>
      </c>
      <c r="K345">
        <v>244361</v>
      </c>
      <c r="L345" s="3">
        <v>13</v>
      </c>
      <c r="M345">
        <v>0</v>
      </c>
      <c r="N345" t="s">
        <v>14</v>
      </c>
    </row>
    <row r="346" spans="1:14" x14ac:dyDescent="0.35">
      <c r="A346">
        <v>344</v>
      </c>
      <c r="B346">
        <v>345</v>
      </c>
      <c r="C346">
        <v>0</v>
      </c>
      <c r="D346">
        <v>2</v>
      </c>
      <c r="E346" t="s">
        <v>515</v>
      </c>
      <c r="F346" t="s">
        <v>1222</v>
      </c>
      <c r="G346" s="4">
        <v>36</v>
      </c>
      <c r="H346" s="4" t="str">
        <f>IF(Passenger[[#This Row],[Age]]&lt;18,"child",IF(Passenger[[#This Row],[Age]]&lt;50,"Adult","senior"))</f>
        <v>Adult</v>
      </c>
      <c r="I346">
        <v>0</v>
      </c>
      <c r="J346">
        <v>0</v>
      </c>
      <c r="K346">
        <v>229236</v>
      </c>
      <c r="L346" s="3">
        <v>13</v>
      </c>
      <c r="M346">
        <v>0</v>
      </c>
      <c r="N346" t="s">
        <v>14</v>
      </c>
    </row>
    <row r="347" spans="1:14" x14ac:dyDescent="0.35">
      <c r="A347">
        <v>345</v>
      </c>
      <c r="B347">
        <v>346</v>
      </c>
      <c r="C347">
        <v>1</v>
      </c>
      <c r="D347">
        <v>2</v>
      </c>
      <c r="E347" t="s">
        <v>516</v>
      </c>
      <c r="F347" t="s">
        <v>1221</v>
      </c>
      <c r="G347" s="4">
        <v>24</v>
      </c>
      <c r="H347" s="4" t="str">
        <f>IF(Passenger[[#This Row],[Age]]&lt;18,"child",IF(Passenger[[#This Row],[Age]]&lt;50,"Adult","senior"))</f>
        <v>Adult</v>
      </c>
      <c r="I347">
        <v>0</v>
      </c>
      <c r="J347">
        <v>0</v>
      </c>
      <c r="K347">
        <v>248733</v>
      </c>
      <c r="L347" s="3">
        <v>13</v>
      </c>
      <c r="M347" t="s">
        <v>115</v>
      </c>
      <c r="N347" t="s">
        <v>14</v>
      </c>
    </row>
    <row r="348" spans="1:14" x14ac:dyDescent="0.35">
      <c r="A348">
        <v>346</v>
      </c>
      <c r="B348">
        <v>347</v>
      </c>
      <c r="C348">
        <v>1</v>
      </c>
      <c r="D348">
        <v>2</v>
      </c>
      <c r="E348" t="s">
        <v>517</v>
      </c>
      <c r="F348" t="s">
        <v>1221</v>
      </c>
      <c r="G348" s="4">
        <v>40</v>
      </c>
      <c r="H348" s="4" t="str">
        <f>IF(Passenger[[#This Row],[Age]]&lt;18,"child",IF(Passenger[[#This Row],[Age]]&lt;50,"Adult","senior"))</f>
        <v>Adult</v>
      </c>
      <c r="I348">
        <v>0</v>
      </c>
      <c r="J348">
        <v>0</v>
      </c>
      <c r="K348">
        <v>31418</v>
      </c>
      <c r="L348" s="3">
        <v>13</v>
      </c>
      <c r="M348">
        <v>0</v>
      </c>
      <c r="N348" t="s">
        <v>14</v>
      </c>
    </row>
    <row r="349" spans="1:14" x14ac:dyDescent="0.35">
      <c r="A349">
        <v>347</v>
      </c>
      <c r="B349">
        <v>348</v>
      </c>
      <c r="C349">
        <v>1</v>
      </c>
      <c r="D349">
        <v>3</v>
      </c>
      <c r="E349" t="s">
        <v>518</v>
      </c>
      <c r="F349" t="s">
        <v>1221</v>
      </c>
      <c r="G349">
        <v>0</v>
      </c>
      <c r="H349" s="4" t="str">
        <f>IF(Passenger[[#This Row],[Age]]&lt;18,"child",IF(Passenger[[#This Row],[Age]]&lt;50,"Adult","senior"))</f>
        <v>child</v>
      </c>
      <c r="I349">
        <v>1</v>
      </c>
      <c r="J349">
        <v>0</v>
      </c>
      <c r="K349">
        <v>386525</v>
      </c>
      <c r="L349" s="3">
        <v>16.100000000000001</v>
      </c>
      <c r="M349">
        <v>0</v>
      </c>
      <c r="N349" t="s">
        <v>14</v>
      </c>
    </row>
    <row r="350" spans="1:14" x14ac:dyDescent="0.35">
      <c r="A350">
        <v>348</v>
      </c>
      <c r="B350">
        <v>349</v>
      </c>
      <c r="C350">
        <v>1</v>
      </c>
      <c r="D350">
        <v>3</v>
      </c>
      <c r="E350" t="s">
        <v>519</v>
      </c>
      <c r="F350" t="s">
        <v>1222</v>
      </c>
      <c r="G350" s="4">
        <v>3</v>
      </c>
      <c r="H350" s="4" t="str">
        <f>IF(Passenger[[#This Row],[Age]]&lt;18,"child",IF(Passenger[[#This Row],[Age]]&lt;50,"Adult","senior"))</f>
        <v>child</v>
      </c>
      <c r="I350">
        <v>1</v>
      </c>
      <c r="J350">
        <v>1</v>
      </c>
      <c r="K350" t="s">
        <v>520</v>
      </c>
      <c r="L350" s="3">
        <v>15.9</v>
      </c>
      <c r="M350">
        <v>0</v>
      </c>
      <c r="N350" t="s">
        <v>14</v>
      </c>
    </row>
    <row r="351" spans="1:14" x14ac:dyDescent="0.35">
      <c r="A351">
        <v>349</v>
      </c>
      <c r="B351">
        <v>350</v>
      </c>
      <c r="C351">
        <v>0</v>
      </c>
      <c r="D351">
        <v>3</v>
      </c>
      <c r="E351" t="s">
        <v>521</v>
      </c>
      <c r="F351" t="s">
        <v>1222</v>
      </c>
      <c r="G351" s="4">
        <v>42</v>
      </c>
      <c r="H351" s="4" t="str">
        <f>IF(Passenger[[#This Row],[Age]]&lt;18,"child",IF(Passenger[[#This Row],[Age]]&lt;50,"Adult","senior"))</f>
        <v>Adult</v>
      </c>
      <c r="I351">
        <v>0</v>
      </c>
      <c r="J351">
        <v>0</v>
      </c>
      <c r="K351">
        <v>315088</v>
      </c>
      <c r="L351" s="3">
        <v>8.6624999999999996</v>
      </c>
      <c r="M351">
        <v>0</v>
      </c>
      <c r="N351" t="s">
        <v>14</v>
      </c>
    </row>
    <row r="352" spans="1:14" x14ac:dyDescent="0.35">
      <c r="A352">
        <v>350</v>
      </c>
      <c r="B352">
        <v>351</v>
      </c>
      <c r="C352">
        <v>0</v>
      </c>
      <c r="D352">
        <v>3</v>
      </c>
      <c r="E352" t="s">
        <v>522</v>
      </c>
      <c r="F352" t="s">
        <v>1222</v>
      </c>
      <c r="G352" s="4">
        <v>23</v>
      </c>
      <c r="H352" s="4" t="str">
        <f>IF(Passenger[[#This Row],[Age]]&lt;18,"child",IF(Passenger[[#This Row],[Age]]&lt;50,"Adult","senior"))</f>
        <v>Adult</v>
      </c>
      <c r="I352">
        <v>0</v>
      </c>
      <c r="J352">
        <v>0</v>
      </c>
      <c r="K352">
        <v>7267</v>
      </c>
      <c r="L352" s="3">
        <v>9.2249999999999996</v>
      </c>
      <c r="M352">
        <v>0</v>
      </c>
      <c r="N352" t="s">
        <v>14</v>
      </c>
    </row>
    <row r="353" spans="1:14" x14ac:dyDescent="0.35">
      <c r="A353">
        <v>351</v>
      </c>
      <c r="B353">
        <v>352</v>
      </c>
      <c r="C353">
        <v>0</v>
      </c>
      <c r="D353">
        <v>1</v>
      </c>
      <c r="E353" t="s">
        <v>523</v>
      </c>
      <c r="F353" t="s">
        <v>1222</v>
      </c>
      <c r="G353">
        <v>0</v>
      </c>
      <c r="H353" s="4" t="str">
        <f>IF(Passenger[[#This Row],[Age]]&lt;18,"child",IF(Passenger[[#This Row],[Age]]&lt;50,"Adult","senior"))</f>
        <v>child</v>
      </c>
      <c r="I353">
        <v>0</v>
      </c>
      <c r="J353">
        <v>0</v>
      </c>
      <c r="K353">
        <v>113510</v>
      </c>
      <c r="L353" s="3">
        <v>35</v>
      </c>
      <c r="M353" t="s">
        <v>524</v>
      </c>
      <c r="N353" t="s">
        <v>14</v>
      </c>
    </row>
    <row r="354" spans="1:14" x14ac:dyDescent="0.35">
      <c r="A354">
        <v>352</v>
      </c>
      <c r="B354">
        <v>353</v>
      </c>
      <c r="C354">
        <v>0</v>
      </c>
      <c r="D354">
        <v>3</v>
      </c>
      <c r="E354" t="s">
        <v>525</v>
      </c>
      <c r="F354" t="s">
        <v>1222</v>
      </c>
      <c r="G354" s="4">
        <v>15</v>
      </c>
      <c r="H354" s="4" t="str">
        <f>IF(Passenger[[#This Row],[Age]]&lt;18,"child",IF(Passenger[[#This Row],[Age]]&lt;50,"Adult","senior"))</f>
        <v>child</v>
      </c>
      <c r="I354">
        <v>1</v>
      </c>
      <c r="J354">
        <v>1</v>
      </c>
      <c r="K354">
        <v>2695</v>
      </c>
      <c r="L354" s="3">
        <v>7.2291999999999996</v>
      </c>
      <c r="M354">
        <v>0</v>
      </c>
      <c r="N354" t="s">
        <v>18</v>
      </c>
    </row>
    <row r="355" spans="1:14" x14ac:dyDescent="0.35">
      <c r="A355">
        <v>353</v>
      </c>
      <c r="B355">
        <v>354</v>
      </c>
      <c r="C355">
        <v>0</v>
      </c>
      <c r="D355">
        <v>3</v>
      </c>
      <c r="E355" t="s">
        <v>526</v>
      </c>
      <c r="F355" t="s">
        <v>1222</v>
      </c>
      <c r="G355" s="4">
        <v>25</v>
      </c>
      <c r="H355" s="4" t="str">
        <f>IF(Passenger[[#This Row],[Age]]&lt;18,"child",IF(Passenger[[#This Row],[Age]]&lt;50,"Adult","senior"))</f>
        <v>Adult</v>
      </c>
      <c r="I355">
        <v>1</v>
      </c>
      <c r="J355">
        <v>0</v>
      </c>
      <c r="K355">
        <v>349237</v>
      </c>
      <c r="L355" s="3">
        <v>17.8</v>
      </c>
      <c r="M355">
        <v>0</v>
      </c>
      <c r="N355" t="s">
        <v>14</v>
      </c>
    </row>
    <row r="356" spans="1:14" x14ac:dyDescent="0.35">
      <c r="A356">
        <v>354</v>
      </c>
      <c r="B356">
        <v>355</v>
      </c>
      <c r="C356">
        <v>0</v>
      </c>
      <c r="D356">
        <v>3</v>
      </c>
      <c r="E356" t="s">
        <v>527</v>
      </c>
      <c r="F356" t="s">
        <v>1222</v>
      </c>
      <c r="G356">
        <v>0</v>
      </c>
      <c r="H356" s="4" t="str">
        <f>IF(Passenger[[#This Row],[Age]]&lt;18,"child",IF(Passenger[[#This Row],[Age]]&lt;50,"Adult","senior"))</f>
        <v>child</v>
      </c>
      <c r="I356">
        <v>0</v>
      </c>
      <c r="J356">
        <v>0</v>
      </c>
      <c r="K356">
        <v>2647</v>
      </c>
      <c r="L356" s="3">
        <v>7.2249999999999996</v>
      </c>
      <c r="M356">
        <v>0</v>
      </c>
      <c r="N356" t="s">
        <v>18</v>
      </c>
    </row>
    <row r="357" spans="1:14" x14ac:dyDescent="0.35">
      <c r="A357">
        <v>355</v>
      </c>
      <c r="B357">
        <v>356</v>
      </c>
      <c r="C357">
        <v>0</v>
      </c>
      <c r="D357">
        <v>3</v>
      </c>
      <c r="E357" t="s">
        <v>528</v>
      </c>
      <c r="F357" t="s">
        <v>1222</v>
      </c>
      <c r="G357" s="4">
        <v>28</v>
      </c>
      <c r="H357" s="4" t="str">
        <f>IF(Passenger[[#This Row],[Age]]&lt;18,"child",IF(Passenger[[#This Row],[Age]]&lt;50,"Adult","senior"))</f>
        <v>Adult</v>
      </c>
      <c r="I357">
        <v>0</v>
      </c>
      <c r="J357">
        <v>0</v>
      </c>
      <c r="K357">
        <v>345783</v>
      </c>
      <c r="L357" s="3">
        <v>9.5</v>
      </c>
      <c r="M357">
        <v>0</v>
      </c>
      <c r="N357" t="s">
        <v>14</v>
      </c>
    </row>
    <row r="358" spans="1:14" x14ac:dyDescent="0.35">
      <c r="A358">
        <v>356</v>
      </c>
      <c r="B358">
        <v>357</v>
      </c>
      <c r="C358">
        <v>1</v>
      </c>
      <c r="D358">
        <v>1</v>
      </c>
      <c r="E358" t="s">
        <v>529</v>
      </c>
      <c r="F358" t="s">
        <v>1221</v>
      </c>
      <c r="G358" s="4">
        <v>22</v>
      </c>
      <c r="H358" s="4" t="str">
        <f>IF(Passenger[[#This Row],[Age]]&lt;18,"child",IF(Passenger[[#This Row],[Age]]&lt;50,"Adult","senior"))</f>
        <v>Adult</v>
      </c>
      <c r="I358">
        <v>0</v>
      </c>
      <c r="J358">
        <v>1</v>
      </c>
      <c r="K358">
        <v>113505</v>
      </c>
      <c r="L358" s="3">
        <v>55</v>
      </c>
      <c r="M358" t="s">
        <v>258</v>
      </c>
      <c r="N358" t="s">
        <v>14</v>
      </c>
    </row>
    <row r="359" spans="1:14" x14ac:dyDescent="0.35">
      <c r="A359">
        <v>357</v>
      </c>
      <c r="B359">
        <v>358</v>
      </c>
      <c r="C359">
        <v>0</v>
      </c>
      <c r="D359">
        <v>2</v>
      </c>
      <c r="E359" t="s">
        <v>530</v>
      </c>
      <c r="F359" t="s">
        <v>1221</v>
      </c>
      <c r="G359" s="4">
        <v>38</v>
      </c>
      <c r="H359" s="4" t="str">
        <f>IF(Passenger[[#This Row],[Age]]&lt;18,"child",IF(Passenger[[#This Row],[Age]]&lt;50,"Adult","senior"))</f>
        <v>Adult</v>
      </c>
      <c r="I359">
        <v>0</v>
      </c>
      <c r="J359">
        <v>0</v>
      </c>
      <c r="K359">
        <v>237671</v>
      </c>
      <c r="L359" s="3">
        <v>13</v>
      </c>
      <c r="M359">
        <v>0</v>
      </c>
      <c r="N359" t="s">
        <v>14</v>
      </c>
    </row>
    <row r="360" spans="1:14" x14ac:dyDescent="0.35">
      <c r="A360">
        <v>358</v>
      </c>
      <c r="B360">
        <v>359</v>
      </c>
      <c r="C360">
        <v>1</v>
      </c>
      <c r="D360">
        <v>3</v>
      </c>
      <c r="E360" t="s">
        <v>531</v>
      </c>
      <c r="F360" t="s">
        <v>1221</v>
      </c>
      <c r="G360">
        <v>0</v>
      </c>
      <c r="H360" s="4" t="str">
        <f>IF(Passenger[[#This Row],[Age]]&lt;18,"child",IF(Passenger[[#This Row],[Age]]&lt;50,"Adult","senior"))</f>
        <v>child</v>
      </c>
      <c r="I360">
        <v>0</v>
      </c>
      <c r="J360">
        <v>0</v>
      </c>
      <c r="K360">
        <v>330931</v>
      </c>
      <c r="L360" s="3">
        <v>7.8792</v>
      </c>
      <c r="M360">
        <v>0</v>
      </c>
      <c r="N360" t="s">
        <v>25</v>
      </c>
    </row>
    <row r="361" spans="1:14" x14ac:dyDescent="0.35">
      <c r="A361">
        <v>359</v>
      </c>
      <c r="B361">
        <v>360</v>
      </c>
      <c r="C361">
        <v>1</v>
      </c>
      <c r="D361">
        <v>3</v>
      </c>
      <c r="E361" t="s">
        <v>532</v>
      </c>
      <c r="F361" t="s">
        <v>1221</v>
      </c>
      <c r="G361">
        <v>0</v>
      </c>
      <c r="H361" s="4" t="str">
        <f>IF(Passenger[[#This Row],[Age]]&lt;18,"child",IF(Passenger[[#This Row],[Age]]&lt;50,"Adult","senior"))</f>
        <v>child</v>
      </c>
      <c r="I361">
        <v>0</v>
      </c>
      <c r="J361">
        <v>0</v>
      </c>
      <c r="K361">
        <v>330980</v>
      </c>
      <c r="L361" s="3">
        <v>7.8792</v>
      </c>
      <c r="M361">
        <v>0</v>
      </c>
      <c r="N361" t="s">
        <v>25</v>
      </c>
    </row>
    <row r="362" spans="1:14" x14ac:dyDescent="0.35">
      <c r="A362">
        <v>360</v>
      </c>
      <c r="B362">
        <v>361</v>
      </c>
      <c r="C362">
        <v>0</v>
      </c>
      <c r="D362">
        <v>3</v>
      </c>
      <c r="E362" t="s">
        <v>533</v>
      </c>
      <c r="F362" t="s">
        <v>1222</v>
      </c>
      <c r="G362" s="4">
        <v>40</v>
      </c>
      <c r="H362" s="4" t="str">
        <f>IF(Passenger[[#This Row],[Age]]&lt;18,"child",IF(Passenger[[#This Row],[Age]]&lt;50,"Adult","senior"))</f>
        <v>Adult</v>
      </c>
      <c r="I362">
        <v>1</v>
      </c>
      <c r="J362">
        <v>4</v>
      </c>
      <c r="K362">
        <v>347088</v>
      </c>
      <c r="L362" s="3">
        <v>27.9</v>
      </c>
      <c r="M362">
        <v>0</v>
      </c>
      <c r="N362" t="s">
        <v>14</v>
      </c>
    </row>
    <row r="363" spans="1:14" x14ac:dyDescent="0.35">
      <c r="A363">
        <v>361</v>
      </c>
      <c r="B363">
        <v>362</v>
      </c>
      <c r="C363">
        <v>0</v>
      </c>
      <c r="D363">
        <v>2</v>
      </c>
      <c r="E363" t="s">
        <v>534</v>
      </c>
      <c r="F363" t="s">
        <v>1222</v>
      </c>
      <c r="G363" s="4">
        <v>29</v>
      </c>
      <c r="H363" s="4" t="str">
        <f>IF(Passenger[[#This Row],[Age]]&lt;18,"child",IF(Passenger[[#This Row],[Age]]&lt;50,"Adult","senior"))</f>
        <v>Adult</v>
      </c>
      <c r="I363">
        <v>1</v>
      </c>
      <c r="J363">
        <v>0</v>
      </c>
      <c r="K363" t="s">
        <v>535</v>
      </c>
      <c r="L363" s="3">
        <v>27.720800000000001</v>
      </c>
      <c r="M363">
        <v>0</v>
      </c>
      <c r="N363" t="s">
        <v>18</v>
      </c>
    </row>
    <row r="364" spans="1:14" x14ac:dyDescent="0.35">
      <c r="A364">
        <v>362</v>
      </c>
      <c r="B364">
        <v>363</v>
      </c>
      <c r="C364">
        <v>0</v>
      </c>
      <c r="D364">
        <v>3</v>
      </c>
      <c r="E364" t="s">
        <v>536</v>
      </c>
      <c r="F364" t="s">
        <v>1221</v>
      </c>
      <c r="G364" s="4">
        <v>45</v>
      </c>
      <c r="H364" s="4" t="str">
        <f>IF(Passenger[[#This Row],[Age]]&lt;18,"child",IF(Passenger[[#This Row],[Age]]&lt;50,"Adult","senior"))</f>
        <v>Adult</v>
      </c>
      <c r="I364">
        <v>0</v>
      </c>
      <c r="J364">
        <v>1</v>
      </c>
      <c r="K364">
        <v>2691</v>
      </c>
      <c r="L364" s="3">
        <v>14.4542</v>
      </c>
      <c r="M364">
        <v>0</v>
      </c>
      <c r="N364" t="s">
        <v>18</v>
      </c>
    </row>
    <row r="365" spans="1:14" x14ac:dyDescent="0.35">
      <c r="A365">
        <v>363</v>
      </c>
      <c r="B365">
        <v>364</v>
      </c>
      <c r="C365">
        <v>0</v>
      </c>
      <c r="D365">
        <v>3</v>
      </c>
      <c r="E365" t="s">
        <v>537</v>
      </c>
      <c r="F365" t="s">
        <v>1222</v>
      </c>
      <c r="G365" s="4">
        <v>35</v>
      </c>
      <c r="H365" s="4" t="str">
        <f>IF(Passenger[[#This Row],[Age]]&lt;18,"child",IF(Passenger[[#This Row],[Age]]&lt;50,"Adult","senior"))</f>
        <v>Adult</v>
      </c>
      <c r="I365">
        <v>0</v>
      </c>
      <c r="J365">
        <v>0</v>
      </c>
      <c r="K365" t="s">
        <v>538</v>
      </c>
      <c r="L365" s="3">
        <v>7.05</v>
      </c>
      <c r="M365">
        <v>0</v>
      </c>
      <c r="N365" t="s">
        <v>14</v>
      </c>
    </row>
    <row r="366" spans="1:14" x14ac:dyDescent="0.35">
      <c r="A366">
        <v>364</v>
      </c>
      <c r="B366">
        <v>365</v>
      </c>
      <c r="C366">
        <v>0</v>
      </c>
      <c r="D366">
        <v>3</v>
      </c>
      <c r="E366" t="s">
        <v>539</v>
      </c>
      <c r="F366" t="s">
        <v>1222</v>
      </c>
      <c r="G366">
        <v>0</v>
      </c>
      <c r="H366" s="4" t="str">
        <f>IF(Passenger[[#This Row],[Age]]&lt;18,"child",IF(Passenger[[#This Row],[Age]]&lt;50,"Adult","senior"))</f>
        <v>child</v>
      </c>
      <c r="I366">
        <v>1</v>
      </c>
      <c r="J366">
        <v>0</v>
      </c>
      <c r="K366">
        <v>370365</v>
      </c>
      <c r="L366" s="3">
        <v>15.5</v>
      </c>
      <c r="M366">
        <v>0</v>
      </c>
      <c r="N366" t="s">
        <v>25</v>
      </c>
    </row>
    <row r="367" spans="1:14" x14ac:dyDescent="0.35">
      <c r="A367">
        <v>365</v>
      </c>
      <c r="B367">
        <v>366</v>
      </c>
      <c r="C367">
        <v>0</v>
      </c>
      <c r="D367">
        <v>3</v>
      </c>
      <c r="E367" t="s">
        <v>540</v>
      </c>
      <c r="F367" t="s">
        <v>1222</v>
      </c>
      <c r="G367" s="4">
        <v>30</v>
      </c>
      <c r="H367" s="4" t="str">
        <f>IF(Passenger[[#This Row],[Age]]&lt;18,"child",IF(Passenger[[#This Row],[Age]]&lt;50,"Adult","senior"))</f>
        <v>Adult</v>
      </c>
      <c r="I367">
        <v>0</v>
      </c>
      <c r="J367">
        <v>0</v>
      </c>
      <c r="K367" t="s">
        <v>541</v>
      </c>
      <c r="L367" s="3">
        <v>7.25</v>
      </c>
      <c r="M367">
        <v>0</v>
      </c>
      <c r="N367" t="s">
        <v>14</v>
      </c>
    </row>
    <row r="368" spans="1:14" x14ac:dyDescent="0.35">
      <c r="A368">
        <v>366</v>
      </c>
      <c r="B368">
        <v>367</v>
      </c>
      <c r="C368">
        <v>1</v>
      </c>
      <c r="D368">
        <v>1</v>
      </c>
      <c r="E368" t="s">
        <v>542</v>
      </c>
      <c r="F368" t="s">
        <v>1221</v>
      </c>
      <c r="G368" s="4">
        <v>60</v>
      </c>
      <c r="H368" s="4" t="str">
        <f>IF(Passenger[[#This Row],[Age]]&lt;18,"child",IF(Passenger[[#This Row],[Age]]&lt;50,"Adult","senior"))</f>
        <v>senior</v>
      </c>
      <c r="I368">
        <v>1</v>
      </c>
      <c r="J368">
        <v>0</v>
      </c>
      <c r="K368">
        <v>110813</v>
      </c>
      <c r="L368" s="3">
        <v>75.25</v>
      </c>
      <c r="M368" t="s">
        <v>543</v>
      </c>
      <c r="N368" t="s">
        <v>18</v>
      </c>
    </row>
    <row r="369" spans="1:14" x14ac:dyDescent="0.35">
      <c r="A369">
        <v>367</v>
      </c>
      <c r="B369">
        <v>368</v>
      </c>
      <c r="C369">
        <v>1</v>
      </c>
      <c r="D369">
        <v>3</v>
      </c>
      <c r="E369" t="s">
        <v>544</v>
      </c>
      <c r="F369" t="s">
        <v>1221</v>
      </c>
      <c r="G369">
        <v>0</v>
      </c>
      <c r="H369" s="4" t="str">
        <f>IF(Passenger[[#This Row],[Age]]&lt;18,"child",IF(Passenger[[#This Row],[Age]]&lt;50,"Adult","senior"))</f>
        <v>child</v>
      </c>
      <c r="I369">
        <v>0</v>
      </c>
      <c r="J369">
        <v>0</v>
      </c>
      <c r="K369">
        <v>2626</v>
      </c>
      <c r="L369" s="3">
        <v>7.2291999999999996</v>
      </c>
      <c r="M369">
        <v>0</v>
      </c>
      <c r="N369" t="s">
        <v>18</v>
      </c>
    </row>
    <row r="370" spans="1:14" x14ac:dyDescent="0.35">
      <c r="A370">
        <v>368</v>
      </c>
      <c r="B370">
        <v>369</v>
      </c>
      <c r="C370">
        <v>1</v>
      </c>
      <c r="D370">
        <v>3</v>
      </c>
      <c r="E370" t="s">
        <v>545</v>
      </c>
      <c r="F370" t="s">
        <v>1221</v>
      </c>
      <c r="G370">
        <v>0</v>
      </c>
      <c r="H370" s="4" t="str">
        <f>IF(Passenger[[#This Row],[Age]]&lt;18,"child",IF(Passenger[[#This Row],[Age]]&lt;50,"Adult","senior"))</f>
        <v>child</v>
      </c>
      <c r="I370">
        <v>0</v>
      </c>
      <c r="J370">
        <v>0</v>
      </c>
      <c r="K370">
        <v>14313</v>
      </c>
      <c r="L370" s="3">
        <v>7.75</v>
      </c>
      <c r="M370">
        <v>0</v>
      </c>
      <c r="N370" t="s">
        <v>25</v>
      </c>
    </row>
    <row r="371" spans="1:14" x14ac:dyDescent="0.35">
      <c r="A371">
        <v>369</v>
      </c>
      <c r="B371">
        <v>370</v>
      </c>
      <c r="C371">
        <v>1</v>
      </c>
      <c r="D371">
        <v>1</v>
      </c>
      <c r="E371" t="s">
        <v>546</v>
      </c>
      <c r="F371" t="s">
        <v>1221</v>
      </c>
      <c r="G371" s="4">
        <v>24</v>
      </c>
      <c r="H371" s="4" t="str">
        <f>IF(Passenger[[#This Row],[Age]]&lt;18,"child",IF(Passenger[[#This Row],[Age]]&lt;50,"Adult","senior"))</f>
        <v>Adult</v>
      </c>
      <c r="I371">
        <v>0</v>
      </c>
      <c r="J371">
        <v>0</v>
      </c>
      <c r="K371" t="s">
        <v>547</v>
      </c>
      <c r="L371" s="3">
        <v>69.3</v>
      </c>
      <c r="M371" t="s">
        <v>548</v>
      </c>
      <c r="N371" t="s">
        <v>18</v>
      </c>
    </row>
    <row r="372" spans="1:14" x14ac:dyDescent="0.35">
      <c r="A372">
        <v>370</v>
      </c>
      <c r="B372">
        <v>371</v>
      </c>
      <c r="C372">
        <v>1</v>
      </c>
      <c r="D372">
        <v>1</v>
      </c>
      <c r="E372" t="s">
        <v>549</v>
      </c>
      <c r="F372" t="s">
        <v>1222</v>
      </c>
      <c r="G372" s="4">
        <v>25</v>
      </c>
      <c r="H372" s="4" t="str">
        <f>IF(Passenger[[#This Row],[Age]]&lt;18,"child",IF(Passenger[[#This Row],[Age]]&lt;50,"Adult","senior"))</f>
        <v>Adult</v>
      </c>
      <c r="I372">
        <v>1</v>
      </c>
      <c r="J372">
        <v>0</v>
      </c>
      <c r="K372">
        <v>11765</v>
      </c>
      <c r="L372" s="3">
        <v>55.441699999999997</v>
      </c>
      <c r="M372" t="s">
        <v>550</v>
      </c>
      <c r="N372" t="s">
        <v>18</v>
      </c>
    </row>
    <row r="373" spans="1:14" x14ac:dyDescent="0.35">
      <c r="A373">
        <v>371</v>
      </c>
      <c r="B373">
        <v>372</v>
      </c>
      <c r="C373">
        <v>0</v>
      </c>
      <c r="D373">
        <v>3</v>
      </c>
      <c r="E373" t="s">
        <v>551</v>
      </c>
      <c r="F373" t="s">
        <v>1222</v>
      </c>
      <c r="G373" s="4">
        <v>18</v>
      </c>
      <c r="H373" s="4" t="str">
        <f>IF(Passenger[[#This Row],[Age]]&lt;18,"child",IF(Passenger[[#This Row],[Age]]&lt;50,"Adult","senior"))</f>
        <v>Adult</v>
      </c>
      <c r="I373">
        <v>1</v>
      </c>
      <c r="J373">
        <v>0</v>
      </c>
      <c r="K373">
        <v>3101267</v>
      </c>
      <c r="L373" s="3">
        <v>6.4958</v>
      </c>
      <c r="M373">
        <v>0</v>
      </c>
      <c r="N373" t="s">
        <v>14</v>
      </c>
    </row>
    <row r="374" spans="1:14" x14ac:dyDescent="0.35">
      <c r="A374">
        <v>372</v>
      </c>
      <c r="B374">
        <v>373</v>
      </c>
      <c r="C374">
        <v>0</v>
      </c>
      <c r="D374">
        <v>3</v>
      </c>
      <c r="E374" t="s">
        <v>552</v>
      </c>
      <c r="F374" t="s">
        <v>1222</v>
      </c>
      <c r="G374" s="4">
        <v>19</v>
      </c>
      <c r="H374" s="4" t="str">
        <f>IF(Passenger[[#This Row],[Age]]&lt;18,"child",IF(Passenger[[#This Row],[Age]]&lt;50,"Adult","senior"))</f>
        <v>Adult</v>
      </c>
      <c r="I374">
        <v>0</v>
      </c>
      <c r="J374">
        <v>0</v>
      </c>
      <c r="K374">
        <v>323951</v>
      </c>
      <c r="L374" s="3">
        <v>8.0500000000000007</v>
      </c>
      <c r="M374">
        <v>0</v>
      </c>
      <c r="N374" t="s">
        <v>14</v>
      </c>
    </row>
    <row r="375" spans="1:14" x14ac:dyDescent="0.35">
      <c r="A375">
        <v>373</v>
      </c>
      <c r="B375">
        <v>374</v>
      </c>
      <c r="C375">
        <v>0</v>
      </c>
      <c r="D375">
        <v>1</v>
      </c>
      <c r="E375" t="s">
        <v>553</v>
      </c>
      <c r="F375" t="s">
        <v>1222</v>
      </c>
      <c r="G375" s="4">
        <v>22</v>
      </c>
      <c r="H375" s="4" t="str">
        <f>IF(Passenger[[#This Row],[Age]]&lt;18,"child",IF(Passenger[[#This Row],[Age]]&lt;50,"Adult","senior"))</f>
        <v>Adult</v>
      </c>
      <c r="I375">
        <v>0</v>
      </c>
      <c r="J375">
        <v>0</v>
      </c>
      <c r="K375" t="s">
        <v>407</v>
      </c>
      <c r="L375" s="3">
        <v>135.63329999999999</v>
      </c>
      <c r="M375">
        <v>0</v>
      </c>
      <c r="N375" t="s">
        <v>18</v>
      </c>
    </row>
    <row r="376" spans="1:14" x14ac:dyDescent="0.35">
      <c r="A376">
        <v>374</v>
      </c>
      <c r="B376">
        <v>375</v>
      </c>
      <c r="C376">
        <v>0</v>
      </c>
      <c r="D376">
        <v>3</v>
      </c>
      <c r="E376" t="s">
        <v>554</v>
      </c>
      <c r="F376" t="s">
        <v>1221</v>
      </c>
      <c r="G376" s="4">
        <v>3</v>
      </c>
      <c r="H376" s="4" t="str">
        <f>IF(Passenger[[#This Row],[Age]]&lt;18,"child",IF(Passenger[[#This Row],[Age]]&lt;50,"Adult","senior"))</f>
        <v>child</v>
      </c>
      <c r="I376">
        <v>3</v>
      </c>
      <c r="J376">
        <v>1</v>
      </c>
      <c r="K376">
        <v>349909</v>
      </c>
      <c r="L376" s="3">
        <v>21.074999999999999</v>
      </c>
      <c r="M376">
        <v>0</v>
      </c>
      <c r="N376" t="s">
        <v>14</v>
      </c>
    </row>
    <row r="377" spans="1:14" x14ac:dyDescent="0.35">
      <c r="A377">
        <v>375</v>
      </c>
      <c r="B377">
        <v>376</v>
      </c>
      <c r="C377">
        <v>1</v>
      </c>
      <c r="D377">
        <v>1</v>
      </c>
      <c r="E377" t="s">
        <v>555</v>
      </c>
      <c r="F377" t="s">
        <v>1221</v>
      </c>
      <c r="G377">
        <v>0</v>
      </c>
      <c r="H377" s="4" t="str">
        <f>IF(Passenger[[#This Row],[Age]]&lt;18,"child",IF(Passenger[[#This Row],[Age]]&lt;50,"Adult","senior"))</f>
        <v>child</v>
      </c>
      <c r="I377">
        <v>1</v>
      </c>
      <c r="J377">
        <v>0</v>
      </c>
      <c r="K377" t="s">
        <v>67</v>
      </c>
      <c r="L377" s="3">
        <v>82.1708</v>
      </c>
      <c r="M377">
        <v>0</v>
      </c>
      <c r="N377" t="s">
        <v>18</v>
      </c>
    </row>
    <row r="378" spans="1:14" x14ac:dyDescent="0.35">
      <c r="A378">
        <v>376</v>
      </c>
      <c r="B378">
        <v>377</v>
      </c>
      <c r="C378">
        <v>1</v>
      </c>
      <c r="D378">
        <v>3</v>
      </c>
      <c r="E378" t="s">
        <v>556</v>
      </c>
      <c r="F378" t="s">
        <v>1221</v>
      </c>
      <c r="G378" s="4">
        <v>22</v>
      </c>
      <c r="H378" s="4" t="str">
        <f>IF(Passenger[[#This Row],[Age]]&lt;18,"child",IF(Passenger[[#This Row],[Age]]&lt;50,"Adult","senior"))</f>
        <v>Adult</v>
      </c>
      <c r="I378">
        <v>0</v>
      </c>
      <c r="J378">
        <v>0</v>
      </c>
      <c r="K378" t="s">
        <v>557</v>
      </c>
      <c r="L378" s="3">
        <v>7.25</v>
      </c>
      <c r="M378">
        <v>0</v>
      </c>
      <c r="N378" t="s">
        <v>14</v>
      </c>
    </row>
    <row r="379" spans="1:14" x14ac:dyDescent="0.35">
      <c r="A379">
        <v>377</v>
      </c>
      <c r="B379">
        <v>378</v>
      </c>
      <c r="C379">
        <v>0</v>
      </c>
      <c r="D379">
        <v>1</v>
      </c>
      <c r="E379" t="s">
        <v>558</v>
      </c>
      <c r="F379" t="s">
        <v>1222</v>
      </c>
      <c r="G379" s="4">
        <v>27</v>
      </c>
      <c r="H379" s="4" t="str">
        <f>IF(Passenger[[#This Row],[Age]]&lt;18,"child",IF(Passenger[[#This Row],[Age]]&lt;50,"Adult","senior"))</f>
        <v>Adult</v>
      </c>
      <c r="I379">
        <v>0</v>
      </c>
      <c r="J379">
        <v>2</v>
      </c>
      <c r="K379">
        <v>113503</v>
      </c>
      <c r="L379" s="3">
        <v>211.5</v>
      </c>
      <c r="M379" t="s">
        <v>559</v>
      </c>
      <c r="N379" t="s">
        <v>18</v>
      </c>
    </row>
    <row r="380" spans="1:14" x14ac:dyDescent="0.35">
      <c r="A380">
        <v>378</v>
      </c>
      <c r="B380">
        <v>379</v>
      </c>
      <c r="C380">
        <v>0</v>
      </c>
      <c r="D380">
        <v>3</v>
      </c>
      <c r="E380" t="s">
        <v>560</v>
      </c>
      <c r="F380" t="s">
        <v>1222</v>
      </c>
      <c r="G380" s="4">
        <v>20</v>
      </c>
      <c r="H380" s="4" t="str">
        <f>IF(Passenger[[#This Row],[Age]]&lt;18,"child",IF(Passenger[[#This Row],[Age]]&lt;50,"Adult","senior"))</f>
        <v>Adult</v>
      </c>
      <c r="I380">
        <v>0</v>
      </c>
      <c r="J380">
        <v>0</v>
      </c>
      <c r="K380">
        <v>2648</v>
      </c>
      <c r="L380" s="3">
        <v>4.0125000000000002</v>
      </c>
      <c r="M380">
        <v>0</v>
      </c>
      <c r="N380" t="s">
        <v>18</v>
      </c>
    </row>
    <row r="381" spans="1:14" x14ac:dyDescent="0.35">
      <c r="A381">
        <v>379</v>
      </c>
      <c r="B381">
        <v>380</v>
      </c>
      <c r="C381">
        <v>0</v>
      </c>
      <c r="D381">
        <v>3</v>
      </c>
      <c r="E381" t="s">
        <v>561</v>
      </c>
      <c r="F381" t="s">
        <v>1222</v>
      </c>
      <c r="G381" s="4">
        <v>19</v>
      </c>
      <c r="H381" s="4" t="str">
        <f>IF(Passenger[[#This Row],[Age]]&lt;18,"child",IF(Passenger[[#This Row],[Age]]&lt;50,"Adult","senior"))</f>
        <v>Adult</v>
      </c>
      <c r="I381">
        <v>0</v>
      </c>
      <c r="J381">
        <v>0</v>
      </c>
      <c r="K381">
        <v>347069</v>
      </c>
      <c r="L381" s="3">
        <v>7.7750000000000004</v>
      </c>
      <c r="M381">
        <v>0</v>
      </c>
      <c r="N381" t="s">
        <v>14</v>
      </c>
    </row>
    <row r="382" spans="1:14" x14ac:dyDescent="0.35">
      <c r="A382">
        <v>380</v>
      </c>
      <c r="B382">
        <v>381</v>
      </c>
      <c r="C382">
        <v>1</v>
      </c>
      <c r="D382">
        <v>1</v>
      </c>
      <c r="E382" t="s">
        <v>562</v>
      </c>
      <c r="F382" t="s">
        <v>1221</v>
      </c>
      <c r="G382" s="4">
        <v>42</v>
      </c>
      <c r="H382" s="4" t="str">
        <f>IF(Passenger[[#This Row],[Age]]&lt;18,"child",IF(Passenger[[#This Row],[Age]]&lt;50,"Adult","senior"))</f>
        <v>Adult</v>
      </c>
      <c r="I382">
        <v>0</v>
      </c>
      <c r="J382">
        <v>0</v>
      </c>
      <c r="K382" t="s">
        <v>563</v>
      </c>
      <c r="L382" s="3">
        <v>227.52500000000001</v>
      </c>
      <c r="M382">
        <v>0</v>
      </c>
      <c r="N382" t="s">
        <v>18</v>
      </c>
    </row>
    <row r="383" spans="1:14" x14ac:dyDescent="0.35">
      <c r="A383">
        <v>381</v>
      </c>
      <c r="B383">
        <v>382</v>
      </c>
      <c r="C383">
        <v>1</v>
      </c>
      <c r="D383">
        <v>3</v>
      </c>
      <c r="E383" t="s">
        <v>564</v>
      </c>
      <c r="F383" t="s">
        <v>1221</v>
      </c>
      <c r="G383" s="4">
        <v>1</v>
      </c>
      <c r="H383" s="4" t="str">
        <f>IF(Passenger[[#This Row],[Age]]&lt;18,"child",IF(Passenger[[#This Row],[Age]]&lt;50,"Adult","senior"))</f>
        <v>child</v>
      </c>
      <c r="I383">
        <v>0</v>
      </c>
      <c r="J383">
        <v>2</v>
      </c>
      <c r="K383">
        <v>2653</v>
      </c>
      <c r="L383" s="3">
        <v>15.7417</v>
      </c>
      <c r="M383">
        <v>0</v>
      </c>
      <c r="N383" t="s">
        <v>18</v>
      </c>
    </row>
    <row r="384" spans="1:14" x14ac:dyDescent="0.35">
      <c r="A384">
        <v>382</v>
      </c>
      <c r="B384">
        <v>383</v>
      </c>
      <c r="C384">
        <v>0</v>
      </c>
      <c r="D384">
        <v>3</v>
      </c>
      <c r="E384" t="s">
        <v>565</v>
      </c>
      <c r="F384" t="s">
        <v>1222</v>
      </c>
      <c r="G384" s="4">
        <v>32</v>
      </c>
      <c r="H384" s="4" t="str">
        <f>IF(Passenger[[#This Row],[Age]]&lt;18,"child",IF(Passenger[[#This Row],[Age]]&lt;50,"Adult","senior"))</f>
        <v>Adult</v>
      </c>
      <c r="I384">
        <v>0</v>
      </c>
      <c r="J384">
        <v>0</v>
      </c>
      <c r="K384" t="s">
        <v>566</v>
      </c>
      <c r="L384" s="3">
        <v>7.9249999999999998</v>
      </c>
      <c r="M384">
        <v>0</v>
      </c>
      <c r="N384" t="s">
        <v>14</v>
      </c>
    </row>
    <row r="385" spans="1:14" x14ac:dyDescent="0.35">
      <c r="A385">
        <v>383</v>
      </c>
      <c r="B385">
        <v>384</v>
      </c>
      <c r="C385">
        <v>1</v>
      </c>
      <c r="D385">
        <v>1</v>
      </c>
      <c r="E385" t="s">
        <v>567</v>
      </c>
      <c r="F385" t="s">
        <v>1221</v>
      </c>
      <c r="G385" s="4">
        <v>35</v>
      </c>
      <c r="H385" s="4" t="str">
        <f>IF(Passenger[[#This Row],[Age]]&lt;18,"child",IF(Passenger[[#This Row],[Age]]&lt;50,"Adult","senior"))</f>
        <v>Adult</v>
      </c>
      <c r="I385">
        <v>1</v>
      </c>
      <c r="J385">
        <v>0</v>
      </c>
      <c r="K385">
        <v>113789</v>
      </c>
      <c r="L385" s="3">
        <v>52</v>
      </c>
      <c r="M385">
        <v>0</v>
      </c>
      <c r="N385" t="s">
        <v>14</v>
      </c>
    </row>
    <row r="386" spans="1:14" x14ac:dyDescent="0.35">
      <c r="A386">
        <v>384</v>
      </c>
      <c r="B386">
        <v>385</v>
      </c>
      <c r="C386">
        <v>0</v>
      </c>
      <c r="D386">
        <v>3</v>
      </c>
      <c r="E386" t="s">
        <v>568</v>
      </c>
      <c r="F386" t="s">
        <v>1222</v>
      </c>
      <c r="G386">
        <v>0</v>
      </c>
      <c r="H386" s="4" t="str">
        <f>IF(Passenger[[#This Row],[Age]]&lt;18,"child",IF(Passenger[[#This Row],[Age]]&lt;50,"Adult","senior"))</f>
        <v>child</v>
      </c>
      <c r="I386">
        <v>0</v>
      </c>
      <c r="J386">
        <v>0</v>
      </c>
      <c r="K386">
        <v>349227</v>
      </c>
      <c r="L386" s="3">
        <v>7.8958000000000004</v>
      </c>
      <c r="M386">
        <v>0</v>
      </c>
      <c r="N386" t="s">
        <v>14</v>
      </c>
    </row>
    <row r="387" spans="1:14" x14ac:dyDescent="0.35">
      <c r="A387">
        <v>385</v>
      </c>
      <c r="B387">
        <v>386</v>
      </c>
      <c r="C387">
        <v>0</v>
      </c>
      <c r="D387">
        <v>2</v>
      </c>
      <c r="E387" t="s">
        <v>569</v>
      </c>
      <c r="F387" t="s">
        <v>1222</v>
      </c>
      <c r="G387" s="4">
        <v>18</v>
      </c>
      <c r="H387" s="4" t="str">
        <f>IF(Passenger[[#This Row],[Age]]&lt;18,"child",IF(Passenger[[#This Row],[Age]]&lt;50,"Adult","senior"))</f>
        <v>Adult</v>
      </c>
      <c r="I387">
        <v>0</v>
      </c>
      <c r="J387">
        <v>0</v>
      </c>
      <c r="K387" t="s">
        <v>124</v>
      </c>
      <c r="L387" s="3">
        <v>73.5</v>
      </c>
      <c r="M387">
        <v>0</v>
      </c>
      <c r="N387" t="s">
        <v>14</v>
      </c>
    </row>
    <row r="388" spans="1:14" x14ac:dyDescent="0.35">
      <c r="A388">
        <v>386</v>
      </c>
      <c r="B388">
        <v>387</v>
      </c>
      <c r="C388">
        <v>0</v>
      </c>
      <c r="D388">
        <v>3</v>
      </c>
      <c r="E388" t="s">
        <v>570</v>
      </c>
      <c r="F388" t="s">
        <v>1222</v>
      </c>
      <c r="G388" s="4">
        <v>1</v>
      </c>
      <c r="H388" s="4" t="str">
        <f>IF(Passenger[[#This Row],[Age]]&lt;18,"child",IF(Passenger[[#This Row],[Age]]&lt;50,"Adult","senior"))</f>
        <v>child</v>
      </c>
      <c r="I388">
        <v>5</v>
      </c>
      <c r="J388">
        <v>2</v>
      </c>
      <c r="K388" t="s">
        <v>103</v>
      </c>
      <c r="L388" s="3">
        <v>46.9</v>
      </c>
      <c r="M388">
        <v>0</v>
      </c>
      <c r="N388" t="s">
        <v>14</v>
      </c>
    </row>
    <row r="389" spans="1:14" x14ac:dyDescent="0.35">
      <c r="A389">
        <v>387</v>
      </c>
      <c r="B389">
        <v>388</v>
      </c>
      <c r="C389">
        <v>1</v>
      </c>
      <c r="D389">
        <v>2</v>
      </c>
      <c r="E389" t="s">
        <v>571</v>
      </c>
      <c r="F389" t="s">
        <v>1221</v>
      </c>
      <c r="G389" s="4">
        <v>36</v>
      </c>
      <c r="H389" s="4" t="str">
        <f>IF(Passenger[[#This Row],[Age]]&lt;18,"child",IF(Passenger[[#This Row],[Age]]&lt;50,"Adult","senior"))</f>
        <v>Adult</v>
      </c>
      <c r="I389">
        <v>0</v>
      </c>
      <c r="J389">
        <v>0</v>
      </c>
      <c r="K389">
        <v>27849</v>
      </c>
      <c r="L389" s="3">
        <v>13</v>
      </c>
      <c r="M389">
        <v>0</v>
      </c>
      <c r="N389" t="s">
        <v>14</v>
      </c>
    </row>
    <row r="390" spans="1:14" x14ac:dyDescent="0.35">
      <c r="A390">
        <v>388</v>
      </c>
      <c r="B390">
        <v>389</v>
      </c>
      <c r="C390">
        <v>0</v>
      </c>
      <c r="D390">
        <v>3</v>
      </c>
      <c r="E390" t="s">
        <v>572</v>
      </c>
      <c r="F390" t="s">
        <v>1222</v>
      </c>
      <c r="G390">
        <v>0</v>
      </c>
      <c r="H390" s="4" t="str">
        <f>IF(Passenger[[#This Row],[Age]]&lt;18,"child",IF(Passenger[[#This Row],[Age]]&lt;50,"Adult","senior"))</f>
        <v>child</v>
      </c>
      <c r="I390">
        <v>0</v>
      </c>
      <c r="J390">
        <v>0</v>
      </c>
      <c r="K390">
        <v>367655</v>
      </c>
      <c r="L390" s="3">
        <v>7.7291999999999996</v>
      </c>
      <c r="M390">
        <v>0</v>
      </c>
      <c r="N390" t="s">
        <v>25</v>
      </c>
    </row>
    <row r="391" spans="1:14" x14ac:dyDescent="0.35">
      <c r="A391">
        <v>389</v>
      </c>
      <c r="B391">
        <v>390</v>
      </c>
      <c r="C391">
        <v>1</v>
      </c>
      <c r="D391">
        <v>2</v>
      </c>
      <c r="E391" t="s">
        <v>573</v>
      </c>
      <c r="F391" t="s">
        <v>1221</v>
      </c>
      <c r="G391" s="4">
        <v>17</v>
      </c>
      <c r="H391" s="4" t="str">
        <f>IF(Passenger[[#This Row],[Age]]&lt;18,"child",IF(Passenger[[#This Row],[Age]]&lt;50,"Adult","senior"))</f>
        <v>child</v>
      </c>
      <c r="I391">
        <v>0</v>
      </c>
      <c r="J391">
        <v>0</v>
      </c>
      <c r="K391" t="s">
        <v>574</v>
      </c>
      <c r="L391" s="3">
        <v>12</v>
      </c>
      <c r="M391">
        <v>0</v>
      </c>
      <c r="N391" t="s">
        <v>18</v>
      </c>
    </row>
    <row r="392" spans="1:14" x14ac:dyDescent="0.35">
      <c r="A392">
        <v>390</v>
      </c>
      <c r="B392">
        <v>391</v>
      </c>
      <c r="C392">
        <v>1</v>
      </c>
      <c r="D392">
        <v>1</v>
      </c>
      <c r="E392" t="s">
        <v>575</v>
      </c>
      <c r="F392" t="s">
        <v>1222</v>
      </c>
      <c r="G392" s="4">
        <v>36</v>
      </c>
      <c r="H392" s="4" t="str">
        <f>IF(Passenger[[#This Row],[Age]]&lt;18,"child",IF(Passenger[[#This Row],[Age]]&lt;50,"Adult","senior"))</f>
        <v>Adult</v>
      </c>
      <c r="I392">
        <v>1</v>
      </c>
      <c r="J392">
        <v>2</v>
      </c>
      <c r="K392">
        <v>113760</v>
      </c>
      <c r="L392" s="3">
        <v>120</v>
      </c>
      <c r="M392" t="s">
        <v>576</v>
      </c>
      <c r="N392" t="s">
        <v>14</v>
      </c>
    </row>
    <row r="393" spans="1:14" x14ac:dyDescent="0.35">
      <c r="A393">
        <v>391</v>
      </c>
      <c r="B393">
        <v>392</v>
      </c>
      <c r="C393">
        <v>1</v>
      </c>
      <c r="D393">
        <v>3</v>
      </c>
      <c r="E393" t="s">
        <v>577</v>
      </c>
      <c r="F393" t="s">
        <v>1222</v>
      </c>
      <c r="G393" s="4">
        <v>21</v>
      </c>
      <c r="H393" s="4" t="str">
        <f>IF(Passenger[[#This Row],[Age]]&lt;18,"child",IF(Passenger[[#This Row],[Age]]&lt;50,"Adult","senior"))</f>
        <v>Adult</v>
      </c>
      <c r="I393">
        <v>0</v>
      </c>
      <c r="J393">
        <v>0</v>
      </c>
      <c r="K393">
        <v>350034</v>
      </c>
      <c r="L393" s="3">
        <v>7.7957999999999998</v>
      </c>
      <c r="M393">
        <v>0</v>
      </c>
      <c r="N393" t="s">
        <v>14</v>
      </c>
    </row>
    <row r="394" spans="1:14" x14ac:dyDescent="0.35">
      <c r="A394">
        <v>392</v>
      </c>
      <c r="B394">
        <v>393</v>
      </c>
      <c r="C394">
        <v>0</v>
      </c>
      <c r="D394">
        <v>3</v>
      </c>
      <c r="E394" t="s">
        <v>578</v>
      </c>
      <c r="F394" t="s">
        <v>1222</v>
      </c>
      <c r="G394" s="4">
        <v>28</v>
      </c>
      <c r="H394" s="4" t="str">
        <f>IF(Passenger[[#This Row],[Age]]&lt;18,"child",IF(Passenger[[#This Row],[Age]]&lt;50,"Adult","senior"))</f>
        <v>Adult</v>
      </c>
      <c r="I394">
        <v>2</v>
      </c>
      <c r="J394">
        <v>0</v>
      </c>
      <c r="K394">
        <v>3101277</v>
      </c>
      <c r="L394" s="3">
        <v>7.9249999999999998</v>
      </c>
      <c r="M394">
        <v>0</v>
      </c>
      <c r="N394" t="s">
        <v>14</v>
      </c>
    </row>
    <row r="395" spans="1:14" x14ac:dyDescent="0.35">
      <c r="A395">
        <v>393</v>
      </c>
      <c r="B395">
        <v>394</v>
      </c>
      <c r="C395">
        <v>1</v>
      </c>
      <c r="D395">
        <v>1</v>
      </c>
      <c r="E395" t="s">
        <v>579</v>
      </c>
      <c r="F395" t="s">
        <v>1221</v>
      </c>
      <c r="G395" s="4">
        <v>23</v>
      </c>
      <c r="H395" s="4" t="str">
        <f>IF(Passenger[[#This Row],[Age]]&lt;18,"child",IF(Passenger[[#This Row],[Age]]&lt;50,"Adult","senior"))</f>
        <v>Adult</v>
      </c>
      <c r="I395">
        <v>1</v>
      </c>
      <c r="J395">
        <v>0</v>
      </c>
      <c r="K395">
        <v>35273</v>
      </c>
      <c r="L395" s="3">
        <v>113.27500000000001</v>
      </c>
      <c r="M395" t="s">
        <v>326</v>
      </c>
      <c r="N395" t="s">
        <v>18</v>
      </c>
    </row>
    <row r="396" spans="1:14" x14ac:dyDescent="0.35">
      <c r="A396">
        <v>394</v>
      </c>
      <c r="B396">
        <v>395</v>
      </c>
      <c r="C396">
        <v>1</v>
      </c>
      <c r="D396">
        <v>3</v>
      </c>
      <c r="E396" t="s">
        <v>580</v>
      </c>
      <c r="F396" t="s">
        <v>1221</v>
      </c>
      <c r="G396" s="4">
        <v>24</v>
      </c>
      <c r="H396" s="4" t="str">
        <f>IF(Passenger[[#This Row],[Age]]&lt;18,"child",IF(Passenger[[#This Row],[Age]]&lt;50,"Adult","senior"))</f>
        <v>Adult</v>
      </c>
      <c r="I396">
        <v>0</v>
      </c>
      <c r="J396">
        <v>2</v>
      </c>
      <c r="K396" t="s">
        <v>32</v>
      </c>
      <c r="L396" s="3">
        <v>16.7</v>
      </c>
      <c r="M396" t="s">
        <v>33</v>
      </c>
      <c r="N396" t="s">
        <v>14</v>
      </c>
    </row>
    <row r="397" spans="1:14" x14ac:dyDescent="0.35">
      <c r="A397">
        <v>395</v>
      </c>
      <c r="B397">
        <v>396</v>
      </c>
      <c r="C397">
        <v>0</v>
      </c>
      <c r="D397">
        <v>3</v>
      </c>
      <c r="E397" t="s">
        <v>581</v>
      </c>
      <c r="F397" t="s">
        <v>1222</v>
      </c>
      <c r="G397" s="4">
        <v>22</v>
      </c>
      <c r="H397" s="4" t="str">
        <f>IF(Passenger[[#This Row],[Age]]&lt;18,"child",IF(Passenger[[#This Row],[Age]]&lt;50,"Adult","senior"))</f>
        <v>Adult</v>
      </c>
      <c r="I397">
        <v>0</v>
      </c>
      <c r="J397">
        <v>0</v>
      </c>
      <c r="K397">
        <v>350052</v>
      </c>
      <c r="L397" s="3">
        <v>7.7957999999999998</v>
      </c>
      <c r="M397">
        <v>0</v>
      </c>
      <c r="N397" t="s">
        <v>14</v>
      </c>
    </row>
    <row r="398" spans="1:14" x14ac:dyDescent="0.35">
      <c r="A398">
        <v>396</v>
      </c>
      <c r="B398">
        <v>397</v>
      </c>
      <c r="C398">
        <v>0</v>
      </c>
      <c r="D398">
        <v>3</v>
      </c>
      <c r="E398" t="s">
        <v>582</v>
      </c>
      <c r="F398" t="s">
        <v>1221</v>
      </c>
      <c r="G398" s="4">
        <v>31</v>
      </c>
      <c r="H398" s="4" t="str">
        <f>IF(Passenger[[#This Row],[Age]]&lt;18,"child",IF(Passenger[[#This Row],[Age]]&lt;50,"Adult","senior"))</f>
        <v>Adult</v>
      </c>
      <c r="I398">
        <v>0</v>
      </c>
      <c r="J398">
        <v>0</v>
      </c>
      <c r="K398">
        <v>350407</v>
      </c>
      <c r="L398" s="3">
        <v>7.8541999999999996</v>
      </c>
      <c r="M398">
        <v>0</v>
      </c>
      <c r="N398" t="s">
        <v>14</v>
      </c>
    </row>
    <row r="399" spans="1:14" x14ac:dyDescent="0.35">
      <c r="A399">
        <v>397</v>
      </c>
      <c r="B399">
        <v>398</v>
      </c>
      <c r="C399">
        <v>0</v>
      </c>
      <c r="D399">
        <v>2</v>
      </c>
      <c r="E399" t="s">
        <v>583</v>
      </c>
      <c r="F399" t="s">
        <v>1222</v>
      </c>
      <c r="G399" s="4">
        <v>46</v>
      </c>
      <c r="H399" s="4" t="str">
        <f>IF(Passenger[[#This Row],[Age]]&lt;18,"child",IF(Passenger[[#This Row],[Age]]&lt;50,"Adult","senior"))</f>
        <v>Adult</v>
      </c>
      <c r="I399">
        <v>0</v>
      </c>
      <c r="J399">
        <v>0</v>
      </c>
      <c r="K399">
        <v>28403</v>
      </c>
      <c r="L399" s="3">
        <v>26</v>
      </c>
      <c r="M399">
        <v>0</v>
      </c>
      <c r="N399" t="s">
        <v>14</v>
      </c>
    </row>
    <row r="400" spans="1:14" x14ac:dyDescent="0.35">
      <c r="A400">
        <v>398</v>
      </c>
      <c r="B400">
        <v>399</v>
      </c>
      <c r="C400">
        <v>0</v>
      </c>
      <c r="D400">
        <v>2</v>
      </c>
      <c r="E400" t="s">
        <v>584</v>
      </c>
      <c r="F400" t="s">
        <v>1222</v>
      </c>
      <c r="G400" s="4">
        <v>23</v>
      </c>
      <c r="H400" s="4" t="str">
        <f>IF(Passenger[[#This Row],[Age]]&lt;18,"child",IF(Passenger[[#This Row],[Age]]&lt;50,"Adult","senior"))</f>
        <v>Adult</v>
      </c>
      <c r="I400">
        <v>0</v>
      </c>
      <c r="J400">
        <v>0</v>
      </c>
      <c r="K400">
        <v>244278</v>
      </c>
      <c r="L400" s="3">
        <v>10.5</v>
      </c>
      <c r="M400">
        <v>0</v>
      </c>
      <c r="N400" t="s">
        <v>14</v>
      </c>
    </row>
    <row r="401" spans="1:14" x14ac:dyDescent="0.35">
      <c r="A401">
        <v>399</v>
      </c>
      <c r="B401">
        <v>400</v>
      </c>
      <c r="C401">
        <v>1</v>
      </c>
      <c r="D401">
        <v>2</v>
      </c>
      <c r="E401" t="s">
        <v>585</v>
      </c>
      <c r="F401" t="s">
        <v>1221</v>
      </c>
      <c r="G401" s="4">
        <v>28</v>
      </c>
      <c r="H401" s="4" t="str">
        <f>IF(Passenger[[#This Row],[Age]]&lt;18,"child",IF(Passenger[[#This Row],[Age]]&lt;50,"Adult","senior"))</f>
        <v>Adult</v>
      </c>
      <c r="I401">
        <v>0</v>
      </c>
      <c r="J401">
        <v>0</v>
      </c>
      <c r="K401">
        <v>240929</v>
      </c>
      <c r="L401" s="3">
        <v>12.65</v>
      </c>
      <c r="M401">
        <v>0</v>
      </c>
      <c r="N401" t="s">
        <v>14</v>
      </c>
    </row>
    <row r="402" spans="1:14" x14ac:dyDescent="0.35">
      <c r="A402">
        <v>400</v>
      </c>
      <c r="B402">
        <v>401</v>
      </c>
      <c r="C402">
        <v>1</v>
      </c>
      <c r="D402">
        <v>3</v>
      </c>
      <c r="E402" t="s">
        <v>586</v>
      </c>
      <c r="F402" t="s">
        <v>1222</v>
      </c>
      <c r="G402" s="4">
        <v>39</v>
      </c>
      <c r="H402" s="4" t="str">
        <f>IF(Passenger[[#This Row],[Age]]&lt;18,"child",IF(Passenger[[#This Row],[Age]]&lt;50,"Adult","senior"))</f>
        <v>Adult</v>
      </c>
      <c r="I402">
        <v>0</v>
      </c>
      <c r="J402">
        <v>0</v>
      </c>
      <c r="K402" t="s">
        <v>587</v>
      </c>
      <c r="L402" s="3">
        <v>7.9249999999999998</v>
      </c>
      <c r="M402">
        <v>0</v>
      </c>
      <c r="N402" t="s">
        <v>14</v>
      </c>
    </row>
    <row r="403" spans="1:14" x14ac:dyDescent="0.35">
      <c r="A403">
        <v>401</v>
      </c>
      <c r="B403">
        <v>402</v>
      </c>
      <c r="C403">
        <v>0</v>
      </c>
      <c r="D403">
        <v>3</v>
      </c>
      <c r="E403" t="s">
        <v>588</v>
      </c>
      <c r="F403" t="s">
        <v>1222</v>
      </c>
      <c r="G403" s="4">
        <v>26</v>
      </c>
      <c r="H403" s="4" t="str">
        <f>IF(Passenger[[#This Row],[Age]]&lt;18,"child",IF(Passenger[[#This Row],[Age]]&lt;50,"Adult","senior"))</f>
        <v>Adult</v>
      </c>
      <c r="I403">
        <v>0</v>
      </c>
      <c r="J403">
        <v>0</v>
      </c>
      <c r="K403">
        <v>341826</v>
      </c>
      <c r="L403" s="3">
        <v>8.0500000000000007</v>
      </c>
      <c r="M403">
        <v>0</v>
      </c>
      <c r="N403" t="s">
        <v>14</v>
      </c>
    </row>
    <row r="404" spans="1:14" x14ac:dyDescent="0.35">
      <c r="A404">
        <v>402</v>
      </c>
      <c r="B404">
        <v>403</v>
      </c>
      <c r="C404">
        <v>0</v>
      </c>
      <c r="D404">
        <v>3</v>
      </c>
      <c r="E404" t="s">
        <v>589</v>
      </c>
      <c r="F404" t="s">
        <v>1221</v>
      </c>
      <c r="G404" s="4">
        <v>21</v>
      </c>
      <c r="H404" s="4" t="str">
        <f>IF(Passenger[[#This Row],[Age]]&lt;18,"child",IF(Passenger[[#This Row],[Age]]&lt;50,"Adult","senior"))</f>
        <v>Adult</v>
      </c>
      <c r="I404">
        <v>1</v>
      </c>
      <c r="J404">
        <v>0</v>
      </c>
      <c r="K404">
        <v>4137</v>
      </c>
      <c r="L404" s="3">
        <v>9.8249999999999993</v>
      </c>
      <c r="M404">
        <v>0</v>
      </c>
      <c r="N404" t="s">
        <v>14</v>
      </c>
    </row>
    <row r="405" spans="1:14" x14ac:dyDescent="0.35">
      <c r="A405">
        <v>403</v>
      </c>
      <c r="B405">
        <v>404</v>
      </c>
      <c r="C405">
        <v>0</v>
      </c>
      <c r="D405">
        <v>3</v>
      </c>
      <c r="E405" t="s">
        <v>590</v>
      </c>
      <c r="F405" t="s">
        <v>1222</v>
      </c>
      <c r="G405" s="4">
        <v>28</v>
      </c>
      <c r="H405" s="4" t="str">
        <f>IF(Passenger[[#This Row],[Age]]&lt;18,"child",IF(Passenger[[#This Row],[Age]]&lt;50,"Adult","senior"))</f>
        <v>Adult</v>
      </c>
      <c r="I405">
        <v>1</v>
      </c>
      <c r="J405">
        <v>0</v>
      </c>
      <c r="K405" t="s">
        <v>222</v>
      </c>
      <c r="L405" s="3">
        <v>15.85</v>
      </c>
      <c r="M405">
        <v>0</v>
      </c>
      <c r="N405" t="s">
        <v>14</v>
      </c>
    </row>
    <row r="406" spans="1:14" x14ac:dyDescent="0.35">
      <c r="A406">
        <v>404</v>
      </c>
      <c r="B406">
        <v>405</v>
      </c>
      <c r="C406">
        <v>0</v>
      </c>
      <c r="D406">
        <v>3</v>
      </c>
      <c r="E406" t="s">
        <v>591</v>
      </c>
      <c r="F406" t="s">
        <v>1221</v>
      </c>
      <c r="G406" s="4">
        <v>20</v>
      </c>
      <c r="H406" s="4" t="str">
        <f>IF(Passenger[[#This Row],[Age]]&lt;18,"child",IF(Passenger[[#This Row],[Age]]&lt;50,"Adult","senior"))</f>
        <v>Adult</v>
      </c>
      <c r="I406">
        <v>0</v>
      </c>
      <c r="J406">
        <v>0</v>
      </c>
      <c r="K406">
        <v>315096</v>
      </c>
      <c r="L406" s="3">
        <v>8.6624999999999996</v>
      </c>
      <c r="M406">
        <v>0</v>
      </c>
      <c r="N406" t="s">
        <v>14</v>
      </c>
    </row>
    <row r="407" spans="1:14" x14ac:dyDescent="0.35">
      <c r="A407">
        <v>405</v>
      </c>
      <c r="B407">
        <v>406</v>
      </c>
      <c r="C407">
        <v>0</v>
      </c>
      <c r="D407">
        <v>2</v>
      </c>
      <c r="E407" t="s">
        <v>592</v>
      </c>
      <c r="F407" t="s">
        <v>1222</v>
      </c>
      <c r="G407" s="4">
        <v>34</v>
      </c>
      <c r="H407" s="4" t="str">
        <f>IF(Passenger[[#This Row],[Age]]&lt;18,"child",IF(Passenger[[#This Row],[Age]]&lt;50,"Adult","senior"))</f>
        <v>Adult</v>
      </c>
      <c r="I407">
        <v>1</v>
      </c>
      <c r="J407">
        <v>0</v>
      </c>
      <c r="K407">
        <v>28664</v>
      </c>
      <c r="L407" s="3">
        <v>21</v>
      </c>
      <c r="M407">
        <v>0</v>
      </c>
      <c r="N407" t="s">
        <v>14</v>
      </c>
    </row>
    <row r="408" spans="1:14" x14ac:dyDescent="0.35">
      <c r="A408">
        <v>406</v>
      </c>
      <c r="B408">
        <v>407</v>
      </c>
      <c r="C408">
        <v>0</v>
      </c>
      <c r="D408">
        <v>3</v>
      </c>
      <c r="E408" t="s">
        <v>593</v>
      </c>
      <c r="F408" t="s">
        <v>1222</v>
      </c>
      <c r="G408" s="4">
        <v>51</v>
      </c>
      <c r="H408" s="4" t="str">
        <f>IF(Passenger[[#This Row],[Age]]&lt;18,"child",IF(Passenger[[#This Row],[Age]]&lt;50,"Adult","senior"))</f>
        <v>senior</v>
      </c>
      <c r="I408">
        <v>0</v>
      </c>
      <c r="J408">
        <v>0</v>
      </c>
      <c r="K408">
        <v>347064</v>
      </c>
      <c r="L408" s="3">
        <v>7.75</v>
      </c>
      <c r="M408">
        <v>0</v>
      </c>
      <c r="N408" t="s">
        <v>14</v>
      </c>
    </row>
    <row r="409" spans="1:14" x14ac:dyDescent="0.35">
      <c r="A409">
        <v>407</v>
      </c>
      <c r="B409">
        <v>408</v>
      </c>
      <c r="C409">
        <v>1</v>
      </c>
      <c r="D409">
        <v>2</v>
      </c>
      <c r="E409" t="s">
        <v>594</v>
      </c>
      <c r="F409" t="s">
        <v>1222</v>
      </c>
      <c r="G409" s="4">
        <v>3</v>
      </c>
      <c r="H409" s="4" t="str">
        <f>IF(Passenger[[#This Row],[Age]]&lt;18,"child",IF(Passenger[[#This Row],[Age]]&lt;50,"Adult","senior"))</f>
        <v>child</v>
      </c>
      <c r="I409">
        <v>1</v>
      </c>
      <c r="J409">
        <v>1</v>
      </c>
      <c r="K409">
        <v>29106</v>
      </c>
      <c r="L409" s="3">
        <v>18.75</v>
      </c>
      <c r="M409">
        <v>0</v>
      </c>
      <c r="N409" t="s">
        <v>14</v>
      </c>
    </row>
    <row r="410" spans="1:14" x14ac:dyDescent="0.35">
      <c r="A410">
        <v>408</v>
      </c>
      <c r="B410">
        <v>409</v>
      </c>
      <c r="C410">
        <v>0</v>
      </c>
      <c r="D410">
        <v>3</v>
      </c>
      <c r="E410" t="s">
        <v>595</v>
      </c>
      <c r="F410" t="s">
        <v>1222</v>
      </c>
      <c r="G410" s="4">
        <v>21</v>
      </c>
      <c r="H410" s="4" t="str">
        <f>IF(Passenger[[#This Row],[Age]]&lt;18,"child",IF(Passenger[[#This Row],[Age]]&lt;50,"Adult","senior"))</f>
        <v>Adult</v>
      </c>
      <c r="I410">
        <v>0</v>
      </c>
      <c r="J410">
        <v>0</v>
      </c>
      <c r="K410">
        <v>312992</v>
      </c>
      <c r="L410" s="3">
        <v>7.7750000000000004</v>
      </c>
      <c r="M410">
        <v>0</v>
      </c>
      <c r="N410" t="s">
        <v>14</v>
      </c>
    </row>
    <row r="411" spans="1:14" x14ac:dyDescent="0.35">
      <c r="A411">
        <v>409</v>
      </c>
      <c r="B411">
        <v>410</v>
      </c>
      <c r="C411">
        <v>0</v>
      </c>
      <c r="D411">
        <v>3</v>
      </c>
      <c r="E411" t="s">
        <v>596</v>
      </c>
      <c r="F411" t="s">
        <v>1221</v>
      </c>
      <c r="G411">
        <v>0</v>
      </c>
      <c r="H411" s="4" t="str">
        <f>IF(Passenger[[#This Row],[Age]]&lt;18,"child",IF(Passenger[[#This Row],[Age]]&lt;50,"Adult","senior"))</f>
        <v>child</v>
      </c>
      <c r="I411">
        <v>3</v>
      </c>
      <c r="J411">
        <v>1</v>
      </c>
      <c r="K411">
        <v>4133</v>
      </c>
      <c r="L411" s="3">
        <v>25.466699999999999</v>
      </c>
      <c r="M411">
        <v>0</v>
      </c>
      <c r="N411" t="s">
        <v>14</v>
      </c>
    </row>
    <row r="412" spans="1:14" x14ac:dyDescent="0.35">
      <c r="A412">
        <v>410</v>
      </c>
      <c r="B412">
        <v>411</v>
      </c>
      <c r="C412">
        <v>0</v>
      </c>
      <c r="D412">
        <v>3</v>
      </c>
      <c r="E412" t="s">
        <v>597</v>
      </c>
      <c r="F412" t="s">
        <v>1222</v>
      </c>
      <c r="G412">
        <v>0</v>
      </c>
      <c r="H412" s="4" t="str">
        <f>IF(Passenger[[#This Row],[Age]]&lt;18,"child",IF(Passenger[[#This Row],[Age]]&lt;50,"Adult","senior"))</f>
        <v>child</v>
      </c>
      <c r="I412">
        <v>0</v>
      </c>
      <c r="J412">
        <v>0</v>
      </c>
      <c r="K412">
        <v>349222</v>
      </c>
      <c r="L412" s="3">
        <v>7.8958000000000004</v>
      </c>
      <c r="M412">
        <v>0</v>
      </c>
      <c r="N412" t="s">
        <v>14</v>
      </c>
    </row>
    <row r="413" spans="1:14" x14ac:dyDescent="0.35">
      <c r="A413">
        <v>411</v>
      </c>
      <c r="B413">
        <v>412</v>
      </c>
      <c r="C413">
        <v>0</v>
      </c>
      <c r="D413">
        <v>3</v>
      </c>
      <c r="E413" t="s">
        <v>598</v>
      </c>
      <c r="F413" t="s">
        <v>1222</v>
      </c>
      <c r="G413">
        <v>0</v>
      </c>
      <c r="H413" s="4" t="str">
        <f>IF(Passenger[[#This Row],[Age]]&lt;18,"child",IF(Passenger[[#This Row],[Age]]&lt;50,"Adult","senior"))</f>
        <v>child</v>
      </c>
      <c r="I413">
        <v>0</v>
      </c>
      <c r="J413">
        <v>0</v>
      </c>
      <c r="K413">
        <v>394140</v>
      </c>
      <c r="L413" s="3">
        <v>6.8582999999999998</v>
      </c>
      <c r="M413">
        <v>0</v>
      </c>
      <c r="N413" t="s">
        <v>25</v>
      </c>
    </row>
    <row r="414" spans="1:14" x14ac:dyDescent="0.35">
      <c r="A414">
        <v>412</v>
      </c>
      <c r="B414">
        <v>413</v>
      </c>
      <c r="C414">
        <v>1</v>
      </c>
      <c r="D414">
        <v>1</v>
      </c>
      <c r="E414" t="s">
        <v>599</v>
      </c>
      <c r="F414" t="s">
        <v>1221</v>
      </c>
      <c r="G414" s="4">
        <v>33</v>
      </c>
      <c r="H414" s="4" t="str">
        <f>IF(Passenger[[#This Row],[Age]]&lt;18,"child",IF(Passenger[[#This Row],[Age]]&lt;50,"Adult","senior"))</f>
        <v>Adult</v>
      </c>
      <c r="I414">
        <v>1</v>
      </c>
      <c r="J414">
        <v>0</v>
      </c>
      <c r="K414">
        <v>19928</v>
      </c>
      <c r="L414" s="3">
        <v>90</v>
      </c>
      <c r="M414" t="s">
        <v>371</v>
      </c>
      <c r="N414" t="s">
        <v>25</v>
      </c>
    </row>
    <row r="415" spans="1:14" x14ac:dyDescent="0.35">
      <c r="A415">
        <v>413</v>
      </c>
      <c r="B415">
        <v>414</v>
      </c>
      <c r="C415">
        <v>0</v>
      </c>
      <c r="D415">
        <v>2</v>
      </c>
      <c r="E415" t="s">
        <v>600</v>
      </c>
      <c r="F415" t="s">
        <v>1222</v>
      </c>
      <c r="G415">
        <v>0</v>
      </c>
      <c r="H415" s="4" t="str">
        <f>IF(Passenger[[#This Row],[Age]]&lt;18,"child",IF(Passenger[[#This Row],[Age]]&lt;50,"Adult","senior"))</f>
        <v>child</v>
      </c>
      <c r="I415">
        <v>0</v>
      </c>
      <c r="J415">
        <v>0</v>
      </c>
      <c r="K415">
        <v>239853</v>
      </c>
      <c r="L415" s="3">
        <v>0</v>
      </c>
      <c r="M415">
        <v>0</v>
      </c>
      <c r="N415" t="s">
        <v>14</v>
      </c>
    </row>
    <row r="416" spans="1:14" x14ac:dyDescent="0.35">
      <c r="A416">
        <v>414</v>
      </c>
      <c r="B416">
        <v>415</v>
      </c>
      <c r="C416">
        <v>1</v>
      </c>
      <c r="D416">
        <v>3</v>
      </c>
      <c r="E416" t="s">
        <v>601</v>
      </c>
      <c r="F416" t="s">
        <v>1222</v>
      </c>
      <c r="G416" s="4">
        <v>44</v>
      </c>
      <c r="H416" s="4" t="str">
        <f>IF(Passenger[[#This Row],[Age]]&lt;18,"child",IF(Passenger[[#This Row],[Age]]&lt;50,"Adult","senior"))</f>
        <v>Adult</v>
      </c>
      <c r="I416">
        <v>0</v>
      </c>
      <c r="J416">
        <v>0</v>
      </c>
      <c r="K416" t="s">
        <v>602</v>
      </c>
      <c r="L416" s="3">
        <v>7.9249999999999998</v>
      </c>
      <c r="M416">
        <v>0</v>
      </c>
      <c r="N416" t="s">
        <v>14</v>
      </c>
    </row>
    <row r="417" spans="1:14" x14ac:dyDescent="0.35">
      <c r="A417">
        <v>415</v>
      </c>
      <c r="B417">
        <v>416</v>
      </c>
      <c r="C417">
        <v>0</v>
      </c>
      <c r="D417">
        <v>3</v>
      </c>
      <c r="E417" t="s">
        <v>603</v>
      </c>
      <c r="F417" t="s">
        <v>1221</v>
      </c>
      <c r="G417">
        <v>0</v>
      </c>
      <c r="H417" s="4" t="str">
        <f>IF(Passenger[[#This Row],[Age]]&lt;18,"child",IF(Passenger[[#This Row],[Age]]&lt;50,"Adult","senior"))</f>
        <v>child</v>
      </c>
      <c r="I417">
        <v>0</v>
      </c>
      <c r="J417">
        <v>0</v>
      </c>
      <c r="K417">
        <v>343095</v>
      </c>
      <c r="L417" s="3">
        <v>8.0500000000000007</v>
      </c>
      <c r="M417">
        <v>0</v>
      </c>
      <c r="N417" t="s">
        <v>14</v>
      </c>
    </row>
    <row r="418" spans="1:14" x14ac:dyDescent="0.35">
      <c r="A418">
        <v>416</v>
      </c>
      <c r="B418">
        <v>417</v>
      </c>
      <c r="C418">
        <v>1</v>
      </c>
      <c r="D418">
        <v>2</v>
      </c>
      <c r="E418" t="s">
        <v>604</v>
      </c>
      <c r="F418" t="s">
        <v>1221</v>
      </c>
      <c r="G418" s="4">
        <v>34</v>
      </c>
      <c r="H418" s="4" t="str">
        <f>IF(Passenger[[#This Row],[Age]]&lt;18,"child",IF(Passenger[[#This Row],[Age]]&lt;50,"Adult","senior"))</f>
        <v>Adult</v>
      </c>
      <c r="I418">
        <v>1</v>
      </c>
      <c r="J418">
        <v>1</v>
      </c>
      <c r="K418">
        <v>28220</v>
      </c>
      <c r="L418" s="3">
        <v>32.5</v>
      </c>
      <c r="M418">
        <v>0</v>
      </c>
      <c r="N418" t="s">
        <v>14</v>
      </c>
    </row>
    <row r="419" spans="1:14" x14ac:dyDescent="0.35">
      <c r="A419">
        <v>417</v>
      </c>
      <c r="B419">
        <v>418</v>
      </c>
      <c r="C419">
        <v>1</v>
      </c>
      <c r="D419">
        <v>2</v>
      </c>
      <c r="E419" t="s">
        <v>605</v>
      </c>
      <c r="F419" t="s">
        <v>1221</v>
      </c>
      <c r="G419" s="4">
        <v>18</v>
      </c>
      <c r="H419" s="4" t="str">
        <f>IF(Passenger[[#This Row],[Age]]&lt;18,"child",IF(Passenger[[#This Row],[Age]]&lt;50,"Adult","senior"))</f>
        <v>Adult</v>
      </c>
      <c r="I419">
        <v>0</v>
      </c>
      <c r="J419">
        <v>2</v>
      </c>
      <c r="K419">
        <v>250652</v>
      </c>
      <c r="L419" s="3">
        <v>13</v>
      </c>
      <c r="M419">
        <v>0</v>
      </c>
      <c r="N419" t="s">
        <v>14</v>
      </c>
    </row>
    <row r="420" spans="1:14" x14ac:dyDescent="0.35">
      <c r="A420">
        <v>418</v>
      </c>
      <c r="B420">
        <v>419</v>
      </c>
      <c r="C420">
        <v>0</v>
      </c>
      <c r="D420">
        <v>2</v>
      </c>
      <c r="E420" t="s">
        <v>606</v>
      </c>
      <c r="F420" t="s">
        <v>1222</v>
      </c>
      <c r="G420" s="4">
        <v>30</v>
      </c>
      <c r="H420" s="4" t="str">
        <f>IF(Passenger[[#This Row],[Age]]&lt;18,"child",IF(Passenger[[#This Row],[Age]]&lt;50,"Adult","senior"))</f>
        <v>Adult</v>
      </c>
      <c r="I420">
        <v>0</v>
      </c>
      <c r="J420">
        <v>0</v>
      </c>
      <c r="K420">
        <v>28228</v>
      </c>
      <c r="L420" s="3">
        <v>13</v>
      </c>
      <c r="M420">
        <v>0</v>
      </c>
      <c r="N420" t="s">
        <v>14</v>
      </c>
    </row>
    <row r="421" spans="1:14" x14ac:dyDescent="0.35">
      <c r="A421">
        <v>419</v>
      </c>
      <c r="B421">
        <v>420</v>
      </c>
      <c r="C421">
        <v>0</v>
      </c>
      <c r="D421">
        <v>3</v>
      </c>
      <c r="E421" t="s">
        <v>607</v>
      </c>
      <c r="F421" t="s">
        <v>1221</v>
      </c>
      <c r="G421" s="4">
        <v>10</v>
      </c>
      <c r="H421" s="4" t="str">
        <f>IF(Passenger[[#This Row],[Age]]&lt;18,"child",IF(Passenger[[#This Row],[Age]]&lt;50,"Adult","senior"))</f>
        <v>child</v>
      </c>
      <c r="I421">
        <v>0</v>
      </c>
      <c r="J421">
        <v>2</v>
      </c>
      <c r="K421">
        <v>345773</v>
      </c>
      <c r="L421" s="3">
        <v>24.15</v>
      </c>
      <c r="M421">
        <v>0</v>
      </c>
      <c r="N421" t="s">
        <v>14</v>
      </c>
    </row>
    <row r="422" spans="1:14" x14ac:dyDescent="0.35">
      <c r="A422">
        <v>420</v>
      </c>
      <c r="B422">
        <v>421</v>
      </c>
      <c r="C422">
        <v>0</v>
      </c>
      <c r="D422">
        <v>3</v>
      </c>
      <c r="E422" t="s">
        <v>608</v>
      </c>
      <c r="F422" t="s">
        <v>1222</v>
      </c>
      <c r="G422">
        <v>0</v>
      </c>
      <c r="H422" s="4" t="str">
        <f>IF(Passenger[[#This Row],[Age]]&lt;18,"child",IF(Passenger[[#This Row],[Age]]&lt;50,"Adult","senior"))</f>
        <v>child</v>
      </c>
      <c r="I422">
        <v>0</v>
      </c>
      <c r="J422">
        <v>0</v>
      </c>
      <c r="K422">
        <v>349254</v>
      </c>
      <c r="L422" s="3">
        <v>7.8958000000000004</v>
      </c>
      <c r="M422">
        <v>0</v>
      </c>
      <c r="N422" t="s">
        <v>18</v>
      </c>
    </row>
    <row r="423" spans="1:14" x14ac:dyDescent="0.35">
      <c r="A423">
        <v>421</v>
      </c>
      <c r="B423">
        <v>422</v>
      </c>
      <c r="C423">
        <v>0</v>
      </c>
      <c r="D423">
        <v>3</v>
      </c>
      <c r="E423" t="s">
        <v>609</v>
      </c>
      <c r="F423" t="s">
        <v>1222</v>
      </c>
      <c r="G423" s="4">
        <v>21</v>
      </c>
      <c r="H423" s="4" t="str">
        <f>IF(Passenger[[#This Row],[Age]]&lt;18,"child",IF(Passenger[[#This Row],[Age]]&lt;50,"Adult","senior"))</f>
        <v>Adult</v>
      </c>
      <c r="I423">
        <v>0</v>
      </c>
      <c r="J423">
        <v>0</v>
      </c>
      <c r="K423" t="s">
        <v>610</v>
      </c>
      <c r="L423" s="3">
        <v>7.7332999999999998</v>
      </c>
      <c r="M423">
        <v>0</v>
      </c>
      <c r="N423" t="s">
        <v>25</v>
      </c>
    </row>
    <row r="424" spans="1:14" x14ac:dyDescent="0.35">
      <c r="A424">
        <v>422</v>
      </c>
      <c r="B424">
        <v>423</v>
      </c>
      <c r="C424">
        <v>0</v>
      </c>
      <c r="D424">
        <v>3</v>
      </c>
      <c r="E424" t="s">
        <v>611</v>
      </c>
      <c r="F424" t="s">
        <v>1222</v>
      </c>
      <c r="G424" s="4">
        <v>29</v>
      </c>
      <c r="H424" s="4" t="str">
        <f>IF(Passenger[[#This Row],[Age]]&lt;18,"child",IF(Passenger[[#This Row],[Age]]&lt;50,"Adult","senior"))</f>
        <v>Adult</v>
      </c>
      <c r="I424">
        <v>0</v>
      </c>
      <c r="J424">
        <v>0</v>
      </c>
      <c r="K424">
        <v>315082</v>
      </c>
      <c r="L424" s="3">
        <v>7.875</v>
      </c>
      <c r="M424">
        <v>0</v>
      </c>
      <c r="N424" t="s">
        <v>14</v>
      </c>
    </row>
    <row r="425" spans="1:14" x14ac:dyDescent="0.35">
      <c r="A425">
        <v>423</v>
      </c>
      <c r="B425">
        <v>424</v>
      </c>
      <c r="C425">
        <v>0</v>
      </c>
      <c r="D425">
        <v>3</v>
      </c>
      <c r="E425" t="s">
        <v>612</v>
      </c>
      <c r="F425" t="s">
        <v>1221</v>
      </c>
      <c r="G425" s="4">
        <v>28</v>
      </c>
      <c r="H425" s="4" t="str">
        <f>IF(Passenger[[#This Row],[Age]]&lt;18,"child",IF(Passenger[[#This Row],[Age]]&lt;50,"Adult","senior"))</f>
        <v>Adult</v>
      </c>
      <c r="I425">
        <v>1</v>
      </c>
      <c r="J425">
        <v>1</v>
      </c>
      <c r="K425">
        <v>347080</v>
      </c>
      <c r="L425" s="3">
        <v>14.4</v>
      </c>
      <c r="M425">
        <v>0</v>
      </c>
      <c r="N425" t="s">
        <v>14</v>
      </c>
    </row>
    <row r="426" spans="1:14" x14ac:dyDescent="0.35">
      <c r="A426">
        <v>424</v>
      </c>
      <c r="B426">
        <v>425</v>
      </c>
      <c r="C426">
        <v>0</v>
      </c>
      <c r="D426">
        <v>3</v>
      </c>
      <c r="E426" t="s">
        <v>613</v>
      </c>
      <c r="F426" t="s">
        <v>1222</v>
      </c>
      <c r="G426" s="4">
        <v>18</v>
      </c>
      <c r="H426" s="4" t="str">
        <f>IF(Passenger[[#This Row],[Age]]&lt;18,"child",IF(Passenger[[#This Row],[Age]]&lt;50,"Adult","senior"))</f>
        <v>Adult</v>
      </c>
      <c r="I426">
        <v>1</v>
      </c>
      <c r="J426">
        <v>1</v>
      </c>
      <c r="K426">
        <v>370129</v>
      </c>
      <c r="L426" s="3">
        <v>20.212499999999999</v>
      </c>
      <c r="M426">
        <v>0</v>
      </c>
      <c r="N426" t="s">
        <v>14</v>
      </c>
    </row>
    <row r="427" spans="1:14" x14ac:dyDescent="0.35">
      <c r="A427">
        <v>425</v>
      </c>
      <c r="B427">
        <v>426</v>
      </c>
      <c r="C427">
        <v>0</v>
      </c>
      <c r="D427">
        <v>3</v>
      </c>
      <c r="E427" t="s">
        <v>614</v>
      </c>
      <c r="F427" t="s">
        <v>1222</v>
      </c>
      <c r="G427">
        <v>0</v>
      </c>
      <c r="H427" s="4" t="str">
        <f>IF(Passenger[[#This Row],[Age]]&lt;18,"child",IF(Passenger[[#This Row],[Age]]&lt;50,"Adult","senior"))</f>
        <v>child</v>
      </c>
      <c r="I427">
        <v>0</v>
      </c>
      <c r="J427">
        <v>0</v>
      </c>
      <c r="K427" t="s">
        <v>615</v>
      </c>
      <c r="L427" s="3">
        <v>7.25</v>
      </c>
      <c r="M427">
        <v>0</v>
      </c>
      <c r="N427" t="s">
        <v>14</v>
      </c>
    </row>
    <row r="428" spans="1:14" x14ac:dyDescent="0.35">
      <c r="A428">
        <v>426</v>
      </c>
      <c r="B428">
        <v>427</v>
      </c>
      <c r="C428">
        <v>1</v>
      </c>
      <c r="D428">
        <v>2</v>
      </c>
      <c r="E428" t="s">
        <v>616</v>
      </c>
      <c r="F428" t="s">
        <v>1221</v>
      </c>
      <c r="G428" s="4">
        <v>28</v>
      </c>
      <c r="H428" s="4" t="str">
        <f>IF(Passenger[[#This Row],[Age]]&lt;18,"child",IF(Passenger[[#This Row],[Age]]&lt;50,"Adult","senior"))</f>
        <v>Adult</v>
      </c>
      <c r="I428">
        <v>1</v>
      </c>
      <c r="J428">
        <v>0</v>
      </c>
      <c r="K428">
        <v>2003</v>
      </c>
      <c r="L428" s="3">
        <v>26</v>
      </c>
      <c r="M428">
        <v>0</v>
      </c>
      <c r="N428" t="s">
        <v>14</v>
      </c>
    </row>
    <row r="429" spans="1:14" x14ac:dyDescent="0.35">
      <c r="A429">
        <v>427</v>
      </c>
      <c r="B429">
        <v>428</v>
      </c>
      <c r="C429">
        <v>1</v>
      </c>
      <c r="D429">
        <v>2</v>
      </c>
      <c r="E429" t="s">
        <v>617</v>
      </c>
      <c r="F429" t="s">
        <v>1221</v>
      </c>
      <c r="G429" s="4">
        <v>19</v>
      </c>
      <c r="H429" s="4" t="str">
        <f>IF(Passenger[[#This Row],[Age]]&lt;18,"child",IF(Passenger[[#This Row],[Age]]&lt;50,"Adult","senior"))</f>
        <v>Adult</v>
      </c>
      <c r="I429">
        <v>0</v>
      </c>
      <c r="J429">
        <v>0</v>
      </c>
      <c r="K429">
        <v>250655</v>
      </c>
      <c r="L429" s="3">
        <v>26</v>
      </c>
      <c r="M429">
        <v>0</v>
      </c>
      <c r="N429" t="s">
        <v>14</v>
      </c>
    </row>
    <row r="430" spans="1:14" x14ac:dyDescent="0.35">
      <c r="A430">
        <v>428</v>
      </c>
      <c r="B430">
        <v>429</v>
      </c>
      <c r="C430">
        <v>0</v>
      </c>
      <c r="D430">
        <v>3</v>
      </c>
      <c r="E430" t="s">
        <v>618</v>
      </c>
      <c r="F430" t="s">
        <v>1222</v>
      </c>
      <c r="G430">
        <v>0</v>
      </c>
      <c r="H430" s="4" t="str">
        <f>IF(Passenger[[#This Row],[Age]]&lt;18,"child",IF(Passenger[[#This Row],[Age]]&lt;50,"Adult","senior"))</f>
        <v>child</v>
      </c>
      <c r="I430">
        <v>0</v>
      </c>
      <c r="J430">
        <v>0</v>
      </c>
      <c r="K430">
        <v>364851</v>
      </c>
      <c r="L430" s="3">
        <v>7.75</v>
      </c>
      <c r="M430">
        <v>0</v>
      </c>
      <c r="N430" t="s">
        <v>25</v>
      </c>
    </row>
    <row r="431" spans="1:14" x14ac:dyDescent="0.35">
      <c r="A431">
        <v>429</v>
      </c>
      <c r="B431">
        <v>430</v>
      </c>
      <c r="C431">
        <v>1</v>
      </c>
      <c r="D431">
        <v>3</v>
      </c>
      <c r="E431" t="s">
        <v>619</v>
      </c>
      <c r="F431" t="s">
        <v>1222</v>
      </c>
      <c r="G431" s="4">
        <v>32</v>
      </c>
      <c r="H431" s="4" t="str">
        <f>IF(Passenger[[#This Row],[Age]]&lt;18,"child",IF(Passenger[[#This Row],[Age]]&lt;50,"Adult","senior"))</f>
        <v>Adult</v>
      </c>
      <c r="I431">
        <v>0</v>
      </c>
      <c r="J431">
        <v>0</v>
      </c>
      <c r="K431" t="s">
        <v>620</v>
      </c>
      <c r="L431" s="3">
        <v>8.0500000000000007</v>
      </c>
      <c r="M431" t="s">
        <v>621</v>
      </c>
      <c r="N431" t="s">
        <v>14</v>
      </c>
    </row>
    <row r="432" spans="1:14" x14ac:dyDescent="0.35">
      <c r="A432">
        <v>430</v>
      </c>
      <c r="B432">
        <v>431</v>
      </c>
      <c r="C432">
        <v>1</v>
      </c>
      <c r="D432">
        <v>1</v>
      </c>
      <c r="E432" t="s">
        <v>622</v>
      </c>
      <c r="F432" t="s">
        <v>1222</v>
      </c>
      <c r="G432" s="4">
        <v>28</v>
      </c>
      <c r="H432" s="4" t="str">
        <f>IF(Passenger[[#This Row],[Age]]&lt;18,"child",IF(Passenger[[#This Row],[Age]]&lt;50,"Adult","senior"))</f>
        <v>Adult</v>
      </c>
      <c r="I432">
        <v>0</v>
      </c>
      <c r="J432">
        <v>0</v>
      </c>
      <c r="K432">
        <v>110564</v>
      </c>
      <c r="L432" s="3">
        <v>26.55</v>
      </c>
      <c r="M432" t="s">
        <v>96</v>
      </c>
      <c r="N432" t="s">
        <v>14</v>
      </c>
    </row>
    <row r="433" spans="1:14" x14ac:dyDescent="0.35">
      <c r="A433">
        <v>431</v>
      </c>
      <c r="B433">
        <v>432</v>
      </c>
      <c r="C433">
        <v>1</v>
      </c>
      <c r="D433">
        <v>3</v>
      </c>
      <c r="E433" t="s">
        <v>623</v>
      </c>
      <c r="F433" t="s">
        <v>1221</v>
      </c>
      <c r="G433">
        <v>0</v>
      </c>
      <c r="H433" s="4" t="str">
        <f>IF(Passenger[[#This Row],[Age]]&lt;18,"child",IF(Passenger[[#This Row],[Age]]&lt;50,"Adult","senior"))</f>
        <v>child</v>
      </c>
      <c r="I433">
        <v>1</v>
      </c>
      <c r="J433">
        <v>0</v>
      </c>
      <c r="K433">
        <v>376564</v>
      </c>
      <c r="L433" s="3">
        <v>16.100000000000001</v>
      </c>
      <c r="M433">
        <v>0</v>
      </c>
      <c r="N433" t="s">
        <v>14</v>
      </c>
    </row>
    <row r="434" spans="1:14" x14ac:dyDescent="0.35">
      <c r="A434">
        <v>432</v>
      </c>
      <c r="B434">
        <v>433</v>
      </c>
      <c r="C434">
        <v>1</v>
      </c>
      <c r="D434">
        <v>2</v>
      </c>
      <c r="E434" t="s">
        <v>624</v>
      </c>
      <c r="F434" t="s">
        <v>1221</v>
      </c>
      <c r="G434" s="4">
        <v>42</v>
      </c>
      <c r="H434" s="4" t="str">
        <f>IF(Passenger[[#This Row],[Age]]&lt;18,"child",IF(Passenger[[#This Row],[Age]]&lt;50,"Adult","senior"))</f>
        <v>Adult</v>
      </c>
      <c r="I434">
        <v>1</v>
      </c>
      <c r="J434">
        <v>0</v>
      </c>
      <c r="K434" t="s">
        <v>625</v>
      </c>
      <c r="L434" s="3">
        <v>26</v>
      </c>
      <c r="M434">
        <v>0</v>
      </c>
      <c r="N434" t="s">
        <v>14</v>
      </c>
    </row>
    <row r="435" spans="1:14" x14ac:dyDescent="0.35">
      <c r="A435">
        <v>433</v>
      </c>
      <c r="B435">
        <v>434</v>
      </c>
      <c r="C435">
        <v>0</v>
      </c>
      <c r="D435">
        <v>3</v>
      </c>
      <c r="E435" t="s">
        <v>626</v>
      </c>
      <c r="F435" t="s">
        <v>1222</v>
      </c>
      <c r="G435" s="4">
        <v>17</v>
      </c>
      <c r="H435" s="4" t="str">
        <f>IF(Passenger[[#This Row],[Age]]&lt;18,"child",IF(Passenger[[#This Row],[Age]]&lt;50,"Adult","senior"))</f>
        <v>child</v>
      </c>
      <c r="I435">
        <v>0</v>
      </c>
      <c r="J435">
        <v>0</v>
      </c>
      <c r="K435" t="s">
        <v>627</v>
      </c>
      <c r="L435" s="3">
        <v>7.125</v>
      </c>
      <c r="M435">
        <v>0</v>
      </c>
      <c r="N435" t="s">
        <v>14</v>
      </c>
    </row>
    <row r="436" spans="1:14" x14ac:dyDescent="0.35">
      <c r="A436">
        <v>434</v>
      </c>
      <c r="B436">
        <v>435</v>
      </c>
      <c r="C436">
        <v>0</v>
      </c>
      <c r="D436">
        <v>1</v>
      </c>
      <c r="E436" t="s">
        <v>628</v>
      </c>
      <c r="F436" t="s">
        <v>1222</v>
      </c>
      <c r="G436" s="4">
        <v>50</v>
      </c>
      <c r="H436" s="4" t="str">
        <f>IF(Passenger[[#This Row],[Age]]&lt;18,"child",IF(Passenger[[#This Row],[Age]]&lt;50,"Adult","senior"))</f>
        <v>senior</v>
      </c>
      <c r="I436">
        <v>1</v>
      </c>
      <c r="J436">
        <v>0</v>
      </c>
      <c r="K436">
        <v>13507</v>
      </c>
      <c r="L436" s="3">
        <v>55.9</v>
      </c>
      <c r="M436" t="s">
        <v>629</v>
      </c>
      <c r="N436" t="s">
        <v>14</v>
      </c>
    </row>
    <row r="437" spans="1:14" x14ac:dyDescent="0.35">
      <c r="A437">
        <v>435</v>
      </c>
      <c r="B437">
        <v>436</v>
      </c>
      <c r="C437">
        <v>1</v>
      </c>
      <c r="D437">
        <v>1</v>
      </c>
      <c r="E437" t="s">
        <v>630</v>
      </c>
      <c r="F437" t="s">
        <v>1221</v>
      </c>
      <c r="G437" s="4">
        <v>14</v>
      </c>
      <c r="H437" s="4" t="str">
        <f>IF(Passenger[[#This Row],[Age]]&lt;18,"child",IF(Passenger[[#This Row],[Age]]&lt;50,"Adult","senior"))</f>
        <v>child</v>
      </c>
      <c r="I437">
        <v>1</v>
      </c>
      <c r="J437">
        <v>2</v>
      </c>
      <c r="K437">
        <v>113760</v>
      </c>
      <c r="L437" s="3">
        <v>120</v>
      </c>
      <c r="M437" t="s">
        <v>576</v>
      </c>
      <c r="N437" t="s">
        <v>14</v>
      </c>
    </row>
    <row r="438" spans="1:14" x14ac:dyDescent="0.35">
      <c r="A438">
        <v>436</v>
      </c>
      <c r="B438">
        <v>437</v>
      </c>
      <c r="C438">
        <v>0</v>
      </c>
      <c r="D438">
        <v>3</v>
      </c>
      <c r="E438" t="s">
        <v>631</v>
      </c>
      <c r="F438" t="s">
        <v>1221</v>
      </c>
      <c r="G438" s="4">
        <v>21</v>
      </c>
      <c r="H438" s="4" t="str">
        <f>IF(Passenger[[#This Row],[Age]]&lt;18,"child",IF(Passenger[[#This Row],[Age]]&lt;50,"Adult","senior"))</f>
        <v>Adult</v>
      </c>
      <c r="I438">
        <v>2</v>
      </c>
      <c r="J438">
        <v>2</v>
      </c>
      <c r="K438" t="s">
        <v>141</v>
      </c>
      <c r="L438" s="3">
        <v>34.375</v>
      </c>
      <c r="M438">
        <v>0</v>
      </c>
      <c r="N438" t="s">
        <v>14</v>
      </c>
    </row>
    <row r="439" spans="1:14" x14ac:dyDescent="0.35">
      <c r="A439">
        <v>437</v>
      </c>
      <c r="B439">
        <v>438</v>
      </c>
      <c r="C439">
        <v>1</v>
      </c>
      <c r="D439">
        <v>2</v>
      </c>
      <c r="E439" t="s">
        <v>632</v>
      </c>
      <c r="F439" t="s">
        <v>1221</v>
      </c>
      <c r="G439" s="4">
        <v>24</v>
      </c>
      <c r="H439" s="4" t="str">
        <f>IF(Passenger[[#This Row],[Age]]&lt;18,"child",IF(Passenger[[#This Row],[Age]]&lt;50,"Adult","senior"))</f>
        <v>Adult</v>
      </c>
      <c r="I439">
        <v>2</v>
      </c>
      <c r="J439">
        <v>3</v>
      </c>
      <c r="K439">
        <v>29106</v>
      </c>
      <c r="L439" s="3">
        <v>18.75</v>
      </c>
      <c r="M439">
        <v>0</v>
      </c>
      <c r="N439" t="s">
        <v>14</v>
      </c>
    </row>
    <row r="440" spans="1:14" x14ac:dyDescent="0.35">
      <c r="A440">
        <v>438</v>
      </c>
      <c r="B440">
        <v>439</v>
      </c>
      <c r="C440">
        <v>0</v>
      </c>
      <c r="D440">
        <v>1</v>
      </c>
      <c r="E440" t="s">
        <v>633</v>
      </c>
      <c r="F440" t="s">
        <v>1222</v>
      </c>
      <c r="G440" s="4">
        <v>64</v>
      </c>
      <c r="H440" s="4" t="str">
        <f>IF(Passenger[[#This Row],[Age]]&lt;18,"child",IF(Passenger[[#This Row],[Age]]&lt;50,"Adult","senior"))</f>
        <v>senior</v>
      </c>
      <c r="I440">
        <v>1</v>
      </c>
      <c r="J440">
        <v>4</v>
      </c>
      <c r="K440">
        <v>19950</v>
      </c>
      <c r="L440" s="3">
        <v>263</v>
      </c>
      <c r="M440" t="s">
        <v>55</v>
      </c>
      <c r="N440" t="s">
        <v>14</v>
      </c>
    </row>
    <row r="441" spans="1:14" x14ac:dyDescent="0.35">
      <c r="A441">
        <v>439</v>
      </c>
      <c r="B441">
        <v>440</v>
      </c>
      <c r="C441">
        <v>0</v>
      </c>
      <c r="D441">
        <v>2</v>
      </c>
      <c r="E441" t="s">
        <v>634</v>
      </c>
      <c r="F441" t="s">
        <v>1222</v>
      </c>
      <c r="G441" s="4">
        <v>31</v>
      </c>
      <c r="H441" s="4" t="str">
        <f>IF(Passenger[[#This Row],[Age]]&lt;18,"child",IF(Passenger[[#This Row],[Age]]&lt;50,"Adult","senior"))</f>
        <v>Adult</v>
      </c>
      <c r="I441">
        <v>0</v>
      </c>
      <c r="J441">
        <v>0</v>
      </c>
      <c r="K441" t="s">
        <v>635</v>
      </c>
      <c r="L441" s="3">
        <v>10.5</v>
      </c>
      <c r="M441">
        <v>0</v>
      </c>
      <c r="N441" t="s">
        <v>14</v>
      </c>
    </row>
    <row r="442" spans="1:14" x14ac:dyDescent="0.35">
      <c r="A442">
        <v>440</v>
      </c>
      <c r="B442">
        <v>441</v>
      </c>
      <c r="C442">
        <v>1</v>
      </c>
      <c r="D442">
        <v>2</v>
      </c>
      <c r="E442" t="s">
        <v>636</v>
      </c>
      <c r="F442" t="s">
        <v>1221</v>
      </c>
      <c r="G442" s="4">
        <v>45</v>
      </c>
      <c r="H442" s="4" t="str">
        <f>IF(Passenger[[#This Row],[Age]]&lt;18,"child",IF(Passenger[[#This Row],[Age]]&lt;50,"Adult","senior"))</f>
        <v>Adult</v>
      </c>
      <c r="I442">
        <v>1</v>
      </c>
      <c r="J442">
        <v>1</v>
      </c>
      <c r="K442" t="s">
        <v>475</v>
      </c>
      <c r="L442" s="3">
        <v>26.25</v>
      </c>
      <c r="M442">
        <v>0</v>
      </c>
      <c r="N442" t="s">
        <v>14</v>
      </c>
    </row>
    <row r="443" spans="1:14" x14ac:dyDescent="0.35">
      <c r="A443">
        <v>441</v>
      </c>
      <c r="B443">
        <v>442</v>
      </c>
      <c r="C443">
        <v>0</v>
      </c>
      <c r="D443">
        <v>3</v>
      </c>
      <c r="E443" t="s">
        <v>637</v>
      </c>
      <c r="F443" t="s">
        <v>1222</v>
      </c>
      <c r="G443" s="4">
        <v>20</v>
      </c>
      <c r="H443" s="4" t="str">
        <f>IF(Passenger[[#This Row],[Age]]&lt;18,"child",IF(Passenger[[#This Row],[Age]]&lt;50,"Adult","senior"))</f>
        <v>Adult</v>
      </c>
      <c r="I443">
        <v>0</v>
      </c>
      <c r="J443">
        <v>0</v>
      </c>
      <c r="K443">
        <v>345769</v>
      </c>
      <c r="L443" s="3">
        <v>9.5</v>
      </c>
      <c r="M443">
        <v>0</v>
      </c>
      <c r="N443" t="s">
        <v>14</v>
      </c>
    </row>
    <row r="444" spans="1:14" x14ac:dyDescent="0.35">
      <c r="A444">
        <v>442</v>
      </c>
      <c r="B444">
        <v>443</v>
      </c>
      <c r="C444">
        <v>0</v>
      </c>
      <c r="D444">
        <v>3</v>
      </c>
      <c r="E444" t="s">
        <v>638</v>
      </c>
      <c r="F444" t="s">
        <v>1222</v>
      </c>
      <c r="G444" s="4">
        <v>25</v>
      </c>
      <c r="H444" s="4" t="str">
        <f>IF(Passenger[[#This Row],[Age]]&lt;18,"child",IF(Passenger[[#This Row],[Age]]&lt;50,"Adult","senior"))</f>
        <v>Adult</v>
      </c>
      <c r="I444">
        <v>1</v>
      </c>
      <c r="J444">
        <v>0</v>
      </c>
      <c r="K444">
        <v>347076</v>
      </c>
      <c r="L444" s="3">
        <v>7.7750000000000004</v>
      </c>
      <c r="M444">
        <v>0</v>
      </c>
      <c r="N444" t="s">
        <v>14</v>
      </c>
    </row>
    <row r="445" spans="1:14" x14ac:dyDescent="0.35">
      <c r="A445">
        <v>443</v>
      </c>
      <c r="B445">
        <v>444</v>
      </c>
      <c r="C445">
        <v>1</v>
      </c>
      <c r="D445">
        <v>2</v>
      </c>
      <c r="E445" t="s">
        <v>639</v>
      </c>
      <c r="F445" t="s">
        <v>1221</v>
      </c>
      <c r="G445" s="4">
        <v>28</v>
      </c>
      <c r="H445" s="4" t="str">
        <f>IF(Passenger[[#This Row],[Age]]&lt;18,"child",IF(Passenger[[#This Row],[Age]]&lt;50,"Adult","senior"))</f>
        <v>Adult</v>
      </c>
      <c r="I445">
        <v>0</v>
      </c>
      <c r="J445">
        <v>0</v>
      </c>
      <c r="K445">
        <v>230434</v>
      </c>
      <c r="L445" s="3">
        <v>13</v>
      </c>
      <c r="M445">
        <v>0</v>
      </c>
      <c r="N445" t="s">
        <v>14</v>
      </c>
    </row>
    <row r="446" spans="1:14" x14ac:dyDescent="0.35">
      <c r="A446">
        <v>444</v>
      </c>
      <c r="B446">
        <v>445</v>
      </c>
      <c r="C446">
        <v>1</v>
      </c>
      <c r="D446">
        <v>3</v>
      </c>
      <c r="E446" t="s">
        <v>640</v>
      </c>
      <c r="F446" t="s">
        <v>1222</v>
      </c>
      <c r="G446">
        <v>0</v>
      </c>
      <c r="H446" s="4" t="str">
        <f>IF(Passenger[[#This Row],[Age]]&lt;18,"child",IF(Passenger[[#This Row],[Age]]&lt;50,"Adult","senior"))</f>
        <v>child</v>
      </c>
      <c r="I446">
        <v>0</v>
      </c>
      <c r="J446">
        <v>0</v>
      </c>
      <c r="K446">
        <v>65306</v>
      </c>
      <c r="L446" s="3">
        <v>8.1125000000000007</v>
      </c>
      <c r="M446">
        <v>0</v>
      </c>
      <c r="N446" t="s">
        <v>14</v>
      </c>
    </row>
    <row r="447" spans="1:14" x14ac:dyDescent="0.35">
      <c r="A447">
        <v>445</v>
      </c>
      <c r="B447">
        <v>446</v>
      </c>
      <c r="C447">
        <v>1</v>
      </c>
      <c r="D447">
        <v>1</v>
      </c>
      <c r="E447" t="s">
        <v>641</v>
      </c>
      <c r="F447" t="s">
        <v>1222</v>
      </c>
      <c r="G447" s="4">
        <v>4</v>
      </c>
      <c r="H447" s="4" t="str">
        <f>IF(Passenger[[#This Row],[Age]]&lt;18,"child",IF(Passenger[[#This Row],[Age]]&lt;50,"Adult","senior"))</f>
        <v>child</v>
      </c>
      <c r="I447">
        <v>0</v>
      </c>
      <c r="J447">
        <v>2</v>
      </c>
      <c r="K447">
        <v>33638</v>
      </c>
      <c r="L447" s="3">
        <v>81.8583</v>
      </c>
      <c r="M447" t="s">
        <v>642</v>
      </c>
      <c r="N447" t="s">
        <v>14</v>
      </c>
    </row>
    <row r="448" spans="1:14" x14ac:dyDescent="0.35">
      <c r="A448">
        <v>446</v>
      </c>
      <c r="B448">
        <v>447</v>
      </c>
      <c r="C448">
        <v>1</v>
      </c>
      <c r="D448">
        <v>2</v>
      </c>
      <c r="E448" t="s">
        <v>643</v>
      </c>
      <c r="F448" t="s">
        <v>1221</v>
      </c>
      <c r="G448" s="4">
        <v>13</v>
      </c>
      <c r="H448" s="4" t="str">
        <f>IF(Passenger[[#This Row],[Age]]&lt;18,"child",IF(Passenger[[#This Row],[Age]]&lt;50,"Adult","senior"))</f>
        <v>child</v>
      </c>
      <c r="I448">
        <v>0</v>
      </c>
      <c r="J448">
        <v>1</v>
      </c>
      <c r="K448">
        <v>250644</v>
      </c>
      <c r="L448" s="3">
        <v>19.5</v>
      </c>
      <c r="M448">
        <v>0</v>
      </c>
      <c r="N448" t="s">
        <v>14</v>
      </c>
    </row>
    <row r="449" spans="1:14" x14ac:dyDescent="0.35">
      <c r="A449">
        <v>447</v>
      </c>
      <c r="B449">
        <v>448</v>
      </c>
      <c r="C449">
        <v>1</v>
      </c>
      <c r="D449">
        <v>1</v>
      </c>
      <c r="E449" t="s">
        <v>644</v>
      </c>
      <c r="F449" t="s">
        <v>1222</v>
      </c>
      <c r="G449" s="4">
        <v>34</v>
      </c>
      <c r="H449" s="4" t="str">
        <f>IF(Passenger[[#This Row],[Age]]&lt;18,"child",IF(Passenger[[#This Row],[Age]]&lt;50,"Adult","senior"))</f>
        <v>Adult</v>
      </c>
      <c r="I449">
        <v>0</v>
      </c>
      <c r="J449">
        <v>0</v>
      </c>
      <c r="K449">
        <v>113794</v>
      </c>
      <c r="L449" s="3">
        <v>26.55</v>
      </c>
      <c r="M449">
        <v>0</v>
      </c>
      <c r="N449" t="s">
        <v>14</v>
      </c>
    </row>
    <row r="450" spans="1:14" x14ac:dyDescent="0.35">
      <c r="A450">
        <v>448</v>
      </c>
      <c r="B450">
        <v>449</v>
      </c>
      <c r="C450">
        <v>1</v>
      </c>
      <c r="D450">
        <v>3</v>
      </c>
      <c r="E450" t="s">
        <v>645</v>
      </c>
      <c r="F450" t="s">
        <v>1221</v>
      </c>
      <c r="G450" s="4">
        <v>5</v>
      </c>
      <c r="H450" s="4" t="str">
        <f>IF(Passenger[[#This Row],[Age]]&lt;18,"child",IF(Passenger[[#This Row],[Age]]&lt;50,"Adult","senior"))</f>
        <v>child</v>
      </c>
      <c r="I450">
        <v>2</v>
      </c>
      <c r="J450">
        <v>1</v>
      </c>
      <c r="K450">
        <v>2666</v>
      </c>
      <c r="L450" s="3">
        <v>19.258299999999998</v>
      </c>
      <c r="M450">
        <v>0</v>
      </c>
      <c r="N450" t="s">
        <v>18</v>
      </c>
    </row>
    <row r="451" spans="1:14" x14ac:dyDescent="0.35">
      <c r="A451">
        <v>449</v>
      </c>
      <c r="B451">
        <v>450</v>
      </c>
      <c r="C451">
        <v>1</v>
      </c>
      <c r="D451">
        <v>1</v>
      </c>
      <c r="E451" t="s">
        <v>646</v>
      </c>
      <c r="F451" t="s">
        <v>1222</v>
      </c>
      <c r="G451" s="4">
        <v>52</v>
      </c>
      <c r="H451" s="4" t="str">
        <f>IF(Passenger[[#This Row],[Age]]&lt;18,"child",IF(Passenger[[#This Row],[Age]]&lt;50,"Adult","senior"))</f>
        <v>senior</v>
      </c>
      <c r="I451">
        <v>0</v>
      </c>
      <c r="J451">
        <v>0</v>
      </c>
      <c r="K451">
        <v>113786</v>
      </c>
      <c r="L451" s="3">
        <v>30.5</v>
      </c>
      <c r="M451" t="s">
        <v>647</v>
      </c>
      <c r="N451" t="s">
        <v>14</v>
      </c>
    </row>
    <row r="452" spans="1:14" x14ac:dyDescent="0.35">
      <c r="A452">
        <v>450</v>
      </c>
      <c r="B452">
        <v>451</v>
      </c>
      <c r="C452">
        <v>0</v>
      </c>
      <c r="D452">
        <v>2</v>
      </c>
      <c r="E452" t="s">
        <v>648</v>
      </c>
      <c r="F452" t="s">
        <v>1222</v>
      </c>
      <c r="G452" s="4">
        <v>36</v>
      </c>
      <c r="H452" s="4" t="str">
        <f>IF(Passenger[[#This Row],[Age]]&lt;18,"child",IF(Passenger[[#This Row],[Age]]&lt;50,"Adult","senior"))</f>
        <v>Adult</v>
      </c>
      <c r="I452">
        <v>1</v>
      </c>
      <c r="J452">
        <v>2</v>
      </c>
      <c r="K452" t="s">
        <v>101</v>
      </c>
      <c r="L452" s="3">
        <v>27.75</v>
      </c>
      <c r="M452">
        <v>0</v>
      </c>
      <c r="N452" t="s">
        <v>14</v>
      </c>
    </row>
    <row r="453" spans="1:14" x14ac:dyDescent="0.35">
      <c r="A453">
        <v>451</v>
      </c>
      <c r="B453">
        <v>452</v>
      </c>
      <c r="C453">
        <v>0</v>
      </c>
      <c r="D453">
        <v>3</v>
      </c>
      <c r="E453" t="s">
        <v>649</v>
      </c>
      <c r="F453" t="s">
        <v>1222</v>
      </c>
      <c r="G453">
        <v>0</v>
      </c>
      <c r="H453" s="4" t="str">
        <f>IF(Passenger[[#This Row],[Age]]&lt;18,"child",IF(Passenger[[#This Row],[Age]]&lt;50,"Adult","senior"))</f>
        <v>child</v>
      </c>
      <c r="I453">
        <v>1</v>
      </c>
      <c r="J453">
        <v>0</v>
      </c>
      <c r="K453">
        <v>65303</v>
      </c>
      <c r="L453" s="3">
        <v>19.966699999999999</v>
      </c>
      <c r="M453">
        <v>0</v>
      </c>
      <c r="N453" t="s">
        <v>14</v>
      </c>
    </row>
    <row r="454" spans="1:14" x14ac:dyDescent="0.35">
      <c r="A454">
        <v>452</v>
      </c>
      <c r="B454">
        <v>453</v>
      </c>
      <c r="C454">
        <v>0</v>
      </c>
      <c r="D454">
        <v>1</v>
      </c>
      <c r="E454" t="s">
        <v>650</v>
      </c>
      <c r="F454" t="s">
        <v>1222</v>
      </c>
      <c r="G454" s="4">
        <v>30</v>
      </c>
      <c r="H454" s="4" t="str">
        <f>IF(Passenger[[#This Row],[Age]]&lt;18,"child",IF(Passenger[[#This Row],[Age]]&lt;50,"Adult","senior"))</f>
        <v>Adult</v>
      </c>
      <c r="I454">
        <v>0</v>
      </c>
      <c r="J454">
        <v>0</v>
      </c>
      <c r="K454">
        <v>113051</v>
      </c>
      <c r="L454" s="3">
        <v>27.75</v>
      </c>
      <c r="M454" t="s">
        <v>651</v>
      </c>
      <c r="N454" t="s">
        <v>18</v>
      </c>
    </row>
    <row r="455" spans="1:14" x14ac:dyDescent="0.35">
      <c r="A455">
        <v>453</v>
      </c>
      <c r="B455">
        <v>454</v>
      </c>
      <c r="C455">
        <v>1</v>
      </c>
      <c r="D455">
        <v>1</v>
      </c>
      <c r="E455" t="s">
        <v>652</v>
      </c>
      <c r="F455" t="s">
        <v>1222</v>
      </c>
      <c r="G455" s="4">
        <v>49</v>
      </c>
      <c r="H455" s="4" t="str">
        <f>IF(Passenger[[#This Row],[Age]]&lt;18,"child",IF(Passenger[[#This Row],[Age]]&lt;50,"Adult","senior"))</f>
        <v>Adult</v>
      </c>
      <c r="I455">
        <v>1</v>
      </c>
      <c r="J455">
        <v>0</v>
      </c>
      <c r="K455">
        <v>17453</v>
      </c>
      <c r="L455" s="3">
        <v>89.104200000000006</v>
      </c>
      <c r="M455" t="s">
        <v>653</v>
      </c>
      <c r="N455" t="s">
        <v>18</v>
      </c>
    </row>
    <row r="456" spans="1:14" x14ac:dyDescent="0.35">
      <c r="A456">
        <v>454</v>
      </c>
      <c r="B456">
        <v>455</v>
      </c>
      <c r="C456">
        <v>0</v>
      </c>
      <c r="D456">
        <v>3</v>
      </c>
      <c r="E456" t="s">
        <v>654</v>
      </c>
      <c r="F456" t="s">
        <v>1222</v>
      </c>
      <c r="G456">
        <v>0</v>
      </c>
      <c r="H456" s="4" t="str">
        <f>IF(Passenger[[#This Row],[Age]]&lt;18,"child",IF(Passenger[[#This Row],[Age]]&lt;50,"Adult","senior"))</f>
        <v>child</v>
      </c>
      <c r="I456">
        <v>0</v>
      </c>
      <c r="J456">
        <v>0</v>
      </c>
      <c r="K456" t="s">
        <v>655</v>
      </c>
      <c r="L456" s="3">
        <v>8.0500000000000007</v>
      </c>
      <c r="M456">
        <v>0</v>
      </c>
      <c r="N456" t="s">
        <v>14</v>
      </c>
    </row>
    <row r="457" spans="1:14" x14ac:dyDescent="0.35">
      <c r="A457">
        <v>455</v>
      </c>
      <c r="B457">
        <v>456</v>
      </c>
      <c r="C457">
        <v>1</v>
      </c>
      <c r="D457">
        <v>3</v>
      </c>
      <c r="E457" t="s">
        <v>656</v>
      </c>
      <c r="F457" t="s">
        <v>1222</v>
      </c>
      <c r="G457" s="4">
        <v>29</v>
      </c>
      <c r="H457" s="4" t="str">
        <f>IF(Passenger[[#This Row],[Age]]&lt;18,"child",IF(Passenger[[#This Row],[Age]]&lt;50,"Adult","senior"))</f>
        <v>Adult</v>
      </c>
      <c r="I457">
        <v>0</v>
      </c>
      <c r="J457">
        <v>0</v>
      </c>
      <c r="K457">
        <v>349240</v>
      </c>
      <c r="L457" s="3">
        <v>7.8958000000000004</v>
      </c>
      <c r="M457">
        <v>0</v>
      </c>
      <c r="N457" t="s">
        <v>18</v>
      </c>
    </row>
    <row r="458" spans="1:14" x14ac:dyDescent="0.35">
      <c r="A458">
        <v>456</v>
      </c>
      <c r="B458">
        <v>457</v>
      </c>
      <c r="C458">
        <v>0</v>
      </c>
      <c r="D458">
        <v>1</v>
      </c>
      <c r="E458" t="s">
        <v>657</v>
      </c>
      <c r="F458" t="s">
        <v>1222</v>
      </c>
      <c r="G458" s="4">
        <v>65</v>
      </c>
      <c r="H458" s="4" t="str">
        <f>IF(Passenger[[#This Row],[Age]]&lt;18,"child",IF(Passenger[[#This Row],[Age]]&lt;50,"Adult","senior"))</f>
        <v>senior</v>
      </c>
      <c r="I458">
        <v>0</v>
      </c>
      <c r="J458">
        <v>0</v>
      </c>
      <c r="K458">
        <v>13509</v>
      </c>
      <c r="L458" s="3">
        <v>26.55</v>
      </c>
      <c r="M458" t="s">
        <v>658</v>
      </c>
      <c r="N458" t="s">
        <v>14</v>
      </c>
    </row>
    <row r="459" spans="1:14" x14ac:dyDescent="0.35">
      <c r="A459">
        <v>457</v>
      </c>
      <c r="B459">
        <v>458</v>
      </c>
      <c r="C459">
        <v>1</v>
      </c>
      <c r="D459">
        <v>1</v>
      </c>
      <c r="E459" t="s">
        <v>659</v>
      </c>
      <c r="F459" t="s">
        <v>1221</v>
      </c>
      <c r="G459">
        <v>0</v>
      </c>
      <c r="H459" s="4" t="str">
        <f>IF(Passenger[[#This Row],[Age]]&lt;18,"child",IF(Passenger[[#This Row],[Age]]&lt;50,"Adult","senior"))</f>
        <v>child</v>
      </c>
      <c r="I459">
        <v>1</v>
      </c>
      <c r="J459">
        <v>0</v>
      </c>
      <c r="K459">
        <v>17464</v>
      </c>
      <c r="L459" s="3">
        <v>51.862499999999997</v>
      </c>
      <c r="M459" t="s">
        <v>660</v>
      </c>
      <c r="N459" t="s">
        <v>14</v>
      </c>
    </row>
    <row r="460" spans="1:14" x14ac:dyDescent="0.35">
      <c r="A460">
        <v>458</v>
      </c>
      <c r="B460">
        <v>459</v>
      </c>
      <c r="C460">
        <v>1</v>
      </c>
      <c r="D460">
        <v>2</v>
      </c>
      <c r="E460" t="s">
        <v>661</v>
      </c>
      <c r="F460" t="s">
        <v>1221</v>
      </c>
      <c r="G460" s="4">
        <v>50</v>
      </c>
      <c r="H460" s="4" t="str">
        <f>IF(Passenger[[#This Row],[Age]]&lt;18,"child",IF(Passenger[[#This Row],[Age]]&lt;50,"Adult","senior"))</f>
        <v>senior</v>
      </c>
      <c r="I460">
        <v>0</v>
      </c>
      <c r="J460">
        <v>0</v>
      </c>
      <c r="K460" t="s">
        <v>662</v>
      </c>
      <c r="L460" s="3">
        <v>10.5</v>
      </c>
      <c r="M460">
        <v>0</v>
      </c>
      <c r="N460" t="s">
        <v>14</v>
      </c>
    </row>
    <row r="461" spans="1:14" x14ac:dyDescent="0.35">
      <c r="A461">
        <v>459</v>
      </c>
      <c r="B461">
        <v>460</v>
      </c>
      <c r="C461">
        <v>0</v>
      </c>
      <c r="D461">
        <v>3</v>
      </c>
      <c r="E461" t="s">
        <v>663</v>
      </c>
      <c r="F461" t="s">
        <v>1222</v>
      </c>
      <c r="G461">
        <v>0</v>
      </c>
      <c r="H461" s="4" t="str">
        <f>IF(Passenger[[#This Row],[Age]]&lt;18,"child",IF(Passenger[[#This Row],[Age]]&lt;50,"Adult","senior"))</f>
        <v>child</v>
      </c>
      <c r="I461">
        <v>0</v>
      </c>
      <c r="J461">
        <v>0</v>
      </c>
      <c r="K461">
        <v>371060</v>
      </c>
      <c r="L461" s="3">
        <v>7.75</v>
      </c>
      <c r="M461">
        <v>0</v>
      </c>
      <c r="N461" t="s">
        <v>25</v>
      </c>
    </row>
    <row r="462" spans="1:14" x14ac:dyDescent="0.35">
      <c r="A462">
        <v>460</v>
      </c>
      <c r="B462">
        <v>461</v>
      </c>
      <c r="C462">
        <v>1</v>
      </c>
      <c r="D462">
        <v>1</v>
      </c>
      <c r="E462" t="s">
        <v>664</v>
      </c>
      <c r="F462" t="s">
        <v>1222</v>
      </c>
      <c r="G462" s="4">
        <v>48</v>
      </c>
      <c r="H462" s="4" t="str">
        <f>IF(Passenger[[#This Row],[Age]]&lt;18,"child",IF(Passenger[[#This Row],[Age]]&lt;50,"Adult","senior"))</f>
        <v>Adult</v>
      </c>
      <c r="I462">
        <v>0</v>
      </c>
      <c r="J462">
        <v>0</v>
      </c>
      <c r="K462">
        <v>19952</v>
      </c>
      <c r="L462" s="3">
        <v>26.55</v>
      </c>
      <c r="M462" t="s">
        <v>665</v>
      </c>
      <c r="N462" t="s">
        <v>14</v>
      </c>
    </row>
    <row r="463" spans="1:14" x14ac:dyDescent="0.35">
      <c r="A463">
        <v>461</v>
      </c>
      <c r="B463">
        <v>462</v>
      </c>
      <c r="C463">
        <v>0</v>
      </c>
      <c r="D463">
        <v>3</v>
      </c>
      <c r="E463" t="s">
        <v>666</v>
      </c>
      <c r="F463" t="s">
        <v>1222</v>
      </c>
      <c r="G463" s="4">
        <v>34</v>
      </c>
      <c r="H463" s="4" t="str">
        <f>IF(Passenger[[#This Row],[Age]]&lt;18,"child",IF(Passenger[[#This Row],[Age]]&lt;50,"Adult","senior"))</f>
        <v>Adult</v>
      </c>
      <c r="I463">
        <v>0</v>
      </c>
      <c r="J463">
        <v>0</v>
      </c>
      <c r="K463">
        <v>364506</v>
      </c>
      <c r="L463" s="3">
        <v>8.0500000000000007</v>
      </c>
      <c r="M463">
        <v>0</v>
      </c>
      <c r="N463" t="s">
        <v>14</v>
      </c>
    </row>
    <row r="464" spans="1:14" x14ac:dyDescent="0.35">
      <c r="A464">
        <v>462</v>
      </c>
      <c r="B464">
        <v>463</v>
      </c>
      <c r="C464">
        <v>0</v>
      </c>
      <c r="D464">
        <v>1</v>
      </c>
      <c r="E464" t="s">
        <v>667</v>
      </c>
      <c r="F464" t="s">
        <v>1222</v>
      </c>
      <c r="G464" s="4">
        <v>47</v>
      </c>
      <c r="H464" s="4" t="str">
        <f>IF(Passenger[[#This Row],[Age]]&lt;18,"child",IF(Passenger[[#This Row],[Age]]&lt;50,"Adult","senior"))</f>
        <v>Adult</v>
      </c>
      <c r="I464">
        <v>0</v>
      </c>
      <c r="J464">
        <v>0</v>
      </c>
      <c r="K464">
        <v>111320</v>
      </c>
      <c r="L464" s="3">
        <v>38.5</v>
      </c>
      <c r="M464" t="s">
        <v>668</v>
      </c>
      <c r="N464" t="s">
        <v>14</v>
      </c>
    </row>
    <row r="465" spans="1:14" x14ac:dyDescent="0.35">
      <c r="A465">
        <v>463</v>
      </c>
      <c r="B465">
        <v>464</v>
      </c>
      <c r="C465">
        <v>0</v>
      </c>
      <c r="D465">
        <v>2</v>
      </c>
      <c r="E465" t="s">
        <v>669</v>
      </c>
      <c r="F465" t="s">
        <v>1222</v>
      </c>
      <c r="G465" s="4">
        <v>48</v>
      </c>
      <c r="H465" s="4" t="str">
        <f>IF(Passenger[[#This Row],[Age]]&lt;18,"child",IF(Passenger[[#This Row],[Age]]&lt;50,"Adult","senior"))</f>
        <v>Adult</v>
      </c>
      <c r="I465">
        <v>0</v>
      </c>
      <c r="J465">
        <v>0</v>
      </c>
      <c r="K465">
        <v>234360</v>
      </c>
      <c r="L465" s="3">
        <v>13</v>
      </c>
      <c r="M465">
        <v>0</v>
      </c>
      <c r="N465" t="s">
        <v>14</v>
      </c>
    </row>
    <row r="466" spans="1:14" x14ac:dyDescent="0.35">
      <c r="A466">
        <v>464</v>
      </c>
      <c r="B466">
        <v>465</v>
      </c>
      <c r="C466">
        <v>0</v>
      </c>
      <c r="D466">
        <v>3</v>
      </c>
      <c r="E466" t="s">
        <v>670</v>
      </c>
      <c r="F466" t="s">
        <v>1222</v>
      </c>
      <c r="G466">
        <v>0</v>
      </c>
      <c r="H466" s="4" t="str">
        <f>IF(Passenger[[#This Row],[Age]]&lt;18,"child",IF(Passenger[[#This Row],[Age]]&lt;50,"Adult","senior"))</f>
        <v>child</v>
      </c>
      <c r="I466">
        <v>0</v>
      </c>
      <c r="J466">
        <v>0</v>
      </c>
      <c r="K466" t="s">
        <v>671</v>
      </c>
      <c r="L466" s="3">
        <v>8.0500000000000007</v>
      </c>
      <c r="M466">
        <v>0</v>
      </c>
      <c r="N466" t="s">
        <v>14</v>
      </c>
    </row>
    <row r="467" spans="1:14" x14ac:dyDescent="0.35">
      <c r="A467">
        <v>465</v>
      </c>
      <c r="B467">
        <v>466</v>
      </c>
      <c r="C467">
        <v>0</v>
      </c>
      <c r="D467">
        <v>3</v>
      </c>
      <c r="E467" t="s">
        <v>672</v>
      </c>
      <c r="F467" t="s">
        <v>1222</v>
      </c>
      <c r="G467" s="4">
        <v>38</v>
      </c>
      <c r="H467" s="4" t="str">
        <f>IF(Passenger[[#This Row],[Age]]&lt;18,"child",IF(Passenger[[#This Row],[Age]]&lt;50,"Adult","senior"))</f>
        <v>Adult</v>
      </c>
      <c r="I467">
        <v>0</v>
      </c>
      <c r="J467">
        <v>0</v>
      </c>
      <c r="K467" t="s">
        <v>673</v>
      </c>
      <c r="L467" s="3">
        <v>7.05</v>
      </c>
      <c r="M467">
        <v>0</v>
      </c>
      <c r="N467" t="s">
        <v>14</v>
      </c>
    </row>
    <row r="468" spans="1:14" x14ac:dyDescent="0.35">
      <c r="A468">
        <v>466</v>
      </c>
      <c r="B468">
        <v>467</v>
      </c>
      <c r="C468">
        <v>0</v>
      </c>
      <c r="D468">
        <v>2</v>
      </c>
      <c r="E468" t="s">
        <v>674</v>
      </c>
      <c r="F468" t="s">
        <v>1222</v>
      </c>
      <c r="G468">
        <v>0</v>
      </c>
      <c r="H468" s="4" t="str">
        <f>IF(Passenger[[#This Row],[Age]]&lt;18,"child",IF(Passenger[[#This Row],[Age]]&lt;50,"Adult","senior"))</f>
        <v>child</v>
      </c>
      <c r="I468">
        <v>0</v>
      </c>
      <c r="J468">
        <v>0</v>
      </c>
      <c r="K468">
        <v>239853</v>
      </c>
      <c r="L468" s="3">
        <v>0</v>
      </c>
      <c r="M468">
        <v>0</v>
      </c>
      <c r="N468" t="s">
        <v>14</v>
      </c>
    </row>
    <row r="469" spans="1:14" x14ac:dyDescent="0.35">
      <c r="A469">
        <v>467</v>
      </c>
      <c r="B469">
        <v>468</v>
      </c>
      <c r="C469">
        <v>0</v>
      </c>
      <c r="D469">
        <v>1</v>
      </c>
      <c r="E469" t="s">
        <v>675</v>
      </c>
      <c r="F469" t="s">
        <v>1222</v>
      </c>
      <c r="G469" s="4">
        <v>56</v>
      </c>
      <c r="H469" s="4" t="str">
        <f>IF(Passenger[[#This Row],[Age]]&lt;18,"child",IF(Passenger[[#This Row],[Age]]&lt;50,"Adult","senior"))</f>
        <v>senior</v>
      </c>
      <c r="I469">
        <v>0</v>
      </c>
      <c r="J469">
        <v>0</v>
      </c>
      <c r="K469">
        <v>113792</v>
      </c>
      <c r="L469" s="3">
        <v>26.55</v>
      </c>
      <c r="M469">
        <v>0</v>
      </c>
      <c r="N469" t="s">
        <v>14</v>
      </c>
    </row>
    <row r="470" spans="1:14" x14ac:dyDescent="0.35">
      <c r="A470">
        <v>468</v>
      </c>
      <c r="B470">
        <v>469</v>
      </c>
      <c r="C470">
        <v>0</v>
      </c>
      <c r="D470">
        <v>3</v>
      </c>
      <c r="E470" t="s">
        <v>676</v>
      </c>
      <c r="F470" t="s">
        <v>1222</v>
      </c>
      <c r="G470">
        <v>0</v>
      </c>
      <c r="H470" s="4" t="str">
        <f>IF(Passenger[[#This Row],[Age]]&lt;18,"child",IF(Passenger[[#This Row],[Age]]&lt;50,"Adult","senior"))</f>
        <v>child</v>
      </c>
      <c r="I470">
        <v>0</v>
      </c>
      <c r="J470">
        <v>0</v>
      </c>
      <c r="K470">
        <v>36209</v>
      </c>
      <c r="L470" s="3">
        <v>7.7249999999999996</v>
      </c>
      <c r="M470">
        <v>0</v>
      </c>
      <c r="N470" t="s">
        <v>25</v>
      </c>
    </row>
    <row r="471" spans="1:14" x14ac:dyDescent="0.35">
      <c r="A471">
        <v>469</v>
      </c>
      <c r="B471">
        <v>470</v>
      </c>
      <c r="C471">
        <v>1</v>
      </c>
      <c r="D471">
        <v>3</v>
      </c>
      <c r="E471" t="s">
        <v>677</v>
      </c>
      <c r="F471" t="s">
        <v>1223</v>
      </c>
      <c r="G471" s="4">
        <v>0.75</v>
      </c>
      <c r="H471" s="4" t="str">
        <f>IF(Passenger[[#This Row],[Age]]&lt;18,"child",IF(Passenger[[#This Row],[Age]]&lt;50,"Adult","senior"))</f>
        <v>child</v>
      </c>
      <c r="I471">
        <v>2</v>
      </c>
      <c r="J471">
        <v>1</v>
      </c>
      <c r="K471">
        <v>2666</v>
      </c>
      <c r="L471" s="3">
        <v>19.258299999999998</v>
      </c>
      <c r="M471">
        <v>0</v>
      </c>
      <c r="N471" t="s">
        <v>18</v>
      </c>
    </row>
    <row r="472" spans="1:14" x14ac:dyDescent="0.35">
      <c r="A472">
        <v>470</v>
      </c>
      <c r="B472">
        <v>471</v>
      </c>
      <c r="C472">
        <v>0</v>
      </c>
      <c r="D472">
        <v>3</v>
      </c>
      <c r="E472" t="s">
        <v>678</v>
      </c>
      <c r="F472" t="s">
        <v>1222</v>
      </c>
      <c r="G472">
        <v>0</v>
      </c>
      <c r="H472" s="4" t="str">
        <f>IF(Passenger[[#This Row],[Age]]&lt;18,"child",IF(Passenger[[#This Row],[Age]]&lt;50,"Adult","senior"))</f>
        <v>child</v>
      </c>
      <c r="I472">
        <v>0</v>
      </c>
      <c r="J472">
        <v>0</v>
      </c>
      <c r="K472">
        <v>323592</v>
      </c>
      <c r="L472" s="3">
        <v>7.25</v>
      </c>
      <c r="M472">
        <v>0</v>
      </c>
      <c r="N472" t="s">
        <v>14</v>
      </c>
    </row>
    <row r="473" spans="1:14" x14ac:dyDescent="0.35">
      <c r="A473">
        <v>471</v>
      </c>
      <c r="B473">
        <v>472</v>
      </c>
      <c r="C473">
        <v>0</v>
      </c>
      <c r="D473">
        <v>3</v>
      </c>
      <c r="E473" t="s">
        <v>679</v>
      </c>
      <c r="F473" t="s">
        <v>1222</v>
      </c>
      <c r="G473" s="4">
        <v>38</v>
      </c>
      <c r="H473" s="4" t="str">
        <f>IF(Passenger[[#This Row],[Age]]&lt;18,"child",IF(Passenger[[#This Row],[Age]]&lt;50,"Adult","senior"))</f>
        <v>Adult</v>
      </c>
      <c r="I473">
        <v>0</v>
      </c>
      <c r="J473">
        <v>0</v>
      </c>
      <c r="K473">
        <v>315089</v>
      </c>
      <c r="L473" s="3">
        <v>8.6624999999999996</v>
      </c>
      <c r="M473">
        <v>0</v>
      </c>
      <c r="N473" t="s">
        <v>14</v>
      </c>
    </row>
    <row r="474" spans="1:14" x14ac:dyDescent="0.35">
      <c r="A474">
        <v>472</v>
      </c>
      <c r="B474">
        <v>473</v>
      </c>
      <c r="C474">
        <v>1</v>
      </c>
      <c r="D474">
        <v>2</v>
      </c>
      <c r="E474" t="s">
        <v>680</v>
      </c>
      <c r="F474" t="s">
        <v>1221</v>
      </c>
      <c r="G474" s="4">
        <v>33</v>
      </c>
      <c r="H474" s="4" t="str">
        <f>IF(Passenger[[#This Row],[Age]]&lt;18,"child",IF(Passenger[[#This Row],[Age]]&lt;50,"Adult","senior"))</f>
        <v>Adult</v>
      </c>
      <c r="I474">
        <v>1</v>
      </c>
      <c r="J474">
        <v>2</v>
      </c>
      <c r="K474" t="s">
        <v>101</v>
      </c>
      <c r="L474" s="3">
        <v>27.75</v>
      </c>
      <c r="M474">
        <v>0</v>
      </c>
      <c r="N474" t="s">
        <v>14</v>
      </c>
    </row>
    <row r="475" spans="1:14" x14ac:dyDescent="0.35">
      <c r="A475">
        <v>473</v>
      </c>
      <c r="B475">
        <v>474</v>
      </c>
      <c r="C475">
        <v>1</v>
      </c>
      <c r="D475">
        <v>2</v>
      </c>
      <c r="E475" t="s">
        <v>681</v>
      </c>
      <c r="F475" t="s">
        <v>1221</v>
      </c>
      <c r="G475" s="4">
        <v>23</v>
      </c>
      <c r="H475" s="4" t="str">
        <f>IF(Passenger[[#This Row],[Age]]&lt;18,"child",IF(Passenger[[#This Row],[Age]]&lt;50,"Adult","senior"))</f>
        <v>Adult</v>
      </c>
      <c r="I475">
        <v>0</v>
      </c>
      <c r="J475">
        <v>0</v>
      </c>
      <c r="K475" t="s">
        <v>682</v>
      </c>
      <c r="L475" s="3">
        <v>13.791700000000001</v>
      </c>
      <c r="M475" t="s">
        <v>440</v>
      </c>
      <c r="N475" t="s">
        <v>18</v>
      </c>
    </row>
    <row r="476" spans="1:14" x14ac:dyDescent="0.35">
      <c r="A476">
        <v>474</v>
      </c>
      <c r="B476">
        <v>475</v>
      </c>
      <c r="C476">
        <v>0</v>
      </c>
      <c r="D476">
        <v>3</v>
      </c>
      <c r="E476" t="s">
        <v>683</v>
      </c>
      <c r="F476" t="s">
        <v>1221</v>
      </c>
      <c r="G476" s="4">
        <v>22</v>
      </c>
      <c r="H476" s="4" t="str">
        <f>IF(Passenger[[#This Row],[Age]]&lt;18,"child",IF(Passenger[[#This Row],[Age]]&lt;50,"Adult","senior"))</f>
        <v>Adult</v>
      </c>
      <c r="I476">
        <v>0</v>
      </c>
      <c r="J476">
        <v>0</v>
      </c>
      <c r="K476">
        <v>7553</v>
      </c>
      <c r="L476" s="3">
        <v>9.8375000000000004</v>
      </c>
      <c r="M476">
        <v>0</v>
      </c>
      <c r="N476" t="s">
        <v>14</v>
      </c>
    </row>
    <row r="477" spans="1:14" x14ac:dyDescent="0.35">
      <c r="A477">
        <v>475</v>
      </c>
      <c r="B477">
        <v>476</v>
      </c>
      <c r="C477">
        <v>0</v>
      </c>
      <c r="D477">
        <v>1</v>
      </c>
      <c r="E477" t="s">
        <v>684</v>
      </c>
      <c r="F477" t="s">
        <v>1222</v>
      </c>
      <c r="G477">
        <v>0</v>
      </c>
      <c r="H477" s="4" t="str">
        <f>IF(Passenger[[#This Row],[Age]]&lt;18,"child",IF(Passenger[[#This Row],[Age]]&lt;50,"Adult","senior"))</f>
        <v>child</v>
      </c>
      <c r="I477">
        <v>0</v>
      </c>
      <c r="J477">
        <v>0</v>
      </c>
      <c r="K477">
        <v>110465</v>
      </c>
      <c r="L477" s="3">
        <v>52</v>
      </c>
      <c r="M477" t="s">
        <v>685</v>
      </c>
      <c r="N477" t="s">
        <v>14</v>
      </c>
    </row>
    <row r="478" spans="1:14" x14ac:dyDescent="0.35">
      <c r="A478">
        <v>476</v>
      </c>
      <c r="B478">
        <v>477</v>
      </c>
      <c r="C478">
        <v>0</v>
      </c>
      <c r="D478">
        <v>2</v>
      </c>
      <c r="E478" t="s">
        <v>686</v>
      </c>
      <c r="F478" t="s">
        <v>1222</v>
      </c>
      <c r="G478" s="4">
        <v>34</v>
      </c>
      <c r="H478" s="4" t="str">
        <f>IF(Passenger[[#This Row],[Age]]&lt;18,"child",IF(Passenger[[#This Row],[Age]]&lt;50,"Adult","senior"))</f>
        <v>Adult</v>
      </c>
      <c r="I478">
        <v>1</v>
      </c>
      <c r="J478">
        <v>0</v>
      </c>
      <c r="K478">
        <v>31027</v>
      </c>
      <c r="L478" s="3">
        <v>21</v>
      </c>
      <c r="M478">
        <v>0</v>
      </c>
      <c r="N478" t="s">
        <v>14</v>
      </c>
    </row>
    <row r="479" spans="1:14" x14ac:dyDescent="0.35">
      <c r="A479">
        <v>477</v>
      </c>
      <c r="B479">
        <v>478</v>
      </c>
      <c r="C479">
        <v>0</v>
      </c>
      <c r="D479">
        <v>3</v>
      </c>
      <c r="E479" t="s">
        <v>687</v>
      </c>
      <c r="F479" t="s">
        <v>1222</v>
      </c>
      <c r="G479" s="4">
        <v>29</v>
      </c>
      <c r="H479" s="4" t="str">
        <f>IF(Passenger[[#This Row],[Age]]&lt;18,"child",IF(Passenger[[#This Row],[Age]]&lt;50,"Adult","senior"))</f>
        <v>Adult</v>
      </c>
      <c r="I479">
        <v>1</v>
      </c>
      <c r="J479">
        <v>0</v>
      </c>
      <c r="K479">
        <v>3460</v>
      </c>
      <c r="L479" s="3">
        <v>7.0457999999999998</v>
      </c>
      <c r="M479">
        <v>0</v>
      </c>
      <c r="N479" t="s">
        <v>14</v>
      </c>
    </row>
    <row r="480" spans="1:14" x14ac:dyDescent="0.35">
      <c r="A480">
        <v>478</v>
      </c>
      <c r="B480">
        <v>479</v>
      </c>
      <c r="C480">
        <v>0</v>
      </c>
      <c r="D480">
        <v>3</v>
      </c>
      <c r="E480" t="s">
        <v>688</v>
      </c>
      <c r="F480" t="s">
        <v>1222</v>
      </c>
      <c r="G480" s="4">
        <v>22</v>
      </c>
      <c r="H480" s="4" t="str">
        <f>IF(Passenger[[#This Row],[Age]]&lt;18,"child",IF(Passenger[[#This Row],[Age]]&lt;50,"Adult","senior"))</f>
        <v>Adult</v>
      </c>
      <c r="I480">
        <v>0</v>
      </c>
      <c r="J480">
        <v>0</v>
      </c>
      <c r="K480">
        <v>350060</v>
      </c>
      <c r="L480" s="3">
        <v>7.5208000000000004</v>
      </c>
      <c r="M480">
        <v>0</v>
      </c>
      <c r="N480" t="s">
        <v>14</v>
      </c>
    </row>
    <row r="481" spans="1:14" x14ac:dyDescent="0.35">
      <c r="A481">
        <v>479</v>
      </c>
      <c r="B481">
        <v>480</v>
      </c>
      <c r="C481">
        <v>1</v>
      </c>
      <c r="D481">
        <v>3</v>
      </c>
      <c r="E481" t="s">
        <v>689</v>
      </c>
      <c r="F481" t="s">
        <v>1221</v>
      </c>
      <c r="G481" s="4">
        <v>2</v>
      </c>
      <c r="H481" s="4" t="str">
        <f>IF(Passenger[[#This Row],[Age]]&lt;18,"child",IF(Passenger[[#This Row],[Age]]&lt;50,"Adult","senior"))</f>
        <v>child</v>
      </c>
      <c r="I481">
        <v>0</v>
      </c>
      <c r="J481">
        <v>1</v>
      </c>
      <c r="K481">
        <v>3101298</v>
      </c>
      <c r="L481" s="3">
        <v>12.2875</v>
      </c>
      <c r="M481">
        <v>0</v>
      </c>
      <c r="N481" t="s">
        <v>14</v>
      </c>
    </row>
    <row r="482" spans="1:14" x14ac:dyDescent="0.35">
      <c r="A482">
        <v>480</v>
      </c>
      <c r="B482">
        <v>481</v>
      </c>
      <c r="C482">
        <v>0</v>
      </c>
      <c r="D482">
        <v>3</v>
      </c>
      <c r="E482" t="s">
        <v>690</v>
      </c>
      <c r="F482" t="s">
        <v>1222</v>
      </c>
      <c r="G482" s="4">
        <v>9</v>
      </c>
      <c r="H482" s="4" t="str">
        <f>IF(Passenger[[#This Row],[Age]]&lt;18,"child",IF(Passenger[[#This Row],[Age]]&lt;50,"Adult","senior"))</f>
        <v>child</v>
      </c>
      <c r="I482">
        <v>5</v>
      </c>
      <c r="J482">
        <v>2</v>
      </c>
      <c r="K482" t="s">
        <v>103</v>
      </c>
      <c r="L482" s="3">
        <v>46.9</v>
      </c>
      <c r="M482">
        <v>0</v>
      </c>
      <c r="N482" t="s">
        <v>14</v>
      </c>
    </row>
    <row r="483" spans="1:14" x14ac:dyDescent="0.35">
      <c r="A483">
        <v>481</v>
      </c>
      <c r="B483">
        <v>482</v>
      </c>
      <c r="C483">
        <v>0</v>
      </c>
      <c r="D483">
        <v>2</v>
      </c>
      <c r="E483" t="s">
        <v>691</v>
      </c>
      <c r="F483" t="s">
        <v>1222</v>
      </c>
      <c r="G483">
        <v>0</v>
      </c>
      <c r="H483" s="4" t="str">
        <f>IF(Passenger[[#This Row],[Age]]&lt;18,"child",IF(Passenger[[#This Row],[Age]]&lt;50,"Adult","senior"))</f>
        <v>child</v>
      </c>
      <c r="I483">
        <v>0</v>
      </c>
      <c r="J483">
        <v>0</v>
      </c>
      <c r="K483">
        <v>239854</v>
      </c>
      <c r="L483" s="3">
        <v>0</v>
      </c>
      <c r="M483">
        <v>0</v>
      </c>
      <c r="N483" t="s">
        <v>14</v>
      </c>
    </row>
    <row r="484" spans="1:14" x14ac:dyDescent="0.35">
      <c r="A484">
        <v>482</v>
      </c>
      <c r="B484">
        <v>483</v>
      </c>
      <c r="C484">
        <v>0</v>
      </c>
      <c r="D484">
        <v>3</v>
      </c>
      <c r="E484" t="s">
        <v>692</v>
      </c>
      <c r="F484" t="s">
        <v>1222</v>
      </c>
      <c r="G484" s="4">
        <v>50</v>
      </c>
      <c r="H484" s="4" t="str">
        <f>IF(Passenger[[#This Row],[Age]]&lt;18,"child",IF(Passenger[[#This Row],[Age]]&lt;50,"Adult","senior"))</f>
        <v>senior</v>
      </c>
      <c r="I484">
        <v>0</v>
      </c>
      <c r="J484">
        <v>0</v>
      </c>
      <c r="K484" t="s">
        <v>693</v>
      </c>
      <c r="L484" s="3">
        <v>8.0500000000000007</v>
      </c>
      <c r="M484">
        <v>0</v>
      </c>
      <c r="N484" t="s">
        <v>14</v>
      </c>
    </row>
    <row r="485" spans="1:14" x14ac:dyDescent="0.35">
      <c r="A485">
        <v>483</v>
      </c>
      <c r="B485">
        <v>484</v>
      </c>
      <c r="C485">
        <v>1</v>
      </c>
      <c r="D485">
        <v>3</v>
      </c>
      <c r="E485" t="s">
        <v>694</v>
      </c>
      <c r="F485" t="s">
        <v>1221</v>
      </c>
      <c r="G485" s="4">
        <v>63</v>
      </c>
      <c r="H485" s="4" t="str">
        <f>IF(Passenger[[#This Row],[Age]]&lt;18,"child",IF(Passenger[[#This Row],[Age]]&lt;50,"Adult","senior"))</f>
        <v>senior</v>
      </c>
      <c r="I485">
        <v>0</v>
      </c>
      <c r="J485">
        <v>0</v>
      </c>
      <c r="K485">
        <v>4134</v>
      </c>
      <c r="L485" s="3">
        <v>9.5875000000000004</v>
      </c>
      <c r="M485">
        <v>0</v>
      </c>
      <c r="N485" t="s">
        <v>14</v>
      </c>
    </row>
    <row r="486" spans="1:14" x14ac:dyDescent="0.35">
      <c r="A486">
        <v>484</v>
      </c>
      <c r="B486">
        <v>485</v>
      </c>
      <c r="C486">
        <v>1</v>
      </c>
      <c r="D486">
        <v>1</v>
      </c>
      <c r="E486" t="s">
        <v>695</v>
      </c>
      <c r="F486" t="s">
        <v>1222</v>
      </c>
      <c r="G486" s="4">
        <v>25</v>
      </c>
      <c r="H486" s="4" t="str">
        <f>IF(Passenger[[#This Row],[Age]]&lt;18,"child",IF(Passenger[[#This Row],[Age]]&lt;50,"Adult","senior"))</f>
        <v>Adult</v>
      </c>
      <c r="I486">
        <v>1</v>
      </c>
      <c r="J486">
        <v>0</v>
      </c>
      <c r="K486">
        <v>11967</v>
      </c>
      <c r="L486" s="3">
        <v>91.0792</v>
      </c>
      <c r="M486" t="s">
        <v>437</v>
      </c>
      <c r="N486" t="s">
        <v>18</v>
      </c>
    </row>
    <row r="487" spans="1:14" x14ac:dyDescent="0.35">
      <c r="A487">
        <v>485</v>
      </c>
      <c r="B487">
        <v>486</v>
      </c>
      <c r="C487">
        <v>0</v>
      </c>
      <c r="D487">
        <v>3</v>
      </c>
      <c r="E487" t="s">
        <v>696</v>
      </c>
      <c r="F487" t="s">
        <v>1221</v>
      </c>
      <c r="G487">
        <v>0</v>
      </c>
      <c r="H487" s="4" t="str">
        <f>IF(Passenger[[#This Row],[Age]]&lt;18,"child",IF(Passenger[[#This Row],[Age]]&lt;50,"Adult","senior"))</f>
        <v>child</v>
      </c>
      <c r="I487">
        <v>3</v>
      </c>
      <c r="J487">
        <v>1</v>
      </c>
      <c r="K487">
        <v>4133</v>
      </c>
      <c r="L487" s="3">
        <v>25.466699999999999</v>
      </c>
      <c r="M487">
        <v>0</v>
      </c>
      <c r="N487" t="s">
        <v>14</v>
      </c>
    </row>
    <row r="488" spans="1:14" x14ac:dyDescent="0.35">
      <c r="A488">
        <v>486</v>
      </c>
      <c r="B488">
        <v>487</v>
      </c>
      <c r="C488">
        <v>1</v>
      </c>
      <c r="D488">
        <v>1</v>
      </c>
      <c r="E488" t="s">
        <v>697</v>
      </c>
      <c r="F488" t="s">
        <v>1221</v>
      </c>
      <c r="G488" s="4">
        <v>35</v>
      </c>
      <c r="H488" s="4" t="str">
        <f>IF(Passenger[[#This Row],[Age]]&lt;18,"child",IF(Passenger[[#This Row],[Age]]&lt;50,"Adult","senior"))</f>
        <v>Adult</v>
      </c>
      <c r="I488">
        <v>1</v>
      </c>
      <c r="J488">
        <v>0</v>
      </c>
      <c r="K488">
        <v>19943</v>
      </c>
      <c r="L488" s="3">
        <v>90</v>
      </c>
      <c r="M488" t="s">
        <v>340</v>
      </c>
      <c r="N488" t="s">
        <v>14</v>
      </c>
    </row>
    <row r="489" spans="1:14" x14ac:dyDescent="0.35">
      <c r="A489">
        <v>487</v>
      </c>
      <c r="B489">
        <v>488</v>
      </c>
      <c r="C489">
        <v>0</v>
      </c>
      <c r="D489">
        <v>1</v>
      </c>
      <c r="E489" t="s">
        <v>698</v>
      </c>
      <c r="F489" t="s">
        <v>1222</v>
      </c>
      <c r="G489" s="4">
        <v>58</v>
      </c>
      <c r="H489" s="4" t="str">
        <f>IF(Passenger[[#This Row],[Age]]&lt;18,"child",IF(Passenger[[#This Row],[Age]]&lt;50,"Adult","senior"))</f>
        <v>senior</v>
      </c>
      <c r="I489">
        <v>0</v>
      </c>
      <c r="J489">
        <v>0</v>
      </c>
      <c r="K489">
        <v>11771</v>
      </c>
      <c r="L489" s="3">
        <v>29.7</v>
      </c>
      <c r="M489" t="s">
        <v>699</v>
      </c>
      <c r="N489" t="s">
        <v>18</v>
      </c>
    </row>
    <row r="490" spans="1:14" x14ac:dyDescent="0.35">
      <c r="A490">
        <v>488</v>
      </c>
      <c r="B490">
        <v>489</v>
      </c>
      <c r="C490">
        <v>0</v>
      </c>
      <c r="D490">
        <v>3</v>
      </c>
      <c r="E490" t="s">
        <v>700</v>
      </c>
      <c r="F490" t="s">
        <v>1222</v>
      </c>
      <c r="G490" s="4">
        <v>30</v>
      </c>
      <c r="H490" s="4" t="str">
        <f>IF(Passenger[[#This Row],[Age]]&lt;18,"child",IF(Passenger[[#This Row],[Age]]&lt;50,"Adult","senior"))</f>
        <v>Adult</v>
      </c>
      <c r="I490">
        <v>0</v>
      </c>
      <c r="J490">
        <v>0</v>
      </c>
      <c r="K490" t="s">
        <v>701</v>
      </c>
      <c r="L490" s="3">
        <v>8.0500000000000007</v>
      </c>
      <c r="M490">
        <v>0</v>
      </c>
      <c r="N490" t="s">
        <v>14</v>
      </c>
    </row>
    <row r="491" spans="1:14" x14ac:dyDescent="0.35">
      <c r="A491">
        <v>489</v>
      </c>
      <c r="B491">
        <v>490</v>
      </c>
      <c r="C491">
        <v>1</v>
      </c>
      <c r="D491">
        <v>3</v>
      </c>
      <c r="E491" t="s">
        <v>702</v>
      </c>
      <c r="F491" t="s">
        <v>1222</v>
      </c>
      <c r="G491" s="4">
        <v>9</v>
      </c>
      <c r="H491" s="4" t="str">
        <f>IF(Passenger[[#This Row],[Age]]&lt;18,"child",IF(Passenger[[#This Row],[Age]]&lt;50,"Adult","senior"))</f>
        <v>child</v>
      </c>
      <c r="I491">
        <v>1</v>
      </c>
      <c r="J491">
        <v>1</v>
      </c>
      <c r="K491" t="s">
        <v>520</v>
      </c>
      <c r="L491" s="3">
        <v>15.9</v>
      </c>
      <c r="M491">
        <v>0</v>
      </c>
      <c r="N491" t="s">
        <v>14</v>
      </c>
    </row>
    <row r="492" spans="1:14" x14ac:dyDescent="0.35">
      <c r="A492">
        <v>490</v>
      </c>
      <c r="B492">
        <v>491</v>
      </c>
      <c r="C492">
        <v>0</v>
      </c>
      <c r="D492">
        <v>3</v>
      </c>
      <c r="E492" t="s">
        <v>703</v>
      </c>
      <c r="F492" t="s">
        <v>1222</v>
      </c>
      <c r="G492">
        <v>0</v>
      </c>
      <c r="H492" s="4" t="str">
        <f>IF(Passenger[[#This Row],[Age]]&lt;18,"child",IF(Passenger[[#This Row],[Age]]&lt;50,"Adult","senior"))</f>
        <v>child</v>
      </c>
      <c r="I492">
        <v>1</v>
      </c>
      <c r="J492">
        <v>0</v>
      </c>
      <c r="K492">
        <v>65304</v>
      </c>
      <c r="L492" s="3">
        <v>19.966699999999999</v>
      </c>
      <c r="M492">
        <v>0</v>
      </c>
      <c r="N492" t="s">
        <v>14</v>
      </c>
    </row>
    <row r="493" spans="1:14" x14ac:dyDescent="0.35">
      <c r="A493">
        <v>491</v>
      </c>
      <c r="B493">
        <v>492</v>
      </c>
      <c r="C493">
        <v>0</v>
      </c>
      <c r="D493">
        <v>3</v>
      </c>
      <c r="E493" t="s">
        <v>704</v>
      </c>
      <c r="F493" t="s">
        <v>1222</v>
      </c>
      <c r="G493" s="4">
        <v>21</v>
      </c>
      <c r="H493" s="4" t="str">
        <f>IF(Passenger[[#This Row],[Age]]&lt;18,"child",IF(Passenger[[#This Row],[Age]]&lt;50,"Adult","senior"))</f>
        <v>Adult</v>
      </c>
      <c r="I493">
        <v>0</v>
      </c>
      <c r="J493">
        <v>0</v>
      </c>
      <c r="K493" t="s">
        <v>705</v>
      </c>
      <c r="L493" s="3">
        <v>7.25</v>
      </c>
      <c r="M493">
        <v>0</v>
      </c>
      <c r="N493" t="s">
        <v>14</v>
      </c>
    </row>
    <row r="494" spans="1:14" x14ac:dyDescent="0.35">
      <c r="A494">
        <v>492</v>
      </c>
      <c r="B494">
        <v>493</v>
      </c>
      <c r="C494">
        <v>0</v>
      </c>
      <c r="D494">
        <v>1</v>
      </c>
      <c r="E494" t="s">
        <v>706</v>
      </c>
      <c r="F494" t="s">
        <v>1222</v>
      </c>
      <c r="G494" s="4">
        <v>55</v>
      </c>
      <c r="H494" s="4" t="str">
        <f>IF(Passenger[[#This Row],[Age]]&lt;18,"child",IF(Passenger[[#This Row],[Age]]&lt;50,"Adult","senior"))</f>
        <v>senior</v>
      </c>
      <c r="I494">
        <v>0</v>
      </c>
      <c r="J494">
        <v>0</v>
      </c>
      <c r="K494">
        <v>113787</v>
      </c>
      <c r="L494" s="3">
        <v>30.5</v>
      </c>
      <c r="M494" t="s">
        <v>707</v>
      </c>
      <c r="N494" t="s">
        <v>14</v>
      </c>
    </row>
    <row r="495" spans="1:14" x14ac:dyDescent="0.35">
      <c r="A495">
        <v>493</v>
      </c>
      <c r="B495">
        <v>494</v>
      </c>
      <c r="C495">
        <v>0</v>
      </c>
      <c r="D495">
        <v>1</v>
      </c>
      <c r="E495" t="s">
        <v>708</v>
      </c>
      <c r="F495" t="s">
        <v>1222</v>
      </c>
      <c r="G495" s="4">
        <v>71</v>
      </c>
      <c r="H495" s="4" t="str">
        <f>IF(Passenger[[#This Row],[Age]]&lt;18,"child",IF(Passenger[[#This Row],[Age]]&lt;50,"Adult","senior"))</f>
        <v>senior</v>
      </c>
      <c r="I495">
        <v>0</v>
      </c>
      <c r="J495">
        <v>0</v>
      </c>
      <c r="K495" t="s">
        <v>709</v>
      </c>
      <c r="L495" s="3">
        <v>49.504199999999997</v>
      </c>
      <c r="M495">
        <v>0</v>
      </c>
      <c r="N495" t="s">
        <v>18</v>
      </c>
    </row>
    <row r="496" spans="1:14" x14ac:dyDescent="0.35">
      <c r="A496">
        <v>494</v>
      </c>
      <c r="B496">
        <v>495</v>
      </c>
      <c r="C496">
        <v>0</v>
      </c>
      <c r="D496">
        <v>3</v>
      </c>
      <c r="E496" t="s">
        <v>710</v>
      </c>
      <c r="F496" t="s">
        <v>1222</v>
      </c>
      <c r="G496" s="4">
        <v>21</v>
      </c>
      <c r="H496" s="4" t="str">
        <f>IF(Passenger[[#This Row],[Age]]&lt;18,"child",IF(Passenger[[#This Row],[Age]]&lt;50,"Adult","senior"))</f>
        <v>Adult</v>
      </c>
      <c r="I496">
        <v>0</v>
      </c>
      <c r="J496">
        <v>0</v>
      </c>
      <c r="K496" t="s">
        <v>711</v>
      </c>
      <c r="L496" s="3">
        <v>8.0500000000000007</v>
      </c>
      <c r="M496">
        <v>0</v>
      </c>
      <c r="N496" t="s">
        <v>14</v>
      </c>
    </row>
    <row r="497" spans="1:14" x14ac:dyDescent="0.35">
      <c r="A497">
        <v>495</v>
      </c>
      <c r="B497">
        <v>496</v>
      </c>
      <c r="C497">
        <v>0</v>
      </c>
      <c r="D497">
        <v>3</v>
      </c>
      <c r="E497" t="s">
        <v>712</v>
      </c>
      <c r="F497" t="s">
        <v>1222</v>
      </c>
      <c r="G497">
        <v>0</v>
      </c>
      <c r="H497" s="4" t="str">
        <f>IF(Passenger[[#This Row],[Age]]&lt;18,"child",IF(Passenger[[#This Row],[Age]]&lt;50,"Adult","senior"))</f>
        <v>child</v>
      </c>
      <c r="I497">
        <v>0</v>
      </c>
      <c r="J497">
        <v>0</v>
      </c>
      <c r="K497">
        <v>2627</v>
      </c>
      <c r="L497" s="3">
        <v>14.458299999999999</v>
      </c>
      <c r="M497">
        <v>0</v>
      </c>
      <c r="N497" t="s">
        <v>18</v>
      </c>
    </row>
    <row r="498" spans="1:14" x14ac:dyDescent="0.35">
      <c r="A498">
        <v>496</v>
      </c>
      <c r="B498">
        <v>497</v>
      </c>
      <c r="C498">
        <v>1</v>
      </c>
      <c r="D498">
        <v>1</v>
      </c>
      <c r="E498" t="s">
        <v>713</v>
      </c>
      <c r="F498" t="s">
        <v>1221</v>
      </c>
      <c r="G498" s="4">
        <v>54</v>
      </c>
      <c r="H498" s="4" t="str">
        <f>IF(Passenger[[#This Row],[Age]]&lt;18,"child",IF(Passenger[[#This Row],[Age]]&lt;50,"Adult","senior"))</f>
        <v>senior</v>
      </c>
      <c r="I498">
        <v>1</v>
      </c>
      <c r="J498">
        <v>0</v>
      </c>
      <c r="K498">
        <v>36947</v>
      </c>
      <c r="L498" s="3">
        <v>78.2667</v>
      </c>
      <c r="M498" t="s">
        <v>714</v>
      </c>
      <c r="N498" t="s">
        <v>18</v>
      </c>
    </row>
    <row r="499" spans="1:14" x14ac:dyDescent="0.35">
      <c r="A499">
        <v>497</v>
      </c>
      <c r="B499">
        <v>498</v>
      </c>
      <c r="C499">
        <v>0</v>
      </c>
      <c r="D499">
        <v>3</v>
      </c>
      <c r="E499" t="s">
        <v>715</v>
      </c>
      <c r="F499" t="s">
        <v>1222</v>
      </c>
      <c r="G499">
        <v>0</v>
      </c>
      <c r="H499" s="4" t="str">
        <f>IF(Passenger[[#This Row],[Age]]&lt;18,"child",IF(Passenger[[#This Row],[Age]]&lt;50,"Adult","senior"))</f>
        <v>child</v>
      </c>
      <c r="I499">
        <v>0</v>
      </c>
      <c r="J499">
        <v>0</v>
      </c>
      <c r="K499" t="s">
        <v>716</v>
      </c>
      <c r="L499" s="3">
        <v>15.1</v>
      </c>
      <c r="M499">
        <v>0</v>
      </c>
      <c r="N499" t="s">
        <v>14</v>
      </c>
    </row>
    <row r="500" spans="1:14" x14ac:dyDescent="0.35">
      <c r="A500">
        <v>498</v>
      </c>
      <c r="B500">
        <v>499</v>
      </c>
      <c r="C500">
        <v>0</v>
      </c>
      <c r="D500">
        <v>1</v>
      </c>
      <c r="E500" t="s">
        <v>717</v>
      </c>
      <c r="F500" t="s">
        <v>1221</v>
      </c>
      <c r="G500" s="4">
        <v>25</v>
      </c>
      <c r="H500" s="4" t="str">
        <f>IF(Passenger[[#This Row],[Age]]&lt;18,"child",IF(Passenger[[#This Row],[Age]]&lt;50,"Adult","senior"))</f>
        <v>Adult</v>
      </c>
      <c r="I500">
        <v>1</v>
      </c>
      <c r="J500">
        <v>2</v>
      </c>
      <c r="K500">
        <v>113781</v>
      </c>
      <c r="L500" s="3">
        <v>151.55000000000001</v>
      </c>
      <c r="M500" t="s">
        <v>447</v>
      </c>
      <c r="N500" t="s">
        <v>14</v>
      </c>
    </row>
    <row r="501" spans="1:14" x14ac:dyDescent="0.35">
      <c r="A501">
        <v>499</v>
      </c>
      <c r="B501">
        <v>500</v>
      </c>
      <c r="C501">
        <v>0</v>
      </c>
      <c r="D501">
        <v>3</v>
      </c>
      <c r="E501" t="s">
        <v>718</v>
      </c>
      <c r="F501" t="s">
        <v>1222</v>
      </c>
      <c r="G501" s="4">
        <v>24</v>
      </c>
      <c r="H501" s="4" t="str">
        <f>IF(Passenger[[#This Row],[Age]]&lt;18,"child",IF(Passenger[[#This Row],[Age]]&lt;50,"Adult","senior"))</f>
        <v>Adult</v>
      </c>
      <c r="I501">
        <v>0</v>
      </c>
      <c r="J501">
        <v>0</v>
      </c>
      <c r="K501">
        <v>350035</v>
      </c>
      <c r="L501" s="3">
        <v>7.7957999999999998</v>
      </c>
      <c r="M501">
        <v>0</v>
      </c>
      <c r="N501" t="s">
        <v>14</v>
      </c>
    </row>
    <row r="502" spans="1:14" x14ac:dyDescent="0.35">
      <c r="A502">
        <v>500</v>
      </c>
      <c r="B502">
        <v>501</v>
      </c>
      <c r="C502">
        <v>0</v>
      </c>
      <c r="D502">
        <v>3</v>
      </c>
      <c r="E502" t="s">
        <v>719</v>
      </c>
      <c r="F502" t="s">
        <v>1222</v>
      </c>
      <c r="G502" s="4">
        <v>17</v>
      </c>
      <c r="H502" s="4" t="str">
        <f>IF(Passenger[[#This Row],[Age]]&lt;18,"child",IF(Passenger[[#This Row],[Age]]&lt;50,"Adult","senior"))</f>
        <v>child</v>
      </c>
      <c r="I502">
        <v>0</v>
      </c>
      <c r="J502">
        <v>0</v>
      </c>
      <c r="K502">
        <v>315086</v>
      </c>
      <c r="L502" s="3">
        <v>8.6624999999999996</v>
      </c>
      <c r="M502">
        <v>0</v>
      </c>
      <c r="N502" t="s">
        <v>14</v>
      </c>
    </row>
    <row r="503" spans="1:14" x14ac:dyDescent="0.35">
      <c r="A503">
        <v>501</v>
      </c>
      <c r="B503">
        <v>502</v>
      </c>
      <c r="C503">
        <v>0</v>
      </c>
      <c r="D503">
        <v>3</v>
      </c>
      <c r="E503" t="s">
        <v>720</v>
      </c>
      <c r="F503" t="s">
        <v>1221</v>
      </c>
      <c r="G503" s="4">
        <v>21</v>
      </c>
      <c r="H503" s="4" t="str">
        <f>IF(Passenger[[#This Row],[Age]]&lt;18,"child",IF(Passenger[[#This Row],[Age]]&lt;50,"Adult","senior"))</f>
        <v>Adult</v>
      </c>
      <c r="I503">
        <v>0</v>
      </c>
      <c r="J503">
        <v>0</v>
      </c>
      <c r="K503">
        <v>364846</v>
      </c>
      <c r="L503" s="3">
        <v>7.75</v>
      </c>
      <c r="M503">
        <v>0</v>
      </c>
      <c r="N503" t="s">
        <v>25</v>
      </c>
    </row>
    <row r="504" spans="1:14" x14ac:dyDescent="0.35">
      <c r="A504">
        <v>502</v>
      </c>
      <c r="B504">
        <v>503</v>
      </c>
      <c r="C504">
        <v>0</v>
      </c>
      <c r="D504">
        <v>3</v>
      </c>
      <c r="E504" t="s">
        <v>721</v>
      </c>
      <c r="F504" t="s">
        <v>1221</v>
      </c>
      <c r="G504">
        <v>0</v>
      </c>
      <c r="H504" s="4" t="str">
        <f>IF(Passenger[[#This Row],[Age]]&lt;18,"child",IF(Passenger[[#This Row],[Age]]&lt;50,"Adult","senior"))</f>
        <v>child</v>
      </c>
      <c r="I504">
        <v>0</v>
      </c>
      <c r="J504">
        <v>0</v>
      </c>
      <c r="K504">
        <v>330909</v>
      </c>
      <c r="L504" s="3">
        <v>7.6292</v>
      </c>
      <c r="M504">
        <v>0</v>
      </c>
      <c r="N504" t="s">
        <v>25</v>
      </c>
    </row>
    <row r="505" spans="1:14" x14ac:dyDescent="0.35">
      <c r="A505">
        <v>503</v>
      </c>
      <c r="B505">
        <v>504</v>
      </c>
      <c r="C505">
        <v>0</v>
      </c>
      <c r="D505">
        <v>3</v>
      </c>
      <c r="E505" t="s">
        <v>722</v>
      </c>
      <c r="F505" t="s">
        <v>1221</v>
      </c>
      <c r="G505" s="4">
        <v>37</v>
      </c>
      <c r="H505" s="4" t="str">
        <f>IF(Passenger[[#This Row],[Age]]&lt;18,"child",IF(Passenger[[#This Row],[Age]]&lt;50,"Adult","senior"))</f>
        <v>Adult</v>
      </c>
      <c r="I505">
        <v>0</v>
      </c>
      <c r="J505">
        <v>0</v>
      </c>
      <c r="K505">
        <v>4135</v>
      </c>
      <c r="L505" s="3">
        <v>9.5875000000000004</v>
      </c>
      <c r="M505">
        <v>0</v>
      </c>
      <c r="N505" t="s">
        <v>14</v>
      </c>
    </row>
    <row r="506" spans="1:14" x14ac:dyDescent="0.35">
      <c r="A506">
        <v>504</v>
      </c>
      <c r="B506">
        <v>505</v>
      </c>
      <c r="C506">
        <v>1</v>
      </c>
      <c r="D506">
        <v>1</v>
      </c>
      <c r="E506" t="s">
        <v>723</v>
      </c>
      <c r="F506" t="s">
        <v>1221</v>
      </c>
      <c r="G506" s="4">
        <v>16</v>
      </c>
      <c r="H506" s="4" t="str">
        <f>IF(Passenger[[#This Row],[Age]]&lt;18,"child",IF(Passenger[[#This Row],[Age]]&lt;50,"Adult","senior"))</f>
        <v>child</v>
      </c>
      <c r="I506">
        <v>0</v>
      </c>
      <c r="J506">
        <v>0</v>
      </c>
      <c r="K506">
        <v>110152</v>
      </c>
      <c r="L506" s="3">
        <v>86.5</v>
      </c>
      <c r="M506" t="s">
        <v>724</v>
      </c>
      <c r="N506" t="s">
        <v>14</v>
      </c>
    </row>
    <row r="507" spans="1:14" x14ac:dyDescent="0.35">
      <c r="A507">
        <v>505</v>
      </c>
      <c r="B507">
        <v>506</v>
      </c>
      <c r="C507">
        <v>0</v>
      </c>
      <c r="D507">
        <v>1</v>
      </c>
      <c r="E507" t="s">
        <v>725</v>
      </c>
      <c r="F507" t="s">
        <v>1222</v>
      </c>
      <c r="G507" s="4">
        <v>18</v>
      </c>
      <c r="H507" s="4" t="str">
        <f>IF(Passenger[[#This Row],[Age]]&lt;18,"child",IF(Passenger[[#This Row],[Age]]&lt;50,"Adult","senior"))</f>
        <v>Adult</v>
      </c>
      <c r="I507">
        <v>1</v>
      </c>
      <c r="J507">
        <v>0</v>
      </c>
      <c r="K507" t="s">
        <v>460</v>
      </c>
      <c r="L507" s="3">
        <v>108.9</v>
      </c>
      <c r="M507" t="s">
        <v>461</v>
      </c>
      <c r="N507" t="s">
        <v>18</v>
      </c>
    </row>
    <row r="508" spans="1:14" x14ac:dyDescent="0.35">
      <c r="A508">
        <v>506</v>
      </c>
      <c r="B508">
        <v>507</v>
      </c>
      <c r="C508">
        <v>1</v>
      </c>
      <c r="D508">
        <v>2</v>
      </c>
      <c r="E508" t="s">
        <v>726</v>
      </c>
      <c r="F508" t="s">
        <v>1221</v>
      </c>
      <c r="G508" s="4">
        <v>33</v>
      </c>
      <c r="H508" s="4" t="str">
        <f>IF(Passenger[[#This Row],[Age]]&lt;18,"child",IF(Passenger[[#This Row],[Age]]&lt;50,"Adult","senior"))</f>
        <v>Adult</v>
      </c>
      <c r="I508">
        <v>0</v>
      </c>
      <c r="J508">
        <v>2</v>
      </c>
      <c r="K508">
        <v>26360</v>
      </c>
      <c r="L508" s="3">
        <v>26</v>
      </c>
      <c r="M508">
        <v>0</v>
      </c>
      <c r="N508" t="s">
        <v>14</v>
      </c>
    </row>
    <row r="509" spans="1:14" x14ac:dyDescent="0.35">
      <c r="A509">
        <v>507</v>
      </c>
      <c r="B509">
        <v>508</v>
      </c>
      <c r="C509">
        <v>1</v>
      </c>
      <c r="D509">
        <v>1</v>
      </c>
      <c r="E509" t="s">
        <v>727</v>
      </c>
      <c r="F509" t="s">
        <v>1222</v>
      </c>
      <c r="G509">
        <v>0</v>
      </c>
      <c r="H509" s="4" t="str">
        <f>IF(Passenger[[#This Row],[Age]]&lt;18,"child",IF(Passenger[[#This Row],[Age]]&lt;50,"Adult","senior"))</f>
        <v>child</v>
      </c>
      <c r="I509">
        <v>0</v>
      </c>
      <c r="J509">
        <v>0</v>
      </c>
      <c r="K509">
        <v>111427</v>
      </c>
      <c r="L509" s="3">
        <v>26.55</v>
      </c>
      <c r="M509">
        <v>0</v>
      </c>
      <c r="N509" t="s">
        <v>14</v>
      </c>
    </row>
    <row r="510" spans="1:14" x14ac:dyDescent="0.35">
      <c r="A510">
        <v>508</v>
      </c>
      <c r="B510">
        <v>509</v>
      </c>
      <c r="C510">
        <v>0</v>
      </c>
      <c r="D510">
        <v>3</v>
      </c>
      <c r="E510" t="s">
        <v>728</v>
      </c>
      <c r="F510" t="s">
        <v>1222</v>
      </c>
      <c r="G510" s="4">
        <v>28</v>
      </c>
      <c r="H510" s="4" t="str">
        <f>IF(Passenger[[#This Row],[Age]]&lt;18,"child",IF(Passenger[[#This Row],[Age]]&lt;50,"Adult","senior"))</f>
        <v>Adult</v>
      </c>
      <c r="I510">
        <v>0</v>
      </c>
      <c r="J510">
        <v>0</v>
      </c>
      <c r="K510" t="s">
        <v>729</v>
      </c>
      <c r="L510" s="3">
        <v>22.524999999999999</v>
      </c>
      <c r="M510">
        <v>0</v>
      </c>
      <c r="N510" t="s">
        <v>14</v>
      </c>
    </row>
    <row r="511" spans="1:14" x14ac:dyDescent="0.35">
      <c r="A511">
        <v>509</v>
      </c>
      <c r="B511">
        <v>510</v>
      </c>
      <c r="C511">
        <v>1</v>
      </c>
      <c r="D511">
        <v>3</v>
      </c>
      <c r="E511" t="s">
        <v>730</v>
      </c>
      <c r="F511" t="s">
        <v>1222</v>
      </c>
      <c r="G511" s="4">
        <v>26</v>
      </c>
      <c r="H511" s="4" t="str">
        <f>IF(Passenger[[#This Row],[Age]]&lt;18,"child",IF(Passenger[[#This Row],[Age]]&lt;50,"Adult","senior"))</f>
        <v>Adult</v>
      </c>
      <c r="I511">
        <v>0</v>
      </c>
      <c r="J511">
        <v>0</v>
      </c>
      <c r="K511">
        <v>1601</v>
      </c>
      <c r="L511" s="3">
        <v>56.495800000000003</v>
      </c>
      <c r="M511">
        <v>0</v>
      </c>
      <c r="N511" t="s">
        <v>14</v>
      </c>
    </row>
    <row r="512" spans="1:14" x14ac:dyDescent="0.35">
      <c r="A512">
        <v>510</v>
      </c>
      <c r="B512">
        <v>511</v>
      </c>
      <c r="C512">
        <v>1</v>
      </c>
      <c r="D512">
        <v>3</v>
      </c>
      <c r="E512" t="s">
        <v>731</v>
      </c>
      <c r="F512" t="s">
        <v>1222</v>
      </c>
      <c r="G512" s="4">
        <v>29</v>
      </c>
      <c r="H512" s="4" t="str">
        <f>IF(Passenger[[#This Row],[Age]]&lt;18,"child",IF(Passenger[[#This Row],[Age]]&lt;50,"Adult","senior"))</f>
        <v>Adult</v>
      </c>
      <c r="I512">
        <v>0</v>
      </c>
      <c r="J512">
        <v>0</v>
      </c>
      <c r="K512">
        <v>382651</v>
      </c>
      <c r="L512" s="3">
        <v>7.75</v>
      </c>
      <c r="M512">
        <v>0</v>
      </c>
      <c r="N512" t="s">
        <v>25</v>
      </c>
    </row>
    <row r="513" spans="1:14" x14ac:dyDescent="0.35">
      <c r="A513">
        <v>511</v>
      </c>
      <c r="B513">
        <v>512</v>
      </c>
      <c r="C513">
        <v>0</v>
      </c>
      <c r="D513">
        <v>3</v>
      </c>
      <c r="E513" t="s">
        <v>732</v>
      </c>
      <c r="F513" t="s">
        <v>1222</v>
      </c>
      <c r="G513">
        <v>0</v>
      </c>
      <c r="H513" s="4" t="str">
        <f>IF(Passenger[[#This Row],[Age]]&lt;18,"child",IF(Passenger[[#This Row],[Age]]&lt;50,"Adult","senior"))</f>
        <v>child</v>
      </c>
      <c r="I513">
        <v>0</v>
      </c>
      <c r="J513">
        <v>0</v>
      </c>
      <c r="K513" t="s">
        <v>733</v>
      </c>
      <c r="L513" s="3">
        <v>8.0500000000000007</v>
      </c>
      <c r="M513">
        <v>0</v>
      </c>
      <c r="N513" t="s">
        <v>14</v>
      </c>
    </row>
    <row r="514" spans="1:14" x14ac:dyDescent="0.35">
      <c r="A514">
        <v>512</v>
      </c>
      <c r="B514">
        <v>513</v>
      </c>
      <c r="C514">
        <v>1</v>
      </c>
      <c r="D514">
        <v>1</v>
      </c>
      <c r="E514" t="s">
        <v>734</v>
      </c>
      <c r="F514" t="s">
        <v>1222</v>
      </c>
      <c r="G514" s="4">
        <v>36</v>
      </c>
      <c r="H514" s="4" t="str">
        <f>IF(Passenger[[#This Row],[Age]]&lt;18,"child",IF(Passenger[[#This Row],[Age]]&lt;50,"Adult","senior"))</f>
        <v>Adult</v>
      </c>
      <c r="I514">
        <v>0</v>
      </c>
      <c r="J514">
        <v>0</v>
      </c>
      <c r="K514" t="s">
        <v>735</v>
      </c>
      <c r="L514" s="3">
        <v>26.287500000000001</v>
      </c>
      <c r="M514" t="s">
        <v>736</v>
      </c>
      <c r="N514" t="s">
        <v>14</v>
      </c>
    </row>
    <row r="515" spans="1:14" x14ac:dyDescent="0.35">
      <c r="A515">
        <v>513</v>
      </c>
      <c r="B515">
        <v>514</v>
      </c>
      <c r="C515">
        <v>1</v>
      </c>
      <c r="D515">
        <v>1</v>
      </c>
      <c r="E515" t="s">
        <v>737</v>
      </c>
      <c r="F515" t="s">
        <v>1221</v>
      </c>
      <c r="G515" s="4">
        <v>54</v>
      </c>
      <c r="H515" s="4" t="str">
        <f>IF(Passenger[[#This Row],[Age]]&lt;18,"child",IF(Passenger[[#This Row],[Age]]&lt;50,"Adult","senior"))</f>
        <v>senior</v>
      </c>
      <c r="I515">
        <v>1</v>
      </c>
      <c r="J515">
        <v>0</v>
      </c>
      <c r="K515" t="s">
        <v>738</v>
      </c>
      <c r="L515" s="3">
        <v>59.4</v>
      </c>
      <c r="M515">
        <v>0</v>
      </c>
      <c r="N515" t="s">
        <v>18</v>
      </c>
    </row>
    <row r="516" spans="1:14" x14ac:dyDescent="0.35">
      <c r="A516">
        <v>514</v>
      </c>
      <c r="B516">
        <v>515</v>
      </c>
      <c r="C516">
        <v>0</v>
      </c>
      <c r="D516">
        <v>3</v>
      </c>
      <c r="E516" t="s">
        <v>739</v>
      </c>
      <c r="F516" t="s">
        <v>1222</v>
      </c>
      <c r="G516" s="4">
        <v>24</v>
      </c>
      <c r="H516" s="4" t="str">
        <f>IF(Passenger[[#This Row],[Age]]&lt;18,"child",IF(Passenger[[#This Row],[Age]]&lt;50,"Adult","senior"))</f>
        <v>Adult</v>
      </c>
      <c r="I516">
        <v>0</v>
      </c>
      <c r="J516">
        <v>0</v>
      </c>
      <c r="K516">
        <v>349209</v>
      </c>
      <c r="L516" s="3">
        <v>7.4958</v>
      </c>
      <c r="M516">
        <v>0</v>
      </c>
      <c r="N516" t="s">
        <v>14</v>
      </c>
    </row>
    <row r="517" spans="1:14" x14ac:dyDescent="0.35">
      <c r="A517">
        <v>515</v>
      </c>
      <c r="B517">
        <v>516</v>
      </c>
      <c r="C517">
        <v>0</v>
      </c>
      <c r="D517">
        <v>1</v>
      </c>
      <c r="E517" t="s">
        <v>740</v>
      </c>
      <c r="F517" t="s">
        <v>1222</v>
      </c>
      <c r="G517" s="4">
        <v>47</v>
      </c>
      <c r="H517" s="4" t="str">
        <f>IF(Passenger[[#This Row],[Age]]&lt;18,"child",IF(Passenger[[#This Row],[Age]]&lt;50,"Adult","senior"))</f>
        <v>Adult</v>
      </c>
      <c r="I517">
        <v>0</v>
      </c>
      <c r="J517">
        <v>0</v>
      </c>
      <c r="K517">
        <v>36967</v>
      </c>
      <c r="L517" s="3">
        <v>34.020800000000001</v>
      </c>
      <c r="M517" t="s">
        <v>741</v>
      </c>
      <c r="N517" t="s">
        <v>14</v>
      </c>
    </row>
    <row r="518" spans="1:14" x14ac:dyDescent="0.35">
      <c r="A518">
        <v>516</v>
      </c>
      <c r="B518">
        <v>517</v>
      </c>
      <c r="C518">
        <v>1</v>
      </c>
      <c r="D518">
        <v>2</v>
      </c>
      <c r="E518" t="s">
        <v>742</v>
      </c>
      <c r="F518" t="s">
        <v>1221</v>
      </c>
      <c r="G518" s="4">
        <v>34</v>
      </c>
      <c r="H518" s="4" t="str">
        <f>IF(Passenger[[#This Row],[Age]]&lt;18,"child",IF(Passenger[[#This Row],[Age]]&lt;50,"Adult","senior"))</f>
        <v>Adult</v>
      </c>
      <c r="I518">
        <v>0</v>
      </c>
      <c r="J518">
        <v>0</v>
      </c>
      <c r="K518" t="s">
        <v>743</v>
      </c>
      <c r="L518" s="3">
        <v>10.5</v>
      </c>
      <c r="M518" t="s">
        <v>115</v>
      </c>
      <c r="N518" t="s">
        <v>14</v>
      </c>
    </row>
    <row r="519" spans="1:14" x14ac:dyDescent="0.35">
      <c r="A519">
        <v>517</v>
      </c>
      <c r="B519">
        <v>518</v>
      </c>
      <c r="C519">
        <v>0</v>
      </c>
      <c r="D519">
        <v>3</v>
      </c>
      <c r="E519" t="s">
        <v>744</v>
      </c>
      <c r="F519" t="s">
        <v>1222</v>
      </c>
      <c r="G519">
        <v>0</v>
      </c>
      <c r="H519" s="4" t="str">
        <f>IF(Passenger[[#This Row],[Age]]&lt;18,"child",IF(Passenger[[#This Row],[Age]]&lt;50,"Adult","senior"))</f>
        <v>child</v>
      </c>
      <c r="I519">
        <v>0</v>
      </c>
      <c r="J519">
        <v>0</v>
      </c>
      <c r="K519">
        <v>371110</v>
      </c>
      <c r="L519" s="3">
        <v>24.15</v>
      </c>
      <c r="M519">
        <v>0</v>
      </c>
      <c r="N519" t="s">
        <v>25</v>
      </c>
    </row>
    <row r="520" spans="1:14" x14ac:dyDescent="0.35">
      <c r="A520">
        <v>518</v>
      </c>
      <c r="B520">
        <v>519</v>
      </c>
      <c r="C520">
        <v>1</v>
      </c>
      <c r="D520">
        <v>2</v>
      </c>
      <c r="E520" t="s">
        <v>745</v>
      </c>
      <c r="F520" t="s">
        <v>1221</v>
      </c>
      <c r="G520" s="4">
        <v>36</v>
      </c>
      <c r="H520" s="4" t="str">
        <f>IF(Passenger[[#This Row],[Age]]&lt;18,"child",IF(Passenger[[#This Row],[Age]]&lt;50,"Adult","senior"))</f>
        <v>Adult</v>
      </c>
      <c r="I520">
        <v>1</v>
      </c>
      <c r="J520">
        <v>0</v>
      </c>
      <c r="K520">
        <v>226875</v>
      </c>
      <c r="L520" s="3">
        <v>26</v>
      </c>
      <c r="M520">
        <v>0</v>
      </c>
      <c r="N520" t="s">
        <v>14</v>
      </c>
    </row>
    <row r="521" spans="1:14" x14ac:dyDescent="0.35">
      <c r="A521">
        <v>519</v>
      </c>
      <c r="B521">
        <v>520</v>
      </c>
      <c r="C521">
        <v>0</v>
      </c>
      <c r="D521">
        <v>3</v>
      </c>
      <c r="E521" t="s">
        <v>746</v>
      </c>
      <c r="F521" t="s">
        <v>1222</v>
      </c>
      <c r="G521" s="4">
        <v>32</v>
      </c>
      <c r="H521" s="4" t="str">
        <f>IF(Passenger[[#This Row],[Age]]&lt;18,"child",IF(Passenger[[#This Row],[Age]]&lt;50,"Adult","senior"))</f>
        <v>Adult</v>
      </c>
      <c r="I521">
        <v>0</v>
      </c>
      <c r="J521">
        <v>0</v>
      </c>
      <c r="K521">
        <v>349242</v>
      </c>
      <c r="L521" s="3">
        <v>7.8958000000000004</v>
      </c>
      <c r="M521">
        <v>0</v>
      </c>
      <c r="N521" t="s">
        <v>14</v>
      </c>
    </row>
    <row r="522" spans="1:14" x14ac:dyDescent="0.35">
      <c r="A522">
        <v>520</v>
      </c>
      <c r="B522">
        <v>521</v>
      </c>
      <c r="C522">
        <v>1</v>
      </c>
      <c r="D522">
        <v>1</v>
      </c>
      <c r="E522" t="s">
        <v>747</v>
      </c>
      <c r="F522" t="s">
        <v>1221</v>
      </c>
      <c r="G522" s="4">
        <v>30</v>
      </c>
      <c r="H522" s="4" t="str">
        <f>IF(Passenger[[#This Row],[Age]]&lt;18,"child",IF(Passenger[[#This Row],[Age]]&lt;50,"Adult","senior"))</f>
        <v>Adult</v>
      </c>
      <c r="I522">
        <v>0</v>
      </c>
      <c r="J522">
        <v>0</v>
      </c>
      <c r="K522">
        <v>12749</v>
      </c>
      <c r="L522" s="3">
        <v>93.5</v>
      </c>
      <c r="M522" t="s">
        <v>748</v>
      </c>
      <c r="N522" t="s">
        <v>14</v>
      </c>
    </row>
    <row r="523" spans="1:14" x14ac:dyDescent="0.35">
      <c r="A523">
        <v>521</v>
      </c>
      <c r="B523">
        <v>522</v>
      </c>
      <c r="C523">
        <v>0</v>
      </c>
      <c r="D523">
        <v>3</v>
      </c>
      <c r="E523" t="s">
        <v>749</v>
      </c>
      <c r="F523" t="s">
        <v>1222</v>
      </c>
      <c r="G523" s="4">
        <v>22</v>
      </c>
      <c r="H523" s="4" t="str">
        <f>IF(Passenger[[#This Row],[Age]]&lt;18,"child",IF(Passenger[[#This Row],[Age]]&lt;50,"Adult","senior"))</f>
        <v>Adult</v>
      </c>
      <c r="I523">
        <v>0</v>
      </c>
      <c r="J523">
        <v>0</v>
      </c>
      <c r="K523">
        <v>349252</v>
      </c>
      <c r="L523" s="3">
        <v>7.8958000000000004</v>
      </c>
      <c r="M523">
        <v>0</v>
      </c>
      <c r="N523" t="s">
        <v>14</v>
      </c>
    </row>
    <row r="524" spans="1:14" x14ac:dyDescent="0.35">
      <c r="A524">
        <v>522</v>
      </c>
      <c r="B524">
        <v>523</v>
      </c>
      <c r="C524">
        <v>0</v>
      </c>
      <c r="D524">
        <v>3</v>
      </c>
      <c r="E524" t="s">
        <v>750</v>
      </c>
      <c r="F524" t="s">
        <v>1222</v>
      </c>
      <c r="G524">
        <v>0</v>
      </c>
      <c r="H524" s="4" t="str">
        <f>IF(Passenger[[#This Row],[Age]]&lt;18,"child",IF(Passenger[[#This Row],[Age]]&lt;50,"Adult","senior"))</f>
        <v>child</v>
      </c>
      <c r="I524">
        <v>0</v>
      </c>
      <c r="J524">
        <v>0</v>
      </c>
      <c r="K524">
        <v>2624</v>
      </c>
      <c r="L524" s="3">
        <v>7.2249999999999996</v>
      </c>
      <c r="M524">
        <v>0</v>
      </c>
      <c r="N524" t="s">
        <v>18</v>
      </c>
    </row>
    <row r="525" spans="1:14" x14ac:dyDescent="0.35">
      <c r="A525">
        <v>523</v>
      </c>
      <c r="B525">
        <v>524</v>
      </c>
      <c r="C525">
        <v>1</v>
      </c>
      <c r="D525">
        <v>1</v>
      </c>
      <c r="E525" t="s">
        <v>751</v>
      </c>
      <c r="F525" t="s">
        <v>1221</v>
      </c>
      <c r="G525" s="4">
        <v>44</v>
      </c>
      <c r="H525" s="4" t="str">
        <f>IF(Passenger[[#This Row],[Age]]&lt;18,"child",IF(Passenger[[#This Row],[Age]]&lt;50,"Adult","senior"))</f>
        <v>Adult</v>
      </c>
      <c r="I525">
        <v>0</v>
      </c>
      <c r="J525">
        <v>1</v>
      </c>
      <c r="K525">
        <v>111361</v>
      </c>
      <c r="L525" s="3">
        <v>57.979199999999999</v>
      </c>
      <c r="M525" t="s">
        <v>495</v>
      </c>
      <c r="N525" t="s">
        <v>18</v>
      </c>
    </row>
    <row r="526" spans="1:14" x14ac:dyDescent="0.35">
      <c r="A526">
        <v>524</v>
      </c>
      <c r="B526">
        <v>525</v>
      </c>
      <c r="C526">
        <v>0</v>
      </c>
      <c r="D526">
        <v>3</v>
      </c>
      <c r="E526" t="s">
        <v>752</v>
      </c>
      <c r="F526" t="s">
        <v>1222</v>
      </c>
      <c r="G526">
        <v>0</v>
      </c>
      <c r="H526" s="4" t="str">
        <f>IF(Passenger[[#This Row],[Age]]&lt;18,"child",IF(Passenger[[#This Row],[Age]]&lt;50,"Adult","senior"))</f>
        <v>child</v>
      </c>
      <c r="I526">
        <v>0</v>
      </c>
      <c r="J526">
        <v>0</v>
      </c>
      <c r="K526">
        <v>2700</v>
      </c>
      <c r="L526" s="3">
        <v>7.2291999999999996</v>
      </c>
      <c r="M526">
        <v>0</v>
      </c>
      <c r="N526" t="s">
        <v>18</v>
      </c>
    </row>
    <row r="527" spans="1:14" x14ac:dyDescent="0.35">
      <c r="A527">
        <v>525</v>
      </c>
      <c r="B527">
        <v>526</v>
      </c>
      <c r="C527">
        <v>0</v>
      </c>
      <c r="D527">
        <v>3</v>
      </c>
      <c r="E527" t="s">
        <v>753</v>
      </c>
      <c r="F527" t="s">
        <v>1222</v>
      </c>
      <c r="G527" s="4">
        <v>40.5</v>
      </c>
      <c r="H527" s="4" t="str">
        <f>IF(Passenger[[#This Row],[Age]]&lt;18,"child",IF(Passenger[[#This Row],[Age]]&lt;50,"Adult","senior"))</f>
        <v>Adult</v>
      </c>
      <c r="I527">
        <v>0</v>
      </c>
      <c r="J527">
        <v>0</v>
      </c>
      <c r="K527">
        <v>367232</v>
      </c>
      <c r="L527" s="3">
        <v>7.75</v>
      </c>
      <c r="M527">
        <v>0</v>
      </c>
      <c r="N527" t="s">
        <v>25</v>
      </c>
    </row>
    <row r="528" spans="1:14" x14ac:dyDescent="0.35">
      <c r="A528">
        <v>526</v>
      </c>
      <c r="B528">
        <v>527</v>
      </c>
      <c r="C528">
        <v>1</v>
      </c>
      <c r="D528">
        <v>2</v>
      </c>
      <c r="E528" t="s">
        <v>754</v>
      </c>
      <c r="F528" t="s">
        <v>1221</v>
      </c>
      <c r="G528" s="4">
        <v>50</v>
      </c>
      <c r="H528" s="4" t="str">
        <f>IF(Passenger[[#This Row],[Age]]&lt;18,"child",IF(Passenger[[#This Row],[Age]]&lt;50,"Adult","senior"))</f>
        <v>senior</v>
      </c>
      <c r="I528">
        <v>0</v>
      </c>
      <c r="J528">
        <v>0</v>
      </c>
      <c r="K528" t="s">
        <v>755</v>
      </c>
      <c r="L528" s="3">
        <v>10.5</v>
      </c>
      <c r="M528">
        <v>0</v>
      </c>
      <c r="N528" t="s">
        <v>14</v>
      </c>
    </row>
    <row r="529" spans="1:14" x14ac:dyDescent="0.35">
      <c r="A529">
        <v>527</v>
      </c>
      <c r="B529">
        <v>528</v>
      </c>
      <c r="C529">
        <v>0</v>
      </c>
      <c r="D529">
        <v>1</v>
      </c>
      <c r="E529" t="s">
        <v>756</v>
      </c>
      <c r="F529" t="s">
        <v>1222</v>
      </c>
      <c r="G529">
        <v>0</v>
      </c>
      <c r="H529" s="4" t="str">
        <f>IF(Passenger[[#This Row],[Age]]&lt;18,"child",IF(Passenger[[#This Row],[Age]]&lt;50,"Adult","senior"))</f>
        <v>child</v>
      </c>
      <c r="I529">
        <v>0</v>
      </c>
      <c r="J529">
        <v>0</v>
      </c>
      <c r="K529" t="s">
        <v>757</v>
      </c>
      <c r="L529" s="3">
        <v>221.7792</v>
      </c>
      <c r="M529" t="s">
        <v>758</v>
      </c>
      <c r="N529" t="s">
        <v>14</v>
      </c>
    </row>
    <row r="530" spans="1:14" x14ac:dyDescent="0.35">
      <c r="A530">
        <v>528</v>
      </c>
      <c r="B530">
        <v>529</v>
      </c>
      <c r="C530">
        <v>0</v>
      </c>
      <c r="D530">
        <v>3</v>
      </c>
      <c r="E530" t="s">
        <v>759</v>
      </c>
      <c r="F530" t="s">
        <v>1222</v>
      </c>
      <c r="G530" s="4">
        <v>39</v>
      </c>
      <c r="H530" s="4" t="str">
        <f>IF(Passenger[[#This Row],[Age]]&lt;18,"child",IF(Passenger[[#This Row],[Age]]&lt;50,"Adult","senior"))</f>
        <v>Adult</v>
      </c>
      <c r="I530">
        <v>0</v>
      </c>
      <c r="J530">
        <v>0</v>
      </c>
      <c r="K530">
        <v>3101296</v>
      </c>
      <c r="L530" s="3">
        <v>7.9249999999999998</v>
      </c>
      <c r="M530">
        <v>0</v>
      </c>
      <c r="N530" t="s">
        <v>14</v>
      </c>
    </row>
    <row r="531" spans="1:14" x14ac:dyDescent="0.35">
      <c r="A531">
        <v>529</v>
      </c>
      <c r="B531">
        <v>530</v>
      </c>
      <c r="C531">
        <v>0</v>
      </c>
      <c r="D531">
        <v>2</v>
      </c>
      <c r="E531" t="s">
        <v>760</v>
      </c>
      <c r="F531" t="s">
        <v>1222</v>
      </c>
      <c r="G531" s="4">
        <v>23</v>
      </c>
      <c r="H531" s="4" t="str">
        <f>IF(Passenger[[#This Row],[Age]]&lt;18,"child",IF(Passenger[[#This Row],[Age]]&lt;50,"Adult","senior"))</f>
        <v>Adult</v>
      </c>
      <c r="I531">
        <v>2</v>
      </c>
      <c r="J531">
        <v>1</v>
      </c>
      <c r="K531">
        <v>29104</v>
      </c>
      <c r="L531" s="3">
        <v>11.5</v>
      </c>
      <c r="M531">
        <v>0</v>
      </c>
      <c r="N531" t="s">
        <v>14</v>
      </c>
    </row>
    <row r="532" spans="1:14" x14ac:dyDescent="0.35">
      <c r="A532">
        <v>530</v>
      </c>
      <c r="B532">
        <v>531</v>
      </c>
      <c r="C532">
        <v>1</v>
      </c>
      <c r="D532">
        <v>2</v>
      </c>
      <c r="E532" t="s">
        <v>761</v>
      </c>
      <c r="F532" t="s">
        <v>1221</v>
      </c>
      <c r="G532" s="4">
        <v>2</v>
      </c>
      <c r="H532" s="4" t="str">
        <f>IF(Passenger[[#This Row],[Age]]&lt;18,"child",IF(Passenger[[#This Row],[Age]]&lt;50,"Adult","senior"))</f>
        <v>child</v>
      </c>
      <c r="I532">
        <v>1</v>
      </c>
      <c r="J532">
        <v>1</v>
      </c>
      <c r="K532">
        <v>26360</v>
      </c>
      <c r="L532" s="3">
        <v>26</v>
      </c>
      <c r="M532">
        <v>0</v>
      </c>
      <c r="N532" t="s">
        <v>14</v>
      </c>
    </row>
    <row r="533" spans="1:14" x14ac:dyDescent="0.35">
      <c r="A533">
        <v>531</v>
      </c>
      <c r="B533">
        <v>532</v>
      </c>
      <c r="C533">
        <v>0</v>
      </c>
      <c r="D533">
        <v>3</v>
      </c>
      <c r="E533" t="s">
        <v>762</v>
      </c>
      <c r="F533" t="s">
        <v>1222</v>
      </c>
      <c r="G533">
        <v>0</v>
      </c>
      <c r="H533" s="4" t="str">
        <f>IF(Passenger[[#This Row],[Age]]&lt;18,"child",IF(Passenger[[#This Row],[Age]]&lt;50,"Adult","senior"))</f>
        <v>child</v>
      </c>
      <c r="I533">
        <v>0</v>
      </c>
      <c r="J533">
        <v>0</v>
      </c>
      <c r="K533">
        <v>2641</v>
      </c>
      <c r="L533" s="3">
        <v>7.2291999999999996</v>
      </c>
      <c r="M533">
        <v>0</v>
      </c>
      <c r="N533" t="s">
        <v>18</v>
      </c>
    </row>
    <row r="534" spans="1:14" x14ac:dyDescent="0.35">
      <c r="A534">
        <v>532</v>
      </c>
      <c r="B534">
        <v>533</v>
      </c>
      <c r="C534">
        <v>0</v>
      </c>
      <c r="D534">
        <v>3</v>
      </c>
      <c r="E534" t="s">
        <v>763</v>
      </c>
      <c r="F534" t="s">
        <v>1222</v>
      </c>
      <c r="G534" s="4">
        <v>17</v>
      </c>
      <c r="H534" s="4" t="str">
        <f>IF(Passenger[[#This Row],[Age]]&lt;18,"child",IF(Passenger[[#This Row],[Age]]&lt;50,"Adult","senior"))</f>
        <v>child</v>
      </c>
      <c r="I534">
        <v>1</v>
      </c>
      <c r="J534">
        <v>1</v>
      </c>
      <c r="K534">
        <v>2690</v>
      </c>
      <c r="L534" s="3">
        <v>7.2291999999999996</v>
      </c>
      <c r="M534">
        <v>0</v>
      </c>
      <c r="N534" t="s">
        <v>18</v>
      </c>
    </row>
    <row r="535" spans="1:14" x14ac:dyDescent="0.35">
      <c r="A535">
        <v>533</v>
      </c>
      <c r="B535">
        <v>534</v>
      </c>
      <c r="C535">
        <v>1</v>
      </c>
      <c r="D535">
        <v>3</v>
      </c>
      <c r="E535" t="s">
        <v>764</v>
      </c>
      <c r="F535" t="s">
        <v>1221</v>
      </c>
      <c r="G535">
        <v>0</v>
      </c>
      <c r="H535" s="4" t="str">
        <f>IF(Passenger[[#This Row],[Age]]&lt;18,"child",IF(Passenger[[#This Row],[Age]]&lt;50,"Adult","senior"))</f>
        <v>child</v>
      </c>
      <c r="I535">
        <v>0</v>
      </c>
      <c r="J535">
        <v>2</v>
      </c>
      <c r="K535">
        <v>2668</v>
      </c>
      <c r="L535" s="3">
        <v>22.3583</v>
      </c>
      <c r="M535">
        <v>0</v>
      </c>
      <c r="N535" t="s">
        <v>18</v>
      </c>
    </row>
    <row r="536" spans="1:14" x14ac:dyDescent="0.35">
      <c r="A536">
        <v>534</v>
      </c>
      <c r="B536">
        <v>535</v>
      </c>
      <c r="C536">
        <v>0</v>
      </c>
      <c r="D536">
        <v>3</v>
      </c>
      <c r="E536" t="s">
        <v>765</v>
      </c>
      <c r="F536" t="s">
        <v>1221</v>
      </c>
      <c r="G536" s="4">
        <v>30</v>
      </c>
      <c r="H536" s="4" t="str">
        <f>IF(Passenger[[#This Row],[Age]]&lt;18,"child",IF(Passenger[[#This Row],[Age]]&lt;50,"Adult","senior"))</f>
        <v>Adult</v>
      </c>
      <c r="I536">
        <v>0</v>
      </c>
      <c r="J536">
        <v>0</v>
      </c>
      <c r="K536">
        <v>315084</v>
      </c>
      <c r="L536" s="3">
        <v>8.6624999999999996</v>
      </c>
      <c r="M536">
        <v>0</v>
      </c>
      <c r="N536" t="s">
        <v>14</v>
      </c>
    </row>
    <row r="537" spans="1:14" x14ac:dyDescent="0.35">
      <c r="A537">
        <v>535</v>
      </c>
      <c r="B537">
        <v>536</v>
      </c>
      <c r="C537">
        <v>1</v>
      </c>
      <c r="D537">
        <v>2</v>
      </c>
      <c r="E537" t="s">
        <v>766</v>
      </c>
      <c r="F537" t="s">
        <v>1221</v>
      </c>
      <c r="G537" s="4">
        <v>7</v>
      </c>
      <c r="H537" s="4" t="str">
        <f>IF(Passenger[[#This Row],[Age]]&lt;18,"child",IF(Passenger[[#This Row],[Age]]&lt;50,"Adult","senior"))</f>
        <v>child</v>
      </c>
      <c r="I537">
        <v>0</v>
      </c>
      <c r="J537">
        <v>2</v>
      </c>
      <c r="K537" t="s">
        <v>475</v>
      </c>
      <c r="L537" s="3">
        <v>26.25</v>
      </c>
      <c r="M537">
        <v>0</v>
      </c>
      <c r="N537" t="s">
        <v>14</v>
      </c>
    </row>
    <row r="538" spans="1:14" x14ac:dyDescent="0.35">
      <c r="A538">
        <v>536</v>
      </c>
      <c r="B538">
        <v>537</v>
      </c>
      <c r="C538">
        <v>0</v>
      </c>
      <c r="D538">
        <v>1</v>
      </c>
      <c r="E538" t="s">
        <v>767</v>
      </c>
      <c r="F538" t="s">
        <v>1222</v>
      </c>
      <c r="G538" s="4">
        <v>45</v>
      </c>
      <c r="H538" s="4" t="str">
        <f>IF(Passenger[[#This Row],[Age]]&lt;18,"child",IF(Passenger[[#This Row],[Age]]&lt;50,"Adult","senior"))</f>
        <v>Adult</v>
      </c>
      <c r="I538">
        <v>0</v>
      </c>
      <c r="J538">
        <v>0</v>
      </c>
      <c r="K538">
        <v>113050</v>
      </c>
      <c r="L538" s="3">
        <v>26.55</v>
      </c>
      <c r="M538" t="s">
        <v>768</v>
      </c>
      <c r="N538" t="s">
        <v>14</v>
      </c>
    </row>
    <row r="539" spans="1:14" x14ac:dyDescent="0.35">
      <c r="A539">
        <v>537</v>
      </c>
      <c r="B539">
        <v>538</v>
      </c>
      <c r="C539">
        <v>1</v>
      </c>
      <c r="D539">
        <v>1</v>
      </c>
      <c r="E539" t="s">
        <v>769</v>
      </c>
      <c r="F539" t="s">
        <v>1221</v>
      </c>
      <c r="G539" s="4">
        <v>30</v>
      </c>
      <c r="H539" s="4" t="str">
        <f>IF(Passenger[[#This Row],[Age]]&lt;18,"child",IF(Passenger[[#This Row],[Age]]&lt;50,"Adult","senior"))</f>
        <v>Adult</v>
      </c>
      <c r="I539">
        <v>0</v>
      </c>
      <c r="J539">
        <v>0</v>
      </c>
      <c r="K539" t="s">
        <v>770</v>
      </c>
      <c r="L539" s="3">
        <v>106.425</v>
      </c>
      <c r="M539">
        <v>0</v>
      </c>
      <c r="N539" t="s">
        <v>18</v>
      </c>
    </row>
    <row r="540" spans="1:14" x14ac:dyDescent="0.35">
      <c r="A540">
        <v>538</v>
      </c>
      <c r="B540">
        <v>539</v>
      </c>
      <c r="C540">
        <v>0</v>
      </c>
      <c r="D540">
        <v>3</v>
      </c>
      <c r="E540" t="s">
        <v>771</v>
      </c>
      <c r="F540" t="s">
        <v>1222</v>
      </c>
      <c r="G540">
        <v>0</v>
      </c>
      <c r="H540" s="4" t="str">
        <f>IF(Passenger[[#This Row],[Age]]&lt;18,"child",IF(Passenger[[#This Row],[Age]]&lt;50,"Adult","senior"))</f>
        <v>child</v>
      </c>
      <c r="I540">
        <v>0</v>
      </c>
      <c r="J540">
        <v>0</v>
      </c>
      <c r="K540">
        <v>364498</v>
      </c>
      <c r="L540" s="3">
        <v>14.5</v>
      </c>
      <c r="M540">
        <v>0</v>
      </c>
      <c r="N540" t="s">
        <v>14</v>
      </c>
    </row>
    <row r="541" spans="1:14" x14ac:dyDescent="0.35">
      <c r="A541">
        <v>539</v>
      </c>
      <c r="B541">
        <v>540</v>
      </c>
      <c r="C541">
        <v>1</v>
      </c>
      <c r="D541">
        <v>1</v>
      </c>
      <c r="E541" t="s">
        <v>772</v>
      </c>
      <c r="F541" t="s">
        <v>1221</v>
      </c>
      <c r="G541" s="4">
        <v>22</v>
      </c>
      <c r="H541" s="4" t="str">
        <f>IF(Passenger[[#This Row],[Age]]&lt;18,"child",IF(Passenger[[#This Row],[Age]]&lt;50,"Adult","senior"))</f>
        <v>Adult</v>
      </c>
      <c r="I541">
        <v>0</v>
      </c>
      <c r="J541">
        <v>2</v>
      </c>
      <c r="K541">
        <v>13568</v>
      </c>
      <c r="L541" s="3">
        <v>49.5</v>
      </c>
      <c r="M541" t="s">
        <v>773</v>
      </c>
      <c r="N541" t="s">
        <v>18</v>
      </c>
    </row>
    <row r="542" spans="1:14" x14ac:dyDescent="0.35">
      <c r="A542">
        <v>540</v>
      </c>
      <c r="B542">
        <v>541</v>
      </c>
      <c r="C542">
        <v>1</v>
      </c>
      <c r="D542">
        <v>1</v>
      </c>
      <c r="E542" t="s">
        <v>774</v>
      </c>
      <c r="F542" t="s">
        <v>1221</v>
      </c>
      <c r="G542" s="4">
        <v>36</v>
      </c>
      <c r="H542" s="4" t="str">
        <f>IF(Passenger[[#This Row],[Age]]&lt;18,"child",IF(Passenger[[#This Row],[Age]]&lt;50,"Adult","senior"))</f>
        <v>Adult</v>
      </c>
      <c r="I542">
        <v>0</v>
      </c>
      <c r="J542">
        <v>2</v>
      </c>
      <c r="K542" t="s">
        <v>775</v>
      </c>
      <c r="L542" s="3">
        <v>71</v>
      </c>
      <c r="M542" t="s">
        <v>776</v>
      </c>
      <c r="N542" t="s">
        <v>14</v>
      </c>
    </row>
    <row r="543" spans="1:14" x14ac:dyDescent="0.35">
      <c r="A543">
        <v>541</v>
      </c>
      <c r="B543">
        <v>542</v>
      </c>
      <c r="C543">
        <v>0</v>
      </c>
      <c r="D543">
        <v>3</v>
      </c>
      <c r="E543" t="s">
        <v>777</v>
      </c>
      <c r="F543" t="s">
        <v>1221</v>
      </c>
      <c r="G543" s="4">
        <v>9</v>
      </c>
      <c r="H543" s="4" t="str">
        <f>IF(Passenger[[#This Row],[Age]]&lt;18,"child",IF(Passenger[[#This Row],[Age]]&lt;50,"Adult","senior"))</f>
        <v>child</v>
      </c>
      <c r="I543">
        <v>4</v>
      </c>
      <c r="J543">
        <v>2</v>
      </c>
      <c r="K543">
        <v>347082</v>
      </c>
      <c r="L543" s="3">
        <v>31.274999999999999</v>
      </c>
      <c r="M543">
        <v>0</v>
      </c>
      <c r="N543" t="s">
        <v>14</v>
      </c>
    </row>
    <row r="544" spans="1:14" x14ac:dyDescent="0.35">
      <c r="A544">
        <v>542</v>
      </c>
      <c r="B544">
        <v>543</v>
      </c>
      <c r="C544">
        <v>0</v>
      </c>
      <c r="D544">
        <v>3</v>
      </c>
      <c r="E544" t="s">
        <v>778</v>
      </c>
      <c r="F544" t="s">
        <v>1221</v>
      </c>
      <c r="G544" s="4">
        <v>11</v>
      </c>
      <c r="H544" s="4" t="str">
        <f>IF(Passenger[[#This Row],[Age]]&lt;18,"child",IF(Passenger[[#This Row],[Age]]&lt;50,"Adult","senior"))</f>
        <v>child</v>
      </c>
      <c r="I544">
        <v>4</v>
      </c>
      <c r="J544">
        <v>2</v>
      </c>
      <c r="K544">
        <v>347082</v>
      </c>
      <c r="L544" s="3">
        <v>31.274999999999999</v>
      </c>
      <c r="M544">
        <v>0</v>
      </c>
      <c r="N544" t="s">
        <v>14</v>
      </c>
    </row>
    <row r="545" spans="1:14" x14ac:dyDescent="0.35">
      <c r="A545">
        <v>543</v>
      </c>
      <c r="B545">
        <v>544</v>
      </c>
      <c r="C545">
        <v>1</v>
      </c>
      <c r="D545">
        <v>2</v>
      </c>
      <c r="E545" t="s">
        <v>779</v>
      </c>
      <c r="F545" t="s">
        <v>1222</v>
      </c>
      <c r="G545" s="4">
        <v>32</v>
      </c>
      <c r="H545" s="4" t="str">
        <f>IF(Passenger[[#This Row],[Age]]&lt;18,"child",IF(Passenger[[#This Row],[Age]]&lt;50,"Adult","senior"))</f>
        <v>Adult</v>
      </c>
      <c r="I545">
        <v>1</v>
      </c>
      <c r="J545">
        <v>0</v>
      </c>
      <c r="K545">
        <v>2908</v>
      </c>
      <c r="L545" s="3">
        <v>26</v>
      </c>
      <c r="M545">
        <v>0</v>
      </c>
      <c r="N545" t="s">
        <v>14</v>
      </c>
    </row>
    <row r="546" spans="1:14" x14ac:dyDescent="0.35">
      <c r="A546">
        <v>544</v>
      </c>
      <c r="B546">
        <v>545</v>
      </c>
      <c r="C546">
        <v>0</v>
      </c>
      <c r="D546">
        <v>1</v>
      </c>
      <c r="E546" t="s">
        <v>780</v>
      </c>
      <c r="F546" t="s">
        <v>1222</v>
      </c>
      <c r="G546" s="4">
        <v>50</v>
      </c>
      <c r="H546" s="4" t="str">
        <f>IF(Passenger[[#This Row],[Age]]&lt;18,"child",IF(Passenger[[#This Row],[Age]]&lt;50,"Adult","senior"))</f>
        <v>senior</v>
      </c>
      <c r="I546">
        <v>1</v>
      </c>
      <c r="J546">
        <v>0</v>
      </c>
      <c r="K546" t="s">
        <v>770</v>
      </c>
      <c r="L546" s="3">
        <v>106.425</v>
      </c>
      <c r="M546" t="s">
        <v>781</v>
      </c>
      <c r="N546" t="s">
        <v>18</v>
      </c>
    </row>
    <row r="547" spans="1:14" x14ac:dyDescent="0.35">
      <c r="A547">
        <v>545</v>
      </c>
      <c r="B547">
        <v>546</v>
      </c>
      <c r="C547">
        <v>0</v>
      </c>
      <c r="D547">
        <v>1</v>
      </c>
      <c r="E547" t="s">
        <v>782</v>
      </c>
      <c r="F547" t="s">
        <v>1222</v>
      </c>
      <c r="G547" s="4">
        <v>64</v>
      </c>
      <c r="H547" s="4" t="str">
        <f>IF(Passenger[[#This Row],[Age]]&lt;18,"child",IF(Passenger[[#This Row],[Age]]&lt;50,"Adult","senior"))</f>
        <v>senior</v>
      </c>
      <c r="I547">
        <v>0</v>
      </c>
      <c r="J547">
        <v>0</v>
      </c>
      <c r="K547">
        <v>693</v>
      </c>
      <c r="L547" s="3">
        <v>26</v>
      </c>
      <c r="M547">
        <v>0</v>
      </c>
      <c r="N547" t="s">
        <v>14</v>
      </c>
    </row>
    <row r="548" spans="1:14" x14ac:dyDescent="0.35">
      <c r="A548">
        <v>546</v>
      </c>
      <c r="B548">
        <v>547</v>
      </c>
      <c r="C548">
        <v>1</v>
      </c>
      <c r="D548">
        <v>2</v>
      </c>
      <c r="E548" t="s">
        <v>783</v>
      </c>
      <c r="F548" t="s">
        <v>1221</v>
      </c>
      <c r="G548" s="4">
        <v>19</v>
      </c>
      <c r="H548" s="4" t="str">
        <f>IF(Passenger[[#This Row],[Age]]&lt;18,"child",IF(Passenger[[#This Row],[Age]]&lt;50,"Adult","senior"))</f>
        <v>Adult</v>
      </c>
      <c r="I548">
        <v>1</v>
      </c>
      <c r="J548">
        <v>0</v>
      </c>
      <c r="K548">
        <v>2908</v>
      </c>
      <c r="L548" s="3">
        <v>26</v>
      </c>
      <c r="M548">
        <v>0</v>
      </c>
      <c r="N548" t="s">
        <v>14</v>
      </c>
    </row>
    <row r="549" spans="1:14" x14ac:dyDescent="0.35">
      <c r="A549">
        <v>547</v>
      </c>
      <c r="B549">
        <v>548</v>
      </c>
      <c r="C549">
        <v>1</v>
      </c>
      <c r="D549">
        <v>2</v>
      </c>
      <c r="E549" t="s">
        <v>784</v>
      </c>
      <c r="F549" t="s">
        <v>1222</v>
      </c>
      <c r="G549">
        <v>0</v>
      </c>
      <c r="H549" s="4" t="str">
        <f>IF(Passenger[[#This Row],[Age]]&lt;18,"child",IF(Passenger[[#This Row],[Age]]&lt;50,"Adult","senior"))</f>
        <v>child</v>
      </c>
      <c r="I549">
        <v>0</v>
      </c>
      <c r="J549">
        <v>0</v>
      </c>
      <c r="K549" t="s">
        <v>785</v>
      </c>
      <c r="L549" s="3">
        <v>13.862500000000001</v>
      </c>
      <c r="M549">
        <v>0</v>
      </c>
      <c r="N549" t="s">
        <v>18</v>
      </c>
    </row>
    <row r="550" spans="1:14" x14ac:dyDescent="0.35">
      <c r="A550">
        <v>548</v>
      </c>
      <c r="B550">
        <v>549</v>
      </c>
      <c r="C550">
        <v>0</v>
      </c>
      <c r="D550">
        <v>3</v>
      </c>
      <c r="E550" t="s">
        <v>786</v>
      </c>
      <c r="F550" t="s">
        <v>1222</v>
      </c>
      <c r="G550" s="4">
        <v>33</v>
      </c>
      <c r="H550" s="4" t="str">
        <f>IF(Passenger[[#This Row],[Age]]&lt;18,"child",IF(Passenger[[#This Row],[Age]]&lt;50,"Adult","senior"))</f>
        <v>Adult</v>
      </c>
      <c r="I550">
        <v>1</v>
      </c>
      <c r="J550">
        <v>1</v>
      </c>
      <c r="K550">
        <v>363291</v>
      </c>
      <c r="L550" s="3">
        <v>20.524999999999999</v>
      </c>
      <c r="M550">
        <v>0</v>
      </c>
      <c r="N550" t="s">
        <v>14</v>
      </c>
    </row>
    <row r="551" spans="1:14" x14ac:dyDescent="0.35">
      <c r="A551">
        <v>549</v>
      </c>
      <c r="B551">
        <v>550</v>
      </c>
      <c r="C551">
        <v>1</v>
      </c>
      <c r="D551">
        <v>2</v>
      </c>
      <c r="E551" t="s">
        <v>787</v>
      </c>
      <c r="F551" t="s">
        <v>1222</v>
      </c>
      <c r="G551" s="4">
        <v>8</v>
      </c>
      <c r="H551" s="4" t="str">
        <f>IF(Passenger[[#This Row],[Age]]&lt;18,"child",IF(Passenger[[#This Row],[Age]]&lt;50,"Adult","senior"))</f>
        <v>child</v>
      </c>
      <c r="I551">
        <v>1</v>
      </c>
      <c r="J551">
        <v>1</v>
      </c>
      <c r="K551" t="s">
        <v>226</v>
      </c>
      <c r="L551" s="3">
        <v>36.75</v>
      </c>
      <c r="M551">
        <v>0</v>
      </c>
      <c r="N551" t="s">
        <v>14</v>
      </c>
    </row>
    <row r="552" spans="1:14" x14ac:dyDescent="0.35">
      <c r="A552">
        <v>550</v>
      </c>
      <c r="B552">
        <v>551</v>
      </c>
      <c r="C552">
        <v>1</v>
      </c>
      <c r="D552">
        <v>1</v>
      </c>
      <c r="E552" t="s">
        <v>788</v>
      </c>
      <c r="F552" t="s">
        <v>1222</v>
      </c>
      <c r="G552" s="4">
        <v>17</v>
      </c>
      <c r="H552" s="4" t="str">
        <f>IF(Passenger[[#This Row],[Age]]&lt;18,"child",IF(Passenger[[#This Row],[Age]]&lt;50,"Adult","senior"))</f>
        <v>child</v>
      </c>
      <c r="I552">
        <v>0</v>
      </c>
      <c r="J552">
        <v>2</v>
      </c>
      <c r="K552">
        <v>17421</v>
      </c>
      <c r="L552" s="3">
        <v>110.88330000000001</v>
      </c>
      <c r="M552" t="s">
        <v>789</v>
      </c>
      <c r="N552" t="s">
        <v>18</v>
      </c>
    </row>
    <row r="553" spans="1:14" x14ac:dyDescent="0.35">
      <c r="A553">
        <v>551</v>
      </c>
      <c r="B553">
        <v>552</v>
      </c>
      <c r="C553">
        <v>0</v>
      </c>
      <c r="D553">
        <v>2</v>
      </c>
      <c r="E553" t="s">
        <v>790</v>
      </c>
      <c r="F553" t="s">
        <v>1222</v>
      </c>
      <c r="G553" s="4">
        <v>27</v>
      </c>
      <c r="H553" s="4" t="str">
        <f>IF(Passenger[[#This Row],[Age]]&lt;18,"child",IF(Passenger[[#This Row],[Age]]&lt;50,"Adult","senior"))</f>
        <v>Adult</v>
      </c>
      <c r="I553">
        <v>0</v>
      </c>
      <c r="J553">
        <v>0</v>
      </c>
      <c r="K553">
        <v>244358</v>
      </c>
      <c r="L553" s="3">
        <v>26</v>
      </c>
      <c r="M553">
        <v>0</v>
      </c>
      <c r="N553" t="s">
        <v>14</v>
      </c>
    </row>
    <row r="554" spans="1:14" x14ac:dyDescent="0.35">
      <c r="A554">
        <v>552</v>
      </c>
      <c r="B554">
        <v>553</v>
      </c>
      <c r="C554">
        <v>0</v>
      </c>
      <c r="D554">
        <v>3</v>
      </c>
      <c r="E554" t="s">
        <v>791</v>
      </c>
      <c r="F554" t="s">
        <v>1222</v>
      </c>
      <c r="G554">
        <v>0</v>
      </c>
      <c r="H554" s="4" t="str">
        <f>IF(Passenger[[#This Row],[Age]]&lt;18,"child",IF(Passenger[[#This Row],[Age]]&lt;50,"Adult","senior"))</f>
        <v>child</v>
      </c>
      <c r="I554">
        <v>0</v>
      </c>
      <c r="J554">
        <v>0</v>
      </c>
      <c r="K554">
        <v>330979</v>
      </c>
      <c r="L554" s="3">
        <v>7.8292000000000002</v>
      </c>
      <c r="M554">
        <v>0</v>
      </c>
      <c r="N554" t="s">
        <v>25</v>
      </c>
    </row>
    <row r="555" spans="1:14" x14ac:dyDescent="0.35">
      <c r="A555">
        <v>553</v>
      </c>
      <c r="B555">
        <v>554</v>
      </c>
      <c r="C555">
        <v>1</v>
      </c>
      <c r="D555">
        <v>3</v>
      </c>
      <c r="E555" t="s">
        <v>792</v>
      </c>
      <c r="F555" t="s">
        <v>1222</v>
      </c>
      <c r="G555" s="4">
        <v>22</v>
      </c>
      <c r="H555" s="4" t="str">
        <f>IF(Passenger[[#This Row],[Age]]&lt;18,"child",IF(Passenger[[#This Row],[Age]]&lt;50,"Adult","senior"))</f>
        <v>Adult</v>
      </c>
      <c r="I555">
        <v>0</v>
      </c>
      <c r="J555">
        <v>0</v>
      </c>
      <c r="K555">
        <v>2620</v>
      </c>
      <c r="L555" s="3">
        <v>7.2249999999999996</v>
      </c>
      <c r="M555">
        <v>0</v>
      </c>
      <c r="N555" t="s">
        <v>18</v>
      </c>
    </row>
    <row r="556" spans="1:14" x14ac:dyDescent="0.35">
      <c r="A556">
        <v>554</v>
      </c>
      <c r="B556">
        <v>555</v>
      </c>
      <c r="C556">
        <v>1</v>
      </c>
      <c r="D556">
        <v>3</v>
      </c>
      <c r="E556" t="s">
        <v>793</v>
      </c>
      <c r="F556" t="s">
        <v>1221</v>
      </c>
      <c r="G556" s="4">
        <v>22</v>
      </c>
      <c r="H556" s="4" t="str">
        <f>IF(Passenger[[#This Row],[Age]]&lt;18,"child",IF(Passenger[[#This Row],[Age]]&lt;50,"Adult","senior"))</f>
        <v>Adult</v>
      </c>
      <c r="I556">
        <v>0</v>
      </c>
      <c r="J556">
        <v>0</v>
      </c>
      <c r="K556">
        <v>347085</v>
      </c>
      <c r="L556" s="3">
        <v>7.7750000000000004</v>
      </c>
      <c r="M556">
        <v>0</v>
      </c>
      <c r="N556" t="s">
        <v>14</v>
      </c>
    </row>
    <row r="557" spans="1:14" x14ac:dyDescent="0.35">
      <c r="A557">
        <v>555</v>
      </c>
      <c r="B557">
        <v>556</v>
      </c>
      <c r="C557">
        <v>0</v>
      </c>
      <c r="D557">
        <v>1</v>
      </c>
      <c r="E557" t="s">
        <v>794</v>
      </c>
      <c r="F557" t="s">
        <v>1222</v>
      </c>
      <c r="G557" s="4">
        <v>62</v>
      </c>
      <c r="H557" s="4" t="str">
        <f>IF(Passenger[[#This Row],[Age]]&lt;18,"child",IF(Passenger[[#This Row],[Age]]&lt;50,"Adult","senior"))</f>
        <v>senior</v>
      </c>
      <c r="I557">
        <v>0</v>
      </c>
      <c r="J557">
        <v>0</v>
      </c>
      <c r="K557">
        <v>113807</v>
      </c>
      <c r="L557" s="3">
        <v>26.55</v>
      </c>
      <c r="M557">
        <v>0</v>
      </c>
      <c r="N557" t="s">
        <v>14</v>
      </c>
    </row>
    <row r="558" spans="1:14" x14ac:dyDescent="0.35">
      <c r="A558">
        <v>556</v>
      </c>
      <c r="B558">
        <v>557</v>
      </c>
      <c r="C558">
        <v>1</v>
      </c>
      <c r="D558">
        <v>1</v>
      </c>
      <c r="E558" t="s">
        <v>795</v>
      </c>
      <c r="F558" t="s">
        <v>1221</v>
      </c>
      <c r="G558" s="4">
        <v>48</v>
      </c>
      <c r="H558" s="4" t="str">
        <f>IF(Passenger[[#This Row],[Age]]&lt;18,"child",IF(Passenger[[#This Row],[Age]]&lt;50,"Adult","senior"))</f>
        <v>Adult</v>
      </c>
      <c r="I558">
        <v>1</v>
      </c>
      <c r="J558">
        <v>0</v>
      </c>
      <c r="K558">
        <v>11755</v>
      </c>
      <c r="L558" s="3">
        <v>39.6</v>
      </c>
      <c r="M558" t="s">
        <v>796</v>
      </c>
      <c r="N558" t="s">
        <v>18</v>
      </c>
    </row>
    <row r="559" spans="1:14" x14ac:dyDescent="0.35">
      <c r="A559">
        <v>557</v>
      </c>
      <c r="B559">
        <v>558</v>
      </c>
      <c r="C559">
        <v>0</v>
      </c>
      <c r="D559">
        <v>1</v>
      </c>
      <c r="E559" t="s">
        <v>797</v>
      </c>
      <c r="F559" t="s">
        <v>1222</v>
      </c>
      <c r="G559">
        <v>0</v>
      </c>
      <c r="H559" s="4" t="str">
        <f>IF(Passenger[[#This Row],[Age]]&lt;18,"child",IF(Passenger[[#This Row],[Age]]&lt;50,"Adult","senior"))</f>
        <v>child</v>
      </c>
      <c r="I559">
        <v>0</v>
      </c>
      <c r="J559">
        <v>0</v>
      </c>
      <c r="K559" t="s">
        <v>563</v>
      </c>
      <c r="L559" s="3">
        <v>227.52500000000001</v>
      </c>
      <c r="M559">
        <v>0</v>
      </c>
      <c r="N559" t="s">
        <v>18</v>
      </c>
    </row>
    <row r="560" spans="1:14" x14ac:dyDescent="0.35">
      <c r="A560">
        <v>558</v>
      </c>
      <c r="B560">
        <v>559</v>
      </c>
      <c r="C560">
        <v>1</v>
      </c>
      <c r="D560">
        <v>1</v>
      </c>
      <c r="E560" t="s">
        <v>798</v>
      </c>
      <c r="F560" t="s">
        <v>1221</v>
      </c>
      <c r="G560" s="4">
        <v>39</v>
      </c>
      <c r="H560" s="4" t="str">
        <f>IF(Passenger[[#This Row],[Age]]&lt;18,"child",IF(Passenger[[#This Row],[Age]]&lt;50,"Adult","senior"))</f>
        <v>Adult</v>
      </c>
      <c r="I560">
        <v>1</v>
      </c>
      <c r="J560">
        <v>1</v>
      </c>
      <c r="K560">
        <v>110413</v>
      </c>
      <c r="L560" s="3">
        <v>79.650000000000006</v>
      </c>
      <c r="M560" t="s">
        <v>395</v>
      </c>
      <c r="N560" t="s">
        <v>14</v>
      </c>
    </row>
    <row r="561" spans="1:14" x14ac:dyDescent="0.35">
      <c r="A561">
        <v>559</v>
      </c>
      <c r="B561">
        <v>560</v>
      </c>
      <c r="C561">
        <v>1</v>
      </c>
      <c r="D561">
        <v>3</v>
      </c>
      <c r="E561" t="s">
        <v>799</v>
      </c>
      <c r="F561" t="s">
        <v>1221</v>
      </c>
      <c r="G561" s="4">
        <v>36</v>
      </c>
      <c r="H561" s="4" t="str">
        <f>IF(Passenger[[#This Row],[Age]]&lt;18,"child",IF(Passenger[[#This Row],[Age]]&lt;50,"Adult","senior"))</f>
        <v>Adult</v>
      </c>
      <c r="I561">
        <v>1</v>
      </c>
      <c r="J561">
        <v>0</v>
      </c>
      <c r="K561">
        <v>345572</v>
      </c>
      <c r="L561" s="3">
        <v>17.399999999999999</v>
      </c>
      <c r="M561">
        <v>0</v>
      </c>
      <c r="N561" t="s">
        <v>14</v>
      </c>
    </row>
    <row r="562" spans="1:14" x14ac:dyDescent="0.35">
      <c r="A562">
        <v>560</v>
      </c>
      <c r="B562">
        <v>561</v>
      </c>
      <c r="C562">
        <v>0</v>
      </c>
      <c r="D562">
        <v>3</v>
      </c>
      <c r="E562" t="s">
        <v>800</v>
      </c>
      <c r="F562" t="s">
        <v>1222</v>
      </c>
      <c r="G562">
        <v>0</v>
      </c>
      <c r="H562" s="4" t="str">
        <f>IF(Passenger[[#This Row],[Age]]&lt;18,"child",IF(Passenger[[#This Row],[Age]]&lt;50,"Adult","senior"))</f>
        <v>child</v>
      </c>
      <c r="I562">
        <v>0</v>
      </c>
      <c r="J562">
        <v>0</v>
      </c>
      <c r="K562">
        <v>372622</v>
      </c>
      <c r="L562" s="3">
        <v>7.75</v>
      </c>
      <c r="M562">
        <v>0</v>
      </c>
      <c r="N562" t="s">
        <v>25</v>
      </c>
    </row>
    <row r="563" spans="1:14" x14ac:dyDescent="0.35">
      <c r="A563">
        <v>561</v>
      </c>
      <c r="B563">
        <v>562</v>
      </c>
      <c r="C563">
        <v>0</v>
      </c>
      <c r="D563">
        <v>3</v>
      </c>
      <c r="E563" t="s">
        <v>801</v>
      </c>
      <c r="F563" t="s">
        <v>1222</v>
      </c>
      <c r="G563" s="4">
        <v>40</v>
      </c>
      <c r="H563" s="4" t="str">
        <f>IF(Passenger[[#This Row],[Age]]&lt;18,"child",IF(Passenger[[#This Row],[Age]]&lt;50,"Adult","senior"))</f>
        <v>Adult</v>
      </c>
      <c r="I563">
        <v>0</v>
      </c>
      <c r="J563">
        <v>0</v>
      </c>
      <c r="K563">
        <v>349251</v>
      </c>
      <c r="L563" s="3">
        <v>7.8958000000000004</v>
      </c>
      <c r="M563">
        <v>0</v>
      </c>
      <c r="N563" t="s">
        <v>14</v>
      </c>
    </row>
    <row r="564" spans="1:14" x14ac:dyDescent="0.35">
      <c r="A564">
        <v>562</v>
      </c>
      <c r="B564">
        <v>563</v>
      </c>
      <c r="C564">
        <v>0</v>
      </c>
      <c r="D564">
        <v>2</v>
      </c>
      <c r="E564" t="s">
        <v>802</v>
      </c>
      <c r="F564" t="s">
        <v>1222</v>
      </c>
      <c r="G564" s="4">
        <v>28</v>
      </c>
      <c r="H564" s="4" t="str">
        <f>IF(Passenger[[#This Row],[Age]]&lt;18,"child",IF(Passenger[[#This Row],[Age]]&lt;50,"Adult","senior"))</f>
        <v>Adult</v>
      </c>
      <c r="I564">
        <v>0</v>
      </c>
      <c r="J564">
        <v>0</v>
      </c>
      <c r="K564">
        <v>218629</v>
      </c>
      <c r="L564" s="3">
        <v>13.5</v>
      </c>
      <c r="M564">
        <v>0</v>
      </c>
      <c r="N564" t="s">
        <v>14</v>
      </c>
    </row>
    <row r="565" spans="1:14" x14ac:dyDescent="0.35">
      <c r="A565">
        <v>563</v>
      </c>
      <c r="B565">
        <v>564</v>
      </c>
      <c r="C565">
        <v>0</v>
      </c>
      <c r="D565">
        <v>3</v>
      </c>
      <c r="E565" t="s">
        <v>803</v>
      </c>
      <c r="F565" t="s">
        <v>1222</v>
      </c>
      <c r="G565">
        <v>0</v>
      </c>
      <c r="H565" s="4" t="str">
        <f>IF(Passenger[[#This Row],[Age]]&lt;18,"child",IF(Passenger[[#This Row],[Age]]&lt;50,"Adult","senior"))</f>
        <v>child</v>
      </c>
      <c r="I565">
        <v>0</v>
      </c>
      <c r="J565">
        <v>0</v>
      </c>
      <c r="K565" t="s">
        <v>804</v>
      </c>
      <c r="L565" s="3">
        <v>8.0500000000000007</v>
      </c>
      <c r="M565">
        <v>0</v>
      </c>
      <c r="N565" t="s">
        <v>14</v>
      </c>
    </row>
    <row r="566" spans="1:14" x14ac:dyDescent="0.35">
      <c r="A566">
        <v>564</v>
      </c>
      <c r="B566">
        <v>565</v>
      </c>
      <c r="C566">
        <v>0</v>
      </c>
      <c r="D566">
        <v>3</v>
      </c>
      <c r="E566" t="s">
        <v>805</v>
      </c>
      <c r="F566" t="s">
        <v>1221</v>
      </c>
      <c r="G566">
        <v>0</v>
      </c>
      <c r="H566" s="4" t="str">
        <f>IF(Passenger[[#This Row],[Age]]&lt;18,"child",IF(Passenger[[#This Row],[Age]]&lt;50,"Adult","senior"))</f>
        <v>child</v>
      </c>
      <c r="I566">
        <v>0</v>
      </c>
      <c r="J566">
        <v>0</v>
      </c>
      <c r="K566" t="s">
        <v>806</v>
      </c>
      <c r="L566" s="3">
        <v>8.0500000000000007</v>
      </c>
      <c r="M566">
        <v>0</v>
      </c>
      <c r="N566" t="s">
        <v>14</v>
      </c>
    </row>
    <row r="567" spans="1:14" x14ac:dyDescent="0.35">
      <c r="A567">
        <v>565</v>
      </c>
      <c r="B567">
        <v>566</v>
      </c>
      <c r="C567">
        <v>0</v>
      </c>
      <c r="D567">
        <v>3</v>
      </c>
      <c r="E567" t="s">
        <v>807</v>
      </c>
      <c r="F567" t="s">
        <v>1222</v>
      </c>
      <c r="G567" s="4">
        <v>24</v>
      </c>
      <c r="H567" s="4" t="str">
        <f>IF(Passenger[[#This Row],[Age]]&lt;18,"child",IF(Passenger[[#This Row],[Age]]&lt;50,"Adult","senior"))</f>
        <v>Adult</v>
      </c>
      <c r="I567">
        <v>2</v>
      </c>
      <c r="J567">
        <v>0</v>
      </c>
      <c r="K567" t="s">
        <v>808</v>
      </c>
      <c r="L567" s="3">
        <v>24.15</v>
      </c>
      <c r="M567">
        <v>0</v>
      </c>
      <c r="N567" t="s">
        <v>14</v>
      </c>
    </row>
    <row r="568" spans="1:14" x14ac:dyDescent="0.35">
      <c r="A568">
        <v>566</v>
      </c>
      <c r="B568">
        <v>567</v>
      </c>
      <c r="C568">
        <v>0</v>
      </c>
      <c r="D568">
        <v>3</v>
      </c>
      <c r="E568" t="s">
        <v>809</v>
      </c>
      <c r="F568" t="s">
        <v>1222</v>
      </c>
      <c r="G568" s="4">
        <v>19</v>
      </c>
      <c r="H568" s="4" t="str">
        <f>IF(Passenger[[#This Row],[Age]]&lt;18,"child",IF(Passenger[[#This Row],[Age]]&lt;50,"Adult","senior"))</f>
        <v>Adult</v>
      </c>
      <c r="I568">
        <v>0</v>
      </c>
      <c r="J568">
        <v>0</v>
      </c>
      <c r="K568">
        <v>349205</v>
      </c>
      <c r="L568" s="3">
        <v>7.8958000000000004</v>
      </c>
      <c r="M568">
        <v>0</v>
      </c>
      <c r="N568" t="s">
        <v>14</v>
      </c>
    </row>
    <row r="569" spans="1:14" x14ac:dyDescent="0.35">
      <c r="A569">
        <v>567</v>
      </c>
      <c r="B569">
        <v>568</v>
      </c>
      <c r="C569">
        <v>0</v>
      </c>
      <c r="D569">
        <v>3</v>
      </c>
      <c r="E569" t="s">
        <v>810</v>
      </c>
      <c r="F569" t="s">
        <v>1221</v>
      </c>
      <c r="G569" s="4">
        <v>29</v>
      </c>
      <c r="H569" s="4" t="str">
        <f>IF(Passenger[[#This Row],[Age]]&lt;18,"child",IF(Passenger[[#This Row],[Age]]&lt;50,"Adult","senior"))</f>
        <v>Adult</v>
      </c>
      <c r="I569">
        <v>0</v>
      </c>
      <c r="J569">
        <v>4</v>
      </c>
      <c r="K569">
        <v>349909</v>
      </c>
      <c r="L569" s="3">
        <v>21.074999999999999</v>
      </c>
      <c r="M569">
        <v>0</v>
      </c>
      <c r="N569" t="s">
        <v>14</v>
      </c>
    </row>
    <row r="570" spans="1:14" x14ac:dyDescent="0.35">
      <c r="A570">
        <v>568</v>
      </c>
      <c r="B570">
        <v>569</v>
      </c>
      <c r="C570">
        <v>0</v>
      </c>
      <c r="D570">
        <v>3</v>
      </c>
      <c r="E570" t="s">
        <v>811</v>
      </c>
      <c r="F570" t="s">
        <v>1222</v>
      </c>
      <c r="G570">
        <v>0</v>
      </c>
      <c r="H570" s="4" t="str">
        <f>IF(Passenger[[#This Row],[Age]]&lt;18,"child",IF(Passenger[[#This Row],[Age]]&lt;50,"Adult","senior"))</f>
        <v>child</v>
      </c>
      <c r="I570">
        <v>0</v>
      </c>
      <c r="J570">
        <v>0</v>
      </c>
      <c r="K570">
        <v>2686</v>
      </c>
      <c r="L570" s="3">
        <v>7.2291999999999996</v>
      </c>
      <c r="M570">
        <v>0</v>
      </c>
      <c r="N570" t="s">
        <v>18</v>
      </c>
    </row>
    <row r="571" spans="1:14" x14ac:dyDescent="0.35">
      <c r="A571">
        <v>569</v>
      </c>
      <c r="B571">
        <v>570</v>
      </c>
      <c r="C571">
        <v>1</v>
      </c>
      <c r="D571">
        <v>3</v>
      </c>
      <c r="E571" t="s">
        <v>812</v>
      </c>
      <c r="F571" t="s">
        <v>1222</v>
      </c>
      <c r="G571" s="4">
        <v>32</v>
      </c>
      <c r="H571" s="4" t="str">
        <f>IF(Passenger[[#This Row],[Age]]&lt;18,"child",IF(Passenger[[#This Row],[Age]]&lt;50,"Adult","senior"))</f>
        <v>Adult</v>
      </c>
      <c r="I571">
        <v>0</v>
      </c>
      <c r="J571">
        <v>0</v>
      </c>
      <c r="K571">
        <v>350417</v>
      </c>
      <c r="L571" s="3">
        <v>7.8541999999999996</v>
      </c>
      <c r="M571">
        <v>0</v>
      </c>
      <c r="N571" t="s">
        <v>14</v>
      </c>
    </row>
    <row r="572" spans="1:14" x14ac:dyDescent="0.35">
      <c r="A572">
        <v>570</v>
      </c>
      <c r="B572">
        <v>571</v>
      </c>
      <c r="C572">
        <v>1</v>
      </c>
      <c r="D572">
        <v>2</v>
      </c>
      <c r="E572" t="s">
        <v>813</v>
      </c>
      <c r="F572" t="s">
        <v>1222</v>
      </c>
      <c r="G572" s="4">
        <v>62</v>
      </c>
      <c r="H572" s="4" t="str">
        <f>IF(Passenger[[#This Row],[Age]]&lt;18,"child",IF(Passenger[[#This Row],[Age]]&lt;50,"Adult","senior"))</f>
        <v>senior</v>
      </c>
      <c r="I572">
        <v>0</v>
      </c>
      <c r="J572">
        <v>0</v>
      </c>
      <c r="K572" t="s">
        <v>814</v>
      </c>
      <c r="L572" s="3">
        <v>10.5</v>
      </c>
      <c r="M572">
        <v>0</v>
      </c>
      <c r="N572" t="s">
        <v>14</v>
      </c>
    </row>
    <row r="573" spans="1:14" x14ac:dyDescent="0.35">
      <c r="A573">
        <v>571</v>
      </c>
      <c r="B573">
        <v>572</v>
      </c>
      <c r="C573">
        <v>1</v>
      </c>
      <c r="D573">
        <v>1</v>
      </c>
      <c r="E573" t="s">
        <v>815</v>
      </c>
      <c r="F573" t="s">
        <v>1221</v>
      </c>
      <c r="G573" s="4">
        <v>53</v>
      </c>
      <c r="H573" s="4" t="str">
        <f>IF(Passenger[[#This Row],[Age]]&lt;18,"child",IF(Passenger[[#This Row],[Age]]&lt;50,"Adult","senior"))</f>
        <v>senior</v>
      </c>
      <c r="I573">
        <v>2</v>
      </c>
      <c r="J573">
        <v>0</v>
      </c>
      <c r="K573">
        <v>11769</v>
      </c>
      <c r="L573" s="3">
        <v>51.479199999999999</v>
      </c>
      <c r="M573" t="s">
        <v>816</v>
      </c>
      <c r="N573" t="s">
        <v>14</v>
      </c>
    </row>
    <row r="574" spans="1:14" x14ac:dyDescent="0.35">
      <c r="A574">
        <v>572</v>
      </c>
      <c r="B574">
        <v>573</v>
      </c>
      <c r="C574">
        <v>1</v>
      </c>
      <c r="D574">
        <v>1</v>
      </c>
      <c r="E574" t="s">
        <v>817</v>
      </c>
      <c r="F574" t="s">
        <v>1222</v>
      </c>
      <c r="G574" s="4">
        <v>36</v>
      </c>
      <c r="H574" s="4" t="str">
        <f>IF(Passenger[[#This Row],[Age]]&lt;18,"child",IF(Passenger[[#This Row],[Age]]&lt;50,"Adult","senior"))</f>
        <v>Adult</v>
      </c>
      <c r="I574">
        <v>0</v>
      </c>
      <c r="J574">
        <v>0</v>
      </c>
      <c r="K574" t="s">
        <v>818</v>
      </c>
      <c r="L574" s="3">
        <v>26.387499999999999</v>
      </c>
      <c r="M574" t="s">
        <v>736</v>
      </c>
      <c r="N574" t="s">
        <v>14</v>
      </c>
    </row>
    <row r="575" spans="1:14" x14ac:dyDescent="0.35">
      <c r="A575">
        <v>573</v>
      </c>
      <c r="B575">
        <v>574</v>
      </c>
      <c r="C575">
        <v>1</v>
      </c>
      <c r="D575">
        <v>3</v>
      </c>
      <c r="E575" t="s">
        <v>819</v>
      </c>
      <c r="F575" t="s">
        <v>1221</v>
      </c>
      <c r="G575">
        <v>0</v>
      </c>
      <c r="H575" s="4" t="str">
        <f>IF(Passenger[[#This Row],[Age]]&lt;18,"child",IF(Passenger[[#This Row],[Age]]&lt;50,"Adult","senior"))</f>
        <v>child</v>
      </c>
      <c r="I575">
        <v>0</v>
      </c>
      <c r="J575">
        <v>0</v>
      </c>
      <c r="K575">
        <v>14312</v>
      </c>
      <c r="L575" s="3">
        <v>7.75</v>
      </c>
      <c r="M575">
        <v>0</v>
      </c>
      <c r="N575" t="s">
        <v>25</v>
      </c>
    </row>
    <row r="576" spans="1:14" x14ac:dyDescent="0.35">
      <c r="A576">
        <v>574</v>
      </c>
      <c r="B576">
        <v>575</v>
      </c>
      <c r="C576">
        <v>0</v>
      </c>
      <c r="D576">
        <v>3</v>
      </c>
      <c r="E576" t="s">
        <v>820</v>
      </c>
      <c r="F576" t="s">
        <v>1222</v>
      </c>
      <c r="G576" s="4">
        <v>16</v>
      </c>
      <c r="H576" s="4" t="str">
        <f>IF(Passenger[[#This Row],[Age]]&lt;18,"child",IF(Passenger[[#This Row],[Age]]&lt;50,"Adult","senior"))</f>
        <v>child</v>
      </c>
      <c r="I576">
        <v>0</v>
      </c>
      <c r="J576">
        <v>0</v>
      </c>
      <c r="K576" t="s">
        <v>821</v>
      </c>
      <c r="L576" s="3">
        <v>8.0500000000000007</v>
      </c>
      <c r="M576">
        <v>0</v>
      </c>
      <c r="N576" t="s">
        <v>14</v>
      </c>
    </row>
    <row r="577" spans="1:14" x14ac:dyDescent="0.35">
      <c r="A577">
        <v>575</v>
      </c>
      <c r="B577">
        <v>576</v>
      </c>
      <c r="C577">
        <v>0</v>
      </c>
      <c r="D577">
        <v>3</v>
      </c>
      <c r="E577" t="s">
        <v>822</v>
      </c>
      <c r="F577" t="s">
        <v>1222</v>
      </c>
      <c r="G577" s="4">
        <v>19</v>
      </c>
      <c r="H577" s="4" t="str">
        <f>IF(Passenger[[#This Row],[Age]]&lt;18,"child",IF(Passenger[[#This Row],[Age]]&lt;50,"Adult","senior"))</f>
        <v>Adult</v>
      </c>
      <c r="I577">
        <v>0</v>
      </c>
      <c r="J577">
        <v>0</v>
      </c>
      <c r="K577">
        <v>358585</v>
      </c>
      <c r="L577" s="3">
        <v>14.5</v>
      </c>
      <c r="M577">
        <v>0</v>
      </c>
      <c r="N577" t="s">
        <v>14</v>
      </c>
    </row>
    <row r="578" spans="1:14" x14ac:dyDescent="0.35">
      <c r="A578">
        <v>576</v>
      </c>
      <c r="B578">
        <v>577</v>
      </c>
      <c r="C578">
        <v>1</v>
      </c>
      <c r="D578">
        <v>2</v>
      </c>
      <c r="E578" t="s">
        <v>823</v>
      </c>
      <c r="F578" t="s">
        <v>1221</v>
      </c>
      <c r="G578" s="4">
        <v>34</v>
      </c>
      <c r="H578" s="4" t="str">
        <f>IF(Passenger[[#This Row],[Age]]&lt;18,"child",IF(Passenger[[#This Row],[Age]]&lt;50,"Adult","senior"))</f>
        <v>Adult</v>
      </c>
      <c r="I578">
        <v>0</v>
      </c>
      <c r="J578">
        <v>0</v>
      </c>
      <c r="K578">
        <v>243880</v>
      </c>
      <c r="L578" s="3">
        <v>13</v>
      </c>
      <c r="M578">
        <v>0</v>
      </c>
      <c r="N578" t="s">
        <v>14</v>
      </c>
    </row>
    <row r="579" spans="1:14" x14ac:dyDescent="0.35">
      <c r="A579">
        <v>577</v>
      </c>
      <c r="B579">
        <v>578</v>
      </c>
      <c r="C579">
        <v>1</v>
      </c>
      <c r="D579">
        <v>1</v>
      </c>
      <c r="E579" t="s">
        <v>824</v>
      </c>
      <c r="F579" t="s">
        <v>1221</v>
      </c>
      <c r="G579" s="4">
        <v>39</v>
      </c>
      <c r="H579" s="4" t="str">
        <f>IF(Passenger[[#This Row],[Age]]&lt;18,"child",IF(Passenger[[#This Row],[Age]]&lt;50,"Adult","senior"))</f>
        <v>Adult</v>
      </c>
      <c r="I579">
        <v>1</v>
      </c>
      <c r="J579">
        <v>0</v>
      </c>
      <c r="K579">
        <v>13507</v>
      </c>
      <c r="L579" s="3">
        <v>55.9</v>
      </c>
      <c r="M579" t="s">
        <v>629</v>
      </c>
      <c r="N579" t="s">
        <v>14</v>
      </c>
    </row>
    <row r="580" spans="1:14" x14ac:dyDescent="0.35">
      <c r="A580">
        <v>578</v>
      </c>
      <c r="B580">
        <v>579</v>
      </c>
      <c r="C580">
        <v>0</v>
      </c>
      <c r="D580">
        <v>3</v>
      </c>
      <c r="E580" t="s">
        <v>825</v>
      </c>
      <c r="F580" t="s">
        <v>1221</v>
      </c>
      <c r="G580">
        <v>0</v>
      </c>
      <c r="H580" s="4" t="str">
        <f>IF(Passenger[[#This Row],[Age]]&lt;18,"child",IF(Passenger[[#This Row],[Age]]&lt;50,"Adult","senior"))</f>
        <v>child</v>
      </c>
      <c r="I580">
        <v>1</v>
      </c>
      <c r="J580">
        <v>0</v>
      </c>
      <c r="K580">
        <v>2689</v>
      </c>
      <c r="L580" s="3">
        <v>14.458299999999999</v>
      </c>
      <c r="M580">
        <v>0</v>
      </c>
      <c r="N580" t="s">
        <v>18</v>
      </c>
    </row>
    <row r="581" spans="1:14" x14ac:dyDescent="0.35">
      <c r="A581">
        <v>579</v>
      </c>
      <c r="B581">
        <v>580</v>
      </c>
      <c r="C581">
        <v>1</v>
      </c>
      <c r="D581">
        <v>3</v>
      </c>
      <c r="E581" t="s">
        <v>826</v>
      </c>
      <c r="F581" t="s">
        <v>1222</v>
      </c>
      <c r="G581" s="4">
        <v>32</v>
      </c>
      <c r="H581" s="4" t="str">
        <f>IF(Passenger[[#This Row],[Age]]&lt;18,"child",IF(Passenger[[#This Row],[Age]]&lt;50,"Adult","senior"))</f>
        <v>Adult</v>
      </c>
      <c r="I581">
        <v>0</v>
      </c>
      <c r="J581">
        <v>0</v>
      </c>
      <c r="K581" t="s">
        <v>827</v>
      </c>
      <c r="L581" s="3">
        <v>7.9249999999999998</v>
      </c>
      <c r="M581">
        <v>0</v>
      </c>
      <c r="N581" t="s">
        <v>14</v>
      </c>
    </row>
    <row r="582" spans="1:14" x14ac:dyDescent="0.35">
      <c r="A582">
        <v>580</v>
      </c>
      <c r="B582">
        <v>581</v>
      </c>
      <c r="C582">
        <v>1</v>
      </c>
      <c r="D582">
        <v>2</v>
      </c>
      <c r="E582" t="s">
        <v>828</v>
      </c>
      <c r="F582" t="s">
        <v>1221</v>
      </c>
      <c r="G582" s="4">
        <v>25</v>
      </c>
      <c r="H582" s="4" t="str">
        <f>IF(Passenger[[#This Row],[Age]]&lt;18,"child",IF(Passenger[[#This Row],[Age]]&lt;50,"Adult","senior"))</f>
        <v>Adult</v>
      </c>
      <c r="I582">
        <v>1</v>
      </c>
      <c r="J582">
        <v>1</v>
      </c>
      <c r="K582">
        <v>237789</v>
      </c>
      <c r="L582" s="3">
        <v>30</v>
      </c>
      <c r="M582">
        <v>0</v>
      </c>
      <c r="N582" t="s">
        <v>14</v>
      </c>
    </row>
    <row r="583" spans="1:14" x14ac:dyDescent="0.35">
      <c r="A583">
        <v>581</v>
      </c>
      <c r="B583">
        <v>582</v>
      </c>
      <c r="C583">
        <v>1</v>
      </c>
      <c r="D583">
        <v>1</v>
      </c>
      <c r="E583" t="s">
        <v>829</v>
      </c>
      <c r="F583" t="s">
        <v>1221</v>
      </c>
      <c r="G583" s="4">
        <v>39</v>
      </c>
      <c r="H583" s="4" t="str">
        <f>IF(Passenger[[#This Row],[Age]]&lt;18,"child",IF(Passenger[[#This Row],[Age]]&lt;50,"Adult","senior"))</f>
        <v>Adult</v>
      </c>
      <c r="I583">
        <v>1</v>
      </c>
      <c r="J583">
        <v>1</v>
      </c>
      <c r="K583">
        <v>17421</v>
      </c>
      <c r="L583" s="3">
        <v>110.88330000000001</v>
      </c>
      <c r="M583" t="s">
        <v>830</v>
      </c>
      <c r="N583" t="s">
        <v>18</v>
      </c>
    </row>
    <row r="584" spans="1:14" x14ac:dyDescent="0.35">
      <c r="A584">
        <v>582</v>
      </c>
      <c r="B584">
        <v>583</v>
      </c>
      <c r="C584">
        <v>0</v>
      </c>
      <c r="D584">
        <v>2</v>
      </c>
      <c r="E584" t="s">
        <v>831</v>
      </c>
      <c r="F584" t="s">
        <v>1222</v>
      </c>
      <c r="G584" s="4">
        <v>54</v>
      </c>
      <c r="H584" s="4" t="str">
        <f>IF(Passenger[[#This Row],[Age]]&lt;18,"child",IF(Passenger[[#This Row],[Age]]&lt;50,"Adult","senior"))</f>
        <v>senior</v>
      </c>
      <c r="I584">
        <v>0</v>
      </c>
      <c r="J584">
        <v>0</v>
      </c>
      <c r="K584">
        <v>28403</v>
      </c>
      <c r="L584" s="3">
        <v>26</v>
      </c>
      <c r="M584">
        <v>0</v>
      </c>
      <c r="N584" t="s">
        <v>14</v>
      </c>
    </row>
    <row r="585" spans="1:14" x14ac:dyDescent="0.35">
      <c r="A585">
        <v>583</v>
      </c>
      <c r="B585">
        <v>584</v>
      </c>
      <c r="C585">
        <v>0</v>
      </c>
      <c r="D585">
        <v>1</v>
      </c>
      <c r="E585" t="s">
        <v>832</v>
      </c>
      <c r="F585" t="s">
        <v>1222</v>
      </c>
      <c r="G585" s="4">
        <v>36</v>
      </c>
      <c r="H585" s="4" t="str">
        <f>IF(Passenger[[#This Row],[Age]]&lt;18,"child",IF(Passenger[[#This Row],[Age]]&lt;50,"Adult","senior"))</f>
        <v>Adult</v>
      </c>
      <c r="I585">
        <v>0</v>
      </c>
      <c r="J585">
        <v>0</v>
      </c>
      <c r="K585">
        <v>13049</v>
      </c>
      <c r="L585" s="3">
        <v>40.125</v>
      </c>
      <c r="M585" t="s">
        <v>833</v>
      </c>
      <c r="N585" t="s">
        <v>18</v>
      </c>
    </row>
    <row r="586" spans="1:14" x14ac:dyDescent="0.35">
      <c r="A586">
        <v>584</v>
      </c>
      <c r="B586">
        <v>585</v>
      </c>
      <c r="C586">
        <v>0</v>
      </c>
      <c r="D586">
        <v>3</v>
      </c>
      <c r="E586" t="s">
        <v>834</v>
      </c>
      <c r="F586" t="s">
        <v>1222</v>
      </c>
      <c r="G586">
        <v>0</v>
      </c>
      <c r="H586" s="4" t="str">
        <f>IF(Passenger[[#This Row],[Age]]&lt;18,"child",IF(Passenger[[#This Row],[Age]]&lt;50,"Adult","senior"))</f>
        <v>child</v>
      </c>
      <c r="I586">
        <v>0</v>
      </c>
      <c r="J586">
        <v>0</v>
      </c>
      <c r="K586">
        <v>3411</v>
      </c>
      <c r="L586" s="3">
        <v>8.7125000000000004</v>
      </c>
      <c r="M586">
        <v>0</v>
      </c>
      <c r="N586" t="s">
        <v>18</v>
      </c>
    </row>
    <row r="587" spans="1:14" x14ac:dyDescent="0.35">
      <c r="A587">
        <v>585</v>
      </c>
      <c r="B587">
        <v>586</v>
      </c>
      <c r="C587">
        <v>1</v>
      </c>
      <c r="D587">
        <v>1</v>
      </c>
      <c r="E587" t="s">
        <v>835</v>
      </c>
      <c r="F587" t="s">
        <v>1221</v>
      </c>
      <c r="G587" s="4">
        <v>18</v>
      </c>
      <c r="H587" s="4" t="str">
        <f>IF(Passenger[[#This Row],[Age]]&lt;18,"child",IF(Passenger[[#This Row],[Age]]&lt;50,"Adult","senior"))</f>
        <v>Adult</v>
      </c>
      <c r="I587">
        <v>0</v>
      </c>
      <c r="J587">
        <v>2</v>
      </c>
      <c r="K587">
        <v>110413</v>
      </c>
      <c r="L587" s="3">
        <v>79.650000000000006</v>
      </c>
      <c r="M587" t="s">
        <v>836</v>
      </c>
      <c r="N587" t="s">
        <v>14</v>
      </c>
    </row>
    <row r="588" spans="1:14" x14ac:dyDescent="0.35">
      <c r="A588">
        <v>586</v>
      </c>
      <c r="B588">
        <v>587</v>
      </c>
      <c r="C588">
        <v>0</v>
      </c>
      <c r="D588">
        <v>2</v>
      </c>
      <c r="E588" t="s">
        <v>837</v>
      </c>
      <c r="F588" t="s">
        <v>1222</v>
      </c>
      <c r="G588" s="4">
        <v>47</v>
      </c>
      <c r="H588" s="4" t="str">
        <f>IF(Passenger[[#This Row],[Age]]&lt;18,"child",IF(Passenger[[#This Row],[Age]]&lt;50,"Adult","senior"))</f>
        <v>Adult</v>
      </c>
      <c r="I588">
        <v>0</v>
      </c>
      <c r="J588">
        <v>0</v>
      </c>
      <c r="K588">
        <v>237565</v>
      </c>
      <c r="L588" s="3">
        <v>15</v>
      </c>
      <c r="M588">
        <v>0</v>
      </c>
      <c r="N588" t="s">
        <v>14</v>
      </c>
    </row>
    <row r="589" spans="1:14" x14ac:dyDescent="0.35">
      <c r="A589">
        <v>587</v>
      </c>
      <c r="B589">
        <v>588</v>
      </c>
      <c r="C589">
        <v>1</v>
      </c>
      <c r="D589">
        <v>1</v>
      </c>
      <c r="E589" t="s">
        <v>838</v>
      </c>
      <c r="F589" t="s">
        <v>1222</v>
      </c>
      <c r="G589" s="4">
        <v>60</v>
      </c>
      <c r="H589" s="4" t="str">
        <f>IF(Passenger[[#This Row],[Age]]&lt;18,"child",IF(Passenger[[#This Row],[Age]]&lt;50,"Adult","senior"))</f>
        <v>senior</v>
      </c>
      <c r="I589">
        <v>1</v>
      </c>
      <c r="J589">
        <v>1</v>
      </c>
      <c r="K589">
        <v>13567</v>
      </c>
      <c r="L589" s="3">
        <v>79.2</v>
      </c>
      <c r="M589" t="s">
        <v>839</v>
      </c>
      <c r="N589" t="s">
        <v>18</v>
      </c>
    </row>
    <row r="590" spans="1:14" x14ac:dyDescent="0.35">
      <c r="A590">
        <v>588</v>
      </c>
      <c r="B590">
        <v>589</v>
      </c>
      <c r="C590">
        <v>0</v>
      </c>
      <c r="D590">
        <v>3</v>
      </c>
      <c r="E590" t="s">
        <v>840</v>
      </c>
      <c r="F590" t="s">
        <v>1222</v>
      </c>
      <c r="G590" s="4">
        <v>22</v>
      </c>
      <c r="H590" s="4" t="str">
        <f>IF(Passenger[[#This Row],[Age]]&lt;18,"child",IF(Passenger[[#This Row],[Age]]&lt;50,"Adult","senior"))</f>
        <v>Adult</v>
      </c>
      <c r="I590">
        <v>0</v>
      </c>
      <c r="J590">
        <v>0</v>
      </c>
      <c r="K590">
        <v>14973</v>
      </c>
      <c r="L590" s="3">
        <v>8.0500000000000007</v>
      </c>
      <c r="M590">
        <v>0</v>
      </c>
      <c r="N590" t="s">
        <v>14</v>
      </c>
    </row>
    <row r="591" spans="1:14" x14ac:dyDescent="0.35">
      <c r="A591">
        <v>589</v>
      </c>
      <c r="B591">
        <v>590</v>
      </c>
      <c r="C591">
        <v>0</v>
      </c>
      <c r="D591">
        <v>3</v>
      </c>
      <c r="E591" t="s">
        <v>841</v>
      </c>
      <c r="F591" t="s">
        <v>1222</v>
      </c>
      <c r="G591">
        <v>0</v>
      </c>
      <c r="H591" s="4" t="str">
        <f>IF(Passenger[[#This Row],[Age]]&lt;18,"child",IF(Passenger[[#This Row],[Age]]&lt;50,"Adult","senior"))</f>
        <v>child</v>
      </c>
      <c r="I591">
        <v>0</v>
      </c>
      <c r="J591">
        <v>0</v>
      </c>
      <c r="K591" t="s">
        <v>842</v>
      </c>
      <c r="L591" s="3">
        <v>8.0500000000000007</v>
      </c>
      <c r="M591">
        <v>0</v>
      </c>
      <c r="N591" t="s">
        <v>14</v>
      </c>
    </row>
    <row r="592" spans="1:14" x14ac:dyDescent="0.35">
      <c r="A592">
        <v>590</v>
      </c>
      <c r="B592">
        <v>591</v>
      </c>
      <c r="C592">
        <v>0</v>
      </c>
      <c r="D592">
        <v>3</v>
      </c>
      <c r="E592" t="s">
        <v>843</v>
      </c>
      <c r="F592" t="s">
        <v>1222</v>
      </c>
      <c r="G592" s="4">
        <v>35</v>
      </c>
      <c r="H592" s="4" t="str">
        <f>IF(Passenger[[#This Row],[Age]]&lt;18,"child",IF(Passenger[[#This Row],[Age]]&lt;50,"Adult","senior"))</f>
        <v>Adult</v>
      </c>
      <c r="I592">
        <v>0</v>
      </c>
      <c r="J592">
        <v>0</v>
      </c>
      <c r="K592" t="s">
        <v>844</v>
      </c>
      <c r="L592" s="3">
        <v>7.125</v>
      </c>
      <c r="M592">
        <v>0</v>
      </c>
      <c r="N592" t="s">
        <v>14</v>
      </c>
    </row>
    <row r="593" spans="1:14" x14ac:dyDescent="0.35">
      <c r="A593">
        <v>591</v>
      </c>
      <c r="B593">
        <v>592</v>
      </c>
      <c r="C593">
        <v>1</v>
      </c>
      <c r="D593">
        <v>1</v>
      </c>
      <c r="E593" t="s">
        <v>845</v>
      </c>
      <c r="F593" t="s">
        <v>1221</v>
      </c>
      <c r="G593" s="4">
        <v>52</v>
      </c>
      <c r="H593" s="4" t="str">
        <f>IF(Passenger[[#This Row],[Age]]&lt;18,"child",IF(Passenger[[#This Row],[Age]]&lt;50,"Adult","senior"))</f>
        <v>senior</v>
      </c>
      <c r="I593">
        <v>1</v>
      </c>
      <c r="J593">
        <v>0</v>
      </c>
      <c r="K593">
        <v>36947</v>
      </c>
      <c r="L593" s="3">
        <v>78.2667</v>
      </c>
      <c r="M593" t="s">
        <v>714</v>
      </c>
      <c r="N593" t="s">
        <v>18</v>
      </c>
    </row>
    <row r="594" spans="1:14" x14ac:dyDescent="0.35">
      <c r="A594">
        <v>592</v>
      </c>
      <c r="B594">
        <v>593</v>
      </c>
      <c r="C594">
        <v>0</v>
      </c>
      <c r="D594">
        <v>3</v>
      </c>
      <c r="E594" t="s">
        <v>846</v>
      </c>
      <c r="F594" t="s">
        <v>1222</v>
      </c>
      <c r="G594" s="4">
        <v>47</v>
      </c>
      <c r="H594" s="4" t="str">
        <f>IF(Passenger[[#This Row],[Age]]&lt;18,"child",IF(Passenger[[#This Row],[Age]]&lt;50,"Adult","senior"))</f>
        <v>Adult</v>
      </c>
      <c r="I594">
        <v>0</v>
      </c>
      <c r="J594">
        <v>0</v>
      </c>
      <c r="K594" t="s">
        <v>847</v>
      </c>
      <c r="L594" s="3">
        <v>7.25</v>
      </c>
      <c r="M594">
        <v>0</v>
      </c>
      <c r="N594" t="s">
        <v>14</v>
      </c>
    </row>
    <row r="595" spans="1:14" x14ac:dyDescent="0.35">
      <c r="A595">
        <v>593</v>
      </c>
      <c r="B595">
        <v>594</v>
      </c>
      <c r="C595">
        <v>0</v>
      </c>
      <c r="D595">
        <v>3</v>
      </c>
      <c r="E595" t="s">
        <v>848</v>
      </c>
      <c r="F595" t="s">
        <v>1221</v>
      </c>
      <c r="G595">
        <v>0</v>
      </c>
      <c r="H595" s="4" t="str">
        <f>IF(Passenger[[#This Row],[Age]]&lt;18,"child",IF(Passenger[[#This Row],[Age]]&lt;50,"Adult","senior"))</f>
        <v>child</v>
      </c>
      <c r="I595">
        <v>0</v>
      </c>
      <c r="J595">
        <v>2</v>
      </c>
      <c r="K595">
        <v>364848</v>
      </c>
      <c r="L595" s="3">
        <v>7.75</v>
      </c>
      <c r="M595">
        <v>0</v>
      </c>
      <c r="N595" t="s">
        <v>25</v>
      </c>
    </row>
    <row r="596" spans="1:14" x14ac:dyDescent="0.35">
      <c r="A596">
        <v>594</v>
      </c>
      <c r="B596">
        <v>595</v>
      </c>
      <c r="C596">
        <v>0</v>
      </c>
      <c r="D596">
        <v>2</v>
      </c>
      <c r="E596" t="s">
        <v>849</v>
      </c>
      <c r="F596" t="s">
        <v>1222</v>
      </c>
      <c r="G596" s="4">
        <v>37</v>
      </c>
      <c r="H596" s="4" t="str">
        <f>IF(Passenger[[#This Row],[Age]]&lt;18,"child",IF(Passenger[[#This Row],[Age]]&lt;50,"Adult","senior"))</f>
        <v>Adult</v>
      </c>
      <c r="I596">
        <v>1</v>
      </c>
      <c r="J596">
        <v>0</v>
      </c>
      <c r="K596" t="s">
        <v>850</v>
      </c>
      <c r="L596" s="3">
        <v>26</v>
      </c>
      <c r="M596">
        <v>0</v>
      </c>
      <c r="N596" t="s">
        <v>14</v>
      </c>
    </row>
    <row r="597" spans="1:14" x14ac:dyDescent="0.35">
      <c r="A597">
        <v>595</v>
      </c>
      <c r="B597">
        <v>596</v>
      </c>
      <c r="C597">
        <v>0</v>
      </c>
      <c r="D597">
        <v>3</v>
      </c>
      <c r="E597" t="s">
        <v>851</v>
      </c>
      <c r="F597" t="s">
        <v>1222</v>
      </c>
      <c r="G597" s="4">
        <v>36</v>
      </c>
      <c r="H597" s="4" t="str">
        <f>IF(Passenger[[#This Row],[Age]]&lt;18,"child",IF(Passenger[[#This Row],[Age]]&lt;50,"Adult","senior"))</f>
        <v>Adult</v>
      </c>
      <c r="I597">
        <v>1</v>
      </c>
      <c r="J597">
        <v>1</v>
      </c>
      <c r="K597">
        <v>345773</v>
      </c>
      <c r="L597" s="3">
        <v>24.15</v>
      </c>
      <c r="M597">
        <v>0</v>
      </c>
      <c r="N597" t="s">
        <v>14</v>
      </c>
    </row>
    <row r="598" spans="1:14" x14ac:dyDescent="0.35">
      <c r="A598">
        <v>596</v>
      </c>
      <c r="B598">
        <v>597</v>
      </c>
      <c r="C598">
        <v>1</v>
      </c>
      <c r="D598">
        <v>2</v>
      </c>
      <c r="E598" t="s">
        <v>852</v>
      </c>
      <c r="F598" t="s">
        <v>1221</v>
      </c>
      <c r="G598">
        <v>0</v>
      </c>
      <c r="H598" s="4" t="str">
        <f>IF(Passenger[[#This Row],[Age]]&lt;18,"child",IF(Passenger[[#This Row],[Age]]&lt;50,"Adult","senior"))</f>
        <v>child</v>
      </c>
      <c r="I598">
        <v>0</v>
      </c>
      <c r="J598">
        <v>0</v>
      </c>
      <c r="K598">
        <v>248727</v>
      </c>
      <c r="L598" s="3">
        <v>33</v>
      </c>
      <c r="M598">
        <v>0</v>
      </c>
      <c r="N598" t="s">
        <v>14</v>
      </c>
    </row>
    <row r="599" spans="1:14" x14ac:dyDescent="0.35">
      <c r="A599">
        <v>597</v>
      </c>
      <c r="B599">
        <v>598</v>
      </c>
      <c r="C599">
        <v>0</v>
      </c>
      <c r="D599">
        <v>3</v>
      </c>
      <c r="E599" t="s">
        <v>853</v>
      </c>
      <c r="F599" t="s">
        <v>1222</v>
      </c>
      <c r="G599" s="4">
        <v>49</v>
      </c>
      <c r="H599" s="4" t="str">
        <f>IF(Passenger[[#This Row],[Age]]&lt;18,"child",IF(Passenger[[#This Row],[Age]]&lt;50,"Adult","senior"))</f>
        <v>Adult</v>
      </c>
      <c r="I599">
        <v>0</v>
      </c>
      <c r="J599">
        <v>0</v>
      </c>
      <c r="K599" t="s">
        <v>278</v>
      </c>
      <c r="L599" s="3">
        <v>0</v>
      </c>
      <c r="M599">
        <v>0</v>
      </c>
      <c r="N599" t="s">
        <v>14</v>
      </c>
    </row>
    <row r="600" spans="1:14" x14ac:dyDescent="0.35">
      <c r="A600">
        <v>598</v>
      </c>
      <c r="B600">
        <v>599</v>
      </c>
      <c r="C600">
        <v>0</v>
      </c>
      <c r="D600">
        <v>3</v>
      </c>
      <c r="E600" t="s">
        <v>854</v>
      </c>
      <c r="F600" t="s">
        <v>1222</v>
      </c>
      <c r="G600">
        <v>0</v>
      </c>
      <c r="H600" s="4" t="str">
        <f>IF(Passenger[[#This Row],[Age]]&lt;18,"child",IF(Passenger[[#This Row],[Age]]&lt;50,"Adult","senior"))</f>
        <v>child</v>
      </c>
      <c r="I600">
        <v>0</v>
      </c>
      <c r="J600">
        <v>0</v>
      </c>
      <c r="K600">
        <v>2664</v>
      </c>
      <c r="L600" s="3">
        <v>7.2249999999999996</v>
      </c>
      <c r="M600">
        <v>0</v>
      </c>
      <c r="N600" t="s">
        <v>18</v>
      </c>
    </row>
    <row r="601" spans="1:14" x14ac:dyDescent="0.35">
      <c r="A601">
        <v>599</v>
      </c>
      <c r="B601">
        <v>600</v>
      </c>
      <c r="C601">
        <v>1</v>
      </c>
      <c r="D601">
        <v>1</v>
      </c>
      <c r="E601" t="s">
        <v>855</v>
      </c>
      <c r="F601" t="s">
        <v>1222</v>
      </c>
      <c r="G601" s="4">
        <v>49</v>
      </c>
      <c r="H601" s="4" t="str">
        <f>IF(Passenger[[#This Row],[Age]]&lt;18,"child",IF(Passenger[[#This Row],[Age]]&lt;50,"Adult","senior"))</f>
        <v>Adult</v>
      </c>
      <c r="I601">
        <v>1</v>
      </c>
      <c r="J601">
        <v>0</v>
      </c>
      <c r="K601" t="s">
        <v>465</v>
      </c>
      <c r="L601" s="3">
        <v>56.929200000000002</v>
      </c>
      <c r="M601" t="s">
        <v>856</v>
      </c>
      <c r="N601" t="s">
        <v>18</v>
      </c>
    </row>
    <row r="602" spans="1:14" x14ac:dyDescent="0.35">
      <c r="A602">
        <v>600</v>
      </c>
      <c r="B602">
        <v>601</v>
      </c>
      <c r="C602">
        <v>1</v>
      </c>
      <c r="D602">
        <v>2</v>
      </c>
      <c r="E602" t="s">
        <v>857</v>
      </c>
      <c r="F602" t="s">
        <v>1221</v>
      </c>
      <c r="G602" s="4">
        <v>24</v>
      </c>
      <c r="H602" s="4" t="str">
        <f>IF(Passenger[[#This Row],[Age]]&lt;18,"child",IF(Passenger[[#This Row],[Age]]&lt;50,"Adult","senior"))</f>
        <v>Adult</v>
      </c>
      <c r="I602">
        <v>2</v>
      </c>
      <c r="J602">
        <v>1</v>
      </c>
      <c r="K602">
        <v>243847</v>
      </c>
      <c r="L602" s="3">
        <v>27</v>
      </c>
      <c r="M602">
        <v>0</v>
      </c>
      <c r="N602" t="s">
        <v>14</v>
      </c>
    </row>
    <row r="603" spans="1:14" x14ac:dyDescent="0.35">
      <c r="A603">
        <v>601</v>
      </c>
      <c r="B603">
        <v>602</v>
      </c>
      <c r="C603">
        <v>0</v>
      </c>
      <c r="D603">
        <v>3</v>
      </c>
      <c r="E603" t="s">
        <v>858</v>
      </c>
      <c r="F603" t="s">
        <v>1222</v>
      </c>
      <c r="G603">
        <v>0</v>
      </c>
      <c r="H603" s="4" t="str">
        <f>IF(Passenger[[#This Row],[Age]]&lt;18,"child",IF(Passenger[[#This Row],[Age]]&lt;50,"Adult","senior"))</f>
        <v>child</v>
      </c>
      <c r="I603">
        <v>0</v>
      </c>
      <c r="J603">
        <v>0</v>
      </c>
      <c r="K603">
        <v>349214</v>
      </c>
      <c r="L603" s="3">
        <v>7.8958000000000004</v>
      </c>
      <c r="M603">
        <v>0</v>
      </c>
      <c r="N603" t="s">
        <v>14</v>
      </c>
    </row>
    <row r="604" spans="1:14" x14ac:dyDescent="0.35">
      <c r="A604">
        <v>602</v>
      </c>
      <c r="B604">
        <v>603</v>
      </c>
      <c r="C604">
        <v>0</v>
      </c>
      <c r="D604">
        <v>1</v>
      </c>
      <c r="E604" t="s">
        <v>859</v>
      </c>
      <c r="F604" t="s">
        <v>1222</v>
      </c>
      <c r="G604">
        <v>0</v>
      </c>
      <c r="H604" s="4" t="str">
        <f>IF(Passenger[[#This Row],[Age]]&lt;18,"child",IF(Passenger[[#This Row],[Age]]&lt;50,"Adult","senior"))</f>
        <v>child</v>
      </c>
      <c r="I604">
        <v>0</v>
      </c>
      <c r="J604">
        <v>0</v>
      </c>
      <c r="K604">
        <v>113796</v>
      </c>
      <c r="L604" s="3">
        <v>42.4</v>
      </c>
      <c r="M604">
        <v>0</v>
      </c>
      <c r="N604" t="s">
        <v>14</v>
      </c>
    </row>
    <row r="605" spans="1:14" x14ac:dyDescent="0.35">
      <c r="A605">
        <v>603</v>
      </c>
      <c r="B605">
        <v>604</v>
      </c>
      <c r="C605">
        <v>0</v>
      </c>
      <c r="D605">
        <v>3</v>
      </c>
      <c r="E605" t="s">
        <v>860</v>
      </c>
      <c r="F605" t="s">
        <v>1222</v>
      </c>
      <c r="G605" s="4">
        <v>44</v>
      </c>
      <c r="H605" s="4" t="str">
        <f>IF(Passenger[[#This Row],[Age]]&lt;18,"child",IF(Passenger[[#This Row],[Age]]&lt;50,"Adult","senior"))</f>
        <v>Adult</v>
      </c>
      <c r="I605">
        <v>0</v>
      </c>
      <c r="J605">
        <v>0</v>
      </c>
      <c r="K605">
        <v>364511</v>
      </c>
      <c r="L605" s="3">
        <v>8.0500000000000007</v>
      </c>
      <c r="M605">
        <v>0</v>
      </c>
      <c r="N605" t="s">
        <v>14</v>
      </c>
    </row>
    <row r="606" spans="1:14" x14ac:dyDescent="0.35">
      <c r="A606">
        <v>604</v>
      </c>
      <c r="B606">
        <v>605</v>
      </c>
      <c r="C606">
        <v>1</v>
      </c>
      <c r="D606">
        <v>1</v>
      </c>
      <c r="E606" t="s">
        <v>861</v>
      </c>
      <c r="F606" t="s">
        <v>1222</v>
      </c>
      <c r="G606" s="4">
        <v>35</v>
      </c>
      <c r="H606" s="4" t="str">
        <f>IF(Passenger[[#This Row],[Age]]&lt;18,"child",IF(Passenger[[#This Row],[Age]]&lt;50,"Adult","senior"))</f>
        <v>Adult</v>
      </c>
      <c r="I606">
        <v>0</v>
      </c>
      <c r="J606">
        <v>0</v>
      </c>
      <c r="K606">
        <v>111426</v>
      </c>
      <c r="L606" s="3">
        <v>26.55</v>
      </c>
      <c r="M606">
        <v>0</v>
      </c>
      <c r="N606" t="s">
        <v>18</v>
      </c>
    </row>
    <row r="607" spans="1:14" x14ac:dyDescent="0.35">
      <c r="A607">
        <v>605</v>
      </c>
      <c r="B607">
        <v>606</v>
      </c>
      <c r="C607">
        <v>0</v>
      </c>
      <c r="D607">
        <v>3</v>
      </c>
      <c r="E607" t="s">
        <v>862</v>
      </c>
      <c r="F607" t="s">
        <v>1222</v>
      </c>
      <c r="G607" s="4">
        <v>36</v>
      </c>
      <c r="H607" s="4" t="str">
        <f>IF(Passenger[[#This Row],[Age]]&lt;18,"child",IF(Passenger[[#This Row],[Age]]&lt;50,"Adult","senior"))</f>
        <v>Adult</v>
      </c>
      <c r="I607">
        <v>1</v>
      </c>
      <c r="J607">
        <v>0</v>
      </c>
      <c r="K607">
        <v>349910</v>
      </c>
      <c r="L607" s="3">
        <v>15.55</v>
      </c>
      <c r="M607">
        <v>0</v>
      </c>
      <c r="N607" t="s">
        <v>14</v>
      </c>
    </row>
    <row r="608" spans="1:14" x14ac:dyDescent="0.35">
      <c r="A608">
        <v>606</v>
      </c>
      <c r="B608">
        <v>607</v>
      </c>
      <c r="C608">
        <v>0</v>
      </c>
      <c r="D608">
        <v>3</v>
      </c>
      <c r="E608" t="s">
        <v>863</v>
      </c>
      <c r="F608" t="s">
        <v>1222</v>
      </c>
      <c r="G608" s="4">
        <v>30</v>
      </c>
      <c r="H608" s="4" t="str">
        <f>IF(Passenger[[#This Row],[Age]]&lt;18,"child",IF(Passenger[[#This Row],[Age]]&lt;50,"Adult","senior"))</f>
        <v>Adult</v>
      </c>
      <c r="I608">
        <v>0</v>
      </c>
      <c r="J608">
        <v>0</v>
      </c>
      <c r="K608">
        <v>349246</v>
      </c>
      <c r="L608" s="3">
        <v>7.8958000000000004</v>
      </c>
      <c r="M608">
        <v>0</v>
      </c>
      <c r="N608" t="s">
        <v>14</v>
      </c>
    </row>
    <row r="609" spans="1:14" x14ac:dyDescent="0.35">
      <c r="A609">
        <v>607</v>
      </c>
      <c r="B609">
        <v>608</v>
      </c>
      <c r="C609">
        <v>1</v>
      </c>
      <c r="D609">
        <v>1</v>
      </c>
      <c r="E609" t="s">
        <v>864</v>
      </c>
      <c r="F609" t="s">
        <v>1222</v>
      </c>
      <c r="G609" s="4">
        <v>27</v>
      </c>
      <c r="H609" s="4" t="str">
        <f>IF(Passenger[[#This Row],[Age]]&lt;18,"child",IF(Passenger[[#This Row],[Age]]&lt;50,"Adult","senior"))</f>
        <v>Adult</v>
      </c>
      <c r="I609">
        <v>0</v>
      </c>
      <c r="J609">
        <v>0</v>
      </c>
      <c r="K609">
        <v>113804</v>
      </c>
      <c r="L609" s="3">
        <v>30.5</v>
      </c>
      <c r="M609">
        <v>0</v>
      </c>
      <c r="N609" t="s">
        <v>14</v>
      </c>
    </row>
    <row r="610" spans="1:14" x14ac:dyDescent="0.35">
      <c r="A610">
        <v>608</v>
      </c>
      <c r="B610">
        <v>609</v>
      </c>
      <c r="C610">
        <v>1</v>
      </c>
      <c r="D610">
        <v>2</v>
      </c>
      <c r="E610" t="s">
        <v>865</v>
      </c>
      <c r="F610" t="s">
        <v>1221</v>
      </c>
      <c r="G610" s="4">
        <v>22</v>
      </c>
      <c r="H610" s="4" t="str">
        <f>IF(Passenger[[#This Row],[Age]]&lt;18,"child",IF(Passenger[[#This Row],[Age]]&lt;50,"Adult","senior"))</f>
        <v>Adult</v>
      </c>
      <c r="I610">
        <v>1</v>
      </c>
      <c r="J610">
        <v>2</v>
      </c>
      <c r="K610" t="s">
        <v>78</v>
      </c>
      <c r="L610" s="3">
        <v>41.5792</v>
      </c>
      <c r="M610">
        <v>0</v>
      </c>
      <c r="N610" t="s">
        <v>18</v>
      </c>
    </row>
    <row r="611" spans="1:14" x14ac:dyDescent="0.35">
      <c r="A611">
        <v>609</v>
      </c>
      <c r="B611">
        <v>610</v>
      </c>
      <c r="C611">
        <v>1</v>
      </c>
      <c r="D611">
        <v>1</v>
      </c>
      <c r="E611" t="s">
        <v>866</v>
      </c>
      <c r="F611" t="s">
        <v>1221</v>
      </c>
      <c r="G611" s="4">
        <v>40</v>
      </c>
      <c r="H611" s="4" t="str">
        <f>IF(Passenger[[#This Row],[Age]]&lt;18,"child",IF(Passenger[[#This Row],[Age]]&lt;50,"Adult","senior"))</f>
        <v>Adult</v>
      </c>
      <c r="I611">
        <v>0</v>
      </c>
      <c r="J611">
        <v>0</v>
      </c>
      <c r="K611" t="s">
        <v>404</v>
      </c>
      <c r="L611" s="3">
        <v>153.46250000000001</v>
      </c>
      <c r="M611" t="s">
        <v>405</v>
      </c>
      <c r="N611" t="s">
        <v>14</v>
      </c>
    </row>
    <row r="612" spans="1:14" x14ac:dyDescent="0.35">
      <c r="A612">
        <v>610</v>
      </c>
      <c r="B612">
        <v>611</v>
      </c>
      <c r="C612">
        <v>0</v>
      </c>
      <c r="D612">
        <v>3</v>
      </c>
      <c r="E612" t="s">
        <v>867</v>
      </c>
      <c r="F612" t="s">
        <v>1221</v>
      </c>
      <c r="G612" s="4">
        <v>39</v>
      </c>
      <c r="H612" s="4" t="str">
        <f>IF(Passenger[[#This Row],[Age]]&lt;18,"child",IF(Passenger[[#This Row],[Age]]&lt;50,"Adult","senior"))</f>
        <v>Adult</v>
      </c>
      <c r="I612">
        <v>1</v>
      </c>
      <c r="J612">
        <v>5</v>
      </c>
      <c r="K612">
        <v>347082</v>
      </c>
      <c r="L612" s="3">
        <v>31.274999999999999</v>
      </c>
      <c r="M612">
        <v>0</v>
      </c>
      <c r="N612" t="s">
        <v>14</v>
      </c>
    </row>
    <row r="613" spans="1:14" x14ac:dyDescent="0.35">
      <c r="A613">
        <v>611</v>
      </c>
      <c r="B613">
        <v>612</v>
      </c>
      <c r="C613">
        <v>0</v>
      </c>
      <c r="D613">
        <v>3</v>
      </c>
      <c r="E613" t="s">
        <v>868</v>
      </c>
      <c r="F613" t="s">
        <v>1222</v>
      </c>
      <c r="G613">
        <v>0</v>
      </c>
      <c r="H613" s="4" t="str">
        <f>IF(Passenger[[#This Row],[Age]]&lt;18,"child",IF(Passenger[[#This Row],[Age]]&lt;50,"Adult","senior"))</f>
        <v>child</v>
      </c>
      <c r="I613">
        <v>0</v>
      </c>
      <c r="J613">
        <v>0</v>
      </c>
      <c r="K613" t="s">
        <v>869</v>
      </c>
      <c r="L613" s="3">
        <v>7.05</v>
      </c>
      <c r="M613">
        <v>0</v>
      </c>
      <c r="N613" t="s">
        <v>14</v>
      </c>
    </row>
    <row r="614" spans="1:14" x14ac:dyDescent="0.35">
      <c r="A614">
        <v>612</v>
      </c>
      <c r="B614">
        <v>613</v>
      </c>
      <c r="C614">
        <v>1</v>
      </c>
      <c r="D614">
        <v>3</v>
      </c>
      <c r="E614" t="s">
        <v>870</v>
      </c>
      <c r="F614" t="s">
        <v>1221</v>
      </c>
      <c r="G614">
        <v>0</v>
      </c>
      <c r="H614" s="4" t="str">
        <f>IF(Passenger[[#This Row],[Age]]&lt;18,"child",IF(Passenger[[#This Row],[Age]]&lt;50,"Adult","senior"))</f>
        <v>child</v>
      </c>
      <c r="I614">
        <v>1</v>
      </c>
      <c r="J614">
        <v>0</v>
      </c>
      <c r="K614">
        <v>367230</v>
      </c>
      <c r="L614" s="3">
        <v>15.5</v>
      </c>
      <c r="M614">
        <v>0</v>
      </c>
      <c r="N614" t="s">
        <v>25</v>
      </c>
    </row>
    <row r="615" spans="1:14" x14ac:dyDescent="0.35">
      <c r="A615">
        <v>613</v>
      </c>
      <c r="B615">
        <v>614</v>
      </c>
      <c r="C615">
        <v>0</v>
      </c>
      <c r="D615">
        <v>3</v>
      </c>
      <c r="E615" t="s">
        <v>871</v>
      </c>
      <c r="F615" t="s">
        <v>1222</v>
      </c>
      <c r="G615">
        <v>0</v>
      </c>
      <c r="H615" s="4" t="str">
        <f>IF(Passenger[[#This Row],[Age]]&lt;18,"child",IF(Passenger[[#This Row],[Age]]&lt;50,"Adult","senior"))</f>
        <v>child</v>
      </c>
      <c r="I615">
        <v>0</v>
      </c>
      <c r="J615">
        <v>0</v>
      </c>
      <c r="K615">
        <v>370377</v>
      </c>
      <c r="L615" s="3">
        <v>7.75</v>
      </c>
      <c r="M615">
        <v>0</v>
      </c>
      <c r="N615" t="s">
        <v>25</v>
      </c>
    </row>
    <row r="616" spans="1:14" x14ac:dyDescent="0.35">
      <c r="A616">
        <v>614</v>
      </c>
      <c r="B616">
        <v>615</v>
      </c>
      <c r="C616">
        <v>0</v>
      </c>
      <c r="D616">
        <v>3</v>
      </c>
      <c r="E616" t="s">
        <v>872</v>
      </c>
      <c r="F616" t="s">
        <v>1222</v>
      </c>
      <c r="G616" s="4">
        <v>35</v>
      </c>
      <c r="H616" s="4" t="str">
        <f>IF(Passenger[[#This Row],[Age]]&lt;18,"child",IF(Passenger[[#This Row],[Age]]&lt;50,"Adult","senior"))</f>
        <v>Adult</v>
      </c>
      <c r="I616">
        <v>0</v>
      </c>
      <c r="J616">
        <v>0</v>
      </c>
      <c r="K616">
        <v>364512</v>
      </c>
      <c r="L616" s="3">
        <v>8.0500000000000007</v>
      </c>
      <c r="M616">
        <v>0</v>
      </c>
      <c r="N616" t="s">
        <v>14</v>
      </c>
    </row>
    <row r="617" spans="1:14" x14ac:dyDescent="0.35">
      <c r="A617">
        <v>615</v>
      </c>
      <c r="B617">
        <v>616</v>
      </c>
      <c r="C617">
        <v>1</v>
      </c>
      <c r="D617">
        <v>2</v>
      </c>
      <c r="E617" t="s">
        <v>873</v>
      </c>
      <c r="F617" t="s">
        <v>1221</v>
      </c>
      <c r="G617" s="4">
        <v>24</v>
      </c>
      <c r="H617" s="4" t="str">
        <f>IF(Passenger[[#This Row],[Age]]&lt;18,"child",IF(Passenger[[#This Row],[Age]]&lt;50,"Adult","senior"))</f>
        <v>Adult</v>
      </c>
      <c r="I617">
        <v>1</v>
      </c>
      <c r="J617">
        <v>2</v>
      </c>
      <c r="K617">
        <v>220845</v>
      </c>
      <c r="L617" s="3">
        <v>65</v>
      </c>
      <c r="M617">
        <v>0</v>
      </c>
      <c r="N617" t="s">
        <v>14</v>
      </c>
    </row>
    <row r="618" spans="1:14" x14ac:dyDescent="0.35">
      <c r="A618">
        <v>616</v>
      </c>
      <c r="B618">
        <v>617</v>
      </c>
      <c r="C618">
        <v>0</v>
      </c>
      <c r="D618">
        <v>3</v>
      </c>
      <c r="E618" t="s">
        <v>874</v>
      </c>
      <c r="F618" t="s">
        <v>1222</v>
      </c>
      <c r="G618" s="4">
        <v>34</v>
      </c>
      <c r="H618" s="4" t="str">
        <f>IF(Passenger[[#This Row],[Age]]&lt;18,"child",IF(Passenger[[#This Row],[Age]]&lt;50,"Adult","senior"))</f>
        <v>Adult</v>
      </c>
      <c r="I618">
        <v>1</v>
      </c>
      <c r="J618">
        <v>1</v>
      </c>
      <c r="K618">
        <v>347080</v>
      </c>
      <c r="L618" s="3">
        <v>14.4</v>
      </c>
      <c r="M618">
        <v>0</v>
      </c>
      <c r="N618" t="s">
        <v>14</v>
      </c>
    </row>
    <row r="619" spans="1:14" x14ac:dyDescent="0.35">
      <c r="A619">
        <v>617</v>
      </c>
      <c r="B619">
        <v>618</v>
      </c>
      <c r="C619">
        <v>0</v>
      </c>
      <c r="D619">
        <v>3</v>
      </c>
      <c r="E619" t="s">
        <v>875</v>
      </c>
      <c r="F619" t="s">
        <v>1221</v>
      </c>
      <c r="G619" s="4">
        <v>26</v>
      </c>
      <c r="H619" s="4" t="str">
        <f>IF(Passenger[[#This Row],[Age]]&lt;18,"child",IF(Passenger[[#This Row],[Age]]&lt;50,"Adult","senior"))</f>
        <v>Adult</v>
      </c>
      <c r="I619">
        <v>1</v>
      </c>
      <c r="J619">
        <v>0</v>
      </c>
      <c r="K619" t="s">
        <v>382</v>
      </c>
      <c r="L619" s="3">
        <v>16.100000000000001</v>
      </c>
      <c r="M619">
        <v>0</v>
      </c>
      <c r="N619" t="s">
        <v>14</v>
      </c>
    </row>
    <row r="620" spans="1:14" x14ac:dyDescent="0.35">
      <c r="A620">
        <v>618</v>
      </c>
      <c r="B620">
        <v>619</v>
      </c>
      <c r="C620">
        <v>1</v>
      </c>
      <c r="D620">
        <v>2</v>
      </c>
      <c r="E620" t="s">
        <v>876</v>
      </c>
      <c r="F620" t="s">
        <v>1221</v>
      </c>
      <c r="G620" s="4">
        <v>4</v>
      </c>
      <c r="H620" s="4" t="str">
        <f>IF(Passenger[[#This Row],[Age]]&lt;18,"child",IF(Passenger[[#This Row],[Age]]&lt;50,"Adult","senior"))</f>
        <v>child</v>
      </c>
      <c r="I620">
        <v>2</v>
      </c>
      <c r="J620">
        <v>1</v>
      </c>
      <c r="K620">
        <v>230136</v>
      </c>
      <c r="L620" s="3">
        <v>39</v>
      </c>
      <c r="M620" t="s">
        <v>284</v>
      </c>
      <c r="N620" t="s">
        <v>14</v>
      </c>
    </row>
    <row r="621" spans="1:14" x14ac:dyDescent="0.35">
      <c r="A621">
        <v>619</v>
      </c>
      <c r="B621">
        <v>620</v>
      </c>
      <c r="C621">
        <v>0</v>
      </c>
      <c r="D621">
        <v>2</v>
      </c>
      <c r="E621" t="s">
        <v>877</v>
      </c>
      <c r="F621" t="s">
        <v>1222</v>
      </c>
      <c r="G621" s="4">
        <v>26</v>
      </c>
      <c r="H621" s="4" t="str">
        <f>IF(Passenger[[#This Row],[Age]]&lt;18,"child",IF(Passenger[[#This Row],[Age]]&lt;50,"Adult","senior"))</f>
        <v>Adult</v>
      </c>
      <c r="I621">
        <v>0</v>
      </c>
      <c r="J621">
        <v>0</v>
      </c>
      <c r="K621">
        <v>31028</v>
      </c>
      <c r="L621" s="3">
        <v>10.5</v>
      </c>
      <c r="M621">
        <v>0</v>
      </c>
      <c r="N621" t="s">
        <v>14</v>
      </c>
    </row>
    <row r="622" spans="1:14" x14ac:dyDescent="0.35">
      <c r="A622">
        <v>620</v>
      </c>
      <c r="B622">
        <v>621</v>
      </c>
      <c r="C622">
        <v>0</v>
      </c>
      <c r="D622">
        <v>3</v>
      </c>
      <c r="E622" t="s">
        <v>878</v>
      </c>
      <c r="F622" t="s">
        <v>1222</v>
      </c>
      <c r="G622" s="4">
        <v>27</v>
      </c>
      <c r="H622" s="4" t="str">
        <f>IF(Passenger[[#This Row],[Age]]&lt;18,"child",IF(Passenger[[#This Row],[Age]]&lt;50,"Adult","senior"))</f>
        <v>Adult</v>
      </c>
      <c r="I622">
        <v>1</v>
      </c>
      <c r="J622">
        <v>0</v>
      </c>
      <c r="K622">
        <v>2659</v>
      </c>
      <c r="L622" s="3">
        <v>14.4542</v>
      </c>
      <c r="M622">
        <v>0</v>
      </c>
      <c r="N622" t="s">
        <v>18</v>
      </c>
    </row>
    <row r="623" spans="1:14" x14ac:dyDescent="0.35">
      <c r="A623">
        <v>621</v>
      </c>
      <c r="B623">
        <v>622</v>
      </c>
      <c r="C623">
        <v>1</v>
      </c>
      <c r="D623">
        <v>1</v>
      </c>
      <c r="E623" t="s">
        <v>879</v>
      </c>
      <c r="F623" t="s">
        <v>1222</v>
      </c>
      <c r="G623" s="4">
        <v>42</v>
      </c>
      <c r="H623" s="4" t="str">
        <f>IF(Passenger[[#This Row],[Age]]&lt;18,"child",IF(Passenger[[#This Row],[Age]]&lt;50,"Adult","senior"))</f>
        <v>Adult</v>
      </c>
      <c r="I623">
        <v>1</v>
      </c>
      <c r="J623">
        <v>0</v>
      </c>
      <c r="K623">
        <v>11753</v>
      </c>
      <c r="L623" s="3">
        <v>52.554200000000002</v>
      </c>
      <c r="M623" t="s">
        <v>880</v>
      </c>
      <c r="N623" t="s">
        <v>14</v>
      </c>
    </row>
    <row r="624" spans="1:14" x14ac:dyDescent="0.35">
      <c r="A624">
        <v>622</v>
      </c>
      <c r="B624">
        <v>623</v>
      </c>
      <c r="C624">
        <v>1</v>
      </c>
      <c r="D624">
        <v>3</v>
      </c>
      <c r="E624" t="s">
        <v>881</v>
      </c>
      <c r="F624" t="s">
        <v>1222</v>
      </c>
      <c r="G624" s="4">
        <v>20</v>
      </c>
      <c r="H624" s="4" t="str">
        <f>IF(Passenger[[#This Row],[Age]]&lt;18,"child",IF(Passenger[[#This Row],[Age]]&lt;50,"Adult","senior"))</f>
        <v>Adult</v>
      </c>
      <c r="I624">
        <v>1</v>
      </c>
      <c r="J624">
        <v>1</v>
      </c>
      <c r="K624">
        <v>2653</v>
      </c>
      <c r="L624" s="3">
        <v>15.7417</v>
      </c>
      <c r="M624">
        <v>0</v>
      </c>
      <c r="N624" t="s">
        <v>18</v>
      </c>
    </row>
    <row r="625" spans="1:14" x14ac:dyDescent="0.35">
      <c r="A625">
        <v>623</v>
      </c>
      <c r="B625">
        <v>624</v>
      </c>
      <c r="C625">
        <v>0</v>
      </c>
      <c r="D625">
        <v>3</v>
      </c>
      <c r="E625" t="s">
        <v>882</v>
      </c>
      <c r="F625" t="s">
        <v>1222</v>
      </c>
      <c r="G625" s="4">
        <v>21</v>
      </c>
      <c r="H625" s="4" t="str">
        <f>IF(Passenger[[#This Row],[Age]]&lt;18,"child",IF(Passenger[[#This Row],[Age]]&lt;50,"Adult","senior"))</f>
        <v>Adult</v>
      </c>
      <c r="I625">
        <v>0</v>
      </c>
      <c r="J625">
        <v>0</v>
      </c>
      <c r="K625">
        <v>350029</v>
      </c>
      <c r="L625" s="3">
        <v>7.8541999999999996</v>
      </c>
      <c r="M625">
        <v>0</v>
      </c>
      <c r="N625" t="s">
        <v>14</v>
      </c>
    </row>
    <row r="626" spans="1:14" x14ac:dyDescent="0.35">
      <c r="A626">
        <v>624</v>
      </c>
      <c r="B626">
        <v>625</v>
      </c>
      <c r="C626">
        <v>0</v>
      </c>
      <c r="D626">
        <v>3</v>
      </c>
      <c r="E626" t="s">
        <v>883</v>
      </c>
      <c r="F626" t="s">
        <v>1222</v>
      </c>
      <c r="G626" s="4">
        <v>21</v>
      </c>
      <c r="H626" s="4" t="str">
        <f>IF(Passenger[[#This Row],[Age]]&lt;18,"child",IF(Passenger[[#This Row],[Age]]&lt;50,"Adult","senior"))</f>
        <v>Adult</v>
      </c>
      <c r="I626">
        <v>0</v>
      </c>
      <c r="J626">
        <v>0</v>
      </c>
      <c r="K626">
        <v>54636</v>
      </c>
      <c r="L626" s="3">
        <v>16.100000000000001</v>
      </c>
      <c r="M626">
        <v>0</v>
      </c>
      <c r="N626" t="s">
        <v>14</v>
      </c>
    </row>
    <row r="627" spans="1:14" x14ac:dyDescent="0.35">
      <c r="A627">
        <v>625</v>
      </c>
      <c r="B627">
        <v>626</v>
      </c>
      <c r="C627">
        <v>0</v>
      </c>
      <c r="D627">
        <v>1</v>
      </c>
      <c r="E627" t="s">
        <v>884</v>
      </c>
      <c r="F627" t="s">
        <v>1222</v>
      </c>
      <c r="G627" s="4">
        <v>61</v>
      </c>
      <c r="H627" s="4" t="str">
        <f>IF(Passenger[[#This Row],[Age]]&lt;18,"child",IF(Passenger[[#This Row],[Age]]&lt;50,"Adult","senior"))</f>
        <v>senior</v>
      </c>
      <c r="I627">
        <v>0</v>
      </c>
      <c r="J627">
        <v>0</v>
      </c>
      <c r="K627">
        <v>36963</v>
      </c>
      <c r="L627" s="3">
        <v>32.320799999999998</v>
      </c>
      <c r="M627" t="s">
        <v>885</v>
      </c>
      <c r="N627" t="s">
        <v>14</v>
      </c>
    </row>
    <row r="628" spans="1:14" x14ac:dyDescent="0.35">
      <c r="A628">
        <v>626</v>
      </c>
      <c r="B628">
        <v>627</v>
      </c>
      <c r="C628">
        <v>0</v>
      </c>
      <c r="D628">
        <v>2</v>
      </c>
      <c r="E628" t="s">
        <v>886</v>
      </c>
      <c r="F628" t="s">
        <v>1222</v>
      </c>
      <c r="G628" s="4">
        <v>57</v>
      </c>
      <c r="H628" s="4" t="str">
        <f>IF(Passenger[[#This Row],[Age]]&lt;18,"child",IF(Passenger[[#This Row],[Age]]&lt;50,"Adult","senior"))</f>
        <v>senior</v>
      </c>
      <c r="I628">
        <v>0</v>
      </c>
      <c r="J628">
        <v>0</v>
      </c>
      <c r="K628">
        <v>219533</v>
      </c>
      <c r="L628" s="3">
        <v>12.35</v>
      </c>
      <c r="M628">
        <v>0</v>
      </c>
      <c r="N628" t="s">
        <v>25</v>
      </c>
    </row>
    <row r="629" spans="1:14" x14ac:dyDescent="0.35">
      <c r="A629">
        <v>627</v>
      </c>
      <c r="B629">
        <v>628</v>
      </c>
      <c r="C629">
        <v>1</v>
      </c>
      <c r="D629">
        <v>1</v>
      </c>
      <c r="E629" t="s">
        <v>887</v>
      </c>
      <c r="F629" t="s">
        <v>1221</v>
      </c>
      <c r="G629" s="4">
        <v>21</v>
      </c>
      <c r="H629" s="4" t="str">
        <f>IF(Passenger[[#This Row],[Age]]&lt;18,"child",IF(Passenger[[#This Row],[Age]]&lt;50,"Adult","senior"))</f>
        <v>Adult</v>
      </c>
      <c r="I629">
        <v>0</v>
      </c>
      <c r="J629">
        <v>0</v>
      </c>
      <c r="K629">
        <v>13502</v>
      </c>
      <c r="L629" s="3">
        <v>77.958299999999994</v>
      </c>
      <c r="M629" t="s">
        <v>888</v>
      </c>
      <c r="N629" t="s">
        <v>14</v>
      </c>
    </row>
    <row r="630" spans="1:14" x14ac:dyDescent="0.35">
      <c r="A630">
        <v>628</v>
      </c>
      <c r="B630">
        <v>629</v>
      </c>
      <c r="C630">
        <v>0</v>
      </c>
      <c r="D630">
        <v>3</v>
      </c>
      <c r="E630" t="s">
        <v>889</v>
      </c>
      <c r="F630" t="s">
        <v>1222</v>
      </c>
      <c r="G630" s="4">
        <v>26</v>
      </c>
      <c r="H630" s="4" t="str">
        <f>IF(Passenger[[#This Row],[Age]]&lt;18,"child",IF(Passenger[[#This Row],[Age]]&lt;50,"Adult","senior"))</f>
        <v>Adult</v>
      </c>
      <c r="I630">
        <v>0</v>
      </c>
      <c r="J630">
        <v>0</v>
      </c>
      <c r="K630">
        <v>349224</v>
      </c>
      <c r="L630" s="3">
        <v>7.8958000000000004</v>
      </c>
      <c r="M630">
        <v>0</v>
      </c>
      <c r="N630" t="s">
        <v>14</v>
      </c>
    </row>
    <row r="631" spans="1:14" x14ac:dyDescent="0.35">
      <c r="A631">
        <v>629</v>
      </c>
      <c r="B631">
        <v>630</v>
      </c>
      <c r="C631">
        <v>0</v>
      </c>
      <c r="D631">
        <v>3</v>
      </c>
      <c r="E631" t="s">
        <v>890</v>
      </c>
      <c r="F631" t="s">
        <v>1222</v>
      </c>
      <c r="G631">
        <v>0</v>
      </c>
      <c r="H631" s="4" t="str">
        <f>IF(Passenger[[#This Row],[Age]]&lt;18,"child",IF(Passenger[[#This Row],[Age]]&lt;50,"Adult","senior"))</f>
        <v>child</v>
      </c>
      <c r="I631">
        <v>0</v>
      </c>
      <c r="J631">
        <v>0</v>
      </c>
      <c r="K631">
        <v>334912</v>
      </c>
      <c r="L631" s="3">
        <v>7.7332999999999998</v>
      </c>
      <c r="M631">
        <v>0</v>
      </c>
      <c r="N631" t="s">
        <v>25</v>
      </c>
    </row>
    <row r="632" spans="1:14" x14ac:dyDescent="0.35">
      <c r="A632">
        <v>630</v>
      </c>
      <c r="B632">
        <v>631</v>
      </c>
      <c r="C632">
        <v>1</v>
      </c>
      <c r="D632">
        <v>1</v>
      </c>
      <c r="E632" t="s">
        <v>891</v>
      </c>
      <c r="F632" t="s">
        <v>1222</v>
      </c>
      <c r="G632" s="4">
        <v>80</v>
      </c>
      <c r="H632" s="4" t="str">
        <f>IF(Passenger[[#This Row],[Age]]&lt;18,"child",IF(Passenger[[#This Row],[Age]]&lt;50,"Adult","senior"))</f>
        <v>senior</v>
      </c>
      <c r="I632">
        <v>0</v>
      </c>
      <c r="J632">
        <v>0</v>
      </c>
      <c r="K632">
        <v>27042</v>
      </c>
      <c r="L632" s="3">
        <v>30</v>
      </c>
      <c r="M632" t="s">
        <v>892</v>
      </c>
      <c r="N632" t="s">
        <v>14</v>
      </c>
    </row>
    <row r="633" spans="1:14" x14ac:dyDescent="0.35">
      <c r="A633">
        <v>631</v>
      </c>
      <c r="B633">
        <v>632</v>
      </c>
      <c r="C633">
        <v>0</v>
      </c>
      <c r="D633">
        <v>3</v>
      </c>
      <c r="E633" t="s">
        <v>893</v>
      </c>
      <c r="F633" t="s">
        <v>1222</v>
      </c>
      <c r="G633" s="4">
        <v>51</v>
      </c>
      <c r="H633" s="4" t="str">
        <f>IF(Passenger[[#This Row],[Age]]&lt;18,"child",IF(Passenger[[#This Row],[Age]]&lt;50,"Adult","senior"))</f>
        <v>senior</v>
      </c>
      <c r="I633">
        <v>0</v>
      </c>
      <c r="J633">
        <v>0</v>
      </c>
      <c r="K633">
        <v>347743</v>
      </c>
      <c r="L633" s="3">
        <v>7.0541999999999998</v>
      </c>
      <c r="M633">
        <v>0</v>
      </c>
      <c r="N633" t="s">
        <v>14</v>
      </c>
    </row>
    <row r="634" spans="1:14" x14ac:dyDescent="0.35">
      <c r="A634">
        <v>632</v>
      </c>
      <c r="B634">
        <v>633</v>
      </c>
      <c r="C634">
        <v>1</v>
      </c>
      <c r="D634">
        <v>1</v>
      </c>
      <c r="E634" t="s">
        <v>894</v>
      </c>
      <c r="F634" t="s">
        <v>1222</v>
      </c>
      <c r="G634" s="4">
        <v>32</v>
      </c>
      <c r="H634" s="4" t="str">
        <f>IF(Passenger[[#This Row],[Age]]&lt;18,"child",IF(Passenger[[#This Row],[Age]]&lt;50,"Adult","senior"))</f>
        <v>Adult</v>
      </c>
      <c r="I634">
        <v>0</v>
      </c>
      <c r="J634">
        <v>0</v>
      </c>
      <c r="K634">
        <v>13214</v>
      </c>
      <c r="L634" s="3">
        <v>30.5</v>
      </c>
      <c r="M634" t="s">
        <v>895</v>
      </c>
      <c r="N634" t="s">
        <v>18</v>
      </c>
    </row>
    <row r="635" spans="1:14" x14ac:dyDescent="0.35">
      <c r="A635">
        <v>633</v>
      </c>
      <c r="B635">
        <v>634</v>
      </c>
      <c r="C635">
        <v>0</v>
      </c>
      <c r="D635">
        <v>1</v>
      </c>
      <c r="E635" t="s">
        <v>896</v>
      </c>
      <c r="F635" t="s">
        <v>1222</v>
      </c>
      <c r="G635">
        <v>0</v>
      </c>
      <c r="H635" s="4" t="str">
        <f>IF(Passenger[[#This Row],[Age]]&lt;18,"child",IF(Passenger[[#This Row],[Age]]&lt;50,"Adult","senior"))</f>
        <v>child</v>
      </c>
      <c r="I635">
        <v>0</v>
      </c>
      <c r="J635">
        <v>0</v>
      </c>
      <c r="K635">
        <v>112052</v>
      </c>
      <c r="L635" s="3">
        <v>0</v>
      </c>
      <c r="M635">
        <v>0</v>
      </c>
      <c r="N635" t="s">
        <v>14</v>
      </c>
    </row>
    <row r="636" spans="1:14" x14ac:dyDescent="0.35">
      <c r="A636">
        <v>634</v>
      </c>
      <c r="B636">
        <v>635</v>
      </c>
      <c r="C636">
        <v>0</v>
      </c>
      <c r="D636">
        <v>3</v>
      </c>
      <c r="E636" t="s">
        <v>897</v>
      </c>
      <c r="F636" t="s">
        <v>1221</v>
      </c>
      <c r="G636" s="4">
        <v>9</v>
      </c>
      <c r="H636" s="4" t="str">
        <f>IF(Passenger[[#This Row],[Age]]&lt;18,"child",IF(Passenger[[#This Row],[Age]]&lt;50,"Adult","senior"))</f>
        <v>child</v>
      </c>
      <c r="I636">
        <v>3</v>
      </c>
      <c r="J636">
        <v>2</v>
      </c>
      <c r="K636">
        <v>347088</v>
      </c>
      <c r="L636" s="3">
        <v>27.9</v>
      </c>
      <c r="M636">
        <v>0</v>
      </c>
      <c r="N636" t="s">
        <v>14</v>
      </c>
    </row>
    <row r="637" spans="1:14" x14ac:dyDescent="0.35">
      <c r="A637">
        <v>635</v>
      </c>
      <c r="B637">
        <v>636</v>
      </c>
      <c r="C637">
        <v>1</v>
      </c>
      <c r="D637">
        <v>2</v>
      </c>
      <c r="E637" t="s">
        <v>898</v>
      </c>
      <c r="F637" t="s">
        <v>1221</v>
      </c>
      <c r="G637" s="4">
        <v>28</v>
      </c>
      <c r="H637" s="4" t="str">
        <f>IF(Passenger[[#This Row],[Age]]&lt;18,"child",IF(Passenger[[#This Row],[Age]]&lt;50,"Adult","senior"))</f>
        <v>Adult</v>
      </c>
      <c r="I637">
        <v>0</v>
      </c>
      <c r="J637">
        <v>0</v>
      </c>
      <c r="K637">
        <v>237668</v>
      </c>
      <c r="L637" s="3">
        <v>13</v>
      </c>
      <c r="M637">
        <v>0</v>
      </c>
      <c r="N637" t="s">
        <v>14</v>
      </c>
    </row>
    <row r="638" spans="1:14" x14ac:dyDescent="0.35">
      <c r="A638">
        <v>636</v>
      </c>
      <c r="B638">
        <v>637</v>
      </c>
      <c r="C638">
        <v>0</v>
      </c>
      <c r="D638">
        <v>3</v>
      </c>
      <c r="E638" t="s">
        <v>899</v>
      </c>
      <c r="F638" t="s">
        <v>1222</v>
      </c>
      <c r="G638" s="4">
        <v>32</v>
      </c>
      <c r="H638" s="4" t="str">
        <f>IF(Passenger[[#This Row],[Age]]&lt;18,"child",IF(Passenger[[#This Row],[Age]]&lt;50,"Adult","senior"))</f>
        <v>Adult</v>
      </c>
      <c r="I638">
        <v>0</v>
      </c>
      <c r="J638">
        <v>0</v>
      </c>
      <c r="K638" t="s">
        <v>900</v>
      </c>
      <c r="L638" s="3">
        <v>7.9249999999999998</v>
      </c>
      <c r="M638">
        <v>0</v>
      </c>
      <c r="N638" t="s">
        <v>14</v>
      </c>
    </row>
    <row r="639" spans="1:14" x14ac:dyDescent="0.35">
      <c r="A639">
        <v>637</v>
      </c>
      <c r="B639">
        <v>638</v>
      </c>
      <c r="C639">
        <v>0</v>
      </c>
      <c r="D639">
        <v>2</v>
      </c>
      <c r="E639" t="s">
        <v>901</v>
      </c>
      <c r="F639" t="s">
        <v>1222</v>
      </c>
      <c r="G639" s="4">
        <v>31</v>
      </c>
      <c r="H639" s="4" t="str">
        <f>IF(Passenger[[#This Row],[Age]]&lt;18,"child",IF(Passenger[[#This Row],[Age]]&lt;50,"Adult","senior"))</f>
        <v>Adult</v>
      </c>
      <c r="I639">
        <v>1</v>
      </c>
      <c r="J639">
        <v>1</v>
      </c>
      <c r="K639" t="s">
        <v>359</v>
      </c>
      <c r="L639" s="3">
        <v>26.25</v>
      </c>
      <c r="M639">
        <v>0</v>
      </c>
      <c r="N639" t="s">
        <v>14</v>
      </c>
    </row>
    <row r="640" spans="1:14" x14ac:dyDescent="0.35">
      <c r="A640">
        <v>638</v>
      </c>
      <c r="B640">
        <v>639</v>
      </c>
      <c r="C640">
        <v>0</v>
      </c>
      <c r="D640">
        <v>3</v>
      </c>
      <c r="E640" t="s">
        <v>902</v>
      </c>
      <c r="F640" t="s">
        <v>1221</v>
      </c>
      <c r="G640" s="4">
        <v>41</v>
      </c>
      <c r="H640" s="4" t="str">
        <f>IF(Passenger[[#This Row],[Age]]&lt;18,"child",IF(Passenger[[#This Row],[Age]]&lt;50,"Adult","senior"))</f>
        <v>Adult</v>
      </c>
      <c r="I640">
        <v>0</v>
      </c>
      <c r="J640">
        <v>5</v>
      </c>
      <c r="K640">
        <v>3101295</v>
      </c>
      <c r="L640" s="3">
        <v>39.6875</v>
      </c>
      <c r="M640">
        <v>0</v>
      </c>
      <c r="N640" t="s">
        <v>14</v>
      </c>
    </row>
    <row r="641" spans="1:14" x14ac:dyDescent="0.35">
      <c r="A641">
        <v>639</v>
      </c>
      <c r="B641">
        <v>640</v>
      </c>
      <c r="C641">
        <v>0</v>
      </c>
      <c r="D641">
        <v>3</v>
      </c>
      <c r="E641" t="s">
        <v>903</v>
      </c>
      <c r="F641" t="s">
        <v>1222</v>
      </c>
      <c r="G641">
        <v>0</v>
      </c>
      <c r="H641" s="4" t="str">
        <f>IF(Passenger[[#This Row],[Age]]&lt;18,"child",IF(Passenger[[#This Row],[Age]]&lt;50,"Adult","senior"))</f>
        <v>child</v>
      </c>
      <c r="I641">
        <v>1</v>
      </c>
      <c r="J641">
        <v>0</v>
      </c>
      <c r="K641">
        <v>376564</v>
      </c>
      <c r="L641" s="3">
        <v>16.100000000000001</v>
      </c>
      <c r="M641">
        <v>0</v>
      </c>
      <c r="N641" t="s">
        <v>14</v>
      </c>
    </row>
    <row r="642" spans="1:14" x14ac:dyDescent="0.35">
      <c r="A642">
        <v>640</v>
      </c>
      <c r="B642">
        <v>641</v>
      </c>
      <c r="C642">
        <v>0</v>
      </c>
      <c r="D642">
        <v>3</v>
      </c>
      <c r="E642" t="s">
        <v>904</v>
      </c>
      <c r="F642" t="s">
        <v>1222</v>
      </c>
      <c r="G642" s="4">
        <v>20</v>
      </c>
      <c r="H642" s="4" t="str">
        <f>IF(Passenger[[#This Row],[Age]]&lt;18,"child",IF(Passenger[[#This Row],[Age]]&lt;50,"Adult","senior"))</f>
        <v>Adult</v>
      </c>
      <c r="I642">
        <v>0</v>
      </c>
      <c r="J642">
        <v>0</v>
      </c>
      <c r="K642">
        <v>350050</v>
      </c>
      <c r="L642" s="3">
        <v>7.8541999999999996</v>
      </c>
      <c r="M642">
        <v>0</v>
      </c>
      <c r="N642" t="s">
        <v>14</v>
      </c>
    </row>
    <row r="643" spans="1:14" x14ac:dyDescent="0.35">
      <c r="A643">
        <v>641</v>
      </c>
      <c r="B643">
        <v>642</v>
      </c>
      <c r="C643">
        <v>1</v>
      </c>
      <c r="D643">
        <v>1</v>
      </c>
      <c r="E643" t="s">
        <v>905</v>
      </c>
      <c r="F643" t="s">
        <v>1221</v>
      </c>
      <c r="G643" s="4">
        <v>24</v>
      </c>
      <c r="H643" s="4" t="str">
        <f>IF(Passenger[[#This Row],[Age]]&lt;18,"child",IF(Passenger[[#This Row],[Age]]&lt;50,"Adult","senior"))</f>
        <v>Adult</v>
      </c>
      <c r="I643">
        <v>0</v>
      </c>
      <c r="J643">
        <v>0</v>
      </c>
      <c r="K643" t="s">
        <v>547</v>
      </c>
      <c r="L643" s="3">
        <v>69.3</v>
      </c>
      <c r="M643" t="s">
        <v>548</v>
      </c>
      <c r="N643" t="s">
        <v>18</v>
      </c>
    </row>
    <row r="644" spans="1:14" x14ac:dyDescent="0.35">
      <c r="A644">
        <v>642</v>
      </c>
      <c r="B644">
        <v>643</v>
      </c>
      <c r="C644">
        <v>0</v>
      </c>
      <c r="D644">
        <v>3</v>
      </c>
      <c r="E644" t="s">
        <v>906</v>
      </c>
      <c r="F644" t="s">
        <v>1221</v>
      </c>
      <c r="G644" s="4">
        <v>2</v>
      </c>
      <c r="H644" s="4" t="str">
        <f>IF(Passenger[[#This Row],[Age]]&lt;18,"child",IF(Passenger[[#This Row],[Age]]&lt;50,"Adult","senior"))</f>
        <v>child</v>
      </c>
      <c r="I644">
        <v>3</v>
      </c>
      <c r="J644">
        <v>2</v>
      </c>
      <c r="K644">
        <v>347088</v>
      </c>
      <c r="L644" s="3">
        <v>27.9</v>
      </c>
      <c r="M644">
        <v>0</v>
      </c>
      <c r="N644" t="s">
        <v>14</v>
      </c>
    </row>
    <row r="645" spans="1:14" x14ac:dyDescent="0.35">
      <c r="A645">
        <v>643</v>
      </c>
      <c r="B645">
        <v>644</v>
      </c>
      <c r="C645">
        <v>1</v>
      </c>
      <c r="D645">
        <v>3</v>
      </c>
      <c r="E645" t="s">
        <v>907</v>
      </c>
      <c r="F645" t="s">
        <v>1222</v>
      </c>
      <c r="G645">
        <v>0</v>
      </c>
      <c r="H645" s="4" t="str">
        <f>IF(Passenger[[#This Row],[Age]]&lt;18,"child",IF(Passenger[[#This Row],[Age]]&lt;50,"Adult","senior"))</f>
        <v>child</v>
      </c>
      <c r="I645">
        <v>0</v>
      </c>
      <c r="J645">
        <v>0</v>
      </c>
      <c r="K645">
        <v>1601</v>
      </c>
      <c r="L645" s="3">
        <v>56.495800000000003</v>
      </c>
      <c r="M645">
        <v>0</v>
      </c>
      <c r="N645" t="s">
        <v>14</v>
      </c>
    </row>
    <row r="646" spans="1:14" x14ac:dyDescent="0.35">
      <c r="A646">
        <v>644</v>
      </c>
      <c r="B646">
        <v>645</v>
      </c>
      <c r="C646">
        <v>1</v>
      </c>
      <c r="D646">
        <v>3</v>
      </c>
      <c r="E646" t="s">
        <v>908</v>
      </c>
      <c r="F646" t="s">
        <v>1223</v>
      </c>
      <c r="G646" s="4">
        <v>0.75</v>
      </c>
      <c r="H646" s="4" t="str">
        <f>IF(Passenger[[#This Row],[Age]]&lt;18,"child",IF(Passenger[[#This Row],[Age]]&lt;50,"Adult","senior"))</f>
        <v>child</v>
      </c>
      <c r="I646">
        <v>2</v>
      </c>
      <c r="J646">
        <v>1</v>
      </c>
      <c r="K646">
        <v>2666</v>
      </c>
      <c r="L646" s="3">
        <v>19.258299999999998</v>
      </c>
      <c r="M646">
        <v>0</v>
      </c>
      <c r="N646" t="s">
        <v>18</v>
      </c>
    </row>
    <row r="647" spans="1:14" x14ac:dyDescent="0.35">
      <c r="A647">
        <v>645</v>
      </c>
      <c r="B647">
        <v>646</v>
      </c>
      <c r="C647">
        <v>1</v>
      </c>
      <c r="D647">
        <v>1</v>
      </c>
      <c r="E647" t="s">
        <v>909</v>
      </c>
      <c r="F647" t="s">
        <v>1222</v>
      </c>
      <c r="G647" s="4">
        <v>48</v>
      </c>
      <c r="H647" s="4" t="str">
        <f>IF(Passenger[[#This Row],[Age]]&lt;18,"child",IF(Passenger[[#This Row],[Age]]&lt;50,"Adult","senior"))</f>
        <v>Adult</v>
      </c>
      <c r="I647">
        <v>1</v>
      </c>
      <c r="J647">
        <v>0</v>
      </c>
      <c r="K647" t="s">
        <v>90</v>
      </c>
      <c r="L647" s="3">
        <v>76.729200000000006</v>
      </c>
      <c r="M647" t="s">
        <v>91</v>
      </c>
      <c r="N647" t="s">
        <v>18</v>
      </c>
    </row>
    <row r="648" spans="1:14" x14ac:dyDescent="0.35">
      <c r="A648">
        <v>646</v>
      </c>
      <c r="B648">
        <v>647</v>
      </c>
      <c r="C648">
        <v>0</v>
      </c>
      <c r="D648">
        <v>3</v>
      </c>
      <c r="E648" t="s">
        <v>910</v>
      </c>
      <c r="F648" t="s">
        <v>1222</v>
      </c>
      <c r="G648" s="4">
        <v>19</v>
      </c>
      <c r="H648" s="4" t="str">
        <f>IF(Passenger[[#This Row],[Age]]&lt;18,"child",IF(Passenger[[#This Row],[Age]]&lt;50,"Adult","senior"))</f>
        <v>Adult</v>
      </c>
      <c r="I648">
        <v>0</v>
      </c>
      <c r="J648">
        <v>0</v>
      </c>
      <c r="K648">
        <v>349231</v>
      </c>
      <c r="L648" s="3">
        <v>7.8958000000000004</v>
      </c>
      <c r="M648">
        <v>0</v>
      </c>
      <c r="N648" t="s">
        <v>14</v>
      </c>
    </row>
    <row r="649" spans="1:14" x14ac:dyDescent="0.35">
      <c r="A649">
        <v>647</v>
      </c>
      <c r="B649">
        <v>648</v>
      </c>
      <c r="C649">
        <v>1</v>
      </c>
      <c r="D649">
        <v>1</v>
      </c>
      <c r="E649" t="s">
        <v>911</v>
      </c>
      <c r="F649" t="s">
        <v>1222</v>
      </c>
      <c r="G649" s="4">
        <v>56</v>
      </c>
      <c r="H649" s="4" t="str">
        <f>IF(Passenger[[#This Row],[Age]]&lt;18,"child",IF(Passenger[[#This Row],[Age]]&lt;50,"Adult","senior"))</f>
        <v>senior</v>
      </c>
      <c r="I649">
        <v>0</v>
      </c>
      <c r="J649">
        <v>0</v>
      </c>
      <c r="K649">
        <v>13213</v>
      </c>
      <c r="L649" s="3">
        <v>35.5</v>
      </c>
      <c r="M649" t="s">
        <v>912</v>
      </c>
      <c r="N649" t="s">
        <v>18</v>
      </c>
    </row>
    <row r="650" spans="1:14" x14ac:dyDescent="0.35">
      <c r="A650">
        <v>648</v>
      </c>
      <c r="B650">
        <v>649</v>
      </c>
      <c r="C650">
        <v>0</v>
      </c>
      <c r="D650">
        <v>3</v>
      </c>
      <c r="E650" t="s">
        <v>913</v>
      </c>
      <c r="F650" t="s">
        <v>1222</v>
      </c>
      <c r="G650">
        <v>0</v>
      </c>
      <c r="H650" s="4" t="str">
        <f>IF(Passenger[[#This Row],[Age]]&lt;18,"child",IF(Passenger[[#This Row],[Age]]&lt;50,"Adult","senior"))</f>
        <v>child</v>
      </c>
      <c r="I650">
        <v>0</v>
      </c>
      <c r="J650">
        <v>0</v>
      </c>
      <c r="K650" t="s">
        <v>914</v>
      </c>
      <c r="L650" s="3">
        <v>7.55</v>
      </c>
      <c r="M650">
        <v>0</v>
      </c>
      <c r="N650" t="s">
        <v>14</v>
      </c>
    </row>
    <row r="651" spans="1:14" x14ac:dyDescent="0.35">
      <c r="A651">
        <v>649</v>
      </c>
      <c r="B651">
        <v>650</v>
      </c>
      <c r="C651">
        <v>1</v>
      </c>
      <c r="D651">
        <v>3</v>
      </c>
      <c r="E651" t="s">
        <v>915</v>
      </c>
      <c r="F651" t="s">
        <v>1221</v>
      </c>
      <c r="G651" s="4">
        <v>23</v>
      </c>
      <c r="H651" s="4" t="str">
        <f>IF(Passenger[[#This Row],[Age]]&lt;18,"child",IF(Passenger[[#This Row],[Age]]&lt;50,"Adult","senior"))</f>
        <v>Adult</v>
      </c>
      <c r="I651">
        <v>0</v>
      </c>
      <c r="J651">
        <v>0</v>
      </c>
      <c r="K651" t="s">
        <v>916</v>
      </c>
      <c r="L651" s="3">
        <v>7.55</v>
      </c>
      <c r="M651">
        <v>0</v>
      </c>
      <c r="N651" t="s">
        <v>14</v>
      </c>
    </row>
    <row r="652" spans="1:14" x14ac:dyDescent="0.35">
      <c r="A652">
        <v>650</v>
      </c>
      <c r="B652">
        <v>651</v>
      </c>
      <c r="C652">
        <v>0</v>
      </c>
      <c r="D652">
        <v>3</v>
      </c>
      <c r="E652" t="s">
        <v>917</v>
      </c>
      <c r="F652" t="s">
        <v>1222</v>
      </c>
      <c r="G652">
        <v>0</v>
      </c>
      <c r="H652" s="4" t="str">
        <f>IF(Passenger[[#This Row],[Age]]&lt;18,"child",IF(Passenger[[#This Row],[Age]]&lt;50,"Adult","senior"))</f>
        <v>child</v>
      </c>
      <c r="I652">
        <v>0</v>
      </c>
      <c r="J652">
        <v>0</v>
      </c>
      <c r="K652">
        <v>349221</v>
      </c>
      <c r="L652" s="3">
        <v>7.8958000000000004</v>
      </c>
      <c r="M652">
        <v>0</v>
      </c>
      <c r="N652" t="s">
        <v>14</v>
      </c>
    </row>
    <row r="653" spans="1:14" x14ac:dyDescent="0.35">
      <c r="A653">
        <v>651</v>
      </c>
      <c r="B653">
        <v>652</v>
      </c>
      <c r="C653">
        <v>1</v>
      </c>
      <c r="D653">
        <v>2</v>
      </c>
      <c r="E653" t="s">
        <v>918</v>
      </c>
      <c r="F653" t="s">
        <v>1221</v>
      </c>
      <c r="G653" s="4">
        <v>18</v>
      </c>
      <c r="H653" s="4" t="str">
        <f>IF(Passenger[[#This Row],[Age]]&lt;18,"child",IF(Passenger[[#This Row],[Age]]&lt;50,"Adult","senior"))</f>
        <v>Adult</v>
      </c>
      <c r="I653">
        <v>0</v>
      </c>
      <c r="J653">
        <v>1</v>
      </c>
      <c r="K653">
        <v>231919</v>
      </c>
      <c r="L653" s="3">
        <v>23</v>
      </c>
      <c r="M653">
        <v>0</v>
      </c>
      <c r="N653" t="s">
        <v>14</v>
      </c>
    </row>
    <row r="654" spans="1:14" x14ac:dyDescent="0.35">
      <c r="A654">
        <v>652</v>
      </c>
      <c r="B654">
        <v>653</v>
      </c>
      <c r="C654">
        <v>0</v>
      </c>
      <c r="D654">
        <v>3</v>
      </c>
      <c r="E654" t="s">
        <v>919</v>
      </c>
      <c r="F654" t="s">
        <v>1222</v>
      </c>
      <c r="G654" s="4">
        <v>21</v>
      </c>
      <c r="H654" s="4" t="str">
        <f>IF(Passenger[[#This Row],[Age]]&lt;18,"child",IF(Passenger[[#This Row],[Age]]&lt;50,"Adult","senior"))</f>
        <v>Adult</v>
      </c>
      <c r="I654">
        <v>0</v>
      </c>
      <c r="J654">
        <v>0</v>
      </c>
      <c r="K654">
        <v>8475</v>
      </c>
      <c r="L654" s="3">
        <v>8.4332999999999991</v>
      </c>
      <c r="M654">
        <v>0</v>
      </c>
      <c r="N654" t="s">
        <v>14</v>
      </c>
    </row>
    <row r="655" spans="1:14" x14ac:dyDescent="0.35">
      <c r="A655">
        <v>653</v>
      </c>
      <c r="B655">
        <v>654</v>
      </c>
      <c r="C655">
        <v>1</v>
      </c>
      <c r="D655">
        <v>3</v>
      </c>
      <c r="E655" t="s">
        <v>920</v>
      </c>
      <c r="F655" t="s">
        <v>1221</v>
      </c>
      <c r="G655">
        <v>0</v>
      </c>
      <c r="H655" s="4" t="str">
        <f>IF(Passenger[[#This Row],[Age]]&lt;18,"child",IF(Passenger[[#This Row],[Age]]&lt;50,"Adult","senior"))</f>
        <v>child</v>
      </c>
      <c r="I655">
        <v>0</v>
      </c>
      <c r="J655">
        <v>0</v>
      </c>
      <c r="K655">
        <v>330919</v>
      </c>
      <c r="L655" s="3">
        <v>7.8292000000000002</v>
      </c>
      <c r="M655">
        <v>0</v>
      </c>
      <c r="N655" t="s">
        <v>25</v>
      </c>
    </row>
    <row r="656" spans="1:14" x14ac:dyDescent="0.35">
      <c r="A656">
        <v>654</v>
      </c>
      <c r="B656">
        <v>655</v>
      </c>
      <c r="C656">
        <v>0</v>
      </c>
      <c r="D656">
        <v>3</v>
      </c>
      <c r="E656" t="s">
        <v>921</v>
      </c>
      <c r="F656" t="s">
        <v>1221</v>
      </c>
      <c r="G656" s="4">
        <v>18</v>
      </c>
      <c r="H656" s="4" t="str">
        <f>IF(Passenger[[#This Row],[Age]]&lt;18,"child",IF(Passenger[[#This Row],[Age]]&lt;50,"Adult","senior"))</f>
        <v>Adult</v>
      </c>
      <c r="I656">
        <v>0</v>
      </c>
      <c r="J656">
        <v>0</v>
      </c>
      <c r="K656">
        <v>365226</v>
      </c>
      <c r="L656" s="3">
        <v>6.75</v>
      </c>
      <c r="M656">
        <v>0</v>
      </c>
      <c r="N656" t="s">
        <v>25</v>
      </c>
    </row>
    <row r="657" spans="1:14" x14ac:dyDescent="0.35">
      <c r="A657">
        <v>655</v>
      </c>
      <c r="B657">
        <v>656</v>
      </c>
      <c r="C657">
        <v>0</v>
      </c>
      <c r="D657">
        <v>2</v>
      </c>
      <c r="E657" t="s">
        <v>922</v>
      </c>
      <c r="F657" t="s">
        <v>1222</v>
      </c>
      <c r="G657" s="4">
        <v>24</v>
      </c>
      <c r="H657" s="4" t="str">
        <f>IF(Passenger[[#This Row],[Age]]&lt;18,"child",IF(Passenger[[#This Row],[Age]]&lt;50,"Adult","senior"))</f>
        <v>Adult</v>
      </c>
      <c r="I657">
        <v>2</v>
      </c>
      <c r="J657">
        <v>0</v>
      </c>
      <c r="K657" t="s">
        <v>124</v>
      </c>
      <c r="L657" s="3">
        <v>73.5</v>
      </c>
      <c r="M657">
        <v>0</v>
      </c>
      <c r="N657" t="s">
        <v>14</v>
      </c>
    </row>
    <row r="658" spans="1:14" x14ac:dyDescent="0.35">
      <c r="A658">
        <v>656</v>
      </c>
      <c r="B658">
        <v>657</v>
      </c>
      <c r="C658">
        <v>0</v>
      </c>
      <c r="D658">
        <v>3</v>
      </c>
      <c r="E658" t="s">
        <v>923</v>
      </c>
      <c r="F658" t="s">
        <v>1222</v>
      </c>
      <c r="G658">
        <v>0</v>
      </c>
      <c r="H658" s="4" t="str">
        <f>IF(Passenger[[#This Row],[Age]]&lt;18,"child",IF(Passenger[[#This Row],[Age]]&lt;50,"Adult","senior"))</f>
        <v>child</v>
      </c>
      <c r="I658">
        <v>0</v>
      </c>
      <c r="J658">
        <v>0</v>
      </c>
      <c r="K658">
        <v>349223</v>
      </c>
      <c r="L658" s="3">
        <v>7.8958000000000004</v>
      </c>
      <c r="M658">
        <v>0</v>
      </c>
      <c r="N658" t="s">
        <v>14</v>
      </c>
    </row>
    <row r="659" spans="1:14" x14ac:dyDescent="0.35">
      <c r="A659">
        <v>657</v>
      </c>
      <c r="B659">
        <v>658</v>
      </c>
      <c r="C659">
        <v>0</v>
      </c>
      <c r="D659">
        <v>3</v>
      </c>
      <c r="E659" t="s">
        <v>924</v>
      </c>
      <c r="F659" t="s">
        <v>1221</v>
      </c>
      <c r="G659" s="4">
        <v>32</v>
      </c>
      <c r="H659" s="4" t="str">
        <f>IF(Passenger[[#This Row],[Age]]&lt;18,"child",IF(Passenger[[#This Row],[Age]]&lt;50,"Adult","senior"))</f>
        <v>Adult</v>
      </c>
      <c r="I659">
        <v>1</v>
      </c>
      <c r="J659">
        <v>1</v>
      </c>
      <c r="K659">
        <v>364849</v>
      </c>
      <c r="L659" s="3">
        <v>15.5</v>
      </c>
      <c r="M659">
        <v>0</v>
      </c>
      <c r="N659" t="s">
        <v>25</v>
      </c>
    </row>
    <row r="660" spans="1:14" x14ac:dyDescent="0.35">
      <c r="A660">
        <v>658</v>
      </c>
      <c r="B660">
        <v>659</v>
      </c>
      <c r="C660">
        <v>0</v>
      </c>
      <c r="D660">
        <v>2</v>
      </c>
      <c r="E660" t="s">
        <v>925</v>
      </c>
      <c r="F660" t="s">
        <v>1222</v>
      </c>
      <c r="G660" s="4">
        <v>23</v>
      </c>
      <c r="H660" s="4" t="str">
        <f>IF(Passenger[[#This Row],[Age]]&lt;18,"child",IF(Passenger[[#This Row],[Age]]&lt;50,"Adult","senior"))</f>
        <v>Adult</v>
      </c>
      <c r="I660">
        <v>0</v>
      </c>
      <c r="J660">
        <v>0</v>
      </c>
      <c r="K660">
        <v>29751</v>
      </c>
      <c r="L660" s="3">
        <v>13</v>
      </c>
      <c r="M660">
        <v>0</v>
      </c>
      <c r="N660" t="s">
        <v>14</v>
      </c>
    </row>
    <row r="661" spans="1:14" x14ac:dyDescent="0.35">
      <c r="A661">
        <v>659</v>
      </c>
      <c r="B661">
        <v>660</v>
      </c>
      <c r="C661">
        <v>0</v>
      </c>
      <c r="D661">
        <v>1</v>
      </c>
      <c r="E661" t="s">
        <v>926</v>
      </c>
      <c r="F661" t="s">
        <v>1222</v>
      </c>
      <c r="G661" s="4">
        <v>58</v>
      </c>
      <c r="H661" s="4" t="str">
        <f>IF(Passenger[[#This Row],[Age]]&lt;18,"child",IF(Passenger[[#This Row],[Age]]&lt;50,"Adult","senior"))</f>
        <v>senior</v>
      </c>
      <c r="I661">
        <v>0</v>
      </c>
      <c r="J661">
        <v>2</v>
      </c>
      <c r="K661">
        <v>35273</v>
      </c>
      <c r="L661" s="3">
        <v>113.27500000000001</v>
      </c>
      <c r="M661" t="s">
        <v>927</v>
      </c>
      <c r="N661" t="s">
        <v>18</v>
      </c>
    </row>
    <row r="662" spans="1:14" x14ac:dyDescent="0.35">
      <c r="A662">
        <v>660</v>
      </c>
      <c r="B662">
        <v>661</v>
      </c>
      <c r="C662">
        <v>1</v>
      </c>
      <c r="D662">
        <v>1</v>
      </c>
      <c r="E662" t="s">
        <v>928</v>
      </c>
      <c r="F662" t="s">
        <v>1222</v>
      </c>
      <c r="G662" s="4">
        <v>50</v>
      </c>
      <c r="H662" s="4" t="str">
        <f>IF(Passenger[[#This Row],[Age]]&lt;18,"child",IF(Passenger[[#This Row],[Age]]&lt;50,"Adult","senior"))</f>
        <v>senior</v>
      </c>
      <c r="I662">
        <v>2</v>
      </c>
      <c r="J662">
        <v>0</v>
      </c>
      <c r="K662" t="s">
        <v>503</v>
      </c>
      <c r="L662" s="3">
        <v>133.65</v>
      </c>
      <c r="M662">
        <v>0</v>
      </c>
      <c r="N662" t="s">
        <v>14</v>
      </c>
    </row>
    <row r="663" spans="1:14" x14ac:dyDescent="0.35">
      <c r="A663">
        <v>661</v>
      </c>
      <c r="B663">
        <v>662</v>
      </c>
      <c r="C663">
        <v>0</v>
      </c>
      <c r="D663">
        <v>3</v>
      </c>
      <c r="E663" t="s">
        <v>929</v>
      </c>
      <c r="F663" t="s">
        <v>1222</v>
      </c>
      <c r="G663" s="4">
        <v>40</v>
      </c>
      <c r="H663" s="4" t="str">
        <f>IF(Passenger[[#This Row],[Age]]&lt;18,"child",IF(Passenger[[#This Row],[Age]]&lt;50,"Adult","senior"))</f>
        <v>Adult</v>
      </c>
      <c r="I663">
        <v>0</v>
      </c>
      <c r="J663">
        <v>0</v>
      </c>
      <c r="K663">
        <v>2623</v>
      </c>
      <c r="L663" s="3">
        <v>7.2249999999999996</v>
      </c>
      <c r="M663">
        <v>0</v>
      </c>
      <c r="N663" t="s">
        <v>18</v>
      </c>
    </row>
    <row r="664" spans="1:14" x14ac:dyDescent="0.35">
      <c r="A664">
        <v>662</v>
      </c>
      <c r="B664">
        <v>663</v>
      </c>
      <c r="C664">
        <v>0</v>
      </c>
      <c r="D664">
        <v>1</v>
      </c>
      <c r="E664" t="s">
        <v>930</v>
      </c>
      <c r="F664" t="s">
        <v>1222</v>
      </c>
      <c r="G664" s="4">
        <v>47</v>
      </c>
      <c r="H664" s="4" t="str">
        <f>IF(Passenger[[#This Row],[Age]]&lt;18,"child",IF(Passenger[[#This Row],[Age]]&lt;50,"Adult","senior"))</f>
        <v>Adult</v>
      </c>
      <c r="I664">
        <v>0</v>
      </c>
      <c r="J664">
        <v>0</v>
      </c>
      <c r="K664">
        <v>5727</v>
      </c>
      <c r="L664" s="3">
        <v>25.587499999999999</v>
      </c>
      <c r="M664" t="s">
        <v>931</v>
      </c>
      <c r="N664" t="s">
        <v>14</v>
      </c>
    </row>
    <row r="665" spans="1:14" x14ac:dyDescent="0.35">
      <c r="A665">
        <v>663</v>
      </c>
      <c r="B665">
        <v>664</v>
      </c>
      <c r="C665">
        <v>0</v>
      </c>
      <c r="D665">
        <v>3</v>
      </c>
      <c r="E665" t="s">
        <v>932</v>
      </c>
      <c r="F665" t="s">
        <v>1222</v>
      </c>
      <c r="G665" s="4">
        <v>36</v>
      </c>
      <c r="H665" s="4" t="str">
        <f>IF(Passenger[[#This Row],[Age]]&lt;18,"child",IF(Passenger[[#This Row],[Age]]&lt;50,"Adult","senior"))</f>
        <v>Adult</v>
      </c>
      <c r="I665">
        <v>0</v>
      </c>
      <c r="J665">
        <v>0</v>
      </c>
      <c r="K665">
        <v>349210</v>
      </c>
      <c r="L665" s="3">
        <v>7.4958</v>
      </c>
      <c r="M665">
        <v>0</v>
      </c>
      <c r="N665" t="s">
        <v>14</v>
      </c>
    </row>
    <row r="666" spans="1:14" x14ac:dyDescent="0.35">
      <c r="A666">
        <v>664</v>
      </c>
      <c r="B666">
        <v>665</v>
      </c>
      <c r="C666">
        <v>1</v>
      </c>
      <c r="D666">
        <v>3</v>
      </c>
      <c r="E666" t="s">
        <v>933</v>
      </c>
      <c r="F666" t="s">
        <v>1222</v>
      </c>
      <c r="G666" s="4">
        <v>20</v>
      </c>
      <c r="H666" s="4" t="str">
        <f>IF(Passenger[[#This Row],[Age]]&lt;18,"child",IF(Passenger[[#This Row],[Age]]&lt;50,"Adult","senior"))</f>
        <v>Adult</v>
      </c>
      <c r="I666">
        <v>1</v>
      </c>
      <c r="J666">
        <v>0</v>
      </c>
      <c r="K666" t="s">
        <v>934</v>
      </c>
      <c r="L666" s="3">
        <v>7.9249999999999998</v>
      </c>
      <c r="M666">
        <v>0</v>
      </c>
      <c r="N666" t="s">
        <v>14</v>
      </c>
    </row>
    <row r="667" spans="1:14" x14ac:dyDescent="0.35">
      <c r="A667">
        <v>665</v>
      </c>
      <c r="B667">
        <v>666</v>
      </c>
      <c r="C667">
        <v>0</v>
      </c>
      <c r="D667">
        <v>2</v>
      </c>
      <c r="E667" t="s">
        <v>935</v>
      </c>
      <c r="F667" t="s">
        <v>1222</v>
      </c>
      <c r="G667" s="4">
        <v>32</v>
      </c>
      <c r="H667" s="4" t="str">
        <f>IF(Passenger[[#This Row],[Age]]&lt;18,"child",IF(Passenger[[#This Row],[Age]]&lt;50,"Adult","senior"))</f>
        <v>Adult</v>
      </c>
      <c r="I667">
        <v>2</v>
      </c>
      <c r="J667">
        <v>0</v>
      </c>
      <c r="K667" t="s">
        <v>124</v>
      </c>
      <c r="L667" s="3">
        <v>73.5</v>
      </c>
      <c r="M667">
        <v>0</v>
      </c>
      <c r="N667" t="s">
        <v>14</v>
      </c>
    </row>
    <row r="668" spans="1:14" x14ac:dyDescent="0.35">
      <c r="A668">
        <v>666</v>
      </c>
      <c r="B668">
        <v>667</v>
      </c>
      <c r="C668">
        <v>0</v>
      </c>
      <c r="D668">
        <v>2</v>
      </c>
      <c r="E668" t="s">
        <v>936</v>
      </c>
      <c r="F668" t="s">
        <v>1222</v>
      </c>
      <c r="G668" s="4">
        <v>25</v>
      </c>
      <c r="H668" s="4" t="str">
        <f>IF(Passenger[[#This Row],[Age]]&lt;18,"child",IF(Passenger[[#This Row],[Age]]&lt;50,"Adult","senior"))</f>
        <v>Adult</v>
      </c>
      <c r="I668">
        <v>0</v>
      </c>
      <c r="J668">
        <v>0</v>
      </c>
      <c r="K668">
        <v>234686</v>
      </c>
      <c r="L668" s="3">
        <v>13</v>
      </c>
      <c r="M668">
        <v>0</v>
      </c>
      <c r="N668" t="s">
        <v>14</v>
      </c>
    </row>
    <row r="669" spans="1:14" x14ac:dyDescent="0.35">
      <c r="A669">
        <v>667</v>
      </c>
      <c r="B669">
        <v>668</v>
      </c>
      <c r="C669">
        <v>0</v>
      </c>
      <c r="D669">
        <v>3</v>
      </c>
      <c r="E669" t="s">
        <v>937</v>
      </c>
      <c r="F669" t="s">
        <v>1222</v>
      </c>
      <c r="G669">
        <v>0</v>
      </c>
      <c r="H669" s="4" t="str">
        <f>IF(Passenger[[#This Row],[Age]]&lt;18,"child",IF(Passenger[[#This Row],[Age]]&lt;50,"Adult","senior"))</f>
        <v>child</v>
      </c>
      <c r="I669">
        <v>0</v>
      </c>
      <c r="J669">
        <v>0</v>
      </c>
      <c r="K669">
        <v>312993</v>
      </c>
      <c r="L669" s="3">
        <v>7.7750000000000004</v>
      </c>
      <c r="M669">
        <v>0</v>
      </c>
      <c r="N669" t="s">
        <v>14</v>
      </c>
    </row>
    <row r="670" spans="1:14" x14ac:dyDescent="0.35">
      <c r="A670">
        <v>668</v>
      </c>
      <c r="B670">
        <v>669</v>
      </c>
      <c r="C670">
        <v>0</v>
      </c>
      <c r="D670">
        <v>3</v>
      </c>
      <c r="E670" t="s">
        <v>938</v>
      </c>
      <c r="F670" t="s">
        <v>1222</v>
      </c>
      <c r="G670" s="4">
        <v>43</v>
      </c>
      <c r="H670" s="4" t="str">
        <f>IF(Passenger[[#This Row],[Age]]&lt;18,"child",IF(Passenger[[#This Row],[Age]]&lt;50,"Adult","senior"))</f>
        <v>Adult</v>
      </c>
      <c r="I670">
        <v>0</v>
      </c>
      <c r="J670">
        <v>0</v>
      </c>
      <c r="K670" t="s">
        <v>939</v>
      </c>
      <c r="L670" s="3">
        <v>8.0500000000000007</v>
      </c>
      <c r="M670">
        <v>0</v>
      </c>
      <c r="N670" t="s">
        <v>14</v>
      </c>
    </row>
    <row r="671" spans="1:14" x14ac:dyDescent="0.35">
      <c r="A671">
        <v>669</v>
      </c>
      <c r="B671">
        <v>670</v>
      </c>
      <c r="C671">
        <v>1</v>
      </c>
      <c r="D671">
        <v>1</v>
      </c>
      <c r="E671" t="s">
        <v>940</v>
      </c>
      <c r="F671" t="s">
        <v>1221</v>
      </c>
      <c r="G671">
        <v>0</v>
      </c>
      <c r="H671" s="4" t="str">
        <f>IF(Passenger[[#This Row],[Age]]&lt;18,"child",IF(Passenger[[#This Row],[Age]]&lt;50,"Adult","senior"))</f>
        <v>child</v>
      </c>
      <c r="I671">
        <v>1</v>
      </c>
      <c r="J671">
        <v>0</v>
      </c>
      <c r="K671">
        <v>19996</v>
      </c>
      <c r="L671" s="3">
        <v>52</v>
      </c>
      <c r="M671" t="s">
        <v>941</v>
      </c>
      <c r="N671" t="s">
        <v>14</v>
      </c>
    </row>
    <row r="672" spans="1:14" x14ac:dyDescent="0.35">
      <c r="A672">
        <v>670</v>
      </c>
      <c r="B672">
        <v>671</v>
      </c>
      <c r="C672">
        <v>1</v>
      </c>
      <c r="D672">
        <v>2</v>
      </c>
      <c r="E672" t="s">
        <v>942</v>
      </c>
      <c r="F672" t="s">
        <v>1221</v>
      </c>
      <c r="G672" s="4">
        <v>40</v>
      </c>
      <c r="H672" s="4" t="str">
        <f>IF(Passenger[[#This Row],[Age]]&lt;18,"child",IF(Passenger[[#This Row],[Age]]&lt;50,"Adult","senior"))</f>
        <v>Adult</v>
      </c>
      <c r="I672">
        <v>1</v>
      </c>
      <c r="J672">
        <v>1</v>
      </c>
      <c r="K672">
        <v>29750</v>
      </c>
      <c r="L672" s="3">
        <v>39</v>
      </c>
      <c r="M672">
        <v>0</v>
      </c>
      <c r="N672" t="s">
        <v>14</v>
      </c>
    </row>
    <row r="673" spans="1:14" x14ac:dyDescent="0.35">
      <c r="A673">
        <v>671</v>
      </c>
      <c r="B673">
        <v>672</v>
      </c>
      <c r="C673">
        <v>0</v>
      </c>
      <c r="D673">
        <v>1</v>
      </c>
      <c r="E673" t="s">
        <v>943</v>
      </c>
      <c r="F673" t="s">
        <v>1222</v>
      </c>
      <c r="G673" s="4">
        <v>31</v>
      </c>
      <c r="H673" s="4" t="str">
        <f>IF(Passenger[[#This Row],[Age]]&lt;18,"child",IF(Passenger[[#This Row],[Age]]&lt;50,"Adult","senior"))</f>
        <v>Adult</v>
      </c>
      <c r="I673">
        <v>1</v>
      </c>
      <c r="J673">
        <v>0</v>
      </c>
      <c r="K673" t="s">
        <v>944</v>
      </c>
      <c r="L673" s="3">
        <v>52</v>
      </c>
      <c r="M673" t="s">
        <v>945</v>
      </c>
      <c r="N673" t="s">
        <v>14</v>
      </c>
    </row>
    <row r="674" spans="1:14" x14ac:dyDescent="0.35">
      <c r="A674">
        <v>672</v>
      </c>
      <c r="B674">
        <v>673</v>
      </c>
      <c r="C674">
        <v>0</v>
      </c>
      <c r="D674">
        <v>2</v>
      </c>
      <c r="E674" t="s">
        <v>946</v>
      </c>
      <c r="F674" t="s">
        <v>1222</v>
      </c>
      <c r="G674" s="4">
        <v>70</v>
      </c>
      <c r="H674" s="4" t="str">
        <f>IF(Passenger[[#This Row],[Age]]&lt;18,"child",IF(Passenger[[#This Row],[Age]]&lt;50,"Adult","senior"))</f>
        <v>senior</v>
      </c>
      <c r="I674">
        <v>0</v>
      </c>
      <c r="J674">
        <v>0</v>
      </c>
      <c r="K674" t="s">
        <v>947</v>
      </c>
      <c r="L674" s="3">
        <v>10.5</v>
      </c>
      <c r="M674">
        <v>0</v>
      </c>
      <c r="N674" t="s">
        <v>14</v>
      </c>
    </row>
    <row r="675" spans="1:14" x14ac:dyDescent="0.35">
      <c r="A675">
        <v>673</v>
      </c>
      <c r="B675">
        <v>674</v>
      </c>
      <c r="C675">
        <v>1</v>
      </c>
      <c r="D675">
        <v>2</v>
      </c>
      <c r="E675" t="s">
        <v>948</v>
      </c>
      <c r="F675" t="s">
        <v>1222</v>
      </c>
      <c r="G675" s="4">
        <v>31</v>
      </c>
      <c r="H675" s="4" t="str">
        <f>IF(Passenger[[#This Row],[Age]]&lt;18,"child",IF(Passenger[[#This Row],[Age]]&lt;50,"Adult","senior"))</f>
        <v>Adult</v>
      </c>
      <c r="I675">
        <v>0</v>
      </c>
      <c r="J675">
        <v>0</v>
      </c>
      <c r="K675">
        <v>244270</v>
      </c>
      <c r="L675" s="3">
        <v>13</v>
      </c>
      <c r="M675">
        <v>0</v>
      </c>
      <c r="N675" t="s">
        <v>14</v>
      </c>
    </row>
    <row r="676" spans="1:14" x14ac:dyDescent="0.35">
      <c r="A676">
        <v>674</v>
      </c>
      <c r="B676">
        <v>675</v>
      </c>
      <c r="C676">
        <v>0</v>
      </c>
      <c r="D676">
        <v>2</v>
      </c>
      <c r="E676" t="s">
        <v>949</v>
      </c>
      <c r="F676" t="s">
        <v>1222</v>
      </c>
      <c r="G676">
        <v>0</v>
      </c>
      <c r="H676" s="4" t="str">
        <f>IF(Passenger[[#This Row],[Age]]&lt;18,"child",IF(Passenger[[#This Row],[Age]]&lt;50,"Adult","senior"))</f>
        <v>child</v>
      </c>
      <c r="I676">
        <v>0</v>
      </c>
      <c r="J676">
        <v>0</v>
      </c>
      <c r="K676">
        <v>239856</v>
      </c>
      <c r="L676" s="3">
        <v>0</v>
      </c>
      <c r="M676">
        <v>0</v>
      </c>
      <c r="N676" t="s">
        <v>14</v>
      </c>
    </row>
    <row r="677" spans="1:14" x14ac:dyDescent="0.35">
      <c r="A677">
        <v>675</v>
      </c>
      <c r="B677">
        <v>676</v>
      </c>
      <c r="C677">
        <v>0</v>
      </c>
      <c r="D677">
        <v>3</v>
      </c>
      <c r="E677" t="s">
        <v>950</v>
      </c>
      <c r="F677" t="s">
        <v>1222</v>
      </c>
      <c r="G677" s="4">
        <v>18</v>
      </c>
      <c r="H677" s="4" t="str">
        <f>IF(Passenger[[#This Row],[Age]]&lt;18,"child",IF(Passenger[[#This Row],[Age]]&lt;50,"Adult","senior"))</f>
        <v>Adult</v>
      </c>
      <c r="I677">
        <v>0</v>
      </c>
      <c r="J677">
        <v>0</v>
      </c>
      <c r="K677">
        <v>349912</v>
      </c>
      <c r="L677" s="3">
        <v>7.7750000000000004</v>
      </c>
      <c r="M677">
        <v>0</v>
      </c>
      <c r="N677" t="s">
        <v>14</v>
      </c>
    </row>
    <row r="678" spans="1:14" x14ac:dyDescent="0.35">
      <c r="A678">
        <v>676</v>
      </c>
      <c r="B678">
        <v>677</v>
      </c>
      <c r="C678">
        <v>0</v>
      </c>
      <c r="D678">
        <v>3</v>
      </c>
      <c r="E678" t="s">
        <v>951</v>
      </c>
      <c r="F678" t="s">
        <v>1222</v>
      </c>
      <c r="G678" s="4">
        <v>24.5</v>
      </c>
      <c r="H678" s="4" t="str">
        <f>IF(Passenger[[#This Row],[Age]]&lt;18,"child",IF(Passenger[[#This Row],[Age]]&lt;50,"Adult","senior"))</f>
        <v>Adult</v>
      </c>
      <c r="I678">
        <v>0</v>
      </c>
      <c r="J678">
        <v>0</v>
      </c>
      <c r="K678">
        <v>342826</v>
      </c>
      <c r="L678" s="3">
        <v>8.0500000000000007</v>
      </c>
      <c r="M678">
        <v>0</v>
      </c>
      <c r="N678" t="s">
        <v>14</v>
      </c>
    </row>
    <row r="679" spans="1:14" x14ac:dyDescent="0.35">
      <c r="A679">
        <v>677</v>
      </c>
      <c r="B679">
        <v>678</v>
      </c>
      <c r="C679">
        <v>1</v>
      </c>
      <c r="D679">
        <v>3</v>
      </c>
      <c r="E679" t="s">
        <v>952</v>
      </c>
      <c r="F679" t="s">
        <v>1221</v>
      </c>
      <c r="G679" s="4">
        <v>18</v>
      </c>
      <c r="H679" s="4" t="str">
        <f>IF(Passenger[[#This Row],[Age]]&lt;18,"child",IF(Passenger[[#This Row],[Age]]&lt;50,"Adult","senior"))</f>
        <v>Adult</v>
      </c>
      <c r="I679">
        <v>0</v>
      </c>
      <c r="J679">
        <v>0</v>
      </c>
      <c r="K679">
        <v>4138</v>
      </c>
      <c r="L679" s="3">
        <v>9.8416999999999994</v>
      </c>
      <c r="M679">
        <v>0</v>
      </c>
      <c r="N679" t="s">
        <v>14</v>
      </c>
    </row>
    <row r="680" spans="1:14" x14ac:dyDescent="0.35">
      <c r="A680">
        <v>678</v>
      </c>
      <c r="B680">
        <v>679</v>
      </c>
      <c r="C680">
        <v>0</v>
      </c>
      <c r="D680">
        <v>3</v>
      </c>
      <c r="E680" t="s">
        <v>953</v>
      </c>
      <c r="F680" t="s">
        <v>1221</v>
      </c>
      <c r="G680" s="4">
        <v>43</v>
      </c>
      <c r="H680" s="4" t="str">
        <f>IF(Passenger[[#This Row],[Age]]&lt;18,"child",IF(Passenger[[#This Row],[Age]]&lt;50,"Adult","senior"))</f>
        <v>Adult</v>
      </c>
      <c r="I680">
        <v>1</v>
      </c>
      <c r="J680">
        <v>6</v>
      </c>
      <c r="K680" t="s">
        <v>103</v>
      </c>
      <c r="L680" s="3">
        <v>46.9</v>
      </c>
      <c r="M680">
        <v>0</v>
      </c>
      <c r="N680" t="s">
        <v>14</v>
      </c>
    </row>
    <row r="681" spans="1:14" x14ac:dyDescent="0.35">
      <c r="A681">
        <v>679</v>
      </c>
      <c r="B681">
        <v>680</v>
      </c>
      <c r="C681">
        <v>1</v>
      </c>
      <c r="D681">
        <v>1</v>
      </c>
      <c r="E681" t="s">
        <v>954</v>
      </c>
      <c r="F681" t="s">
        <v>1222</v>
      </c>
      <c r="G681" s="4">
        <v>36</v>
      </c>
      <c r="H681" s="4" t="str">
        <f>IF(Passenger[[#This Row],[Age]]&lt;18,"child",IF(Passenger[[#This Row],[Age]]&lt;50,"Adult","senior"))</f>
        <v>Adult</v>
      </c>
      <c r="I681">
        <v>0</v>
      </c>
      <c r="J681">
        <v>1</v>
      </c>
      <c r="K681" t="s">
        <v>390</v>
      </c>
      <c r="L681" s="3">
        <v>512.32920000000001</v>
      </c>
      <c r="M681" t="s">
        <v>955</v>
      </c>
      <c r="N681" t="s">
        <v>18</v>
      </c>
    </row>
    <row r="682" spans="1:14" x14ac:dyDescent="0.35">
      <c r="A682">
        <v>680</v>
      </c>
      <c r="B682">
        <v>681</v>
      </c>
      <c r="C682">
        <v>0</v>
      </c>
      <c r="D682">
        <v>3</v>
      </c>
      <c r="E682" t="s">
        <v>956</v>
      </c>
      <c r="F682" t="s">
        <v>1221</v>
      </c>
      <c r="G682">
        <v>0</v>
      </c>
      <c r="H682" s="4" t="str">
        <f>IF(Passenger[[#This Row],[Age]]&lt;18,"child",IF(Passenger[[#This Row],[Age]]&lt;50,"Adult","senior"))</f>
        <v>child</v>
      </c>
      <c r="I682">
        <v>0</v>
      </c>
      <c r="J682">
        <v>0</v>
      </c>
      <c r="K682">
        <v>330935</v>
      </c>
      <c r="L682" s="3">
        <v>8.1374999999999993</v>
      </c>
      <c r="M682">
        <v>0</v>
      </c>
      <c r="N682" t="s">
        <v>25</v>
      </c>
    </row>
    <row r="683" spans="1:14" x14ac:dyDescent="0.35">
      <c r="A683">
        <v>681</v>
      </c>
      <c r="B683">
        <v>682</v>
      </c>
      <c r="C683">
        <v>1</v>
      </c>
      <c r="D683">
        <v>1</v>
      </c>
      <c r="E683" t="s">
        <v>957</v>
      </c>
      <c r="F683" t="s">
        <v>1222</v>
      </c>
      <c r="G683" s="4">
        <v>27</v>
      </c>
      <c r="H683" s="4" t="str">
        <f>IF(Passenger[[#This Row],[Age]]&lt;18,"child",IF(Passenger[[#This Row],[Age]]&lt;50,"Adult","senior"))</f>
        <v>Adult</v>
      </c>
      <c r="I683">
        <v>0</v>
      </c>
      <c r="J683">
        <v>0</v>
      </c>
      <c r="K683" t="s">
        <v>90</v>
      </c>
      <c r="L683" s="3">
        <v>76.729200000000006</v>
      </c>
      <c r="M683" t="s">
        <v>958</v>
      </c>
      <c r="N683" t="s">
        <v>18</v>
      </c>
    </row>
    <row r="684" spans="1:14" x14ac:dyDescent="0.35">
      <c r="A684">
        <v>682</v>
      </c>
      <c r="B684">
        <v>683</v>
      </c>
      <c r="C684">
        <v>0</v>
      </c>
      <c r="D684">
        <v>3</v>
      </c>
      <c r="E684" t="s">
        <v>959</v>
      </c>
      <c r="F684" t="s">
        <v>1222</v>
      </c>
      <c r="G684" s="4">
        <v>20</v>
      </c>
      <c r="H684" s="4" t="str">
        <f>IF(Passenger[[#This Row],[Age]]&lt;18,"child",IF(Passenger[[#This Row],[Age]]&lt;50,"Adult","senior"))</f>
        <v>Adult</v>
      </c>
      <c r="I684">
        <v>0</v>
      </c>
      <c r="J684">
        <v>0</v>
      </c>
      <c r="K684">
        <v>6563</v>
      </c>
      <c r="L684" s="3">
        <v>9.2249999999999996</v>
      </c>
      <c r="M684">
        <v>0</v>
      </c>
      <c r="N684" t="s">
        <v>14</v>
      </c>
    </row>
    <row r="685" spans="1:14" x14ac:dyDescent="0.35">
      <c r="A685">
        <v>683</v>
      </c>
      <c r="B685">
        <v>684</v>
      </c>
      <c r="C685">
        <v>0</v>
      </c>
      <c r="D685">
        <v>3</v>
      </c>
      <c r="E685" t="s">
        <v>960</v>
      </c>
      <c r="F685" t="s">
        <v>1222</v>
      </c>
      <c r="G685" s="4">
        <v>14</v>
      </c>
      <c r="H685" s="4" t="str">
        <f>IF(Passenger[[#This Row],[Age]]&lt;18,"child",IF(Passenger[[#This Row],[Age]]&lt;50,"Adult","senior"))</f>
        <v>child</v>
      </c>
      <c r="I685">
        <v>5</v>
      </c>
      <c r="J685">
        <v>2</v>
      </c>
      <c r="K685" t="s">
        <v>103</v>
      </c>
      <c r="L685" s="3">
        <v>46.9</v>
      </c>
      <c r="M685">
        <v>0</v>
      </c>
      <c r="N685" t="s">
        <v>14</v>
      </c>
    </row>
    <row r="686" spans="1:14" x14ac:dyDescent="0.35">
      <c r="A686">
        <v>684</v>
      </c>
      <c r="B686">
        <v>685</v>
      </c>
      <c r="C686">
        <v>0</v>
      </c>
      <c r="D686">
        <v>2</v>
      </c>
      <c r="E686" t="s">
        <v>961</v>
      </c>
      <c r="F686" t="s">
        <v>1222</v>
      </c>
      <c r="G686" s="4">
        <v>60</v>
      </c>
      <c r="H686" s="4" t="str">
        <f>IF(Passenger[[#This Row],[Age]]&lt;18,"child",IF(Passenger[[#This Row],[Age]]&lt;50,"Adult","senior"))</f>
        <v>senior</v>
      </c>
      <c r="I686">
        <v>1</v>
      </c>
      <c r="J686">
        <v>1</v>
      </c>
      <c r="K686">
        <v>29750</v>
      </c>
      <c r="L686" s="3">
        <v>39</v>
      </c>
      <c r="M686">
        <v>0</v>
      </c>
      <c r="N686" t="s">
        <v>14</v>
      </c>
    </row>
    <row r="687" spans="1:14" x14ac:dyDescent="0.35">
      <c r="A687">
        <v>685</v>
      </c>
      <c r="B687">
        <v>686</v>
      </c>
      <c r="C687">
        <v>0</v>
      </c>
      <c r="D687">
        <v>2</v>
      </c>
      <c r="E687" t="s">
        <v>962</v>
      </c>
      <c r="F687" t="s">
        <v>1222</v>
      </c>
      <c r="G687" s="4">
        <v>25</v>
      </c>
      <c r="H687" s="4" t="str">
        <f>IF(Passenger[[#This Row],[Age]]&lt;18,"child",IF(Passenger[[#This Row],[Age]]&lt;50,"Adult","senior"))</f>
        <v>Adult</v>
      </c>
      <c r="I687">
        <v>1</v>
      </c>
      <c r="J687">
        <v>2</v>
      </c>
      <c r="K687" t="s">
        <v>78</v>
      </c>
      <c r="L687" s="3">
        <v>41.5792</v>
      </c>
      <c r="M687">
        <v>0</v>
      </c>
      <c r="N687" t="s">
        <v>18</v>
      </c>
    </row>
    <row r="688" spans="1:14" x14ac:dyDescent="0.35">
      <c r="A688">
        <v>686</v>
      </c>
      <c r="B688">
        <v>687</v>
      </c>
      <c r="C688">
        <v>0</v>
      </c>
      <c r="D688">
        <v>3</v>
      </c>
      <c r="E688" t="s">
        <v>963</v>
      </c>
      <c r="F688" t="s">
        <v>1222</v>
      </c>
      <c r="G688" s="4">
        <v>14</v>
      </c>
      <c r="H688" s="4" t="str">
        <f>IF(Passenger[[#This Row],[Age]]&lt;18,"child",IF(Passenger[[#This Row],[Age]]&lt;50,"Adult","senior"))</f>
        <v>child</v>
      </c>
      <c r="I688">
        <v>4</v>
      </c>
      <c r="J688">
        <v>1</v>
      </c>
      <c r="K688">
        <v>3101295</v>
      </c>
      <c r="L688" s="3">
        <v>39.6875</v>
      </c>
      <c r="M688">
        <v>0</v>
      </c>
      <c r="N688" t="s">
        <v>14</v>
      </c>
    </row>
    <row r="689" spans="1:14" x14ac:dyDescent="0.35">
      <c r="A689">
        <v>687</v>
      </c>
      <c r="B689">
        <v>688</v>
      </c>
      <c r="C689">
        <v>0</v>
      </c>
      <c r="D689">
        <v>3</v>
      </c>
      <c r="E689" t="s">
        <v>964</v>
      </c>
      <c r="F689" t="s">
        <v>1222</v>
      </c>
      <c r="G689" s="4">
        <v>19</v>
      </c>
      <c r="H689" s="4" t="str">
        <f>IF(Passenger[[#This Row],[Age]]&lt;18,"child",IF(Passenger[[#This Row],[Age]]&lt;50,"Adult","senior"))</f>
        <v>Adult</v>
      </c>
      <c r="I689">
        <v>0</v>
      </c>
      <c r="J689">
        <v>0</v>
      </c>
      <c r="K689">
        <v>349228</v>
      </c>
      <c r="L689" s="3">
        <v>10.1708</v>
      </c>
      <c r="M689">
        <v>0</v>
      </c>
      <c r="N689" t="s">
        <v>14</v>
      </c>
    </row>
    <row r="690" spans="1:14" x14ac:dyDescent="0.35">
      <c r="A690">
        <v>688</v>
      </c>
      <c r="B690">
        <v>689</v>
      </c>
      <c r="C690">
        <v>0</v>
      </c>
      <c r="D690">
        <v>3</v>
      </c>
      <c r="E690" t="s">
        <v>965</v>
      </c>
      <c r="F690" t="s">
        <v>1222</v>
      </c>
      <c r="G690" s="4">
        <v>18</v>
      </c>
      <c r="H690" s="4" t="str">
        <f>IF(Passenger[[#This Row],[Age]]&lt;18,"child",IF(Passenger[[#This Row],[Age]]&lt;50,"Adult","senior"))</f>
        <v>Adult</v>
      </c>
      <c r="I690">
        <v>0</v>
      </c>
      <c r="J690">
        <v>0</v>
      </c>
      <c r="K690">
        <v>350036</v>
      </c>
      <c r="L690" s="3">
        <v>7.7957999999999998</v>
      </c>
      <c r="M690">
        <v>0</v>
      </c>
      <c r="N690" t="s">
        <v>14</v>
      </c>
    </row>
    <row r="691" spans="1:14" x14ac:dyDescent="0.35">
      <c r="A691">
        <v>689</v>
      </c>
      <c r="B691">
        <v>690</v>
      </c>
      <c r="C691">
        <v>1</v>
      </c>
      <c r="D691">
        <v>1</v>
      </c>
      <c r="E691" t="s">
        <v>966</v>
      </c>
      <c r="F691" t="s">
        <v>1221</v>
      </c>
      <c r="G691" s="4">
        <v>15</v>
      </c>
      <c r="H691" s="4" t="str">
        <f>IF(Passenger[[#This Row],[Age]]&lt;18,"child",IF(Passenger[[#This Row],[Age]]&lt;50,"Adult","senior"))</f>
        <v>child</v>
      </c>
      <c r="I691">
        <v>0</v>
      </c>
      <c r="J691">
        <v>1</v>
      </c>
      <c r="K691">
        <v>24160</v>
      </c>
      <c r="L691" s="3">
        <v>211.33750000000001</v>
      </c>
      <c r="M691" t="s">
        <v>967</v>
      </c>
      <c r="N691" t="s">
        <v>14</v>
      </c>
    </row>
    <row r="692" spans="1:14" x14ac:dyDescent="0.35">
      <c r="A692">
        <v>690</v>
      </c>
      <c r="B692">
        <v>691</v>
      </c>
      <c r="C692">
        <v>1</v>
      </c>
      <c r="D692">
        <v>1</v>
      </c>
      <c r="E692" t="s">
        <v>968</v>
      </c>
      <c r="F692" t="s">
        <v>1222</v>
      </c>
      <c r="G692" s="4">
        <v>31</v>
      </c>
      <c r="H692" s="4" t="str">
        <f>IF(Passenger[[#This Row],[Age]]&lt;18,"child",IF(Passenger[[#This Row],[Age]]&lt;50,"Adult","senior"))</f>
        <v>Adult</v>
      </c>
      <c r="I692">
        <v>1</v>
      </c>
      <c r="J692">
        <v>0</v>
      </c>
      <c r="K692">
        <v>17474</v>
      </c>
      <c r="L692" s="3">
        <v>57</v>
      </c>
      <c r="M692" t="s">
        <v>969</v>
      </c>
      <c r="N692" t="s">
        <v>14</v>
      </c>
    </row>
    <row r="693" spans="1:14" x14ac:dyDescent="0.35">
      <c r="A693">
        <v>691</v>
      </c>
      <c r="B693">
        <v>692</v>
      </c>
      <c r="C693">
        <v>1</v>
      </c>
      <c r="D693">
        <v>3</v>
      </c>
      <c r="E693" t="s">
        <v>970</v>
      </c>
      <c r="F693" t="s">
        <v>1221</v>
      </c>
      <c r="G693" s="4">
        <v>4</v>
      </c>
      <c r="H693" s="4" t="str">
        <f>IF(Passenger[[#This Row],[Age]]&lt;18,"child",IF(Passenger[[#This Row],[Age]]&lt;50,"Adult","senior"))</f>
        <v>child</v>
      </c>
      <c r="I693">
        <v>0</v>
      </c>
      <c r="J693">
        <v>1</v>
      </c>
      <c r="K693">
        <v>349256</v>
      </c>
      <c r="L693" s="3">
        <v>13.416700000000001</v>
      </c>
      <c r="M693">
        <v>0</v>
      </c>
      <c r="N693" t="s">
        <v>18</v>
      </c>
    </row>
    <row r="694" spans="1:14" x14ac:dyDescent="0.35">
      <c r="A694">
        <v>692</v>
      </c>
      <c r="B694">
        <v>693</v>
      </c>
      <c r="C694">
        <v>1</v>
      </c>
      <c r="D694">
        <v>3</v>
      </c>
      <c r="E694" t="s">
        <v>971</v>
      </c>
      <c r="F694" t="s">
        <v>1222</v>
      </c>
      <c r="G694">
        <v>0</v>
      </c>
      <c r="H694" s="4" t="str">
        <f>IF(Passenger[[#This Row],[Age]]&lt;18,"child",IF(Passenger[[#This Row],[Age]]&lt;50,"Adult","senior"))</f>
        <v>child</v>
      </c>
      <c r="I694">
        <v>0</v>
      </c>
      <c r="J694">
        <v>0</v>
      </c>
      <c r="K694">
        <v>1601</v>
      </c>
      <c r="L694" s="3">
        <v>56.495800000000003</v>
      </c>
      <c r="M694">
        <v>0</v>
      </c>
      <c r="N694" t="s">
        <v>14</v>
      </c>
    </row>
    <row r="695" spans="1:14" x14ac:dyDescent="0.35">
      <c r="A695">
        <v>693</v>
      </c>
      <c r="B695">
        <v>694</v>
      </c>
      <c r="C695">
        <v>0</v>
      </c>
      <c r="D695">
        <v>3</v>
      </c>
      <c r="E695" t="s">
        <v>972</v>
      </c>
      <c r="F695" t="s">
        <v>1222</v>
      </c>
      <c r="G695" s="4">
        <v>25</v>
      </c>
      <c r="H695" s="4" t="str">
        <f>IF(Passenger[[#This Row],[Age]]&lt;18,"child",IF(Passenger[[#This Row],[Age]]&lt;50,"Adult","senior"))</f>
        <v>Adult</v>
      </c>
      <c r="I695">
        <v>0</v>
      </c>
      <c r="J695">
        <v>0</v>
      </c>
      <c r="K695">
        <v>2672</v>
      </c>
      <c r="L695" s="3">
        <v>7.2249999999999996</v>
      </c>
      <c r="M695">
        <v>0</v>
      </c>
      <c r="N695" t="s">
        <v>18</v>
      </c>
    </row>
    <row r="696" spans="1:14" x14ac:dyDescent="0.35">
      <c r="A696">
        <v>694</v>
      </c>
      <c r="B696">
        <v>695</v>
      </c>
      <c r="C696">
        <v>0</v>
      </c>
      <c r="D696">
        <v>1</v>
      </c>
      <c r="E696" t="s">
        <v>973</v>
      </c>
      <c r="F696" t="s">
        <v>1222</v>
      </c>
      <c r="G696" s="4">
        <v>60</v>
      </c>
      <c r="H696" s="4" t="str">
        <f>IF(Passenger[[#This Row],[Age]]&lt;18,"child",IF(Passenger[[#This Row],[Age]]&lt;50,"Adult","senior"))</f>
        <v>senior</v>
      </c>
      <c r="I696">
        <v>0</v>
      </c>
      <c r="J696">
        <v>0</v>
      </c>
      <c r="K696">
        <v>113800</v>
      </c>
      <c r="L696" s="3">
        <v>26.55</v>
      </c>
      <c r="M696">
        <v>0</v>
      </c>
      <c r="N696" t="s">
        <v>14</v>
      </c>
    </row>
    <row r="697" spans="1:14" x14ac:dyDescent="0.35">
      <c r="A697">
        <v>695</v>
      </c>
      <c r="B697">
        <v>696</v>
      </c>
      <c r="C697">
        <v>0</v>
      </c>
      <c r="D697">
        <v>2</v>
      </c>
      <c r="E697" t="s">
        <v>974</v>
      </c>
      <c r="F697" t="s">
        <v>1222</v>
      </c>
      <c r="G697" s="4">
        <v>52</v>
      </c>
      <c r="H697" s="4" t="str">
        <f>IF(Passenger[[#This Row],[Age]]&lt;18,"child",IF(Passenger[[#This Row],[Age]]&lt;50,"Adult","senior"))</f>
        <v>senior</v>
      </c>
      <c r="I697">
        <v>0</v>
      </c>
      <c r="J697">
        <v>0</v>
      </c>
      <c r="K697">
        <v>248731</v>
      </c>
      <c r="L697" s="3">
        <v>13.5</v>
      </c>
      <c r="M697">
        <v>0</v>
      </c>
      <c r="N697" t="s">
        <v>14</v>
      </c>
    </row>
    <row r="698" spans="1:14" x14ac:dyDescent="0.35">
      <c r="A698">
        <v>696</v>
      </c>
      <c r="B698">
        <v>697</v>
      </c>
      <c r="C698">
        <v>0</v>
      </c>
      <c r="D698">
        <v>3</v>
      </c>
      <c r="E698" t="s">
        <v>975</v>
      </c>
      <c r="F698" t="s">
        <v>1222</v>
      </c>
      <c r="G698" s="4">
        <v>44</v>
      </c>
      <c r="H698" s="4" t="str">
        <f>IF(Passenger[[#This Row],[Age]]&lt;18,"child",IF(Passenger[[#This Row],[Age]]&lt;50,"Adult","senior"))</f>
        <v>Adult</v>
      </c>
      <c r="I698">
        <v>0</v>
      </c>
      <c r="J698">
        <v>0</v>
      </c>
      <c r="K698">
        <v>363592</v>
      </c>
      <c r="L698" s="3">
        <v>8.0500000000000007</v>
      </c>
      <c r="M698">
        <v>0</v>
      </c>
      <c r="N698" t="s">
        <v>14</v>
      </c>
    </row>
    <row r="699" spans="1:14" x14ac:dyDescent="0.35">
      <c r="A699">
        <v>697</v>
      </c>
      <c r="B699">
        <v>698</v>
      </c>
      <c r="C699">
        <v>1</v>
      </c>
      <c r="D699">
        <v>3</v>
      </c>
      <c r="E699" t="s">
        <v>976</v>
      </c>
      <c r="F699" t="s">
        <v>1221</v>
      </c>
      <c r="G699">
        <v>0</v>
      </c>
      <c r="H699" s="4" t="str">
        <f>IF(Passenger[[#This Row],[Age]]&lt;18,"child",IF(Passenger[[#This Row],[Age]]&lt;50,"Adult","senior"))</f>
        <v>child</v>
      </c>
      <c r="I699">
        <v>0</v>
      </c>
      <c r="J699">
        <v>0</v>
      </c>
      <c r="K699">
        <v>35852</v>
      </c>
      <c r="L699" s="3">
        <v>7.7332999999999998</v>
      </c>
      <c r="M699">
        <v>0</v>
      </c>
      <c r="N699" t="s">
        <v>25</v>
      </c>
    </row>
    <row r="700" spans="1:14" x14ac:dyDescent="0.35">
      <c r="A700">
        <v>698</v>
      </c>
      <c r="B700">
        <v>699</v>
      </c>
      <c r="C700">
        <v>0</v>
      </c>
      <c r="D700">
        <v>1</v>
      </c>
      <c r="E700" t="s">
        <v>977</v>
      </c>
      <c r="F700" t="s">
        <v>1222</v>
      </c>
      <c r="G700" s="4">
        <v>49</v>
      </c>
      <c r="H700" s="4" t="str">
        <f>IF(Passenger[[#This Row],[Age]]&lt;18,"child",IF(Passenger[[#This Row],[Age]]&lt;50,"Adult","senior"))</f>
        <v>Adult</v>
      </c>
      <c r="I700">
        <v>1</v>
      </c>
      <c r="J700">
        <v>1</v>
      </c>
      <c r="K700">
        <v>17421</v>
      </c>
      <c r="L700" s="3">
        <v>110.88330000000001</v>
      </c>
      <c r="M700" t="s">
        <v>830</v>
      </c>
      <c r="N700" t="s">
        <v>18</v>
      </c>
    </row>
    <row r="701" spans="1:14" x14ac:dyDescent="0.35">
      <c r="A701">
        <v>699</v>
      </c>
      <c r="B701">
        <v>700</v>
      </c>
      <c r="C701">
        <v>0</v>
      </c>
      <c r="D701">
        <v>3</v>
      </c>
      <c r="E701" t="s">
        <v>978</v>
      </c>
      <c r="F701" t="s">
        <v>1222</v>
      </c>
      <c r="G701" s="4">
        <v>42</v>
      </c>
      <c r="H701" s="4" t="str">
        <f>IF(Passenger[[#This Row],[Age]]&lt;18,"child",IF(Passenger[[#This Row],[Age]]&lt;50,"Adult","senior"))</f>
        <v>Adult</v>
      </c>
      <c r="I701">
        <v>0</v>
      </c>
      <c r="J701">
        <v>0</v>
      </c>
      <c r="K701">
        <v>348121</v>
      </c>
      <c r="L701" s="3">
        <v>7.65</v>
      </c>
      <c r="M701" t="s">
        <v>979</v>
      </c>
      <c r="N701" t="s">
        <v>14</v>
      </c>
    </row>
    <row r="702" spans="1:14" x14ac:dyDescent="0.35">
      <c r="A702">
        <v>700</v>
      </c>
      <c r="B702">
        <v>701</v>
      </c>
      <c r="C702">
        <v>1</v>
      </c>
      <c r="D702">
        <v>1</v>
      </c>
      <c r="E702" t="s">
        <v>980</v>
      </c>
      <c r="F702" t="s">
        <v>1221</v>
      </c>
      <c r="G702" s="4">
        <v>18</v>
      </c>
      <c r="H702" s="4" t="str">
        <f>IF(Passenger[[#This Row],[Age]]&lt;18,"child",IF(Passenger[[#This Row],[Age]]&lt;50,"Adult","senior"))</f>
        <v>Adult</v>
      </c>
      <c r="I702">
        <v>1</v>
      </c>
      <c r="J702">
        <v>0</v>
      </c>
      <c r="K702" t="s">
        <v>563</v>
      </c>
      <c r="L702" s="3">
        <v>227.52500000000001</v>
      </c>
      <c r="M702" t="s">
        <v>981</v>
      </c>
      <c r="N702" t="s">
        <v>18</v>
      </c>
    </row>
    <row r="703" spans="1:14" x14ac:dyDescent="0.35">
      <c r="A703">
        <v>701</v>
      </c>
      <c r="B703">
        <v>702</v>
      </c>
      <c r="C703">
        <v>1</v>
      </c>
      <c r="D703">
        <v>1</v>
      </c>
      <c r="E703" t="s">
        <v>982</v>
      </c>
      <c r="F703" t="s">
        <v>1222</v>
      </c>
      <c r="G703" s="4">
        <v>35</v>
      </c>
      <c r="H703" s="4" t="str">
        <f>IF(Passenger[[#This Row],[Age]]&lt;18,"child",IF(Passenger[[#This Row],[Age]]&lt;50,"Adult","senior"))</f>
        <v>Adult</v>
      </c>
      <c r="I703">
        <v>0</v>
      </c>
      <c r="J703">
        <v>0</v>
      </c>
      <c r="K703" t="s">
        <v>983</v>
      </c>
      <c r="L703" s="3">
        <v>26.287500000000001</v>
      </c>
      <c r="M703" t="s">
        <v>984</v>
      </c>
      <c r="N703" t="s">
        <v>14</v>
      </c>
    </row>
    <row r="704" spans="1:14" x14ac:dyDescent="0.35">
      <c r="A704">
        <v>702</v>
      </c>
      <c r="B704">
        <v>703</v>
      </c>
      <c r="C704">
        <v>0</v>
      </c>
      <c r="D704">
        <v>3</v>
      </c>
      <c r="E704" t="s">
        <v>985</v>
      </c>
      <c r="F704" t="s">
        <v>1221</v>
      </c>
      <c r="G704" s="4">
        <v>18</v>
      </c>
      <c r="H704" s="4" t="str">
        <f>IF(Passenger[[#This Row],[Age]]&lt;18,"child",IF(Passenger[[#This Row],[Age]]&lt;50,"Adult","senior"))</f>
        <v>Adult</v>
      </c>
      <c r="I704">
        <v>0</v>
      </c>
      <c r="J704">
        <v>1</v>
      </c>
      <c r="K704">
        <v>2691</v>
      </c>
      <c r="L704" s="3">
        <v>14.4542</v>
      </c>
      <c r="M704">
        <v>0</v>
      </c>
      <c r="N704" t="s">
        <v>18</v>
      </c>
    </row>
    <row r="705" spans="1:14" x14ac:dyDescent="0.35">
      <c r="A705">
        <v>703</v>
      </c>
      <c r="B705">
        <v>704</v>
      </c>
      <c r="C705">
        <v>0</v>
      </c>
      <c r="D705">
        <v>3</v>
      </c>
      <c r="E705" t="s">
        <v>986</v>
      </c>
      <c r="F705" t="s">
        <v>1222</v>
      </c>
      <c r="G705" s="4">
        <v>25</v>
      </c>
      <c r="H705" s="4" t="str">
        <f>IF(Passenger[[#This Row],[Age]]&lt;18,"child",IF(Passenger[[#This Row],[Age]]&lt;50,"Adult","senior"))</f>
        <v>Adult</v>
      </c>
      <c r="I705">
        <v>0</v>
      </c>
      <c r="J705">
        <v>0</v>
      </c>
      <c r="K705">
        <v>36864</v>
      </c>
      <c r="L705" s="3">
        <v>7.7416999999999998</v>
      </c>
      <c r="M705">
        <v>0</v>
      </c>
      <c r="N705" t="s">
        <v>25</v>
      </c>
    </row>
    <row r="706" spans="1:14" x14ac:dyDescent="0.35">
      <c r="A706">
        <v>704</v>
      </c>
      <c r="B706">
        <v>705</v>
      </c>
      <c r="C706">
        <v>0</v>
      </c>
      <c r="D706">
        <v>3</v>
      </c>
      <c r="E706" t="s">
        <v>987</v>
      </c>
      <c r="F706" t="s">
        <v>1222</v>
      </c>
      <c r="G706" s="4">
        <v>26</v>
      </c>
      <c r="H706" s="4" t="str">
        <f>IF(Passenger[[#This Row],[Age]]&lt;18,"child",IF(Passenger[[#This Row],[Age]]&lt;50,"Adult","senior"))</f>
        <v>Adult</v>
      </c>
      <c r="I706">
        <v>1</v>
      </c>
      <c r="J706">
        <v>0</v>
      </c>
      <c r="K706">
        <v>350025</v>
      </c>
      <c r="L706" s="3">
        <v>7.8541999999999996</v>
      </c>
      <c r="M706">
        <v>0</v>
      </c>
      <c r="N706" t="s">
        <v>14</v>
      </c>
    </row>
    <row r="707" spans="1:14" x14ac:dyDescent="0.35">
      <c r="A707">
        <v>705</v>
      </c>
      <c r="B707">
        <v>706</v>
      </c>
      <c r="C707">
        <v>0</v>
      </c>
      <c r="D707">
        <v>2</v>
      </c>
      <c r="E707" t="s">
        <v>988</v>
      </c>
      <c r="F707" t="s">
        <v>1222</v>
      </c>
      <c r="G707" s="4">
        <v>39</v>
      </c>
      <c r="H707" s="4" t="str">
        <f>IF(Passenger[[#This Row],[Age]]&lt;18,"child",IF(Passenger[[#This Row],[Age]]&lt;50,"Adult","senior"))</f>
        <v>Adult</v>
      </c>
      <c r="I707">
        <v>0</v>
      </c>
      <c r="J707">
        <v>0</v>
      </c>
      <c r="K707">
        <v>250655</v>
      </c>
      <c r="L707" s="3">
        <v>26</v>
      </c>
      <c r="M707">
        <v>0</v>
      </c>
      <c r="N707" t="s">
        <v>14</v>
      </c>
    </row>
    <row r="708" spans="1:14" x14ac:dyDescent="0.35">
      <c r="A708">
        <v>706</v>
      </c>
      <c r="B708">
        <v>707</v>
      </c>
      <c r="C708">
        <v>1</v>
      </c>
      <c r="D708">
        <v>2</v>
      </c>
      <c r="E708" t="s">
        <v>989</v>
      </c>
      <c r="F708" t="s">
        <v>1221</v>
      </c>
      <c r="G708" s="4">
        <v>45</v>
      </c>
      <c r="H708" s="4" t="str">
        <f>IF(Passenger[[#This Row],[Age]]&lt;18,"child",IF(Passenger[[#This Row],[Age]]&lt;50,"Adult","senior"))</f>
        <v>Adult</v>
      </c>
      <c r="I708">
        <v>0</v>
      </c>
      <c r="J708">
        <v>0</v>
      </c>
      <c r="K708">
        <v>223596</v>
      </c>
      <c r="L708" s="3">
        <v>13.5</v>
      </c>
      <c r="M708">
        <v>0</v>
      </c>
      <c r="N708" t="s">
        <v>14</v>
      </c>
    </row>
    <row r="709" spans="1:14" x14ac:dyDescent="0.35">
      <c r="A709">
        <v>707</v>
      </c>
      <c r="B709">
        <v>708</v>
      </c>
      <c r="C709">
        <v>1</v>
      </c>
      <c r="D709">
        <v>1</v>
      </c>
      <c r="E709" t="s">
        <v>990</v>
      </c>
      <c r="F709" t="s">
        <v>1222</v>
      </c>
      <c r="G709" s="4">
        <v>42</v>
      </c>
      <c r="H709" s="4" t="str">
        <f>IF(Passenger[[#This Row],[Age]]&lt;18,"child",IF(Passenger[[#This Row],[Age]]&lt;50,"Adult","senior"))</f>
        <v>Adult</v>
      </c>
      <c r="I709">
        <v>0</v>
      </c>
      <c r="J709">
        <v>0</v>
      </c>
      <c r="K709" t="s">
        <v>991</v>
      </c>
      <c r="L709" s="3">
        <v>26.287500000000001</v>
      </c>
      <c r="M709" t="s">
        <v>984</v>
      </c>
      <c r="N709" t="s">
        <v>14</v>
      </c>
    </row>
    <row r="710" spans="1:14" x14ac:dyDescent="0.35">
      <c r="A710">
        <v>708</v>
      </c>
      <c r="B710">
        <v>709</v>
      </c>
      <c r="C710">
        <v>1</v>
      </c>
      <c r="D710">
        <v>1</v>
      </c>
      <c r="E710" t="s">
        <v>992</v>
      </c>
      <c r="F710" t="s">
        <v>1221</v>
      </c>
      <c r="G710" s="4">
        <v>22</v>
      </c>
      <c r="H710" s="4" t="str">
        <f>IF(Passenger[[#This Row],[Age]]&lt;18,"child",IF(Passenger[[#This Row],[Age]]&lt;50,"Adult","senior"))</f>
        <v>Adult</v>
      </c>
      <c r="I710">
        <v>0</v>
      </c>
      <c r="J710">
        <v>0</v>
      </c>
      <c r="K710">
        <v>113781</v>
      </c>
      <c r="L710" s="3">
        <v>151.55000000000001</v>
      </c>
      <c r="M710">
        <v>0</v>
      </c>
      <c r="N710" t="s">
        <v>14</v>
      </c>
    </row>
    <row r="711" spans="1:14" x14ac:dyDescent="0.35">
      <c r="A711">
        <v>709</v>
      </c>
      <c r="B711">
        <v>710</v>
      </c>
      <c r="C711">
        <v>1</v>
      </c>
      <c r="D711">
        <v>3</v>
      </c>
      <c r="E711" t="s">
        <v>993</v>
      </c>
      <c r="F711" t="s">
        <v>1222</v>
      </c>
      <c r="G711">
        <v>0</v>
      </c>
      <c r="H711" s="4" t="str">
        <f>IF(Passenger[[#This Row],[Age]]&lt;18,"child",IF(Passenger[[#This Row],[Age]]&lt;50,"Adult","senior"))</f>
        <v>child</v>
      </c>
      <c r="I711">
        <v>1</v>
      </c>
      <c r="J711">
        <v>1</v>
      </c>
      <c r="K711">
        <v>2661</v>
      </c>
      <c r="L711" s="3">
        <v>15.245799999999999</v>
      </c>
      <c r="M711">
        <v>0</v>
      </c>
      <c r="N711" t="s">
        <v>18</v>
      </c>
    </row>
    <row r="712" spans="1:14" x14ac:dyDescent="0.35">
      <c r="A712">
        <v>710</v>
      </c>
      <c r="B712">
        <v>711</v>
      </c>
      <c r="C712">
        <v>1</v>
      </c>
      <c r="D712">
        <v>1</v>
      </c>
      <c r="E712" t="s">
        <v>994</v>
      </c>
      <c r="F712" t="s">
        <v>1221</v>
      </c>
      <c r="G712" s="4">
        <v>24</v>
      </c>
      <c r="H712" s="4" t="str">
        <f>IF(Passenger[[#This Row],[Age]]&lt;18,"child",IF(Passenger[[#This Row],[Age]]&lt;50,"Adult","senior"))</f>
        <v>Adult</v>
      </c>
      <c r="I712">
        <v>0</v>
      </c>
      <c r="J712">
        <v>0</v>
      </c>
      <c r="K712" t="s">
        <v>995</v>
      </c>
      <c r="L712" s="3">
        <v>49.504199999999997</v>
      </c>
      <c r="M712" t="s">
        <v>996</v>
      </c>
      <c r="N712" t="s">
        <v>18</v>
      </c>
    </row>
    <row r="713" spans="1:14" x14ac:dyDescent="0.35">
      <c r="A713">
        <v>711</v>
      </c>
      <c r="B713">
        <v>712</v>
      </c>
      <c r="C713">
        <v>0</v>
      </c>
      <c r="D713">
        <v>1</v>
      </c>
      <c r="E713" t="s">
        <v>997</v>
      </c>
      <c r="F713" t="s">
        <v>1222</v>
      </c>
      <c r="G713">
        <v>0</v>
      </c>
      <c r="H713" s="4" t="str">
        <f>IF(Passenger[[#This Row],[Age]]&lt;18,"child",IF(Passenger[[#This Row],[Age]]&lt;50,"Adult","senior"))</f>
        <v>child</v>
      </c>
      <c r="I713">
        <v>0</v>
      </c>
      <c r="J713">
        <v>0</v>
      </c>
      <c r="K713">
        <v>113028</v>
      </c>
      <c r="L713" s="3">
        <v>26.55</v>
      </c>
      <c r="M713" t="s">
        <v>498</v>
      </c>
      <c r="N713" t="s">
        <v>14</v>
      </c>
    </row>
    <row r="714" spans="1:14" x14ac:dyDescent="0.35">
      <c r="A714">
        <v>712</v>
      </c>
      <c r="B714">
        <v>713</v>
      </c>
      <c r="C714">
        <v>1</v>
      </c>
      <c r="D714">
        <v>1</v>
      </c>
      <c r="E714" t="s">
        <v>998</v>
      </c>
      <c r="F714" t="s">
        <v>1222</v>
      </c>
      <c r="G714" s="4">
        <v>48</v>
      </c>
      <c r="H714" s="4" t="str">
        <f>IF(Passenger[[#This Row],[Age]]&lt;18,"child",IF(Passenger[[#This Row],[Age]]&lt;50,"Adult","senior"))</f>
        <v>Adult</v>
      </c>
      <c r="I714">
        <v>1</v>
      </c>
      <c r="J714">
        <v>0</v>
      </c>
      <c r="K714">
        <v>19996</v>
      </c>
      <c r="L714" s="3">
        <v>52</v>
      </c>
      <c r="M714" t="s">
        <v>941</v>
      </c>
      <c r="N714" t="s">
        <v>14</v>
      </c>
    </row>
    <row r="715" spans="1:14" x14ac:dyDescent="0.35">
      <c r="A715">
        <v>713</v>
      </c>
      <c r="B715">
        <v>714</v>
      </c>
      <c r="C715">
        <v>0</v>
      </c>
      <c r="D715">
        <v>3</v>
      </c>
      <c r="E715" t="s">
        <v>999</v>
      </c>
      <c r="F715" t="s">
        <v>1222</v>
      </c>
      <c r="G715" s="4">
        <v>29</v>
      </c>
      <c r="H715" s="4" t="str">
        <f>IF(Passenger[[#This Row],[Age]]&lt;18,"child",IF(Passenger[[#This Row],[Age]]&lt;50,"Adult","senior"))</f>
        <v>Adult</v>
      </c>
      <c r="I715">
        <v>0</v>
      </c>
      <c r="J715">
        <v>0</v>
      </c>
      <c r="K715">
        <v>7545</v>
      </c>
      <c r="L715" s="3">
        <v>9.4832999999999998</v>
      </c>
      <c r="M715">
        <v>0</v>
      </c>
      <c r="N715" t="s">
        <v>14</v>
      </c>
    </row>
    <row r="716" spans="1:14" x14ac:dyDescent="0.35">
      <c r="A716">
        <v>714</v>
      </c>
      <c r="B716">
        <v>715</v>
      </c>
      <c r="C716">
        <v>0</v>
      </c>
      <c r="D716">
        <v>2</v>
      </c>
      <c r="E716" t="s">
        <v>1000</v>
      </c>
      <c r="F716" t="s">
        <v>1222</v>
      </c>
      <c r="G716" s="4">
        <v>52</v>
      </c>
      <c r="H716" s="4" t="str">
        <f>IF(Passenger[[#This Row],[Age]]&lt;18,"child",IF(Passenger[[#This Row],[Age]]&lt;50,"Adult","senior"))</f>
        <v>senior</v>
      </c>
      <c r="I716">
        <v>0</v>
      </c>
      <c r="J716">
        <v>0</v>
      </c>
      <c r="K716">
        <v>250647</v>
      </c>
      <c r="L716" s="3">
        <v>13</v>
      </c>
      <c r="M716">
        <v>0</v>
      </c>
      <c r="N716" t="s">
        <v>14</v>
      </c>
    </row>
    <row r="717" spans="1:14" x14ac:dyDescent="0.35">
      <c r="A717">
        <v>715</v>
      </c>
      <c r="B717">
        <v>716</v>
      </c>
      <c r="C717">
        <v>0</v>
      </c>
      <c r="D717">
        <v>3</v>
      </c>
      <c r="E717" t="s">
        <v>1001</v>
      </c>
      <c r="F717" t="s">
        <v>1222</v>
      </c>
      <c r="G717" s="4">
        <v>19</v>
      </c>
      <c r="H717" s="4" t="str">
        <f>IF(Passenger[[#This Row],[Age]]&lt;18,"child",IF(Passenger[[#This Row],[Age]]&lt;50,"Adult","senior"))</f>
        <v>Adult</v>
      </c>
      <c r="I717">
        <v>0</v>
      </c>
      <c r="J717">
        <v>0</v>
      </c>
      <c r="K717">
        <v>348124</v>
      </c>
      <c r="L717" s="3">
        <v>7.65</v>
      </c>
      <c r="M717" t="s">
        <v>128</v>
      </c>
      <c r="N717" t="s">
        <v>14</v>
      </c>
    </row>
    <row r="718" spans="1:14" x14ac:dyDescent="0.35">
      <c r="A718">
        <v>716</v>
      </c>
      <c r="B718">
        <v>717</v>
      </c>
      <c r="C718">
        <v>1</v>
      </c>
      <c r="D718">
        <v>1</v>
      </c>
      <c r="E718" t="s">
        <v>1002</v>
      </c>
      <c r="F718" t="s">
        <v>1221</v>
      </c>
      <c r="G718" s="4">
        <v>38</v>
      </c>
      <c r="H718" s="4" t="str">
        <f>IF(Passenger[[#This Row],[Age]]&lt;18,"child",IF(Passenger[[#This Row],[Age]]&lt;50,"Adult","senior"))</f>
        <v>Adult</v>
      </c>
      <c r="I718">
        <v>0</v>
      </c>
      <c r="J718">
        <v>0</v>
      </c>
      <c r="K718" t="s">
        <v>563</v>
      </c>
      <c r="L718" s="3">
        <v>227.52500000000001</v>
      </c>
      <c r="M718" t="s">
        <v>1003</v>
      </c>
      <c r="N718" t="s">
        <v>18</v>
      </c>
    </row>
    <row r="719" spans="1:14" x14ac:dyDescent="0.35">
      <c r="A719">
        <v>717</v>
      </c>
      <c r="B719">
        <v>718</v>
      </c>
      <c r="C719">
        <v>1</v>
      </c>
      <c r="D719">
        <v>2</v>
      </c>
      <c r="E719" t="s">
        <v>1004</v>
      </c>
      <c r="F719" t="s">
        <v>1221</v>
      </c>
      <c r="G719" s="4">
        <v>27</v>
      </c>
      <c r="H719" s="4" t="str">
        <f>IF(Passenger[[#This Row],[Age]]&lt;18,"child",IF(Passenger[[#This Row],[Age]]&lt;50,"Adult","senior"))</f>
        <v>Adult</v>
      </c>
      <c r="I719">
        <v>0</v>
      </c>
      <c r="J719">
        <v>0</v>
      </c>
      <c r="K719">
        <v>34218</v>
      </c>
      <c r="L719" s="3">
        <v>10.5</v>
      </c>
      <c r="M719" t="s">
        <v>193</v>
      </c>
      <c r="N719" t="s">
        <v>14</v>
      </c>
    </row>
    <row r="720" spans="1:14" x14ac:dyDescent="0.35">
      <c r="A720">
        <v>718</v>
      </c>
      <c r="B720">
        <v>719</v>
      </c>
      <c r="C720">
        <v>0</v>
      </c>
      <c r="D720">
        <v>3</v>
      </c>
      <c r="E720" t="s">
        <v>1005</v>
      </c>
      <c r="F720" t="s">
        <v>1222</v>
      </c>
      <c r="G720">
        <v>0</v>
      </c>
      <c r="H720" s="4" t="str">
        <f>IF(Passenger[[#This Row],[Age]]&lt;18,"child",IF(Passenger[[#This Row],[Age]]&lt;50,"Adult","senior"))</f>
        <v>child</v>
      </c>
      <c r="I720">
        <v>0</v>
      </c>
      <c r="J720">
        <v>0</v>
      </c>
      <c r="K720">
        <v>36568</v>
      </c>
      <c r="L720" s="3">
        <v>15.5</v>
      </c>
      <c r="M720">
        <v>0</v>
      </c>
      <c r="N720" t="s">
        <v>25</v>
      </c>
    </row>
    <row r="721" spans="1:14" x14ac:dyDescent="0.35">
      <c r="A721">
        <v>719</v>
      </c>
      <c r="B721">
        <v>720</v>
      </c>
      <c r="C721">
        <v>0</v>
      </c>
      <c r="D721">
        <v>3</v>
      </c>
      <c r="E721" t="s">
        <v>1006</v>
      </c>
      <c r="F721" t="s">
        <v>1222</v>
      </c>
      <c r="G721" s="4">
        <v>33</v>
      </c>
      <c r="H721" s="4" t="str">
        <f>IF(Passenger[[#This Row],[Age]]&lt;18,"child",IF(Passenger[[#This Row],[Age]]&lt;50,"Adult","senior"))</f>
        <v>Adult</v>
      </c>
      <c r="I721">
        <v>0</v>
      </c>
      <c r="J721">
        <v>0</v>
      </c>
      <c r="K721">
        <v>347062</v>
      </c>
      <c r="L721" s="3">
        <v>7.7750000000000004</v>
      </c>
      <c r="M721">
        <v>0</v>
      </c>
      <c r="N721" t="s">
        <v>14</v>
      </c>
    </row>
    <row r="722" spans="1:14" x14ac:dyDescent="0.35">
      <c r="A722">
        <v>720</v>
      </c>
      <c r="B722">
        <v>721</v>
      </c>
      <c r="C722">
        <v>1</v>
      </c>
      <c r="D722">
        <v>2</v>
      </c>
      <c r="E722" t="s">
        <v>1007</v>
      </c>
      <c r="F722" t="s">
        <v>1221</v>
      </c>
      <c r="G722" s="4">
        <v>6</v>
      </c>
      <c r="H722" s="4" t="str">
        <f>IF(Passenger[[#This Row],[Age]]&lt;18,"child",IF(Passenger[[#This Row],[Age]]&lt;50,"Adult","senior"))</f>
        <v>child</v>
      </c>
      <c r="I722">
        <v>0</v>
      </c>
      <c r="J722">
        <v>1</v>
      </c>
      <c r="K722">
        <v>248727</v>
      </c>
      <c r="L722" s="3">
        <v>33</v>
      </c>
      <c r="M722">
        <v>0</v>
      </c>
      <c r="N722" t="s">
        <v>14</v>
      </c>
    </row>
    <row r="723" spans="1:14" x14ac:dyDescent="0.35">
      <c r="A723">
        <v>721</v>
      </c>
      <c r="B723">
        <v>722</v>
      </c>
      <c r="C723">
        <v>0</v>
      </c>
      <c r="D723">
        <v>3</v>
      </c>
      <c r="E723" t="s">
        <v>1008</v>
      </c>
      <c r="F723" t="s">
        <v>1222</v>
      </c>
      <c r="G723" s="4">
        <v>17</v>
      </c>
      <c r="H723" s="4" t="str">
        <f>IF(Passenger[[#This Row],[Age]]&lt;18,"child",IF(Passenger[[#This Row],[Age]]&lt;50,"Adult","senior"))</f>
        <v>child</v>
      </c>
      <c r="I723">
        <v>1</v>
      </c>
      <c r="J723">
        <v>0</v>
      </c>
      <c r="K723">
        <v>350048</v>
      </c>
      <c r="L723" s="3">
        <v>7.0541999999999998</v>
      </c>
      <c r="M723">
        <v>0</v>
      </c>
      <c r="N723" t="s">
        <v>14</v>
      </c>
    </row>
    <row r="724" spans="1:14" x14ac:dyDescent="0.35">
      <c r="A724">
        <v>722</v>
      </c>
      <c r="B724">
        <v>723</v>
      </c>
      <c r="C724">
        <v>0</v>
      </c>
      <c r="D724">
        <v>2</v>
      </c>
      <c r="E724" t="s">
        <v>1009</v>
      </c>
      <c r="F724" t="s">
        <v>1222</v>
      </c>
      <c r="G724" s="4">
        <v>34</v>
      </c>
      <c r="H724" s="4" t="str">
        <f>IF(Passenger[[#This Row],[Age]]&lt;18,"child",IF(Passenger[[#This Row],[Age]]&lt;50,"Adult","senior"))</f>
        <v>Adult</v>
      </c>
      <c r="I724">
        <v>0</v>
      </c>
      <c r="J724">
        <v>0</v>
      </c>
      <c r="K724">
        <v>12233</v>
      </c>
      <c r="L724" s="3">
        <v>13</v>
      </c>
      <c r="M724">
        <v>0</v>
      </c>
      <c r="N724" t="s">
        <v>14</v>
      </c>
    </row>
    <row r="725" spans="1:14" x14ac:dyDescent="0.35">
      <c r="A725">
        <v>723</v>
      </c>
      <c r="B725">
        <v>724</v>
      </c>
      <c r="C725">
        <v>0</v>
      </c>
      <c r="D725">
        <v>2</v>
      </c>
      <c r="E725" t="s">
        <v>1010</v>
      </c>
      <c r="F725" t="s">
        <v>1222</v>
      </c>
      <c r="G725" s="4">
        <v>50</v>
      </c>
      <c r="H725" s="4" t="str">
        <f>IF(Passenger[[#This Row],[Age]]&lt;18,"child",IF(Passenger[[#This Row],[Age]]&lt;50,"Adult","senior"))</f>
        <v>senior</v>
      </c>
      <c r="I725">
        <v>0</v>
      </c>
      <c r="J725">
        <v>0</v>
      </c>
      <c r="K725">
        <v>250643</v>
      </c>
      <c r="L725" s="3">
        <v>13</v>
      </c>
      <c r="M725">
        <v>0</v>
      </c>
      <c r="N725" t="s">
        <v>14</v>
      </c>
    </row>
    <row r="726" spans="1:14" x14ac:dyDescent="0.35">
      <c r="A726">
        <v>724</v>
      </c>
      <c r="B726">
        <v>725</v>
      </c>
      <c r="C726">
        <v>1</v>
      </c>
      <c r="D726">
        <v>1</v>
      </c>
      <c r="E726" t="s">
        <v>1011</v>
      </c>
      <c r="F726" t="s">
        <v>1222</v>
      </c>
      <c r="G726" s="4">
        <v>27</v>
      </c>
      <c r="H726" s="4" t="str">
        <f>IF(Passenger[[#This Row],[Age]]&lt;18,"child",IF(Passenger[[#This Row],[Age]]&lt;50,"Adult","senior"))</f>
        <v>Adult</v>
      </c>
      <c r="I726">
        <v>1</v>
      </c>
      <c r="J726">
        <v>0</v>
      </c>
      <c r="K726">
        <v>113806</v>
      </c>
      <c r="L726" s="3">
        <v>53.1</v>
      </c>
      <c r="M726" t="s">
        <v>1012</v>
      </c>
      <c r="N726" t="s">
        <v>14</v>
      </c>
    </row>
    <row r="727" spans="1:14" x14ac:dyDescent="0.35">
      <c r="A727">
        <v>725</v>
      </c>
      <c r="B727">
        <v>726</v>
      </c>
      <c r="C727">
        <v>0</v>
      </c>
      <c r="D727">
        <v>3</v>
      </c>
      <c r="E727" t="s">
        <v>1013</v>
      </c>
      <c r="F727" t="s">
        <v>1222</v>
      </c>
      <c r="G727" s="4">
        <v>20</v>
      </c>
      <c r="H727" s="4" t="str">
        <f>IF(Passenger[[#This Row],[Age]]&lt;18,"child",IF(Passenger[[#This Row],[Age]]&lt;50,"Adult","senior"))</f>
        <v>Adult</v>
      </c>
      <c r="I727">
        <v>0</v>
      </c>
      <c r="J727">
        <v>0</v>
      </c>
      <c r="K727">
        <v>315094</v>
      </c>
      <c r="L727" s="3">
        <v>8.6624999999999996</v>
      </c>
      <c r="M727">
        <v>0</v>
      </c>
      <c r="N727" t="s">
        <v>14</v>
      </c>
    </row>
    <row r="728" spans="1:14" x14ac:dyDescent="0.35">
      <c r="A728">
        <v>726</v>
      </c>
      <c r="B728">
        <v>727</v>
      </c>
      <c r="C728">
        <v>1</v>
      </c>
      <c r="D728">
        <v>2</v>
      </c>
      <c r="E728" t="s">
        <v>1014</v>
      </c>
      <c r="F728" t="s">
        <v>1221</v>
      </c>
      <c r="G728" s="4">
        <v>30</v>
      </c>
      <c r="H728" s="4" t="str">
        <f>IF(Passenger[[#This Row],[Age]]&lt;18,"child",IF(Passenger[[#This Row],[Age]]&lt;50,"Adult","senior"))</f>
        <v>Adult</v>
      </c>
      <c r="I728">
        <v>3</v>
      </c>
      <c r="J728">
        <v>0</v>
      </c>
      <c r="K728">
        <v>31027</v>
      </c>
      <c r="L728" s="3">
        <v>21</v>
      </c>
      <c r="M728">
        <v>0</v>
      </c>
      <c r="N728" t="s">
        <v>14</v>
      </c>
    </row>
    <row r="729" spans="1:14" x14ac:dyDescent="0.35">
      <c r="A729">
        <v>727</v>
      </c>
      <c r="B729">
        <v>728</v>
      </c>
      <c r="C729">
        <v>1</v>
      </c>
      <c r="D729">
        <v>3</v>
      </c>
      <c r="E729" t="s">
        <v>1015</v>
      </c>
      <c r="F729" t="s">
        <v>1221</v>
      </c>
      <c r="G729">
        <v>0</v>
      </c>
      <c r="H729" s="4" t="str">
        <f>IF(Passenger[[#This Row],[Age]]&lt;18,"child",IF(Passenger[[#This Row],[Age]]&lt;50,"Adult","senior"))</f>
        <v>child</v>
      </c>
      <c r="I729">
        <v>0</v>
      </c>
      <c r="J729">
        <v>0</v>
      </c>
      <c r="K729">
        <v>36866</v>
      </c>
      <c r="L729" s="3">
        <v>7.7374999999999998</v>
      </c>
      <c r="M729">
        <v>0</v>
      </c>
      <c r="N729" t="s">
        <v>25</v>
      </c>
    </row>
    <row r="730" spans="1:14" x14ac:dyDescent="0.35">
      <c r="A730">
        <v>728</v>
      </c>
      <c r="B730">
        <v>729</v>
      </c>
      <c r="C730">
        <v>0</v>
      </c>
      <c r="D730">
        <v>2</v>
      </c>
      <c r="E730" t="s">
        <v>1016</v>
      </c>
      <c r="F730" t="s">
        <v>1222</v>
      </c>
      <c r="G730" s="4">
        <v>25</v>
      </c>
      <c r="H730" s="4" t="str">
        <f>IF(Passenger[[#This Row],[Age]]&lt;18,"child",IF(Passenger[[#This Row],[Age]]&lt;50,"Adult","senior"))</f>
        <v>Adult</v>
      </c>
      <c r="I730">
        <v>1</v>
      </c>
      <c r="J730">
        <v>0</v>
      </c>
      <c r="K730">
        <v>236853</v>
      </c>
      <c r="L730" s="3">
        <v>26</v>
      </c>
      <c r="M730">
        <v>0</v>
      </c>
      <c r="N730" t="s">
        <v>14</v>
      </c>
    </row>
    <row r="731" spans="1:14" x14ac:dyDescent="0.35">
      <c r="A731">
        <v>729</v>
      </c>
      <c r="B731">
        <v>730</v>
      </c>
      <c r="C731">
        <v>0</v>
      </c>
      <c r="D731">
        <v>3</v>
      </c>
      <c r="E731" t="s">
        <v>1017</v>
      </c>
      <c r="F731" t="s">
        <v>1221</v>
      </c>
      <c r="G731" s="4">
        <v>25</v>
      </c>
      <c r="H731" s="4" t="str">
        <f>IF(Passenger[[#This Row],[Age]]&lt;18,"child",IF(Passenger[[#This Row],[Age]]&lt;50,"Adult","senior"))</f>
        <v>Adult</v>
      </c>
      <c r="I731">
        <v>1</v>
      </c>
      <c r="J731">
        <v>0</v>
      </c>
      <c r="K731" t="s">
        <v>1018</v>
      </c>
      <c r="L731" s="3">
        <v>7.9249999999999998</v>
      </c>
      <c r="M731">
        <v>0</v>
      </c>
      <c r="N731" t="s">
        <v>14</v>
      </c>
    </row>
    <row r="732" spans="1:14" x14ac:dyDescent="0.35">
      <c r="A732">
        <v>730</v>
      </c>
      <c r="B732">
        <v>731</v>
      </c>
      <c r="C732">
        <v>1</v>
      </c>
      <c r="D732">
        <v>1</v>
      </c>
      <c r="E732" t="s">
        <v>1019</v>
      </c>
      <c r="F732" t="s">
        <v>1221</v>
      </c>
      <c r="G732" s="4">
        <v>29</v>
      </c>
      <c r="H732" s="4" t="str">
        <f>IF(Passenger[[#This Row],[Age]]&lt;18,"child",IF(Passenger[[#This Row],[Age]]&lt;50,"Adult","senior"))</f>
        <v>Adult</v>
      </c>
      <c r="I732">
        <v>0</v>
      </c>
      <c r="J732">
        <v>0</v>
      </c>
      <c r="K732">
        <v>24160</v>
      </c>
      <c r="L732" s="3">
        <v>211.33750000000001</v>
      </c>
      <c r="M732" t="s">
        <v>967</v>
      </c>
      <c r="N732" t="s">
        <v>14</v>
      </c>
    </row>
    <row r="733" spans="1:14" x14ac:dyDescent="0.35">
      <c r="A733">
        <v>731</v>
      </c>
      <c r="B733">
        <v>732</v>
      </c>
      <c r="C733">
        <v>0</v>
      </c>
      <c r="D733">
        <v>3</v>
      </c>
      <c r="E733" t="s">
        <v>1020</v>
      </c>
      <c r="F733" t="s">
        <v>1222</v>
      </c>
      <c r="G733" s="4">
        <v>11</v>
      </c>
      <c r="H733" s="4" t="str">
        <f>IF(Passenger[[#This Row],[Age]]&lt;18,"child",IF(Passenger[[#This Row],[Age]]&lt;50,"Adult","senior"))</f>
        <v>child</v>
      </c>
      <c r="I733">
        <v>0</v>
      </c>
      <c r="J733">
        <v>0</v>
      </c>
      <c r="K733">
        <v>2699</v>
      </c>
      <c r="L733" s="3">
        <v>18.787500000000001</v>
      </c>
      <c r="M733">
        <v>0</v>
      </c>
      <c r="N733" t="s">
        <v>18</v>
      </c>
    </row>
    <row r="734" spans="1:14" x14ac:dyDescent="0.35">
      <c r="A734">
        <v>732</v>
      </c>
      <c r="B734">
        <v>733</v>
      </c>
      <c r="C734">
        <v>0</v>
      </c>
      <c r="D734">
        <v>2</v>
      </c>
      <c r="E734" t="s">
        <v>1021</v>
      </c>
      <c r="F734" t="s">
        <v>1222</v>
      </c>
      <c r="G734">
        <v>0</v>
      </c>
      <c r="H734" s="4" t="str">
        <f>IF(Passenger[[#This Row],[Age]]&lt;18,"child",IF(Passenger[[#This Row],[Age]]&lt;50,"Adult","senior"))</f>
        <v>child</v>
      </c>
      <c r="I734">
        <v>0</v>
      </c>
      <c r="J734">
        <v>0</v>
      </c>
      <c r="K734">
        <v>239855</v>
      </c>
      <c r="L734" s="3">
        <v>0</v>
      </c>
      <c r="M734">
        <v>0</v>
      </c>
      <c r="N734" t="s">
        <v>14</v>
      </c>
    </row>
    <row r="735" spans="1:14" x14ac:dyDescent="0.35">
      <c r="A735">
        <v>733</v>
      </c>
      <c r="B735">
        <v>734</v>
      </c>
      <c r="C735">
        <v>0</v>
      </c>
      <c r="D735">
        <v>2</v>
      </c>
      <c r="E735" t="s">
        <v>1022</v>
      </c>
      <c r="F735" t="s">
        <v>1222</v>
      </c>
      <c r="G735" s="4">
        <v>23</v>
      </c>
      <c r="H735" s="4" t="str">
        <f>IF(Passenger[[#This Row],[Age]]&lt;18,"child",IF(Passenger[[#This Row],[Age]]&lt;50,"Adult","senior"))</f>
        <v>Adult</v>
      </c>
      <c r="I735">
        <v>0</v>
      </c>
      <c r="J735">
        <v>0</v>
      </c>
      <c r="K735">
        <v>28425</v>
      </c>
      <c r="L735" s="3">
        <v>13</v>
      </c>
      <c r="M735">
        <v>0</v>
      </c>
      <c r="N735" t="s">
        <v>14</v>
      </c>
    </row>
    <row r="736" spans="1:14" x14ac:dyDescent="0.35">
      <c r="A736">
        <v>734</v>
      </c>
      <c r="B736">
        <v>735</v>
      </c>
      <c r="C736">
        <v>0</v>
      </c>
      <c r="D736">
        <v>2</v>
      </c>
      <c r="E736" t="s">
        <v>1023</v>
      </c>
      <c r="F736" t="s">
        <v>1222</v>
      </c>
      <c r="G736" s="4">
        <v>23</v>
      </c>
      <c r="H736" s="4" t="str">
        <f>IF(Passenger[[#This Row],[Age]]&lt;18,"child",IF(Passenger[[#This Row],[Age]]&lt;50,"Adult","senior"))</f>
        <v>Adult</v>
      </c>
      <c r="I736">
        <v>0</v>
      </c>
      <c r="J736">
        <v>0</v>
      </c>
      <c r="K736">
        <v>233639</v>
      </c>
      <c r="L736" s="3">
        <v>13</v>
      </c>
      <c r="M736">
        <v>0</v>
      </c>
      <c r="N736" t="s">
        <v>14</v>
      </c>
    </row>
    <row r="737" spans="1:14" x14ac:dyDescent="0.35">
      <c r="A737">
        <v>735</v>
      </c>
      <c r="B737">
        <v>736</v>
      </c>
      <c r="C737">
        <v>0</v>
      </c>
      <c r="D737">
        <v>3</v>
      </c>
      <c r="E737" t="s">
        <v>1024</v>
      </c>
      <c r="F737" t="s">
        <v>1222</v>
      </c>
      <c r="G737" s="4">
        <v>28.5</v>
      </c>
      <c r="H737" s="4" t="str">
        <f>IF(Passenger[[#This Row],[Age]]&lt;18,"child",IF(Passenger[[#This Row],[Age]]&lt;50,"Adult","senior"))</f>
        <v>Adult</v>
      </c>
      <c r="I737">
        <v>0</v>
      </c>
      <c r="J737">
        <v>0</v>
      </c>
      <c r="K737">
        <v>54636</v>
      </c>
      <c r="L737" s="3">
        <v>16.100000000000001</v>
      </c>
      <c r="M737">
        <v>0</v>
      </c>
      <c r="N737" t="s">
        <v>14</v>
      </c>
    </row>
    <row r="738" spans="1:14" x14ac:dyDescent="0.35">
      <c r="A738">
        <v>736</v>
      </c>
      <c r="B738">
        <v>737</v>
      </c>
      <c r="C738">
        <v>0</v>
      </c>
      <c r="D738">
        <v>3</v>
      </c>
      <c r="E738" t="s">
        <v>1025</v>
      </c>
      <c r="F738" t="s">
        <v>1221</v>
      </c>
      <c r="G738" s="4">
        <v>48</v>
      </c>
      <c r="H738" s="4" t="str">
        <f>IF(Passenger[[#This Row],[Age]]&lt;18,"child",IF(Passenger[[#This Row],[Age]]&lt;50,"Adult","senior"))</f>
        <v>Adult</v>
      </c>
      <c r="I738">
        <v>1</v>
      </c>
      <c r="J738">
        <v>3</v>
      </c>
      <c r="K738" t="s">
        <v>141</v>
      </c>
      <c r="L738" s="3">
        <v>34.375</v>
      </c>
      <c r="M738">
        <v>0</v>
      </c>
      <c r="N738" t="s">
        <v>14</v>
      </c>
    </row>
    <row r="739" spans="1:14" x14ac:dyDescent="0.35">
      <c r="A739">
        <v>737</v>
      </c>
      <c r="B739">
        <v>738</v>
      </c>
      <c r="C739">
        <v>1</v>
      </c>
      <c r="D739">
        <v>1</v>
      </c>
      <c r="E739" t="s">
        <v>1026</v>
      </c>
      <c r="F739" t="s">
        <v>1222</v>
      </c>
      <c r="G739" s="4">
        <v>35</v>
      </c>
      <c r="H739" s="4" t="str">
        <f>IF(Passenger[[#This Row],[Age]]&lt;18,"child",IF(Passenger[[#This Row],[Age]]&lt;50,"Adult","senior"))</f>
        <v>Adult</v>
      </c>
      <c r="I739">
        <v>0</v>
      </c>
      <c r="J739">
        <v>0</v>
      </c>
      <c r="K739" t="s">
        <v>390</v>
      </c>
      <c r="L739" s="3">
        <v>512.32920000000001</v>
      </c>
      <c r="M739" t="s">
        <v>1027</v>
      </c>
      <c r="N739" t="s">
        <v>18</v>
      </c>
    </row>
    <row r="740" spans="1:14" x14ac:dyDescent="0.35">
      <c r="A740">
        <v>738</v>
      </c>
      <c r="B740">
        <v>739</v>
      </c>
      <c r="C740">
        <v>0</v>
      </c>
      <c r="D740">
        <v>3</v>
      </c>
      <c r="E740" t="s">
        <v>1028</v>
      </c>
      <c r="F740" t="s">
        <v>1222</v>
      </c>
      <c r="G740">
        <v>0</v>
      </c>
      <c r="H740" s="4" t="str">
        <f>IF(Passenger[[#This Row],[Age]]&lt;18,"child",IF(Passenger[[#This Row],[Age]]&lt;50,"Adult","senior"))</f>
        <v>child</v>
      </c>
      <c r="I740">
        <v>0</v>
      </c>
      <c r="J740">
        <v>0</v>
      </c>
      <c r="K740">
        <v>349201</v>
      </c>
      <c r="L740" s="3">
        <v>7.8958000000000004</v>
      </c>
      <c r="M740">
        <v>0</v>
      </c>
      <c r="N740" t="s">
        <v>14</v>
      </c>
    </row>
    <row r="741" spans="1:14" x14ac:dyDescent="0.35">
      <c r="A741">
        <v>739</v>
      </c>
      <c r="B741">
        <v>740</v>
      </c>
      <c r="C741">
        <v>0</v>
      </c>
      <c r="D741">
        <v>3</v>
      </c>
      <c r="E741" t="s">
        <v>1029</v>
      </c>
      <c r="F741" t="s">
        <v>1222</v>
      </c>
      <c r="G741">
        <v>0</v>
      </c>
      <c r="H741" s="4" t="str">
        <f>IF(Passenger[[#This Row],[Age]]&lt;18,"child",IF(Passenger[[#This Row],[Age]]&lt;50,"Adult","senior"))</f>
        <v>child</v>
      </c>
      <c r="I741">
        <v>0</v>
      </c>
      <c r="J741">
        <v>0</v>
      </c>
      <c r="K741">
        <v>349218</v>
      </c>
      <c r="L741" s="3">
        <v>7.8958000000000004</v>
      </c>
      <c r="M741">
        <v>0</v>
      </c>
      <c r="N741" t="s">
        <v>14</v>
      </c>
    </row>
    <row r="742" spans="1:14" x14ac:dyDescent="0.35">
      <c r="A742">
        <v>740</v>
      </c>
      <c r="B742">
        <v>741</v>
      </c>
      <c r="C742">
        <v>1</v>
      </c>
      <c r="D742">
        <v>1</v>
      </c>
      <c r="E742" t="s">
        <v>1030</v>
      </c>
      <c r="F742" t="s">
        <v>1222</v>
      </c>
      <c r="G742">
        <v>0</v>
      </c>
      <c r="H742" s="4" t="str">
        <f>IF(Passenger[[#This Row],[Age]]&lt;18,"child",IF(Passenger[[#This Row],[Age]]&lt;50,"Adult","senior"))</f>
        <v>child</v>
      </c>
      <c r="I742">
        <v>0</v>
      </c>
      <c r="J742">
        <v>0</v>
      </c>
      <c r="K742">
        <v>16988</v>
      </c>
      <c r="L742" s="3">
        <v>30</v>
      </c>
      <c r="M742" t="s">
        <v>1031</v>
      </c>
      <c r="N742" t="s">
        <v>14</v>
      </c>
    </row>
    <row r="743" spans="1:14" x14ac:dyDescent="0.35">
      <c r="A743">
        <v>741</v>
      </c>
      <c r="B743">
        <v>742</v>
      </c>
      <c r="C743">
        <v>0</v>
      </c>
      <c r="D743">
        <v>1</v>
      </c>
      <c r="E743" t="s">
        <v>1032</v>
      </c>
      <c r="F743" t="s">
        <v>1222</v>
      </c>
      <c r="G743" s="4">
        <v>36</v>
      </c>
      <c r="H743" s="4" t="str">
        <f>IF(Passenger[[#This Row],[Age]]&lt;18,"child",IF(Passenger[[#This Row],[Age]]&lt;50,"Adult","senior"))</f>
        <v>Adult</v>
      </c>
      <c r="I743">
        <v>1</v>
      </c>
      <c r="J743">
        <v>0</v>
      </c>
      <c r="K743">
        <v>19877</v>
      </c>
      <c r="L743" s="3">
        <v>78.849999999999994</v>
      </c>
      <c r="M743" t="s">
        <v>1033</v>
      </c>
      <c r="N743" t="s">
        <v>14</v>
      </c>
    </row>
    <row r="744" spans="1:14" x14ac:dyDescent="0.35">
      <c r="A744">
        <v>742</v>
      </c>
      <c r="B744">
        <v>743</v>
      </c>
      <c r="C744">
        <v>1</v>
      </c>
      <c r="D744">
        <v>1</v>
      </c>
      <c r="E744" t="s">
        <v>1034</v>
      </c>
      <c r="F744" t="s">
        <v>1221</v>
      </c>
      <c r="G744" s="4">
        <v>21</v>
      </c>
      <c r="H744" s="4" t="str">
        <f>IF(Passenger[[#This Row],[Age]]&lt;18,"child",IF(Passenger[[#This Row],[Age]]&lt;50,"Adult","senior"))</f>
        <v>Adult</v>
      </c>
      <c r="I744">
        <v>2</v>
      </c>
      <c r="J744">
        <v>2</v>
      </c>
      <c r="K744" t="s">
        <v>470</v>
      </c>
      <c r="L744" s="3">
        <v>262.375</v>
      </c>
      <c r="M744" t="s">
        <v>471</v>
      </c>
      <c r="N744" t="s">
        <v>18</v>
      </c>
    </row>
    <row r="745" spans="1:14" x14ac:dyDescent="0.35">
      <c r="A745">
        <v>743</v>
      </c>
      <c r="B745">
        <v>744</v>
      </c>
      <c r="C745">
        <v>0</v>
      </c>
      <c r="D745">
        <v>3</v>
      </c>
      <c r="E745" t="s">
        <v>1035</v>
      </c>
      <c r="F745" t="s">
        <v>1222</v>
      </c>
      <c r="G745" s="4">
        <v>24</v>
      </c>
      <c r="H745" s="4" t="str">
        <f>IF(Passenger[[#This Row],[Age]]&lt;18,"child",IF(Passenger[[#This Row],[Age]]&lt;50,"Adult","senior"))</f>
        <v>Adult</v>
      </c>
      <c r="I745">
        <v>1</v>
      </c>
      <c r="J745">
        <v>0</v>
      </c>
      <c r="K745">
        <v>376566</v>
      </c>
      <c r="L745" s="3">
        <v>16.100000000000001</v>
      </c>
      <c r="M745">
        <v>0</v>
      </c>
      <c r="N745" t="s">
        <v>14</v>
      </c>
    </row>
    <row r="746" spans="1:14" x14ac:dyDescent="0.35">
      <c r="A746">
        <v>744</v>
      </c>
      <c r="B746">
        <v>745</v>
      </c>
      <c r="C746">
        <v>1</v>
      </c>
      <c r="D746">
        <v>3</v>
      </c>
      <c r="E746" t="s">
        <v>1036</v>
      </c>
      <c r="F746" t="s">
        <v>1222</v>
      </c>
      <c r="G746" s="4">
        <v>31</v>
      </c>
      <c r="H746" s="4" t="str">
        <f>IF(Passenger[[#This Row],[Age]]&lt;18,"child",IF(Passenger[[#This Row],[Age]]&lt;50,"Adult","senior"))</f>
        <v>Adult</v>
      </c>
      <c r="I746">
        <v>0</v>
      </c>
      <c r="J746">
        <v>0</v>
      </c>
      <c r="K746" t="s">
        <v>1037</v>
      </c>
      <c r="L746" s="3">
        <v>7.9249999999999998</v>
      </c>
      <c r="M746">
        <v>0</v>
      </c>
      <c r="N746" t="s">
        <v>14</v>
      </c>
    </row>
    <row r="747" spans="1:14" x14ac:dyDescent="0.35">
      <c r="A747">
        <v>745</v>
      </c>
      <c r="B747">
        <v>746</v>
      </c>
      <c r="C747">
        <v>0</v>
      </c>
      <c r="D747">
        <v>1</v>
      </c>
      <c r="E747" t="s">
        <v>1038</v>
      </c>
      <c r="F747" t="s">
        <v>1222</v>
      </c>
      <c r="G747" s="4">
        <v>70</v>
      </c>
      <c r="H747" s="4" t="str">
        <f>IF(Passenger[[#This Row],[Age]]&lt;18,"child",IF(Passenger[[#This Row],[Age]]&lt;50,"Adult","senior"))</f>
        <v>senior</v>
      </c>
      <c r="I747">
        <v>1</v>
      </c>
      <c r="J747">
        <v>1</v>
      </c>
      <c r="K747" t="s">
        <v>775</v>
      </c>
      <c r="L747" s="3">
        <v>71</v>
      </c>
      <c r="M747" t="s">
        <v>776</v>
      </c>
      <c r="N747" t="s">
        <v>14</v>
      </c>
    </row>
    <row r="748" spans="1:14" x14ac:dyDescent="0.35">
      <c r="A748">
        <v>746</v>
      </c>
      <c r="B748">
        <v>747</v>
      </c>
      <c r="C748">
        <v>0</v>
      </c>
      <c r="D748">
        <v>3</v>
      </c>
      <c r="E748" t="s">
        <v>1039</v>
      </c>
      <c r="F748" t="s">
        <v>1222</v>
      </c>
      <c r="G748" s="4">
        <v>16</v>
      </c>
      <c r="H748" s="4" t="str">
        <f>IF(Passenger[[#This Row],[Age]]&lt;18,"child",IF(Passenger[[#This Row],[Age]]&lt;50,"Adult","senior"))</f>
        <v>child</v>
      </c>
      <c r="I748">
        <v>1</v>
      </c>
      <c r="J748">
        <v>1</v>
      </c>
      <c r="K748" t="s">
        <v>422</v>
      </c>
      <c r="L748" s="3">
        <v>20.25</v>
      </c>
      <c r="M748">
        <v>0</v>
      </c>
      <c r="N748" t="s">
        <v>14</v>
      </c>
    </row>
    <row r="749" spans="1:14" x14ac:dyDescent="0.35">
      <c r="A749">
        <v>747</v>
      </c>
      <c r="B749">
        <v>748</v>
      </c>
      <c r="C749">
        <v>1</v>
      </c>
      <c r="D749">
        <v>2</v>
      </c>
      <c r="E749" t="s">
        <v>1040</v>
      </c>
      <c r="F749" t="s">
        <v>1221</v>
      </c>
      <c r="G749" s="4">
        <v>30</v>
      </c>
      <c r="H749" s="4" t="str">
        <f>IF(Passenger[[#This Row],[Age]]&lt;18,"child",IF(Passenger[[#This Row],[Age]]&lt;50,"Adult","senior"))</f>
        <v>Adult</v>
      </c>
      <c r="I749">
        <v>0</v>
      </c>
      <c r="J749">
        <v>0</v>
      </c>
      <c r="K749">
        <v>250648</v>
      </c>
      <c r="L749" s="3">
        <v>13</v>
      </c>
      <c r="M749">
        <v>0</v>
      </c>
      <c r="N749" t="s">
        <v>14</v>
      </c>
    </row>
    <row r="750" spans="1:14" x14ac:dyDescent="0.35">
      <c r="A750">
        <v>748</v>
      </c>
      <c r="B750">
        <v>749</v>
      </c>
      <c r="C750">
        <v>0</v>
      </c>
      <c r="D750">
        <v>1</v>
      </c>
      <c r="E750" t="s">
        <v>1041</v>
      </c>
      <c r="F750" t="s">
        <v>1222</v>
      </c>
      <c r="G750" s="4">
        <v>19</v>
      </c>
      <c r="H750" s="4" t="str">
        <f>IF(Passenger[[#This Row],[Age]]&lt;18,"child",IF(Passenger[[#This Row],[Age]]&lt;50,"Adult","senior"))</f>
        <v>Adult</v>
      </c>
      <c r="I750">
        <v>1</v>
      </c>
      <c r="J750">
        <v>0</v>
      </c>
      <c r="K750">
        <v>113773</v>
      </c>
      <c r="L750" s="3">
        <v>53.1</v>
      </c>
      <c r="M750" t="s">
        <v>1042</v>
      </c>
      <c r="N750" t="s">
        <v>14</v>
      </c>
    </row>
    <row r="751" spans="1:14" x14ac:dyDescent="0.35">
      <c r="A751">
        <v>749</v>
      </c>
      <c r="B751">
        <v>750</v>
      </c>
      <c r="C751">
        <v>0</v>
      </c>
      <c r="D751">
        <v>3</v>
      </c>
      <c r="E751" t="s">
        <v>1043</v>
      </c>
      <c r="F751" t="s">
        <v>1222</v>
      </c>
      <c r="G751" s="4">
        <v>31</v>
      </c>
      <c r="H751" s="4" t="str">
        <f>IF(Passenger[[#This Row],[Age]]&lt;18,"child",IF(Passenger[[#This Row],[Age]]&lt;50,"Adult","senior"))</f>
        <v>Adult</v>
      </c>
      <c r="I751">
        <v>0</v>
      </c>
      <c r="J751">
        <v>0</v>
      </c>
      <c r="K751">
        <v>335097</v>
      </c>
      <c r="L751" s="3">
        <v>7.75</v>
      </c>
      <c r="M751">
        <v>0</v>
      </c>
      <c r="N751" t="s">
        <v>25</v>
      </c>
    </row>
    <row r="752" spans="1:14" x14ac:dyDescent="0.35">
      <c r="A752">
        <v>750</v>
      </c>
      <c r="B752">
        <v>751</v>
      </c>
      <c r="C752">
        <v>1</v>
      </c>
      <c r="D752">
        <v>2</v>
      </c>
      <c r="E752" t="s">
        <v>1044</v>
      </c>
      <c r="F752" t="s">
        <v>1221</v>
      </c>
      <c r="G752" s="4">
        <v>4</v>
      </c>
      <c r="H752" s="4" t="str">
        <f>IF(Passenger[[#This Row],[Age]]&lt;18,"child",IF(Passenger[[#This Row],[Age]]&lt;50,"Adult","senior"))</f>
        <v>child</v>
      </c>
      <c r="I752">
        <v>1</v>
      </c>
      <c r="J752">
        <v>1</v>
      </c>
      <c r="K752">
        <v>29103</v>
      </c>
      <c r="L752" s="3">
        <v>23</v>
      </c>
      <c r="M752">
        <v>0</v>
      </c>
      <c r="N752" t="s">
        <v>14</v>
      </c>
    </row>
    <row r="753" spans="1:14" x14ac:dyDescent="0.35">
      <c r="A753">
        <v>751</v>
      </c>
      <c r="B753">
        <v>752</v>
      </c>
      <c r="C753">
        <v>1</v>
      </c>
      <c r="D753">
        <v>3</v>
      </c>
      <c r="E753" t="s">
        <v>1045</v>
      </c>
      <c r="F753" t="s">
        <v>1222</v>
      </c>
      <c r="G753" s="4">
        <v>6</v>
      </c>
      <c r="H753" s="4" t="str">
        <f>IF(Passenger[[#This Row],[Age]]&lt;18,"child",IF(Passenger[[#This Row],[Age]]&lt;50,"Adult","senior"))</f>
        <v>child</v>
      </c>
      <c r="I753">
        <v>0</v>
      </c>
      <c r="J753">
        <v>1</v>
      </c>
      <c r="K753">
        <v>392096</v>
      </c>
      <c r="L753" s="3">
        <v>12.475</v>
      </c>
      <c r="M753" t="s">
        <v>1046</v>
      </c>
      <c r="N753" t="s">
        <v>14</v>
      </c>
    </row>
    <row r="754" spans="1:14" x14ac:dyDescent="0.35">
      <c r="A754">
        <v>752</v>
      </c>
      <c r="B754">
        <v>753</v>
      </c>
      <c r="C754">
        <v>0</v>
      </c>
      <c r="D754">
        <v>3</v>
      </c>
      <c r="E754" t="s">
        <v>1047</v>
      </c>
      <c r="F754" t="s">
        <v>1222</v>
      </c>
      <c r="G754" s="4">
        <v>33</v>
      </c>
      <c r="H754" s="4" t="str">
        <f>IF(Passenger[[#This Row],[Age]]&lt;18,"child",IF(Passenger[[#This Row],[Age]]&lt;50,"Adult","senior"))</f>
        <v>Adult</v>
      </c>
      <c r="I754">
        <v>0</v>
      </c>
      <c r="J754">
        <v>0</v>
      </c>
      <c r="K754">
        <v>345780</v>
      </c>
      <c r="L754" s="3">
        <v>9.5</v>
      </c>
      <c r="M754">
        <v>0</v>
      </c>
      <c r="N754" t="s">
        <v>14</v>
      </c>
    </row>
    <row r="755" spans="1:14" x14ac:dyDescent="0.35">
      <c r="A755">
        <v>753</v>
      </c>
      <c r="B755">
        <v>754</v>
      </c>
      <c r="C755">
        <v>0</v>
      </c>
      <c r="D755">
        <v>3</v>
      </c>
      <c r="E755" t="s">
        <v>1048</v>
      </c>
      <c r="F755" t="s">
        <v>1222</v>
      </c>
      <c r="G755" s="4">
        <v>23</v>
      </c>
      <c r="H755" s="4" t="str">
        <f>IF(Passenger[[#This Row],[Age]]&lt;18,"child",IF(Passenger[[#This Row],[Age]]&lt;50,"Adult","senior"))</f>
        <v>Adult</v>
      </c>
      <c r="I755">
        <v>0</v>
      </c>
      <c r="J755">
        <v>0</v>
      </c>
      <c r="K755">
        <v>349204</v>
      </c>
      <c r="L755" s="3">
        <v>7.8958000000000004</v>
      </c>
      <c r="M755">
        <v>0</v>
      </c>
      <c r="N755" t="s">
        <v>14</v>
      </c>
    </row>
    <row r="756" spans="1:14" x14ac:dyDescent="0.35">
      <c r="A756">
        <v>754</v>
      </c>
      <c r="B756">
        <v>755</v>
      </c>
      <c r="C756">
        <v>1</v>
      </c>
      <c r="D756">
        <v>2</v>
      </c>
      <c r="E756" t="s">
        <v>1049</v>
      </c>
      <c r="F756" t="s">
        <v>1221</v>
      </c>
      <c r="G756" s="4">
        <v>48</v>
      </c>
      <c r="H756" s="4" t="str">
        <f>IF(Passenger[[#This Row],[Age]]&lt;18,"child",IF(Passenger[[#This Row],[Age]]&lt;50,"Adult","senior"))</f>
        <v>Adult</v>
      </c>
      <c r="I756">
        <v>1</v>
      </c>
      <c r="J756">
        <v>2</v>
      </c>
      <c r="K756">
        <v>220845</v>
      </c>
      <c r="L756" s="3">
        <v>65</v>
      </c>
      <c r="M756">
        <v>0</v>
      </c>
      <c r="N756" t="s">
        <v>14</v>
      </c>
    </row>
    <row r="757" spans="1:14" x14ac:dyDescent="0.35">
      <c r="A757">
        <v>755</v>
      </c>
      <c r="B757">
        <v>756</v>
      </c>
      <c r="C757">
        <v>1</v>
      </c>
      <c r="D757">
        <v>2</v>
      </c>
      <c r="E757" t="s">
        <v>1050</v>
      </c>
      <c r="F757" t="s">
        <v>1222</v>
      </c>
      <c r="G757" s="4">
        <v>0.67</v>
      </c>
      <c r="H757" s="4" t="str">
        <f>IF(Passenger[[#This Row],[Age]]&lt;18,"child",IF(Passenger[[#This Row],[Age]]&lt;50,"Adult","senior"))</f>
        <v>child</v>
      </c>
      <c r="I757">
        <v>1</v>
      </c>
      <c r="J757">
        <v>1</v>
      </c>
      <c r="K757">
        <v>250649</v>
      </c>
      <c r="L757" s="3">
        <v>14.5</v>
      </c>
      <c r="M757">
        <v>0</v>
      </c>
      <c r="N757" t="s">
        <v>14</v>
      </c>
    </row>
    <row r="758" spans="1:14" x14ac:dyDescent="0.35">
      <c r="A758">
        <v>756</v>
      </c>
      <c r="B758">
        <v>757</v>
      </c>
      <c r="C758">
        <v>0</v>
      </c>
      <c r="D758">
        <v>3</v>
      </c>
      <c r="E758" t="s">
        <v>1051</v>
      </c>
      <c r="F758" t="s">
        <v>1222</v>
      </c>
      <c r="G758" s="4">
        <v>28</v>
      </c>
      <c r="H758" s="4" t="str">
        <f>IF(Passenger[[#This Row],[Age]]&lt;18,"child",IF(Passenger[[#This Row],[Age]]&lt;50,"Adult","senior"))</f>
        <v>Adult</v>
      </c>
      <c r="I758">
        <v>0</v>
      </c>
      <c r="J758">
        <v>0</v>
      </c>
      <c r="K758">
        <v>350042</v>
      </c>
      <c r="L758" s="3">
        <v>7.7957999999999998</v>
      </c>
      <c r="M758">
        <v>0</v>
      </c>
      <c r="N758" t="s">
        <v>14</v>
      </c>
    </row>
    <row r="759" spans="1:14" x14ac:dyDescent="0.35">
      <c r="A759">
        <v>757</v>
      </c>
      <c r="B759">
        <v>758</v>
      </c>
      <c r="C759">
        <v>0</v>
      </c>
      <c r="D759">
        <v>2</v>
      </c>
      <c r="E759" t="s">
        <v>1052</v>
      </c>
      <c r="F759" t="s">
        <v>1222</v>
      </c>
      <c r="G759" s="4">
        <v>18</v>
      </c>
      <c r="H759" s="4" t="str">
        <f>IF(Passenger[[#This Row],[Age]]&lt;18,"child",IF(Passenger[[#This Row],[Age]]&lt;50,"Adult","senior"))</f>
        <v>Adult</v>
      </c>
      <c r="I759">
        <v>0</v>
      </c>
      <c r="J759">
        <v>0</v>
      </c>
      <c r="K759">
        <v>29108</v>
      </c>
      <c r="L759" s="3">
        <v>11.5</v>
      </c>
      <c r="M759">
        <v>0</v>
      </c>
      <c r="N759" t="s">
        <v>14</v>
      </c>
    </row>
    <row r="760" spans="1:14" x14ac:dyDescent="0.35">
      <c r="A760">
        <v>758</v>
      </c>
      <c r="B760">
        <v>759</v>
      </c>
      <c r="C760">
        <v>0</v>
      </c>
      <c r="D760">
        <v>3</v>
      </c>
      <c r="E760" t="s">
        <v>1053</v>
      </c>
      <c r="F760" t="s">
        <v>1222</v>
      </c>
      <c r="G760" s="4">
        <v>34</v>
      </c>
      <c r="H760" s="4" t="str">
        <f>IF(Passenger[[#This Row],[Age]]&lt;18,"child",IF(Passenger[[#This Row],[Age]]&lt;50,"Adult","senior"))</f>
        <v>Adult</v>
      </c>
      <c r="I760">
        <v>0</v>
      </c>
      <c r="J760">
        <v>0</v>
      </c>
      <c r="K760">
        <v>363294</v>
      </c>
      <c r="L760" s="3">
        <v>8.0500000000000007</v>
      </c>
      <c r="M760">
        <v>0</v>
      </c>
      <c r="N760" t="s">
        <v>14</v>
      </c>
    </row>
    <row r="761" spans="1:14" x14ac:dyDescent="0.35">
      <c r="A761">
        <v>759</v>
      </c>
      <c r="B761">
        <v>760</v>
      </c>
      <c r="C761">
        <v>1</v>
      </c>
      <c r="D761">
        <v>1</v>
      </c>
      <c r="E761" t="s">
        <v>1054</v>
      </c>
      <c r="F761" t="s">
        <v>1221</v>
      </c>
      <c r="G761" s="4">
        <v>33</v>
      </c>
      <c r="H761" s="4" t="str">
        <f>IF(Passenger[[#This Row],[Age]]&lt;18,"child",IF(Passenger[[#This Row],[Age]]&lt;50,"Adult","senior"))</f>
        <v>Adult</v>
      </c>
      <c r="I761">
        <v>0</v>
      </c>
      <c r="J761">
        <v>0</v>
      </c>
      <c r="K761">
        <v>110152</v>
      </c>
      <c r="L761" s="3">
        <v>86.5</v>
      </c>
      <c r="M761" t="s">
        <v>388</v>
      </c>
      <c r="N761" t="s">
        <v>14</v>
      </c>
    </row>
    <row r="762" spans="1:14" x14ac:dyDescent="0.35">
      <c r="A762">
        <v>760</v>
      </c>
      <c r="B762">
        <v>761</v>
      </c>
      <c r="C762">
        <v>0</v>
      </c>
      <c r="D762">
        <v>3</v>
      </c>
      <c r="E762" t="s">
        <v>1055</v>
      </c>
      <c r="F762" t="s">
        <v>1222</v>
      </c>
      <c r="G762">
        <v>0</v>
      </c>
      <c r="H762" s="4" t="str">
        <f>IF(Passenger[[#This Row],[Age]]&lt;18,"child",IF(Passenger[[#This Row],[Age]]&lt;50,"Adult","senior"))</f>
        <v>child</v>
      </c>
      <c r="I762">
        <v>0</v>
      </c>
      <c r="J762">
        <v>0</v>
      </c>
      <c r="K762">
        <v>358585</v>
      </c>
      <c r="L762" s="3">
        <v>14.5</v>
      </c>
      <c r="M762">
        <v>0</v>
      </c>
      <c r="N762" t="s">
        <v>14</v>
      </c>
    </row>
    <row r="763" spans="1:14" x14ac:dyDescent="0.35">
      <c r="A763">
        <v>761</v>
      </c>
      <c r="B763">
        <v>762</v>
      </c>
      <c r="C763">
        <v>0</v>
      </c>
      <c r="D763">
        <v>3</v>
      </c>
      <c r="E763" t="s">
        <v>1056</v>
      </c>
      <c r="F763" t="s">
        <v>1222</v>
      </c>
      <c r="G763" s="4">
        <v>41</v>
      </c>
      <c r="H763" s="4" t="str">
        <f>IF(Passenger[[#This Row],[Age]]&lt;18,"child",IF(Passenger[[#This Row],[Age]]&lt;50,"Adult","senior"))</f>
        <v>Adult</v>
      </c>
      <c r="I763">
        <v>0</v>
      </c>
      <c r="J763">
        <v>0</v>
      </c>
      <c r="K763" t="s">
        <v>1057</v>
      </c>
      <c r="L763" s="3">
        <v>7.125</v>
      </c>
      <c r="M763">
        <v>0</v>
      </c>
      <c r="N763" t="s">
        <v>14</v>
      </c>
    </row>
    <row r="764" spans="1:14" x14ac:dyDescent="0.35">
      <c r="A764">
        <v>762</v>
      </c>
      <c r="B764">
        <v>763</v>
      </c>
      <c r="C764">
        <v>1</v>
      </c>
      <c r="D764">
        <v>3</v>
      </c>
      <c r="E764" t="s">
        <v>1058</v>
      </c>
      <c r="F764" t="s">
        <v>1222</v>
      </c>
      <c r="G764" s="4">
        <v>20</v>
      </c>
      <c r="H764" s="4" t="str">
        <f>IF(Passenger[[#This Row],[Age]]&lt;18,"child",IF(Passenger[[#This Row],[Age]]&lt;50,"Adult","senior"))</f>
        <v>Adult</v>
      </c>
      <c r="I764">
        <v>0</v>
      </c>
      <c r="J764">
        <v>0</v>
      </c>
      <c r="K764">
        <v>2663</v>
      </c>
      <c r="L764" s="3">
        <v>7.2291999999999996</v>
      </c>
      <c r="M764">
        <v>0</v>
      </c>
      <c r="N764" t="s">
        <v>18</v>
      </c>
    </row>
    <row r="765" spans="1:14" x14ac:dyDescent="0.35">
      <c r="A765">
        <v>763</v>
      </c>
      <c r="B765">
        <v>764</v>
      </c>
      <c r="C765">
        <v>1</v>
      </c>
      <c r="D765">
        <v>1</v>
      </c>
      <c r="E765" t="s">
        <v>1059</v>
      </c>
      <c r="F765" t="s">
        <v>1221</v>
      </c>
      <c r="G765" s="4">
        <v>36</v>
      </c>
      <c r="H765" s="4" t="str">
        <f>IF(Passenger[[#This Row],[Age]]&lt;18,"child",IF(Passenger[[#This Row],[Age]]&lt;50,"Adult","senior"))</f>
        <v>Adult</v>
      </c>
      <c r="I765">
        <v>1</v>
      </c>
      <c r="J765">
        <v>2</v>
      </c>
      <c r="K765">
        <v>113760</v>
      </c>
      <c r="L765" s="3">
        <v>120</v>
      </c>
      <c r="M765" t="s">
        <v>576</v>
      </c>
      <c r="N765" t="s">
        <v>14</v>
      </c>
    </row>
    <row r="766" spans="1:14" x14ac:dyDescent="0.35">
      <c r="A766">
        <v>764</v>
      </c>
      <c r="B766">
        <v>765</v>
      </c>
      <c r="C766">
        <v>0</v>
      </c>
      <c r="D766">
        <v>3</v>
      </c>
      <c r="E766" t="s">
        <v>1060</v>
      </c>
      <c r="F766" t="s">
        <v>1222</v>
      </c>
      <c r="G766" s="4">
        <v>16</v>
      </c>
      <c r="H766" s="4" t="str">
        <f>IF(Passenger[[#This Row],[Age]]&lt;18,"child",IF(Passenger[[#This Row],[Age]]&lt;50,"Adult","senior"))</f>
        <v>child</v>
      </c>
      <c r="I766">
        <v>0</v>
      </c>
      <c r="J766">
        <v>0</v>
      </c>
      <c r="K766">
        <v>347074</v>
      </c>
      <c r="L766" s="3">
        <v>7.7750000000000004</v>
      </c>
      <c r="M766">
        <v>0</v>
      </c>
      <c r="N766" t="s">
        <v>14</v>
      </c>
    </row>
    <row r="767" spans="1:14" x14ac:dyDescent="0.35">
      <c r="A767">
        <v>765</v>
      </c>
      <c r="B767">
        <v>766</v>
      </c>
      <c r="C767">
        <v>1</v>
      </c>
      <c r="D767">
        <v>1</v>
      </c>
      <c r="E767" t="s">
        <v>1061</v>
      </c>
      <c r="F767" t="s">
        <v>1221</v>
      </c>
      <c r="G767" s="4">
        <v>51</v>
      </c>
      <c r="H767" s="4" t="str">
        <f>IF(Passenger[[#This Row],[Age]]&lt;18,"child",IF(Passenger[[#This Row],[Age]]&lt;50,"Adult","senior"))</f>
        <v>senior</v>
      </c>
      <c r="I767">
        <v>1</v>
      </c>
      <c r="J767">
        <v>0</v>
      </c>
      <c r="K767">
        <v>13502</v>
      </c>
      <c r="L767" s="3">
        <v>77.958299999999994</v>
      </c>
      <c r="M767" t="s">
        <v>1062</v>
      </c>
      <c r="N767" t="s">
        <v>14</v>
      </c>
    </row>
    <row r="768" spans="1:14" x14ac:dyDescent="0.35">
      <c r="A768">
        <v>766</v>
      </c>
      <c r="B768">
        <v>767</v>
      </c>
      <c r="C768">
        <v>0</v>
      </c>
      <c r="D768">
        <v>1</v>
      </c>
      <c r="E768" t="s">
        <v>1063</v>
      </c>
      <c r="F768" t="s">
        <v>1222</v>
      </c>
      <c r="G768">
        <v>0</v>
      </c>
      <c r="H768" s="4" t="str">
        <f>IF(Passenger[[#This Row],[Age]]&lt;18,"child",IF(Passenger[[#This Row],[Age]]&lt;50,"Adult","senior"))</f>
        <v>child</v>
      </c>
      <c r="I768">
        <v>0</v>
      </c>
      <c r="J768">
        <v>0</v>
      </c>
      <c r="K768">
        <v>112379</v>
      </c>
      <c r="L768" s="3">
        <v>39.6</v>
      </c>
      <c r="M768">
        <v>0</v>
      </c>
      <c r="N768" t="s">
        <v>18</v>
      </c>
    </row>
    <row r="769" spans="1:14" x14ac:dyDescent="0.35">
      <c r="A769">
        <v>767</v>
      </c>
      <c r="B769">
        <v>768</v>
      </c>
      <c r="C769">
        <v>0</v>
      </c>
      <c r="D769">
        <v>3</v>
      </c>
      <c r="E769" t="s">
        <v>1064</v>
      </c>
      <c r="F769" t="s">
        <v>1221</v>
      </c>
      <c r="G769" s="4">
        <v>30.5</v>
      </c>
      <c r="H769" s="4" t="str">
        <f>IF(Passenger[[#This Row],[Age]]&lt;18,"child",IF(Passenger[[#This Row],[Age]]&lt;50,"Adult","senior"))</f>
        <v>Adult</v>
      </c>
      <c r="I769">
        <v>0</v>
      </c>
      <c r="J769">
        <v>0</v>
      </c>
      <c r="K769">
        <v>364850</v>
      </c>
      <c r="L769" s="3">
        <v>7.75</v>
      </c>
      <c r="M769">
        <v>0</v>
      </c>
      <c r="N769" t="s">
        <v>25</v>
      </c>
    </row>
    <row r="770" spans="1:14" x14ac:dyDescent="0.35">
      <c r="A770">
        <v>768</v>
      </c>
      <c r="B770">
        <v>769</v>
      </c>
      <c r="C770">
        <v>0</v>
      </c>
      <c r="D770">
        <v>3</v>
      </c>
      <c r="E770" t="s">
        <v>1065</v>
      </c>
      <c r="F770" t="s">
        <v>1222</v>
      </c>
      <c r="G770">
        <v>0</v>
      </c>
      <c r="H770" s="4" t="str">
        <f>IF(Passenger[[#This Row],[Age]]&lt;18,"child",IF(Passenger[[#This Row],[Age]]&lt;50,"Adult","senior"))</f>
        <v>child</v>
      </c>
      <c r="I770">
        <v>1</v>
      </c>
      <c r="J770">
        <v>0</v>
      </c>
      <c r="K770">
        <v>371110</v>
      </c>
      <c r="L770" s="3">
        <v>24.15</v>
      </c>
      <c r="M770">
        <v>0</v>
      </c>
      <c r="N770" t="s">
        <v>25</v>
      </c>
    </row>
    <row r="771" spans="1:14" x14ac:dyDescent="0.35">
      <c r="A771">
        <v>769</v>
      </c>
      <c r="B771">
        <v>770</v>
      </c>
      <c r="C771">
        <v>0</v>
      </c>
      <c r="D771">
        <v>3</v>
      </c>
      <c r="E771" t="s">
        <v>1066</v>
      </c>
      <c r="F771" t="s">
        <v>1222</v>
      </c>
      <c r="G771" s="4">
        <v>32</v>
      </c>
      <c r="H771" s="4" t="str">
        <f>IF(Passenger[[#This Row],[Age]]&lt;18,"child",IF(Passenger[[#This Row],[Age]]&lt;50,"Adult","senior"))</f>
        <v>Adult</v>
      </c>
      <c r="I771">
        <v>0</v>
      </c>
      <c r="J771">
        <v>0</v>
      </c>
      <c r="K771">
        <v>8471</v>
      </c>
      <c r="L771" s="3">
        <v>8.3625000000000007</v>
      </c>
      <c r="M771">
        <v>0</v>
      </c>
      <c r="N771" t="s">
        <v>14</v>
      </c>
    </row>
    <row r="772" spans="1:14" x14ac:dyDescent="0.35">
      <c r="A772">
        <v>770</v>
      </c>
      <c r="B772">
        <v>771</v>
      </c>
      <c r="C772">
        <v>0</v>
      </c>
      <c r="D772">
        <v>3</v>
      </c>
      <c r="E772" t="s">
        <v>1067</v>
      </c>
      <c r="F772" t="s">
        <v>1222</v>
      </c>
      <c r="G772" s="4">
        <v>24</v>
      </c>
      <c r="H772" s="4" t="str">
        <f>IF(Passenger[[#This Row],[Age]]&lt;18,"child",IF(Passenger[[#This Row],[Age]]&lt;50,"Adult","senior"))</f>
        <v>Adult</v>
      </c>
      <c r="I772">
        <v>0</v>
      </c>
      <c r="J772">
        <v>0</v>
      </c>
      <c r="K772">
        <v>345781</v>
      </c>
      <c r="L772" s="3">
        <v>9.5</v>
      </c>
      <c r="M772">
        <v>0</v>
      </c>
      <c r="N772" t="s">
        <v>14</v>
      </c>
    </row>
    <row r="773" spans="1:14" x14ac:dyDescent="0.35">
      <c r="A773">
        <v>771</v>
      </c>
      <c r="B773">
        <v>772</v>
      </c>
      <c r="C773">
        <v>0</v>
      </c>
      <c r="D773">
        <v>3</v>
      </c>
      <c r="E773" t="s">
        <v>1068</v>
      </c>
      <c r="F773" t="s">
        <v>1222</v>
      </c>
      <c r="G773" s="4">
        <v>48</v>
      </c>
      <c r="H773" s="4" t="str">
        <f>IF(Passenger[[#This Row],[Age]]&lt;18,"child",IF(Passenger[[#This Row],[Age]]&lt;50,"Adult","senior"))</f>
        <v>Adult</v>
      </c>
      <c r="I773">
        <v>0</v>
      </c>
      <c r="J773">
        <v>0</v>
      </c>
      <c r="K773">
        <v>350047</v>
      </c>
      <c r="L773" s="3">
        <v>7.8541999999999996</v>
      </c>
      <c r="M773">
        <v>0</v>
      </c>
      <c r="N773" t="s">
        <v>14</v>
      </c>
    </row>
    <row r="774" spans="1:14" x14ac:dyDescent="0.35">
      <c r="A774">
        <v>772</v>
      </c>
      <c r="B774">
        <v>773</v>
      </c>
      <c r="C774">
        <v>0</v>
      </c>
      <c r="D774">
        <v>2</v>
      </c>
      <c r="E774" t="s">
        <v>1069</v>
      </c>
      <c r="F774" t="s">
        <v>1221</v>
      </c>
      <c r="G774" s="4">
        <v>57</v>
      </c>
      <c r="H774" s="4" t="str">
        <f>IF(Passenger[[#This Row],[Age]]&lt;18,"child",IF(Passenger[[#This Row],[Age]]&lt;50,"Adult","senior"))</f>
        <v>senior</v>
      </c>
      <c r="I774">
        <v>0</v>
      </c>
      <c r="J774">
        <v>0</v>
      </c>
      <c r="K774" t="s">
        <v>1070</v>
      </c>
      <c r="L774" s="3">
        <v>10.5</v>
      </c>
      <c r="M774" t="s">
        <v>1071</v>
      </c>
      <c r="N774" t="s">
        <v>14</v>
      </c>
    </row>
    <row r="775" spans="1:14" x14ac:dyDescent="0.35">
      <c r="A775">
        <v>773</v>
      </c>
      <c r="B775">
        <v>774</v>
      </c>
      <c r="C775">
        <v>0</v>
      </c>
      <c r="D775">
        <v>3</v>
      </c>
      <c r="E775" t="s">
        <v>1072</v>
      </c>
      <c r="F775" t="s">
        <v>1222</v>
      </c>
      <c r="G775">
        <v>0</v>
      </c>
      <c r="H775" s="4" t="str">
        <f>IF(Passenger[[#This Row],[Age]]&lt;18,"child",IF(Passenger[[#This Row],[Age]]&lt;50,"Adult","senior"))</f>
        <v>child</v>
      </c>
      <c r="I775">
        <v>0</v>
      </c>
      <c r="J775">
        <v>0</v>
      </c>
      <c r="K775">
        <v>2674</v>
      </c>
      <c r="L775" s="3">
        <v>7.2249999999999996</v>
      </c>
      <c r="M775">
        <v>0</v>
      </c>
      <c r="N775" t="s">
        <v>18</v>
      </c>
    </row>
    <row r="776" spans="1:14" x14ac:dyDescent="0.35">
      <c r="A776">
        <v>774</v>
      </c>
      <c r="B776">
        <v>775</v>
      </c>
      <c r="C776">
        <v>1</v>
      </c>
      <c r="D776">
        <v>2</v>
      </c>
      <c r="E776" t="s">
        <v>1073</v>
      </c>
      <c r="F776" t="s">
        <v>1221</v>
      </c>
      <c r="G776" s="4">
        <v>54</v>
      </c>
      <c r="H776" s="4" t="str">
        <f>IF(Passenger[[#This Row],[Age]]&lt;18,"child",IF(Passenger[[#This Row],[Age]]&lt;50,"Adult","senior"))</f>
        <v>senior</v>
      </c>
      <c r="I776">
        <v>1</v>
      </c>
      <c r="J776">
        <v>3</v>
      </c>
      <c r="K776">
        <v>29105</v>
      </c>
      <c r="L776" s="3">
        <v>23</v>
      </c>
      <c r="M776">
        <v>0</v>
      </c>
      <c r="N776" t="s">
        <v>14</v>
      </c>
    </row>
    <row r="777" spans="1:14" x14ac:dyDescent="0.35">
      <c r="A777">
        <v>775</v>
      </c>
      <c r="B777">
        <v>776</v>
      </c>
      <c r="C777">
        <v>0</v>
      </c>
      <c r="D777">
        <v>3</v>
      </c>
      <c r="E777" t="s">
        <v>1074</v>
      </c>
      <c r="F777" t="s">
        <v>1222</v>
      </c>
      <c r="G777" s="4">
        <v>18</v>
      </c>
      <c r="H777" s="4" t="str">
        <f>IF(Passenger[[#This Row],[Age]]&lt;18,"child",IF(Passenger[[#This Row],[Age]]&lt;50,"Adult","senior"))</f>
        <v>Adult</v>
      </c>
      <c r="I777">
        <v>0</v>
      </c>
      <c r="J777">
        <v>0</v>
      </c>
      <c r="K777">
        <v>347078</v>
      </c>
      <c r="L777" s="3">
        <v>7.75</v>
      </c>
      <c r="M777">
        <v>0</v>
      </c>
      <c r="N777" t="s">
        <v>14</v>
      </c>
    </row>
    <row r="778" spans="1:14" x14ac:dyDescent="0.35">
      <c r="A778">
        <v>776</v>
      </c>
      <c r="B778">
        <v>777</v>
      </c>
      <c r="C778">
        <v>0</v>
      </c>
      <c r="D778">
        <v>3</v>
      </c>
      <c r="E778" t="s">
        <v>1075</v>
      </c>
      <c r="F778" t="s">
        <v>1222</v>
      </c>
      <c r="G778">
        <v>0</v>
      </c>
      <c r="H778" s="4" t="str">
        <f>IF(Passenger[[#This Row],[Age]]&lt;18,"child",IF(Passenger[[#This Row],[Age]]&lt;50,"Adult","senior"))</f>
        <v>child</v>
      </c>
      <c r="I778">
        <v>0</v>
      </c>
      <c r="J778">
        <v>0</v>
      </c>
      <c r="K778">
        <v>383121</v>
      </c>
      <c r="L778" s="3">
        <v>7.75</v>
      </c>
      <c r="M778" t="s">
        <v>1076</v>
      </c>
      <c r="N778" t="s">
        <v>25</v>
      </c>
    </row>
    <row r="779" spans="1:14" x14ac:dyDescent="0.35">
      <c r="A779">
        <v>777</v>
      </c>
      <c r="B779">
        <v>778</v>
      </c>
      <c r="C779">
        <v>1</v>
      </c>
      <c r="D779">
        <v>3</v>
      </c>
      <c r="E779" t="s">
        <v>1077</v>
      </c>
      <c r="F779" t="s">
        <v>1221</v>
      </c>
      <c r="G779" s="4">
        <v>5</v>
      </c>
      <c r="H779" s="4" t="str">
        <f>IF(Passenger[[#This Row],[Age]]&lt;18,"child",IF(Passenger[[#This Row],[Age]]&lt;50,"Adult","senior"))</f>
        <v>child</v>
      </c>
      <c r="I779">
        <v>0</v>
      </c>
      <c r="J779">
        <v>0</v>
      </c>
      <c r="K779">
        <v>364516</v>
      </c>
      <c r="L779" s="3">
        <v>12.475</v>
      </c>
      <c r="M779">
        <v>0</v>
      </c>
      <c r="N779" t="s">
        <v>14</v>
      </c>
    </row>
    <row r="780" spans="1:14" x14ac:dyDescent="0.35">
      <c r="A780">
        <v>778</v>
      </c>
      <c r="B780">
        <v>779</v>
      </c>
      <c r="C780">
        <v>0</v>
      </c>
      <c r="D780">
        <v>3</v>
      </c>
      <c r="E780" t="s">
        <v>1078</v>
      </c>
      <c r="F780" t="s">
        <v>1222</v>
      </c>
      <c r="G780">
        <v>0</v>
      </c>
      <c r="H780" s="4" t="str">
        <f>IF(Passenger[[#This Row],[Age]]&lt;18,"child",IF(Passenger[[#This Row],[Age]]&lt;50,"Adult","senior"))</f>
        <v>child</v>
      </c>
      <c r="I780">
        <v>0</v>
      </c>
      <c r="J780">
        <v>0</v>
      </c>
      <c r="K780">
        <v>36865</v>
      </c>
      <c r="L780" s="3">
        <v>7.7374999999999998</v>
      </c>
      <c r="M780">
        <v>0</v>
      </c>
      <c r="N780" t="s">
        <v>25</v>
      </c>
    </row>
    <row r="781" spans="1:14" x14ac:dyDescent="0.35">
      <c r="A781">
        <v>779</v>
      </c>
      <c r="B781">
        <v>780</v>
      </c>
      <c r="C781">
        <v>1</v>
      </c>
      <c r="D781">
        <v>1</v>
      </c>
      <c r="E781" t="s">
        <v>1079</v>
      </c>
      <c r="F781" t="s">
        <v>1221</v>
      </c>
      <c r="G781" s="4">
        <v>43</v>
      </c>
      <c r="H781" s="4" t="str">
        <f>IF(Passenger[[#This Row],[Age]]&lt;18,"child",IF(Passenger[[#This Row],[Age]]&lt;50,"Adult","senior"))</f>
        <v>Adult</v>
      </c>
      <c r="I781">
        <v>0</v>
      </c>
      <c r="J781">
        <v>1</v>
      </c>
      <c r="K781">
        <v>24160</v>
      </c>
      <c r="L781" s="3">
        <v>211.33750000000001</v>
      </c>
      <c r="M781" t="s">
        <v>1080</v>
      </c>
      <c r="N781" t="s">
        <v>14</v>
      </c>
    </row>
    <row r="782" spans="1:14" x14ac:dyDescent="0.35">
      <c r="A782">
        <v>780</v>
      </c>
      <c r="B782">
        <v>781</v>
      </c>
      <c r="C782">
        <v>1</v>
      </c>
      <c r="D782">
        <v>3</v>
      </c>
      <c r="E782" t="s">
        <v>1081</v>
      </c>
      <c r="F782" t="s">
        <v>1221</v>
      </c>
      <c r="G782" s="4">
        <v>13</v>
      </c>
      <c r="H782" s="4" t="str">
        <f>IF(Passenger[[#This Row],[Age]]&lt;18,"child",IF(Passenger[[#This Row],[Age]]&lt;50,"Adult","senior"))</f>
        <v>child</v>
      </c>
      <c r="I782">
        <v>0</v>
      </c>
      <c r="J782">
        <v>0</v>
      </c>
      <c r="K782">
        <v>2687</v>
      </c>
      <c r="L782" s="3">
        <v>7.2291999999999996</v>
      </c>
      <c r="M782">
        <v>0</v>
      </c>
      <c r="N782" t="s">
        <v>18</v>
      </c>
    </row>
    <row r="783" spans="1:14" x14ac:dyDescent="0.35">
      <c r="A783">
        <v>781</v>
      </c>
      <c r="B783">
        <v>782</v>
      </c>
      <c r="C783">
        <v>1</v>
      </c>
      <c r="D783">
        <v>1</v>
      </c>
      <c r="E783" t="s">
        <v>1082</v>
      </c>
      <c r="F783" t="s">
        <v>1221</v>
      </c>
      <c r="G783" s="4">
        <v>17</v>
      </c>
      <c r="H783" s="4" t="str">
        <f>IF(Passenger[[#This Row],[Age]]&lt;18,"child",IF(Passenger[[#This Row],[Age]]&lt;50,"Adult","senior"))</f>
        <v>child</v>
      </c>
      <c r="I783">
        <v>1</v>
      </c>
      <c r="J783">
        <v>0</v>
      </c>
      <c r="K783">
        <v>17474</v>
      </c>
      <c r="L783" s="3">
        <v>57</v>
      </c>
      <c r="M783" t="s">
        <v>969</v>
      </c>
      <c r="N783" t="s">
        <v>14</v>
      </c>
    </row>
    <row r="784" spans="1:14" x14ac:dyDescent="0.35">
      <c r="A784">
        <v>782</v>
      </c>
      <c r="B784">
        <v>783</v>
      </c>
      <c r="C784">
        <v>0</v>
      </c>
      <c r="D784">
        <v>1</v>
      </c>
      <c r="E784" t="s">
        <v>1083</v>
      </c>
      <c r="F784" t="s">
        <v>1222</v>
      </c>
      <c r="G784" s="4">
        <v>29</v>
      </c>
      <c r="H784" s="4" t="str">
        <f>IF(Passenger[[#This Row],[Age]]&lt;18,"child",IF(Passenger[[#This Row],[Age]]&lt;50,"Adult","senior"))</f>
        <v>Adult</v>
      </c>
      <c r="I784">
        <v>0</v>
      </c>
      <c r="J784">
        <v>0</v>
      </c>
      <c r="K784">
        <v>113501</v>
      </c>
      <c r="L784" s="3">
        <v>30</v>
      </c>
      <c r="M784" t="s">
        <v>1084</v>
      </c>
      <c r="N784" t="s">
        <v>14</v>
      </c>
    </row>
    <row r="785" spans="1:14" x14ac:dyDescent="0.35">
      <c r="A785">
        <v>783</v>
      </c>
      <c r="B785">
        <v>784</v>
      </c>
      <c r="C785">
        <v>0</v>
      </c>
      <c r="D785">
        <v>3</v>
      </c>
      <c r="E785" t="s">
        <v>1085</v>
      </c>
      <c r="F785" t="s">
        <v>1222</v>
      </c>
      <c r="G785">
        <v>0</v>
      </c>
      <c r="H785" s="4" t="str">
        <f>IF(Passenger[[#This Row],[Age]]&lt;18,"child",IF(Passenger[[#This Row],[Age]]&lt;50,"Adult","senior"))</f>
        <v>child</v>
      </c>
      <c r="I785">
        <v>1</v>
      </c>
      <c r="J785">
        <v>2</v>
      </c>
      <c r="K785" t="s">
        <v>1086</v>
      </c>
      <c r="L785" s="3">
        <v>23.45</v>
      </c>
      <c r="M785">
        <v>0</v>
      </c>
      <c r="N785" t="s">
        <v>14</v>
      </c>
    </row>
    <row r="786" spans="1:14" x14ac:dyDescent="0.35">
      <c r="A786">
        <v>784</v>
      </c>
      <c r="B786">
        <v>785</v>
      </c>
      <c r="C786">
        <v>0</v>
      </c>
      <c r="D786">
        <v>3</v>
      </c>
      <c r="E786" t="s">
        <v>1087</v>
      </c>
      <c r="F786" t="s">
        <v>1222</v>
      </c>
      <c r="G786" s="4">
        <v>25</v>
      </c>
      <c r="H786" s="4" t="str">
        <f>IF(Passenger[[#This Row],[Age]]&lt;18,"child",IF(Passenger[[#This Row],[Age]]&lt;50,"Adult","senior"))</f>
        <v>Adult</v>
      </c>
      <c r="I786">
        <v>0</v>
      </c>
      <c r="J786">
        <v>0</v>
      </c>
      <c r="K786" t="s">
        <v>1088</v>
      </c>
      <c r="L786" s="3">
        <v>7.05</v>
      </c>
      <c r="M786">
        <v>0</v>
      </c>
      <c r="N786" t="s">
        <v>14</v>
      </c>
    </row>
    <row r="787" spans="1:14" x14ac:dyDescent="0.35">
      <c r="A787">
        <v>785</v>
      </c>
      <c r="B787">
        <v>786</v>
      </c>
      <c r="C787">
        <v>0</v>
      </c>
      <c r="D787">
        <v>3</v>
      </c>
      <c r="E787" t="s">
        <v>1089</v>
      </c>
      <c r="F787" t="s">
        <v>1222</v>
      </c>
      <c r="G787" s="4">
        <v>25</v>
      </c>
      <c r="H787" s="4" t="str">
        <f>IF(Passenger[[#This Row],[Age]]&lt;18,"child",IF(Passenger[[#This Row],[Age]]&lt;50,"Adult","senior"))</f>
        <v>Adult</v>
      </c>
      <c r="I787">
        <v>0</v>
      </c>
      <c r="J787">
        <v>0</v>
      </c>
      <c r="K787">
        <v>374887</v>
      </c>
      <c r="L787" s="3">
        <v>7.25</v>
      </c>
      <c r="M787">
        <v>0</v>
      </c>
      <c r="N787" t="s">
        <v>14</v>
      </c>
    </row>
    <row r="788" spans="1:14" x14ac:dyDescent="0.35">
      <c r="A788">
        <v>786</v>
      </c>
      <c r="B788">
        <v>787</v>
      </c>
      <c r="C788">
        <v>1</v>
      </c>
      <c r="D788">
        <v>3</v>
      </c>
      <c r="E788" t="s">
        <v>1090</v>
      </c>
      <c r="F788" t="s">
        <v>1221</v>
      </c>
      <c r="G788" s="4">
        <v>18</v>
      </c>
      <c r="H788" s="4" t="str">
        <f>IF(Passenger[[#This Row],[Age]]&lt;18,"child",IF(Passenger[[#This Row],[Age]]&lt;50,"Adult","senior"))</f>
        <v>Adult</v>
      </c>
      <c r="I788">
        <v>0</v>
      </c>
      <c r="J788">
        <v>0</v>
      </c>
      <c r="K788">
        <v>3101265</v>
      </c>
      <c r="L788" s="3">
        <v>7.4958</v>
      </c>
      <c r="M788">
        <v>0</v>
      </c>
      <c r="N788" t="s">
        <v>14</v>
      </c>
    </row>
    <row r="789" spans="1:14" x14ac:dyDescent="0.35">
      <c r="A789">
        <v>787</v>
      </c>
      <c r="B789">
        <v>788</v>
      </c>
      <c r="C789">
        <v>0</v>
      </c>
      <c r="D789">
        <v>3</v>
      </c>
      <c r="E789" t="s">
        <v>1091</v>
      </c>
      <c r="F789" t="s">
        <v>1222</v>
      </c>
      <c r="G789" s="4">
        <v>8</v>
      </c>
      <c r="H789" s="4" t="str">
        <f>IF(Passenger[[#This Row],[Age]]&lt;18,"child",IF(Passenger[[#This Row],[Age]]&lt;50,"Adult","senior"))</f>
        <v>child</v>
      </c>
      <c r="I789">
        <v>4</v>
      </c>
      <c r="J789">
        <v>1</v>
      </c>
      <c r="K789">
        <v>382652</v>
      </c>
      <c r="L789" s="3">
        <v>29.125</v>
      </c>
      <c r="M789">
        <v>0</v>
      </c>
      <c r="N789" t="s">
        <v>25</v>
      </c>
    </row>
    <row r="790" spans="1:14" x14ac:dyDescent="0.35">
      <c r="A790">
        <v>788</v>
      </c>
      <c r="B790">
        <v>789</v>
      </c>
      <c r="C790">
        <v>1</v>
      </c>
      <c r="D790">
        <v>3</v>
      </c>
      <c r="E790" t="s">
        <v>1092</v>
      </c>
      <c r="F790" t="s">
        <v>1222</v>
      </c>
      <c r="G790" s="4">
        <v>1</v>
      </c>
      <c r="H790" s="4" t="str">
        <f>IF(Passenger[[#This Row],[Age]]&lt;18,"child",IF(Passenger[[#This Row],[Age]]&lt;50,"Adult","senior"))</f>
        <v>child</v>
      </c>
      <c r="I790">
        <v>1</v>
      </c>
      <c r="J790">
        <v>2</v>
      </c>
      <c r="K790" t="s">
        <v>152</v>
      </c>
      <c r="L790" s="3">
        <v>20.574999999999999</v>
      </c>
      <c r="M790">
        <v>0</v>
      </c>
      <c r="N790" t="s">
        <v>14</v>
      </c>
    </row>
    <row r="791" spans="1:14" x14ac:dyDescent="0.35">
      <c r="A791">
        <v>789</v>
      </c>
      <c r="B791">
        <v>790</v>
      </c>
      <c r="C791">
        <v>0</v>
      </c>
      <c r="D791">
        <v>1</v>
      </c>
      <c r="E791" t="s">
        <v>1093</v>
      </c>
      <c r="F791" t="s">
        <v>1222</v>
      </c>
      <c r="G791" s="4">
        <v>46</v>
      </c>
      <c r="H791" s="4" t="str">
        <f>IF(Passenger[[#This Row],[Age]]&lt;18,"child",IF(Passenger[[#This Row],[Age]]&lt;50,"Adult","senior"))</f>
        <v>Adult</v>
      </c>
      <c r="I791">
        <v>0</v>
      </c>
      <c r="J791">
        <v>0</v>
      </c>
      <c r="K791" t="s">
        <v>217</v>
      </c>
      <c r="L791" s="3">
        <v>79.2</v>
      </c>
      <c r="M791" t="s">
        <v>1094</v>
      </c>
      <c r="N791" t="s">
        <v>18</v>
      </c>
    </row>
    <row r="792" spans="1:14" x14ac:dyDescent="0.35">
      <c r="A792">
        <v>790</v>
      </c>
      <c r="B792">
        <v>791</v>
      </c>
      <c r="C792">
        <v>0</v>
      </c>
      <c r="D792">
        <v>3</v>
      </c>
      <c r="E792" t="s">
        <v>1095</v>
      </c>
      <c r="F792" t="s">
        <v>1222</v>
      </c>
      <c r="G792">
        <v>0</v>
      </c>
      <c r="H792" s="4" t="str">
        <f>IF(Passenger[[#This Row],[Age]]&lt;18,"child",IF(Passenger[[#This Row],[Age]]&lt;50,"Adult","senior"))</f>
        <v>child</v>
      </c>
      <c r="I792">
        <v>0</v>
      </c>
      <c r="J792">
        <v>0</v>
      </c>
      <c r="K792">
        <v>12460</v>
      </c>
      <c r="L792" s="3">
        <v>7.75</v>
      </c>
      <c r="M792">
        <v>0</v>
      </c>
      <c r="N792" t="s">
        <v>25</v>
      </c>
    </row>
    <row r="793" spans="1:14" x14ac:dyDescent="0.35">
      <c r="A793">
        <v>791</v>
      </c>
      <c r="B793">
        <v>792</v>
      </c>
      <c r="C793">
        <v>0</v>
      </c>
      <c r="D793">
        <v>2</v>
      </c>
      <c r="E793" t="s">
        <v>1096</v>
      </c>
      <c r="F793" t="s">
        <v>1222</v>
      </c>
      <c r="G793" s="4">
        <v>16</v>
      </c>
      <c r="H793" s="4" t="str">
        <f>IF(Passenger[[#This Row],[Age]]&lt;18,"child",IF(Passenger[[#This Row],[Age]]&lt;50,"Adult","senior"))</f>
        <v>child</v>
      </c>
      <c r="I793">
        <v>0</v>
      </c>
      <c r="J793">
        <v>0</v>
      </c>
      <c r="K793">
        <v>239865</v>
      </c>
      <c r="L793" s="3">
        <v>26</v>
      </c>
      <c r="M793">
        <v>0</v>
      </c>
      <c r="N793" t="s">
        <v>14</v>
      </c>
    </row>
    <row r="794" spans="1:14" x14ac:dyDescent="0.35">
      <c r="A794">
        <v>792</v>
      </c>
      <c r="B794">
        <v>793</v>
      </c>
      <c r="C794">
        <v>0</v>
      </c>
      <c r="D794">
        <v>3</v>
      </c>
      <c r="E794" t="s">
        <v>1097</v>
      </c>
      <c r="F794" t="s">
        <v>1221</v>
      </c>
      <c r="G794">
        <v>0</v>
      </c>
      <c r="H794" s="4" t="str">
        <f>IF(Passenger[[#This Row],[Age]]&lt;18,"child",IF(Passenger[[#This Row],[Age]]&lt;50,"Adult","senior"))</f>
        <v>child</v>
      </c>
      <c r="I794">
        <v>8</v>
      </c>
      <c r="J794">
        <v>2</v>
      </c>
      <c r="K794" t="s">
        <v>249</v>
      </c>
      <c r="L794" s="3">
        <v>69.55</v>
      </c>
      <c r="M794">
        <v>0</v>
      </c>
      <c r="N794" t="s">
        <v>14</v>
      </c>
    </row>
    <row r="795" spans="1:14" x14ac:dyDescent="0.35">
      <c r="A795">
        <v>793</v>
      </c>
      <c r="B795">
        <v>794</v>
      </c>
      <c r="C795">
        <v>0</v>
      </c>
      <c r="D795">
        <v>1</v>
      </c>
      <c r="E795" t="s">
        <v>1098</v>
      </c>
      <c r="F795" t="s">
        <v>1222</v>
      </c>
      <c r="G795">
        <v>0</v>
      </c>
      <c r="H795" s="4" t="str">
        <f>IF(Passenger[[#This Row],[Age]]&lt;18,"child",IF(Passenger[[#This Row],[Age]]&lt;50,"Adult","senior"))</f>
        <v>child</v>
      </c>
      <c r="I795">
        <v>0</v>
      </c>
      <c r="J795">
        <v>0</v>
      </c>
      <c r="K795" t="s">
        <v>1099</v>
      </c>
      <c r="L795" s="3">
        <v>30.695799999999998</v>
      </c>
      <c r="M795">
        <v>0</v>
      </c>
      <c r="N795" t="s">
        <v>18</v>
      </c>
    </row>
    <row r="796" spans="1:14" x14ac:dyDescent="0.35">
      <c r="A796">
        <v>794</v>
      </c>
      <c r="B796">
        <v>795</v>
      </c>
      <c r="C796">
        <v>0</v>
      </c>
      <c r="D796">
        <v>3</v>
      </c>
      <c r="E796" t="s">
        <v>1100</v>
      </c>
      <c r="F796" t="s">
        <v>1222</v>
      </c>
      <c r="G796" s="4">
        <v>25</v>
      </c>
      <c r="H796" s="4" t="str">
        <f>IF(Passenger[[#This Row],[Age]]&lt;18,"child",IF(Passenger[[#This Row],[Age]]&lt;50,"Adult","senior"))</f>
        <v>Adult</v>
      </c>
      <c r="I796">
        <v>0</v>
      </c>
      <c r="J796">
        <v>0</v>
      </c>
      <c r="K796">
        <v>349203</v>
      </c>
      <c r="L796" s="3">
        <v>7.8958000000000004</v>
      </c>
      <c r="M796">
        <v>0</v>
      </c>
      <c r="N796" t="s">
        <v>14</v>
      </c>
    </row>
    <row r="797" spans="1:14" x14ac:dyDescent="0.35">
      <c r="A797">
        <v>795</v>
      </c>
      <c r="B797">
        <v>796</v>
      </c>
      <c r="C797">
        <v>0</v>
      </c>
      <c r="D797">
        <v>2</v>
      </c>
      <c r="E797" t="s">
        <v>1101</v>
      </c>
      <c r="F797" t="s">
        <v>1222</v>
      </c>
      <c r="G797" s="4">
        <v>39</v>
      </c>
      <c r="H797" s="4" t="str">
        <f>IF(Passenger[[#This Row],[Age]]&lt;18,"child",IF(Passenger[[#This Row],[Age]]&lt;50,"Adult","senior"))</f>
        <v>Adult</v>
      </c>
      <c r="I797">
        <v>0</v>
      </c>
      <c r="J797">
        <v>0</v>
      </c>
      <c r="K797">
        <v>28213</v>
      </c>
      <c r="L797" s="3">
        <v>13</v>
      </c>
      <c r="M797">
        <v>0</v>
      </c>
      <c r="N797" t="s">
        <v>14</v>
      </c>
    </row>
    <row r="798" spans="1:14" x14ac:dyDescent="0.35">
      <c r="A798">
        <v>796</v>
      </c>
      <c r="B798">
        <v>797</v>
      </c>
      <c r="C798">
        <v>1</v>
      </c>
      <c r="D798">
        <v>1</v>
      </c>
      <c r="E798" t="s">
        <v>1102</v>
      </c>
      <c r="F798" t="s">
        <v>1221</v>
      </c>
      <c r="G798" s="4">
        <v>49</v>
      </c>
      <c r="H798" s="4" t="str">
        <f>IF(Passenger[[#This Row],[Age]]&lt;18,"child",IF(Passenger[[#This Row],[Age]]&lt;50,"Adult","senior"))</f>
        <v>Adult</v>
      </c>
      <c r="I798">
        <v>0</v>
      </c>
      <c r="J798">
        <v>0</v>
      </c>
      <c r="K798">
        <v>17465</v>
      </c>
      <c r="L798" s="3">
        <v>25.929200000000002</v>
      </c>
      <c r="M798" t="s">
        <v>1103</v>
      </c>
      <c r="N798" t="s">
        <v>14</v>
      </c>
    </row>
    <row r="799" spans="1:14" x14ac:dyDescent="0.35">
      <c r="A799">
        <v>797</v>
      </c>
      <c r="B799">
        <v>798</v>
      </c>
      <c r="C799">
        <v>1</v>
      </c>
      <c r="D799">
        <v>3</v>
      </c>
      <c r="E799" t="s">
        <v>1104</v>
      </c>
      <c r="F799" t="s">
        <v>1221</v>
      </c>
      <c r="G799" s="4">
        <v>31</v>
      </c>
      <c r="H799" s="4" t="str">
        <f>IF(Passenger[[#This Row],[Age]]&lt;18,"child",IF(Passenger[[#This Row],[Age]]&lt;50,"Adult","senior"))</f>
        <v>Adult</v>
      </c>
      <c r="I799">
        <v>0</v>
      </c>
      <c r="J799">
        <v>0</v>
      </c>
      <c r="K799">
        <v>349244</v>
      </c>
      <c r="L799" s="3">
        <v>8.6832999999999991</v>
      </c>
      <c r="M799">
        <v>0</v>
      </c>
      <c r="N799" t="s">
        <v>14</v>
      </c>
    </row>
    <row r="800" spans="1:14" x14ac:dyDescent="0.35">
      <c r="A800">
        <v>798</v>
      </c>
      <c r="B800">
        <v>799</v>
      </c>
      <c r="C800">
        <v>0</v>
      </c>
      <c r="D800">
        <v>3</v>
      </c>
      <c r="E800" t="s">
        <v>1105</v>
      </c>
      <c r="F800" t="s">
        <v>1222</v>
      </c>
      <c r="G800" s="4">
        <v>30</v>
      </c>
      <c r="H800" s="4" t="str">
        <f>IF(Passenger[[#This Row],[Age]]&lt;18,"child",IF(Passenger[[#This Row],[Age]]&lt;50,"Adult","senior"))</f>
        <v>Adult</v>
      </c>
      <c r="I800">
        <v>0</v>
      </c>
      <c r="J800">
        <v>0</v>
      </c>
      <c r="K800">
        <v>2685</v>
      </c>
      <c r="L800" s="3">
        <v>7.2291999999999996</v>
      </c>
      <c r="M800">
        <v>0</v>
      </c>
      <c r="N800" t="s">
        <v>18</v>
      </c>
    </row>
    <row r="801" spans="1:14" x14ac:dyDescent="0.35">
      <c r="A801">
        <v>799</v>
      </c>
      <c r="B801">
        <v>800</v>
      </c>
      <c r="C801">
        <v>0</v>
      </c>
      <c r="D801">
        <v>3</v>
      </c>
      <c r="E801" t="s">
        <v>1106</v>
      </c>
      <c r="F801" t="s">
        <v>1221</v>
      </c>
      <c r="G801" s="4">
        <v>30</v>
      </c>
      <c r="H801" s="4" t="str">
        <f>IF(Passenger[[#This Row],[Age]]&lt;18,"child",IF(Passenger[[#This Row],[Age]]&lt;50,"Adult","senior"))</f>
        <v>Adult</v>
      </c>
      <c r="I801">
        <v>1</v>
      </c>
      <c r="J801">
        <v>1</v>
      </c>
      <c r="K801">
        <v>345773</v>
      </c>
      <c r="L801" s="3">
        <v>24.15</v>
      </c>
      <c r="M801">
        <v>0</v>
      </c>
      <c r="N801" t="s">
        <v>14</v>
      </c>
    </row>
    <row r="802" spans="1:14" x14ac:dyDescent="0.35">
      <c r="A802">
        <v>800</v>
      </c>
      <c r="B802">
        <v>801</v>
      </c>
      <c r="C802">
        <v>0</v>
      </c>
      <c r="D802">
        <v>2</v>
      </c>
      <c r="E802" t="s">
        <v>1107</v>
      </c>
      <c r="F802" t="s">
        <v>1222</v>
      </c>
      <c r="G802" s="4">
        <v>34</v>
      </c>
      <c r="H802" s="4" t="str">
        <f>IF(Passenger[[#This Row],[Age]]&lt;18,"child",IF(Passenger[[#This Row],[Age]]&lt;50,"Adult","senior"))</f>
        <v>Adult</v>
      </c>
      <c r="I802">
        <v>0</v>
      </c>
      <c r="J802">
        <v>0</v>
      </c>
      <c r="K802">
        <v>250647</v>
      </c>
      <c r="L802" s="3">
        <v>13</v>
      </c>
      <c r="M802">
        <v>0</v>
      </c>
      <c r="N802" t="s">
        <v>14</v>
      </c>
    </row>
    <row r="803" spans="1:14" x14ac:dyDescent="0.35">
      <c r="A803">
        <v>801</v>
      </c>
      <c r="B803">
        <v>802</v>
      </c>
      <c r="C803">
        <v>1</v>
      </c>
      <c r="D803">
        <v>2</v>
      </c>
      <c r="E803" t="s">
        <v>1108</v>
      </c>
      <c r="F803" t="s">
        <v>1221</v>
      </c>
      <c r="G803" s="4">
        <v>31</v>
      </c>
      <c r="H803" s="4" t="str">
        <f>IF(Passenger[[#This Row],[Age]]&lt;18,"child",IF(Passenger[[#This Row],[Age]]&lt;50,"Adult","senior"))</f>
        <v>Adult</v>
      </c>
      <c r="I803">
        <v>1</v>
      </c>
      <c r="J803">
        <v>1</v>
      </c>
      <c r="K803" t="s">
        <v>359</v>
      </c>
      <c r="L803" s="3">
        <v>26.25</v>
      </c>
      <c r="M803">
        <v>0</v>
      </c>
      <c r="N803" t="s">
        <v>14</v>
      </c>
    </row>
    <row r="804" spans="1:14" x14ac:dyDescent="0.35">
      <c r="A804">
        <v>802</v>
      </c>
      <c r="B804">
        <v>803</v>
      </c>
      <c r="C804">
        <v>1</v>
      </c>
      <c r="D804">
        <v>1</v>
      </c>
      <c r="E804" t="s">
        <v>1109</v>
      </c>
      <c r="F804" t="s">
        <v>1222</v>
      </c>
      <c r="G804" s="4">
        <v>11</v>
      </c>
      <c r="H804" s="4" t="str">
        <f>IF(Passenger[[#This Row],[Age]]&lt;18,"child",IF(Passenger[[#This Row],[Age]]&lt;50,"Adult","senior"))</f>
        <v>child</v>
      </c>
      <c r="I804">
        <v>1</v>
      </c>
      <c r="J804">
        <v>2</v>
      </c>
      <c r="K804">
        <v>113760</v>
      </c>
      <c r="L804" s="3">
        <v>120</v>
      </c>
      <c r="M804" t="s">
        <v>576</v>
      </c>
      <c r="N804" t="s">
        <v>14</v>
      </c>
    </row>
    <row r="805" spans="1:14" x14ac:dyDescent="0.35">
      <c r="A805">
        <v>803</v>
      </c>
      <c r="B805">
        <v>804</v>
      </c>
      <c r="C805">
        <v>1</v>
      </c>
      <c r="D805">
        <v>3</v>
      </c>
      <c r="E805" t="s">
        <v>1110</v>
      </c>
      <c r="F805" t="s">
        <v>1222</v>
      </c>
      <c r="G805" s="4">
        <v>0.42</v>
      </c>
      <c r="H805" s="4" t="str">
        <f>IF(Passenger[[#This Row],[Age]]&lt;18,"child",IF(Passenger[[#This Row],[Age]]&lt;50,"Adult","senior"))</f>
        <v>child</v>
      </c>
      <c r="I805">
        <v>0</v>
      </c>
      <c r="J805">
        <v>1</v>
      </c>
      <c r="K805">
        <v>2625</v>
      </c>
      <c r="L805" s="3">
        <v>8.5167000000000002</v>
      </c>
      <c r="M805">
        <v>0</v>
      </c>
      <c r="N805" t="s">
        <v>18</v>
      </c>
    </row>
    <row r="806" spans="1:14" x14ac:dyDescent="0.35">
      <c r="A806">
        <v>804</v>
      </c>
      <c r="B806">
        <v>805</v>
      </c>
      <c r="C806">
        <v>1</v>
      </c>
      <c r="D806">
        <v>3</v>
      </c>
      <c r="E806" t="s">
        <v>1111</v>
      </c>
      <c r="F806" t="s">
        <v>1222</v>
      </c>
      <c r="G806" s="4">
        <v>27</v>
      </c>
      <c r="H806" s="4" t="str">
        <f>IF(Passenger[[#This Row],[Age]]&lt;18,"child",IF(Passenger[[#This Row],[Age]]&lt;50,"Adult","senior"))</f>
        <v>Adult</v>
      </c>
      <c r="I806">
        <v>0</v>
      </c>
      <c r="J806">
        <v>0</v>
      </c>
      <c r="K806">
        <v>347089</v>
      </c>
      <c r="L806" s="3">
        <v>6.9749999999999996</v>
      </c>
      <c r="M806">
        <v>0</v>
      </c>
      <c r="N806" t="s">
        <v>14</v>
      </c>
    </row>
    <row r="807" spans="1:14" x14ac:dyDescent="0.35">
      <c r="A807">
        <v>805</v>
      </c>
      <c r="B807">
        <v>806</v>
      </c>
      <c r="C807">
        <v>0</v>
      </c>
      <c r="D807">
        <v>3</v>
      </c>
      <c r="E807" t="s">
        <v>1112</v>
      </c>
      <c r="F807" t="s">
        <v>1222</v>
      </c>
      <c r="G807" s="4">
        <v>31</v>
      </c>
      <c r="H807" s="4" t="str">
        <f>IF(Passenger[[#This Row],[Age]]&lt;18,"child",IF(Passenger[[#This Row],[Age]]&lt;50,"Adult","senior"))</f>
        <v>Adult</v>
      </c>
      <c r="I807">
        <v>0</v>
      </c>
      <c r="J807">
        <v>0</v>
      </c>
      <c r="K807">
        <v>347063</v>
      </c>
      <c r="L807" s="3">
        <v>7.7750000000000004</v>
      </c>
      <c r="M807">
        <v>0</v>
      </c>
      <c r="N807" t="s">
        <v>14</v>
      </c>
    </row>
    <row r="808" spans="1:14" x14ac:dyDescent="0.35">
      <c r="A808">
        <v>806</v>
      </c>
      <c r="B808">
        <v>807</v>
      </c>
      <c r="C808">
        <v>0</v>
      </c>
      <c r="D808">
        <v>1</v>
      </c>
      <c r="E808" t="s">
        <v>1113</v>
      </c>
      <c r="F808" t="s">
        <v>1222</v>
      </c>
      <c r="G808" s="4">
        <v>39</v>
      </c>
      <c r="H808" s="4" t="str">
        <f>IF(Passenger[[#This Row],[Age]]&lt;18,"child",IF(Passenger[[#This Row],[Age]]&lt;50,"Adult","senior"))</f>
        <v>Adult</v>
      </c>
      <c r="I808">
        <v>0</v>
      </c>
      <c r="J808">
        <v>0</v>
      </c>
      <c r="K808">
        <v>112050</v>
      </c>
      <c r="L808" s="3">
        <v>0</v>
      </c>
      <c r="M808" t="s">
        <v>1114</v>
      </c>
      <c r="N808" t="s">
        <v>14</v>
      </c>
    </row>
    <row r="809" spans="1:14" x14ac:dyDescent="0.35">
      <c r="A809">
        <v>807</v>
      </c>
      <c r="B809">
        <v>808</v>
      </c>
      <c r="C809">
        <v>0</v>
      </c>
      <c r="D809">
        <v>3</v>
      </c>
      <c r="E809" t="s">
        <v>1115</v>
      </c>
      <c r="F809" t="s">
        <v>1221</v>
      </c>
      <c r="G809" s="4">
        <v>18</v>
      </c>
      <c r="H809" s="4" t="str">
        <f>IF(Passenger[[#This Row],[Age]]&lt;18,"child",IF(Passenger[[#This Row],[Age]]&lt;50,"Adult","senior"))</f>
        <v>Adult</v>
      </c>
      <c r="I809">
        <v>0</v>
      </c>
      <c r="J809">
        <v>0</v>
      </c>
      <c r="K809">
        <v>347087</v>
      </c>
      <c r="L809" s="3">
        <v>7.7750000000000004</v>
      </c>
      <c r="M809">
        <v>0</v>
      </c>
      <c r="N809" t="s">
        <v>14</v>
      </c>
    </row>
    <row r="810" spans="1:14" x14ac:dyDescent="0.35">
      <c r="A810">
        <v>808</v>
      </c>
      <c r="B810">
        <v>809</v>
      </c>
      <c r="C810">
        <v>0</v>
      </c>
      <c r="D810">
        <v>2</v>
      </c>
      <c r="E810" t="s">
        <v>1116</v>
      </c>
      <c r="F810" t="s">
        <v>1222</v>
      </c>
      <c r="G810" s="4">
        <v>39</v>
      </c>
      <c r="H810" s="4" t="str">
        <f>IF(Passenger[[#This Row],[Age]]&lt;18,"child",IF(Passenger[[#This Row],[Age]]&lt;50,"Adult","senior"))</f>
        <v>Adult</v>
      </c>
      <c r="I810">
        <v>0</v>
      </c>
      <c r="J810">
        <v>0</v>
      </c>
      <c r="K810">
        <v>248723</v>
      </c>
      <c r="L810" s="3">
        <v>13</v>
      </c>
      <c r="M810">
        <v>0</v>
      </c>
      <c r="N810" t="s">
        <v>14</v>
      </c>
    </row>
    <row r="811" spans="1:14" x14ac:dyDescent="0.35">
      <c r="A811">
        <v>809</v>
      </c>
      <c r="B811">
        <v>810</v>
      </c>
      <c r="C811">
        <v>1</v>
      </c>
      <c r="D811">
        <v>1</v>
      </c>
      <c r="E811" t="s">
        <v>1117</v>
      </c>
      <c r="F811" t="s">
        <v>1221</v>
      </c>
      <c r="G811" s="4">
        <v>33</v>
      </c>
      <c r="H811" s="4" t="str">
        <f>IF(Passenger[[#This Row],[Age]]&lt;18,"child",IF(Passenger[[#This Row],[Age]]&lt;50,"Adult","senior"))</f>
        <v>Adult</v>
      </c>
      <c r="I811">
        <v>1</v>
      </c>
      <c r="J811">
        <v>0</v>
      </c>
      <c r="K811">
        <v>113806</v>
      </c>
      <c r="L811" s="3">
        <v>53.1</v>
      </c>
      <c r="M811" t="s">
        <v>1012</v>
      </c>
      <c r="N811" t="s">
        <v>14</v>
      </c>
    </row>
    <row r="812" spans="1:14" x14ac:dyDescent="0.35">
      <c r="A812">
        <v>810</v>
      </c>
      <c r="B812">
        <v>811</v>
      </c>
      <c r="C812">
        <v>0</v>
      </c>
      <c r="D812">
        <v>3</v>
      </c>
      <c r="E812" t="s">
        <v>1118</v>
      </c>
      <c r="F812" t="s">
        <v>1222</v>
      </c>
      <c r="G812" s="4">
        <v>26</v>
      </c>
      <c r="H812" s="4" t="str">
        <f>IF(Passenger[[#This Row],[Age]]&lt;18,"child",IF(Passenger[[#This Row],[Age]]&lt;50,"Adult","senior"))</f>
        <v>Adult</v>
      </c>
      <c r="I812">
        <v>0</v>
      </c>
      <c r="J812">
        <v>0</v>
      </c>
      <c r="K812">
        <v>3474</v>
      </c>
      <c r="L812" s="3">
        <v>7.8875000000000002</v>
      </c>
      <c r="M812">
        <v>0</v>
      </c>
      <c r="N812" t="s">
        <v>14</v>
      </c>
    </row>
    <row r="813" spans="1:14" x14ac:dyDescent="0.35">
      <c r="A813">
        <v>811</v>
      </c>
      <c r="B813">
        <v>812</v>
      </c>
      <c r="C813">
        <v>0</v>
      </c>
      <c r="D813">
        <v>3</v>
      </c>
      <c r="E813" t="s">
        <v>1119</v>
      </c>
      <c r="F813" t="s">
        <v>1222</v>
      </c>
      <c r="G813" s="4">
        <v>39</v>
      </c>
      <c r="H813" s="4" t="str">
        <f>IF(Passenger[[#This Row],[Age]]&lt;18,"child",IF(Passenger[[#This Row],[Age]]&lt;50,"Adult","senior"))</f>
        <v>Adult</v>
      </c>
      <c r="I813">
        <v>0</v>
      </c>
      <c r="J813">
        <v>0</v>
      </c>
      <c r="K813" t="s">
        <v>808</v>
      </c>
      <c r="L813" s="3">
        <v>24.15</v>
      </c>
      <c r="M813">
        <v>0</v>
      </c>
      <c r="N813" t="s">
        <v>14</v>
      </c>
    </row>
    <row r="814" spans="1:14" x14ac:dyDescent="0.35">
      <c r="A814">
        <v>812</v>
      </c>
      <c r="B814">
        <v>813</v>
      </c>
      <c r="C814">
        <v>0</v>
      </c>
      <c r="D814">
        <v>2</v>
      </c>
      <c r="E814" t="s">
        <v>1120</v>
      </c>
      <c r="F814" t="s">
        <v>1222</v>
      </c>
      <c r="G814" s="4">
        <v>35</v>
      </c>
      <c r="H814" s="4" t="str">
        <f>IF(Passenger[[#This Row],[Age]]&lt;18,"child",IF(Passenger[[#This Row],[Age]]&lt;50,"Adult","senior"))</f>
        <v>Adult</v>
      </c>
      <c r="I814">
        <v>0</v>
      </c>
      <c r="J814">
        <v>0</v>
      </c>
      <c r="K814">
        <v>28206</v>
      </c>
      <c r="L814" s="3">
        <v>10.5</v>
      </c>
      <c r="M814">
        <v>0</v>
      </c>
      <c r="N814" t="s">
        <v>14</v>
      </c>
    </row>
    <row r="815" spans="1:14" x14ac:dyDescent="0.35">
      <c r="A815">
        <v>813</v>
      </c>
      <c r="B815">
        <v>814</v>
      </c>
      <c r="C815">
        <v>0</v>
      </c>
      <c r="D815">
        <v>3</v>
      </c>
      <c r="E815" t="s">
        <v>1121</v>
      </c>
      <c r="F815" t="s">
        <v>1221</v>
      </c>
      <c r="G815" s="4">
        <v>6</v>
      </c>
      <c r="H815" s="4" t="str">
        <f>IF(Passenger[[#This Row],[Age]]&lt;18,"child",IF(Passenger[[#This Row],[Age]]&lt;50,"Adult","senior"))</f>
        <v>child</v>
      </c>
      <c r="I815">
        <v>4</v>
      </c>
      <c r="J815">
        <v>2</v>
      </c>
      <c r="K815">
        <v>347082</v>
      </c>
      <c r="L815" s="3">
        <v>31.274999999999999</v>
      </c>
      <c r="M815">
        <v>0</v>
      </c>
      <c r="N815" t="s">
        <v>14</v>
      </c>
    </row>
    <row r="816" spans="1:14" x14ac:dyDescent="0.35">
      <c r="A816">
        <v>814</v>
      </c>
      <c r="B816">
        <v>815</v>
      </c>
      <c r="C816">
        <v>0</v>
      </c>
      <c r="D816">
        <v>3</v>
      </c>
      <c r="E816" t="s">
        <v>1122</v>
      </c>
      <c r="F816" t="s">
        <v>1222</v>
      </c>
      <c r="G816" s="4">
        <v>30.5</v>
      </c>
      <c r="H816" s="4" t="str">
        <f>IF(Passenger[[#This Row],[Age]]&lt;18,"child",IF(Passenger[[#This Row],[Age]]&lt;50,"Adult","senior"))</f>
        <v>Adult</v>
      </c>
      <c r="I816">
        <v>0</v>
      </c>
      <c r="J816">
        <v>0</v>
      </c>
      <c r="K816">
        <v>364499</v>
      </c>
      <c r="L816" s="3">
        <v>8.0500000000000007</v>
      </c>
      <c r="M816">
        <v>0</v>
      </c>
      <c r="N816" t="s">
        <v>14</v>
      </c>
    </row>
    <row r="817" spans="1:14" x14ac:dyDescent="0.35">
      <c r="A817">
        <v>815</v>
      </c>
      <c r="B817">
        <v>816</v>
      </c>
      <c r="C817">
        <v>0</v>
      </c>
      <c r="D817">
        <v>1</v>
      </c>
      <c r="E817" t="s">
        <v>1123</v>
      </c>
      <c r="F817" t="s">
        <v>1222</v>
      </c>
      <c r="G817">
        <v>0</v>
      </c>
      <c r="H817" s="4" t="str">
        <f>IF(Passenger[[#This Row],[Age]]&lt;18,"child",IF(Passenger[[#This Row],[Age]]&lt;50,"Adult","senior"))</f>
        <v>child</v>
      </c>
      <c r="I817">
        <v>0</v>
      </c>
      <c r="J817">
        <v>0</v>
      </c>
      <c r="K817">
        <v>112058</v>
      </c>
      <c r="L817" s="3">
        <v>0</v>
      </c>
      <c r="M817" t="s">
        <v>1124</v>
      </c>
      <c r="N817" t="s">
        <v>14</v>
      </c>
    </row>
    <row r="818" spans="1:14" x14ac:dyDescent="0.35">
      <c r="A818">
        <v>816</v>
      </c>
      <c r="B818">
        <v>817</v>
      </c>
      <c r="C818">
        <v>0</v>
      </c>
      <c r="D818">
        <v>3</v>
      </c>
      <c r="E818" t="s">
        <v>1125</v>
      </c>
      <c r="F818" t="s">
        <v>1221</v>
      </c>
      <c r="G818" s="4">
        <v>23</v>
      </c>
      <c r="H818" s="4" t="str">
        <f>IF(Passenger[[#This Row],[Age]]&lt;18,"child",IF(Passenger[[#This Row],[Age]]&lt;50,"Adult","senior"))</f>
        <v>Adult</v>
      </c>
      <c r="I818">
        <v>0</v>
      </c>
      <c r="J818">
        <v>0</v>
      </c>
      <c r="K818" t="s">
        <v>1126</v>
      </c>
      <c r="L818" s="3">
        <v>7.9249999999999998</v>
      </c>
      <c r="M818">
        <v>0</v>
      </c>
      <c r="N818" t="s">
        <v>14</v>
      </c>
    </row>
    <row r="819" spans="1:14" x14ac:dyDescent="0.35">
      <c r="A819">
        <v>817</v>
      </c>
      <c r="B819">
        <v>818</v>
      </c>
      <c r="C819">
        <v>0</v>
      </c>
      <c r="D819">
        <v>2</v>
      </c>
      <c r="E819" t="s">
        <v>1127</v>
      </c>
      <c r="F819" t="s">
        <v>1222</v>
      </c>
      <c r="G819" s="4">
        <v>31</v>
      </c>
      <c r="H819" s="4" t="str">
        <f>IF(Passenger[[#This Row],[Age]]&lt;18,"child",IF(Passenger[[#This Row],[Age]]&lt;50,"Adult","senior"))</f>
        <v>Adult</v>
      </c>
      <c r="I819">
        <v>1</v>
      </c>
      <c r="J819">
        <v>1</v>
      </c>
      <c r="K819" t="s">
        <v>1128</v>
      </c>
      <c r="L819" s="3">
        <v>37.004199999999997</v>
      </c>
      <c r="M819">
        <v>0</v>
      </c>
      <c r="N819" t="s">
        <v>18</v>
      </c>
    </row>
    <row r="820" spans="1:14" x14ac:dyDescent="0.35">
      <c r="A820">
        <v>818</v>
      </c>
      <c r="B820">
        <v>819</v>
      </c>
      <c r="C820">
        <v>0</v>
      </c>
      <c r="D820">
        <v>3</v>
      </c>
      <c r="E820" t="s">
        <v>1129</v>
      </c>
      <c r="F820" t="s">
        <v>1222</v>
      </c>
      <c r="G820" s="4">
        <v>43</v>
      </c>
      <c r="H820" s="4" t="str">
        <f>IF(Passenger[[#This Row],[Age]]&lt;18,"child",IF(Passenger[[#This Row],[Age]]&lt;50,"Adult","senior"))</f>
        <v>Adult</v>
      </c>
      <c r="I820">
        <v>0</v>
      </c>
      <c r="J820">
        <v>0</v>
      </c>
      <c r="K820" t="s">
        <v>1130</v>
      </c>
      <c r="L820" s="3">
        <v>6.45</v>
      </c>
      <c r="M820">
        <v>0</v>
      </c>
      <c r="N820" t="s">
        <v>14</v>
      </c>
    </row>
    <row r="821" spans="1:14" x14ac:dyDescent="0.35">
      <c r="A821">
        <v>819</v>
      </c>
      <c r="B821">
        <v>820</v>
      </c>
      <c r="C821">
        <v>0</v>
      </c>
      <c r="D821">
        <v>3</v>
      </c>
      <c r="E821" t="s">
        <v>1131</v>
      </c>
      <c r="F821" t="s">
        <v>1222</v>
      </c>
      <c r="G821" s="4">
        <v>10</v>
      </c>
      <c r="H821" s="4" t="str">
        <f>IF(Passenger[[#This Row],[Age]]&lt;18,"child",IF(Passenger[[#This Row],[Age]]&lt;50,"Adult","senior"))</f>
        <v>child</v>
      </c>
      <c r="I821">
        <v>3</v>
      </c>
      <c r="J821">
        <v>2</v>
      </c>
      <c r="K821">
        <v>347088</v>
      </c>
      <c r="L821" s="3">
        <v>27.9</v>
      </c>
      <c r="M821">
        <v>0</v>
      </c>
      <c r="N821" t="s">
        <v>14</v>
      </c>
    </row>
    <row r="822" spans="1:14" x14ac:dyDescent="0.35">
      <c r="A822">
        <v>820</v>
      </c>
      <c r="B822">
        <v>821</v>
      </c>
      <c r="C822">
        <v>1</v>
      </c>
      <c r="D822">
        <v>1</v>
      </c>
      <c r="E822" t="s">
        <v>1132</v>
      </c>
      <c r="F822" t="s">
        <v>1221</v>
      </c>
      <c r="G822" s="4">
        <v>52</v>
      </c>
      <c r="H822" s="4" t="str">
        <f>IF(Passenger[[#This Row],[Age]]&lt;18,"child",IF(Passenger[[#This Row],[Age]]&lt;50,"Adult","senior"))</f>
        <v>senior</v>
      </c>
      <c r="I822">
        <v>1</v>
      </c>
      <c r="J822">
        <v>1</v>
      </c>
      <c r="K822">
        <v>12749</v>
      </c>
      <c r="L822" s="3">
        <v>93.5</v>
      </c>
      <c r="M822" t="s">
        <v>1133</v>
      </c>
      <c r="N822" t="s">
        <v>14</v>
      </c>
    </row>
    <row r="823" spans="1:14" x14ac:dyDescent="0.35">
      <c r="A823">
        <v>821</v>
      </c>
      <c r="B823">
        <v>822</v>
      </c>
      <c r="C823">
        <v>1</v>
      </c>
      <c r="D823">
        <v>3</v>
      </c>
      <c r="E823" t="s">
        <v>1134</v>
      </c>
      <c r="F823" t="s">
        <v>1222</v>
      </c>
      <c r="G823" s="4">
        <v>27</v>
      </c>
      <c r="H823" s="4" t="str">
        <f>IF(Passenger[[#This Row],[Age]]&lt;18,"child",IF(Passenger[[#This Row],[Age]]&lt;50,"Adult","senior"))</f>
        <v>Adult</v>
      </c>
      <c r="I823">
        <v>0</v>
      </c>
      <c r="J823">
        <v>0</v>
      </c>
      <c r="K823">
        <v>315098</v>
      </c>
      <c r="L823" s="3">
        <v>8.6624999999999996</v>
      </c>
      <c r="M823">
        <v>0</v>
      </c>
      <c r="N823" t="s">
        <v>14</v>
      </c>
    </row>
    <row r="824" spans="1:14" x14ac:dyDescent="0.35">
      <c r="A824">
        <v>822</v>
      </c>
      <c r="B824">
        <v>823</v>
      </c>
      <c r="C824">
        <v>0</v>
      </c>
      <c r="D824">
        <v>1</v>
      </c>
      <c r="E824" t="s">
        <v>1135</v>
      </c>
      <c r="F824" t="s">
        <v>1222</v>
      </c>
      <c r="G824" s="4">
        <v>38</v>
      </c>
      <c r="H824" s="4" t="str">
        <f>IF(Passenger[[#This Row],[Age]]&lt;18,"child",IF(Passenger[[#This Row],[Age]]&lt;50,"Adult","senior"))</f>
        <v>Adult</v>
      </c>
      <c r="I824">
        <v>0</v>
      </c>
      <c r="J824">
        <v>0</v>
      </c>
      <c r="K824">
        <v>19972</v>
      </c>
      <c r="L824" s="3">
        <v>0</v>
      </c>
      <c r="M824">
        <v>0</v>
      </c>
      <c r="N824" t="s">
        <v>14</v>
      </c>
    </row>
    <row r="825" spans="1:14" x14ac:dyDescent="0.35">
      <c r="A825">
        <v>823</v>
      </c>
      <c r="B825">
        <v>824</v>
      </c>
      <c r="C825">
        <v>1</v>
      </c>
      <c r="D825">
        <v>3</v>
      </c>
      <c r="E825" t="s">
        <v>1136</v>
      </c>
      <c r="F825" t="s">
        <v>1221</v>
      </c>
      <c r="G825" s="4">
        <v>27</v>
      </c>
      <c r="H825" s="4" t="str">
        <f>IF(Passenger[[#This Row],[Age]]&lt;18,"child",IF(Passenger[[#This Row],[Age]]&lt;50,"Adult","senior"))</f>
        <v>Adult</v>
      </c>
      <c r="I825">
        <v>0</v>
      </c>
      <c r="J825">
        <v>1</v>
      </c>
      <c r="K825">
        <v>392096</v>
      </c>
      <c r="L825" s="3">
        <v>12.475</v>
      </c>
      <c r="M825" t="s">
        <v>1046</v>
      </c>
      <c r="N825" t="s">
        <v>14</v>
      </c>
    </row>
    <row r="826" spans="1:14" x14ac:dyDescent="0.35">
      <c r="A826">
        <v>824</v>
      </c>
      <c r="B826">
        <v>825</v>
      </c>
      <c r="C826">
        <v>0</v>
      </c>
      <c r="D826">
        <v>3</v>
      </c>
      <c r="E826" t="s">
        <v>1137</v>
      </c>
      <c r="F826" t="s">
        <v>1222</v>
      </c>
      <c r="G826" s="4">
        <v>2</v>
      </c>
      <c r="H826" s="4" t="str">
        <f>IF(Passenger[[#This Row],[Age]]&lt;18,"child",IF(Passenger[[#This Row],[Age]]&lt;50,"Adult","senior"))</f>
        <v>child</v>
      </c>
      <c r="I826">
        <v>4</v>
      </c>
      <c r="J826">
        <v>1</v>
      </c>
      <c r="K826">
        <v>3101295</v>
      </c>
      <c r="L826" s="3">
        <v>39.6875</v>
      </c>
      <c r="M826">
        <v>0</v>
      </c>
      <c r="N826" t="s">
        <v>14</v>
      </c>
    </row>
    <row r="827" spans="1:14" x14ac:dyDescent="0.35">
      <c r="A827">
        <v>825</v>
      </c>
      <c r="B827">
        <v>826</v>
      </c>
      <c r="C827">
        <v>0</v>
      </c>
      <c r="D827">
        <v>3</v>
      </c>
      <c r="E827" t="s">
        <v>1138</v>
      </c>
      <c r="F827" t="s">
        <v>1222</v>
      </c>
      <c r="G827">
        <v>0</v>
      </c>
      <c r="H827" s="4" t="str">
        <f>IF(Passenger[[#This Row],[Age]]&lt;18,"child",IF(Passenger[[#This Row],[Age]]&lt;50,"Adult","senior"))</f>
        <v>child</v>
      </c>
      <c r="I827">
        <v>0</v>
      </c>
      <c r="J827">
        <v>0</v>
      </c>
      <c r="K827">
        <v>368323</v>
      </c>
      <c r="L827" s="3">
        <v>6.95</v>
      </c>
      <c r="M827">
        <v>0</v>
      </c>
      <c r="N827" t="s">
        <v>25</v>
      </c>
    </row>
    <row r="828" spans="1:14" x14ac:dyDescent="0.35">
      <c r="A828">
        <v>826</v>
      </c>
      <c r="B828">
        <v>827</v>
      </c>
      <c r="C828">
        <v>0</v>
      </c>
      <c r="D828">
        <v>3</v>
      </c>
      <c r="E828" t="s">
        <v>1139</v>
      </c>
      <c r="F828" t="s">
        <v>1222</v>
      </c>
      <c r="G828">
        <v>0</v>
      </c>
      <c r="H828" s="4" t="str">
        <f>IF(Passenger[[#This Row],[Age]]&lt;18,"child",IF(Passenger[[#This Row],[Age]]&lt;50,"Adult","senior"))</f>
        <v>child</v>
      </c>
      <c r="I828">
        <v>0</v>
      </c>
      <c r="J828">
        <v>0</v>
      </c>
      <c r="K828">
        <v>1601</v>
      </c>
      <c r="L828" s="3">
        <v>56.495800000000003</v>
      </c>
      <c r="M828">
        <v>0</v>
      </c>
      <c r="N828" t="s">
        <v>14</v>
      </c>
    </row>
    <row r="829" spans="1:14" x14ac:dyDescent="0.35">
      <c r="A829">
        <v>827</v>
      </c>
      <c r="B829">
        <v>828</v>
      </c>
      <c r="C829">
        <v>1</v>
      </c>
      <c r="D829">
        <v>2</v>
      </c>
      <c r="E829" t="s">
        <v>1140</v>
      </c>
      <c r="F829" t="s">
        <v>1222</v>
      </c>
      <c r="G829" s="4">
        <v>1</v>
      </c>
      <c r="H829" s="4" t="str">
        <f>IF(Passenger[[#This Row],[Age]]&lt;18,"child",IF(Passenger[[#This Row],[Age]]&lt;50,"Adult","senior"))</f>
        <v>child</v>
      </c>
      <c r="I829">
        <v>0</v>
      </c>
      <c r="J829">
        <v>2</v>
      </c>
      <c r="K829" t="s">
        <v>1128</v>
      </c>
      <c r="L829" s="3">
        <v>37.004199999999997</v>
      </c>
      <c r="M829">
        <v>0</v>
      </c>
      <c r="N829" t="s">
        <v>18</v>
      </c>
    </row>
    <row r="830" spans="1:14" x14ac:dyDescent="0.35">
      <c r="A830">
        <v>828</v>
      </c>
      <c r="B830">
        <v>829</v>
      </c>
      <c r="C830">
        <v>1</v>
      </c>
      <c r="D830">
        <v>3</v>
      </c>
      <c r="E830" t="s">
        <v>1141</v>
      </c>
      <c r="F830" t="s">
        <v>1222</v>
      </c>
      <c r="G830">
        <v>0</v>
      </c>
      <c r="H830" s="4" t="str">
        <f>IF(Passenger[[#This Row],[Age]]&lt;18,"child",IF(Passenger[[#This Row],[Age]]&lt;50,"Adult","senior"))</f>
        <v>child</v>
      </c>
      <c r="I830">
        <v>0</v>
      </c>
      <c r="J830">
        <v>0</v>
      </c>
      <c r="K830">
        <v>367228</v>
      </c>
      <c r="L830" s="3">
        <v>7.75</v>
      </c>
      <c r="M830">
        <v>0</v>
      </c>
      <c r="N830" t="s">
        <v>25</v>
      </c>
    </row>
    <row r="831" spans="1:14" x14ac:dyDescent="0.35">
      <c r="A831">
        <v>829</v>
      </c>
      <c r="B831">
        <v>830</v>
      </c>
      <c r="C831">
        <v>1</v>
      </c>
      <c r="D831">
        <v>1</v>
      </c>
      <c r="E831" t="s">
        <v>1142</v>
      </c>
      <c r="F831" t="s">
        <v>1221</v>
      </c>
      <c r="G831" s="4">
        <v>62</v>
      </c>
      <c r="H831" s="4" t="str">
        <f>IF(Passenger[[#This Row],[Age]]&lt;18,"child",IF(Passenger[[#This Row],[Age]]&lt;50,"Adult","senior"))</f>
        <v>senior</v>
      </c>
      <c r="I831">
        <v>0</v>
      </c>
      <c r="J831">
        <v>0</v>
      </c>
      <c r="K831">
        <v>113572</v>
      </c>
      <c r="L831" s="3">
        <v>80</v>
      </c>
      <c r="M831" t="s">
        <v>106</v>
      </c>
      <c r="N831">
        <v>0</v>
      </c>
    </row>
    <row r="832" spans="1:14" x14ac:dyDescent="0.35">
      <c r="A832">
        <v>830</v>
      </c>
      <c r="B832">
        <v>831</v>
      </c>
      <c r="C832">
        <v>1</v>
      </c>
      <c r="D832">
        <v>3</v>
      </c>
      <c r="E832" t="s">
        <v>1143</v>
      </c>
      <c r="F832" t="s">
        <v>1221</v>
      </c>
      <c r="G832" s="4">
        <v>15</v>
      </c>
      <c r="H832" s="4" t="str">
        <f>IF(Passenger[[#This Row],[Age]]&lt;18,"child",IF(Passenger[[#This Row],[Age]]&lt;50,"Adult","senior"))</f>
        <v>child</v>
      </c>
      <c r="I832">
        <v>1</v>
      </c>
      <c r="J832">
        <v>0</v>
      </c>
      <c r="K832">
        <v>2659</v>
      </c>
      <c r="L832" s="3">
        <v>14.4542</v>
      </c>
      <c r="M832">
        <v>0</v>
      </c>
      <c r="N832" t="s">
        <v>18</v>
      </c>
    </row>
    <row r="833" spans="1:14" x14ac:dyDescent="0.35">
      <c r="A833">
        <v>831</v>
      </c>
      <c r="B833">
        <v>832</v>
      </c>
      <c r="C833">
        <v>1</v>
      </c>
      <c r="D833">
        <v>2</v>
      </c>
      <c r="E833" t="s">
        <v>1144</v>
      </c>
      <c r="F833" t="s">
        <v>1222</v>
      </c>
      <c r="G833" s="4">
        <v>0.83</v>
      </c>
      <c r="H833" s="4" t="str">
        <f>IF(Passenger[[#This Row],[Age]]&lt;18,"child",IF(Passenger[[#This Row],[Age]]&lt;50,"Adult","senior"))</f>
        <v>child</v>
      </c>
      <c r="I833">
        <v>1</v>
      </c>
      <c r="J833">
        <v>1</v>
      </c>
      <c r="K833">
        <v>29106</v>
      </c>
      <c r="L833" s="3">
        <v>18.75</v>
      </c>
      <c r="M833">
        <v>0</v>
      </c>
      <c r="N833" t="s">
        <v>14</v>
      </c>
    </row>
    <row r="834" spans="1:14" x14ac:dyDescent="0.35">
      <c r="A834">
        <v>832</v>
      </c>
      <c r="B834">
        <v>833</v>
      </c>
      <c r="C834">
        <v>0</v>
      </c>
      <c r="D834">
        <v>3</v>
      </c>
      <c r="E834" t="s">
        <v>1145</v>
      </c>
      <c r="F834" t="s">
        <v>1222</v>
      </c>
      <c r="G834">
        <v>0</v>
      </c>
      <c r="H834" s="4" t="str">
        <f>IF(Passenger[[#This Row],[Age]]&lt;18,"child",IF(Passenger[[#This Row],[Age]]&lt;50,"Adult","senior"))</f>
        <v>child</v>
      </c>
      <c r="I834">
        <v>0</v>
      </c>
      <c r="J834">
        <v>0</v>
      </c>
      <c r="K834">
        <v>2671</v>
      </c>
      <c r="L834" s="3">
        <v>7.2291999999999996</v>
      </c>
      <c r="M834">
        <v>0</v>
      </c>
      <c r="N834" t="s">
        <v>18</v>
      </c>
    </row>
    <row r="835" spans="1:14" x14ac:dyDescent="0.35">
      <c r="A835">
        <v>833</v>
      </c>
      <c r="B835">
        <v>834</v>
      </c>
      <c r="C835">
        <v>0</v>
      </c>
      <c r="D835">
        <v>3</v>
      </c>
      <c r="E835" t="s">
        <v>1146</v>
      </c>
      <c r="F835" t="s">
        <v>1222</v>
      </c>
      <c r="G835" s="4">
        <v>23</v>
      </c>
      <c r="H835" s="4" t="str">
        <f>IF(Passenger[[#This Row],[Age]]&lt;18,"child",IF(Passenger[[#This Row],[Age]]&lt;50,"Adult","senior"))</f>
        <v>Adult</v>
      </c>
      <c r="I835">
        <v>0</v>
      </c>
      <c r="J835">
        <v>0</v>
      </c>
      <c r="K835">
        <v>347468</v>
      </c>
      <c r="L835" s="3">
        <v>7.8541999999999996</v>
      </c>
      <c r="M835">
        <v>0</v>
      </c>
      <c r="N835" t="s">
        <v>14</v>
      </c>
    </row>
    <row r="836" spans="1:14" x14ac:dyDescent="0.35">
      <c r="A836">
        <v>834</v>
      </c>
      <c r="B836">
        <v>835</v>
      </c>
      <c r="C836">
        <v>0</v>
      </c>
      <c r="D836">
        <v>3</v>
      </c>
      <c r="E836" t="s">
        <v>1147</v>
      </c>
      <c r="F836" t="s">
        <v>1222</v>
      </c>
      <c r="G836" s="4">
        <v>18</v>
      </c>
      <c r="H836" s="4" t="str">
        <f>IF(Passenger[[#This Row],[Age]]&lt;18,"child",IF(Passenger[[#This Row],[Age]]&lt;50,"Adult","senior"))</f>
        <v>Adult</v>
      </c>
      <c r="I836">
        <v>0</v>
      </c>
      <c r="J836">
        <v>0</v>
      </c>
      <c r="K836">
        <v>2223</v>
      </c>
      <c r="L836" s="3">
        <v>8.3000000000000007</v>
      </c>
      <c r="M836">
        <v>0</v>
      </c>
      <c r="N836" t="s">
        <v>14</v>
      </c>
    </row>
    <row r="837" spans="1:14" x14ac:dyDescent="0.35">
      <c r="A837">
        <v>835</v>
      </c>
      <c r="B837">
        <v>836</v>
      </c>
      <c r="C837">
        <v>1</v>
      </c>
      <c r="D837">
        <v>1</v>
      </c>
      <c r="E837" t="s">
        <v>1148</v>
      </c>
      <c r="F837" t="s">
        <v>1221</v>
      </c>
      <c r="G837" s="4">
        <v>39</v>
      </c>
      <c r="H837" s="4" t="str">
        <f>IF(Passenger[[#This Row],[Age]]&lt;18,"child",IF(Passenger[[#This Row],[Age]]&lt;50,"Adult","senior"))</f>
        <v>Adult</v>
      </c>
      <c r="I837">
        <v>1</v>
      </c>
      <c r="J837">
        <v>1</v>
      </c>
      <c r="K837" t="s">
        <v>1149</v>
      </c>
      <c r="L837" s="3">
        <v>83.158299999999997</v>
      </c>
      <c r="M837" t="s">
        <v>1150</v>
      </c>
      <c r="N837" t="s">
        <v>18</v>
      </c>
    </row>
    <row r="838" spans="1:14" x14ac:dyDescent="0.35">
      <c r="A838">
        <v>836</v>
      </c>
      <c r="B838">
        <v>837</v>
      </c>
      <c r="C838">
        <v>0</v>
      </c>
      <c r="D838">
        <v>3</v>
      </c>
      <c r="E838" t="s">
        <v>1151</v>
      </c>
      <c r="F838" t="s">
        <v>1222</v>
      </c>
      <c r="G838" s="4">
        <v>21</v>
      </c>
      <c r="H838" s="4" t="str">
        <f>IF(Passenger[[#This Row],[Age]]&lt;18,"child",IF(Passenger[[#This Row],[Age]]&lt;50,"Adult","senior"))</f>
        <v>Adult</v>
      </c>
      <c r="I838">
        <v>0</v>
      </c>
      <c r="J838">
        <v>0</v>
      </c>
      <c r="K838">
        <v>315097</v>
      </c>
      <c r="L838" s="3">
        <v>8.6624999999999996</v>
      </c>
      <c r="M838">
        <v>0</v>
      </c>
      <c r="N838" t="s">
        <v>14</v>
      </c>
    </row>
    <row r="839" spans="1:14" x14ac:dyDescent="0.35">
      <c r="A839">
        <v>837</v>
      </c>
      <c r="B839">
        <v>838</v>
      </c>
      <c r="C839">
        <v>0</v>
      </c>
      <c r="D839">
        <v>3</v>
      </c>
      <c r="E839" t="s">
        <v>1152</v>
      </c>
      <c r="F839" t="s">
        <v>1222</v>
      </c>
      <c r="G839">
        <v>0</v>
      </c>
      <c r="H839" s="4" t="str">
        <f>IF(Passenger[[#This Row],[Age]]&lt;18,"child",IF(Passenger[[#This Row],[Age]]&lt;50,"Adult","senior"))</f>
        <v>child</v>
      </c>
      <c r="I839">
        <v>0</v>
      </c>
      <c r="J839">
        <v>0</v>
      </c>
      <c r="K839">
        <v>392092</v>
      </c>
      <c r="L839" s="3">
        <v>8.0500000000000007</v>
      </c>
      <c r="M839">
        <v>0</v>
      </c>
      <c r="N839" t="s">
        <v>14</v>
      </c>
    </row>
    <row r="840" spans="1:14" x14ac:dyDescent="0.35">
      <c r="A840">
        <v>838</v>
      </c>
      <c r="B840">
        <v>839</v>
      </c>
      <c r="C840">
        <v>1</v>
      </c>
      <c r="D840">
        <v>3</v>
      </c>
      <c r="E840" t="s">
        <v>1153</v>
      </c>
      <c r="F840" t="s">
        <v>1222</v>
      </c>
      <c r="G840" s="4">
        <v>32</v>
      </c>
      <c r="H840" s="4" t="str">
        <f>IF(Passenger[[#This Row],[Age]]&lt;18,"child",IF(Passenger[[#This Row],[Age]]&lt;50,"Adult","senior"))</f>
        <v>Adult</v>
      </c>
      <c r="I840">
        <v>0</v>
      </c>
      <c r="J840">
        <v>0</v>
      </c>
      <c r="K840">
        <v>1601</v>
      </c>
      <c r="L840" s="3">
        <v>56.495800000000003</v>
      </c>
      <c r="M840">
        <v>0</v>
      </c>
      <c r="N840" t="s">
        <v>14</v>
      </c>
    </row>
    <row r="841" spans="1:14" x14ac:dyDescent="0.35">
      <c r="A841">
        <v>839</v>
      </c>
      <c r="B841">
        <v>840</v>
      </c>
      <c r="C841">
        <v>1</v>
      </c>
      <c r="D841">
        <v>1</v>
      </c>
      <c r="E841" t="s">
        <v>1154</v>
      </c>
      <c r="F841" t="s">
        <v>1222</v>
      </c>
      <c r="G841">
        <v>0</v>
      </c>
      <c r="H841" s="4" t="str">
        <f>IF(Passenger[[#This Row],[Age]]&lt;18,"child",IF(Passenger[[#This Row],[Age]]&lt;50,"Adult","senior"))</f>
        <v>child</v>
      </c>
      <c r="I841">
        <v>0</v>
      </c>
      <c r="J841">
        <v>0</v>
      </c>
      <c r="K841">
        <v>11774</v>
      </c>
      <c r="L841" s="3">
        <v>29.7</v>
      </c>
      <c r="M841" t="s">
        <v>1155</v>
      </c>
      <c r="N841" t="s">
        <v>18</v>
      </c>
    </row>
    <row r="842" spans="1:14" x14ac:dyDescent="0.35">
      <c r="A842">
        <v>840</v>
      </c>
      <c r="B842">
        <v>841</v>
      </c>
      <c r="C842">
        <v>0</v>
      </c>
      <c r="D842">
        <v>3</v>
      </c>
      <c r="E842" t="s">
        <v>1156</v>
      </c>
      <c r="F842" t="s">
        <v>1222</v>
      </c>
      <c r="G842" s="4">
        <v>20</v>
      </c>
      <c r="H842" s="4" t="str">
        <f>IF(Passenger[[#This Row],[Age]]&lt;18,"child",IF(Passenger[[#This Row],[Age]]&lt;50,"Adult","senior"))</f>
        <v>Adult</v>
      </c>
      <c r="I842">
        <v>0</v>
      </c>
      <c r="J842">
        <v>0</v>
      </c>
      <c r="K842" t="s">
        <v>1157</v>
      </c>
      <c r="L842" s="3">
        <v>7.9249999999999998</v>
      </c>
      <c r="M842">
        <v>0</v>
      </c>
      <c r="N842" t="s">
        <v>14</v>
      </c>
    </row>
    <row r="843" spans="1:14" x14ac:dyDescent="0.35">
      <c r="A843">
        <v>841</v>
      </c>
      <c r="B843">
        <v>842</v>
      </c>
      <c r="C843">
        <v>0</v>
      </c>
      <c r="D843">
        <v>2</v>
      </c>
      <c r="E843" t="s">
        <v>1158</v>
      </c>
      <c r="F843" t="s">
        <v>1222</v>
      </c>
      <c r="G843" s="4">
        <v>16</v>
      </c>
      <c r="H843" s="4" t="str">
        <f>IF(Passenger[[#This Row],[Age]]&lt;18,"child",IF(Passenger[[#This Row],[Age]]&lt;50,"Adult","senior"))</f>
        <v>child</v>
      </c>
      <c r="I843">
        <v>0</v>
      </c>
      <c r="J843">
        <v>0</v>
      </c>
      <c r="K843" t="s">
        <v>1070</v>
      </c>
      <c r="L843" s="3">
        <v>10.5</v>
      </c>
      <c r="M843">
        <v>0</v>
      </c>
      <c r="N843" t="s">
        <v>14</v>
      </c>
    </row>
    <row r="844" spans="1:14" x14ac:dyDescent="0.35">
      <c r="A844">
        <v>842</v>
      </c>
      <c r="B844">
        <v>843</v>
      </c>
      <c r="C844">
        <v>1</v>
      </c>
      <c r="D844">
        <v>1</v>
      </c>
      <c r="E844" t="s">
        <v>1159</v>
      </c>
      <c r="F844" t="s">
        <v>1221</v>
      </c>
      <c r="G844" s="4">
        <v>30</v>
      </c>
      <c r="H844" s="4" t="str">
        <f>IF(Passenger[[#This Row],[Age]]&lt;18,"child",IF(Passenger[[#This Row],[Age]]&lt;50,"Adult","senior"))</f>
        <v>Adult</v>
      </c>
      <c r="I844">
        <v>0</v>
      </c>
      <c r="J844">
        <v>0</v>
      </c>
      <c r="K844">
        <v>113798</v>
      </c>
      <c r="L844" s="3">
        <v>31</v>
      </c>
      <c r="M844">
        <v>0</v>
      </c>
      <c r="N844" t="s">
        <v>18</v>
      </c>
    </row>
    <row r="845" spans="1:14" x14ac:dyDescent="0.35">
      <c r="A845">
        <v>843</v>
      </c>
      <c r="B845">
        <v>844</v>
      </c>
      <c r="C845">
        <v>0</v>
      </c>
      <c r="D845">
        <v>3</v>
      </c>
      <c r="E845" t="s">
        <v>1160</v>
      </c>
      <c r="F845" t="s">
        <v>1222</v>
      </c>
      <c r="G845" s="4">
        <v>34.5</v>
      </c>
      <c r="H845" s="4" t="str">
        <f>IF(Passenger[[#This Row],[Age]]&lt;18,"child",IF(Passenger[[#This Row],[Age]]&lt;50,"Adult","senior"))</f>
        <v>Adult</v>
      </c>
      <c r="I845">
        <v>0</v>
      </c>
      <c r="J845">
        <v>0</v>
      </c>
      <c r="K845">
        <v>2683</v>
      </c>
      <c r="L845" s="3">
        <v>6.4375</v>
      </c>
      <c r="M845">
        <v>0</v>
      </c>
      <c r="N845" t="s">
        <v>18</v>
      </c>
    </row>
    <row r="846" spans="1:14" x14ac:dyDescent="0.35">
      <c r="A846">
        <v>844</v>
      </c>
      <c r="B846">
        <v>845</v>
      </c>
      <c r="C846">
        <v>0</v>
      </c>
      <c r="D846">
        <v>3</v>
      </c>
      <c r="E846" t="s">
        <v>1161</v>
      </c>
      <c r="F846" t="s">
        <v>1222</v>
      </c>
      <c r="G846" s="4">
        <v>17</v>
      </c>
      <c r="H846" s="4" t="str">
        <f>IF(Passenger[[#This Row],[Age]]&lt;18,"child",IF(Passenger[[#This Row],[Age]]&lt;50,"Adult","senior"))</f>
        <v>child</v>
      </c>
      <c r="I846">
        <v>0</v>
      </c>
      <c r="J846">
        <v>0</v>
      </c>
      <c r="K846">
        <v>315090</v>
      </c>
      <c r="L846" s="3">
        <v>8.6624999999999996</v>
      </c>
      <c r="M846">
        <v>0</v>
      </c>
      <c r="N846" t="s">
        <v>14</v>
      </c>
    </row>
    <row r="847" spans="1:14" x14ac:dyDescent="0.35">
      <c r="A847">
        <v>845</v>
      </c>
      <c r="B847">
        <v>846</v>
      </c>
      <c r="C847">
        <v>0</v>
      </c>
      <c r="D847">
        <v>3</v>
      </c>
      <c r="E847" t="s">
        <v>1162</v>
      </c>
      <c r="F847" t="s">
        <v>1222</v>
      </c>
      <c r="G847" s="4">
        <v>42</v>
      </c>
      <c r="H847" s="4" t="str">
        <f>IF(Passenger[[#This Row],[Age]]&lt;18,"child",IF(Passenger[[#This Row],[Age]]&lt;50,"Adult","senior"))</f>
        <v>Adult</v>
      </c>
      <c r="I847">
        <v>0</v>
      </c>
      <c r="J847">
        <v>0</v>
      </c>
      <c r="K847" t="s">
        <v>1163</v>
      </c>
      <c r="L847" s="3">
        <v>7.55</v>
      </c>
      <c r="M847">
        <v>0</v>
      </c>
      <c r="N847" t="s">
        <v>14</v>
      </c>
    </row>
    <row r="848" spans="1:14" x14ac:dyDescent="0.35">
      <c r="A848">
        <v>846</v>
      </c>
      <c r="B848">
        <v>847</v>
      </c>
      <c r="C848">
        <v>0</v>
      </c>
      <c r="D848">
        <v>3</v>
      </c>
      <c r="E848" t="s">
        <v>1164</v>
      </c>
      <c r="F848" t="s">
        <v>1222</v>
      </c>
      <c r="G848">
        <v>0</v>
      </c>
      <c r="H848" s="4" t="str">
        <f>IF(Passenger[[#This Row],[Age]]&lt;18,"child",IF(Passenger[[#This Row],[Age]]&lt;50,"Adult","senior"))</f>
        <v>child</v>
      </c>
      <c r="I848">
        <v>8</v>
      </c>
      <c r="J848">
        <v>2</v>
      </c>
      <c r="K848" t="s">
        <v>249</v>
      </c>
      <c r="L848" s="3">
        <v>69.55</v>
      </c>
      <c r="M848">
        <v>0</v>
      </c>
      <c r="N848" t="s">
        <v>14</v>
      </c>
    </row>
    <row r="849" spans="1:14" x14ac:dyDescent="0.35">
      <c r="A849">
        <v>847</v>
      </c>
      <c r="B849">
        <v>848</v>
      </c>
      <c r="C849">
        <v>0</v>
      </c>
      <c r="D849">
        <v>3</v>
      </c>
      <c r="E849" t="s">
        <v>1165</v>
      </c>
      <c r="F849" t="s">
        <v>1222</v>
      </c>
      <c r="G849" s="4">
        <v>35</v>
      </c>
      <c r="H849" s="4" t="str">
        <f>IF(Passenger[[#This Row],[Age]]&lt;18,"child",IF(Passenger[[#This Row],[Age]]&lt;50,"Adult","senior"))</f>
        <v>Adult</v>
      </c>
      <c r="I849">
        <v>0</v>
      </c>
      <c r="J849">
        <v>0</v>
      </c>
      <c r="K849">
        <v>349213</v>
      </c>
      <c r="L849" s="3">
        <v>7.8958000000000004</v>
      </c>
      <c r="M849">
        <v>0</v>
      </c>
      <c r="N849" t="s">
        <v>18</v>
      </c>
    </row>
    <row r="850" spans="1:14" x14ac:dyDescent="0.35">
      <c r="A850">
        <v>848</v>
      </c>
      <c r="B850">
        <v>849</v>
      </c>
      <c r="C850">
        <v>0</v>
      </c>
      <c r="D850">
        <v>2</v>
      </c>
      <c r="E850" t="s">
        <v>1166</v>
      </c>
      <c r="F850" t="s">
        <v>1222</v>
      </c>
      <c r="G850" s="4">
        <v>28</v>
      </c>
      <c r="H850" s="4" t="str">
        <f>IF(Passenger[[#This Row],[Age]]&lt;18,"child",IF(Passenger[[#This Row],[Age]]&lt;50,"Adult","senior"))</f>
        <v>Adult</v>
      </c>
      <c r="I850">
        <v>0</v>
      </c>
      <c r="J850">
        <v>1</v>
      </c>
      <c r="K850">
        <v>248727</v>
      </c>
      <c r="L850" s="3">
        <v>33</v>
      </c>
      <c r="M850">
        <v>0</v>
      </c>
      <c r="N850" t="s">
        <v>14</v>
      </c>
    </row>
    <row r="851" spans="1:14" x14ac:dyDescent="0.35">
      <c r="A851">
        <v>849</v>
      </c>
      <c r="B851">
        <v>850</v>
      </c>
      <c r="C851">
        <v>1</v>
      </c>
      <c r="D851">
        <v>1</v>
      </c>
      <c r="E851" t="s">
        <v>1167</v>
      </c>
      <c r="F851" t="s">
        <v>1221</v>
      </c>
      <c r="G851">
        <v>0</v>
      </c>
      <c r="H851" s="4" t="str">
        <f>IF(Passenger[[#This Row],[Age]]&lt;18,"child",IF(Passenger[[#This Row],[Age]]&lt;50,"Adult","senior"))</f>
        <v>child</v>
      </c>
      <c r="I851">
        <v>1</v>
      </c>
      <c r="J851">
        <v>0</v>
      </c>
      <c r="K851">
        <v>17453</v>
      </c>
      <c r="L851" s="3">
        <v>89.104200000000006</v>
      </c>
      <c r="M851" t="s">
        <v>653</v>
      </c>
      <c r="N851" t="s">
        <v>18</v>
      </c>
    </row>
    <row r="852" spans="1:14" x14ac:dyDescent="0.35">
      <c r="A852">
        <v>850</v>
      </c>
      <c r="B852">
        <v>851</v>
      </c>
      <c r="C852">
        <v>0</v>
      </c>
      <c r="D852">
        <v>3</v>
      </c>
      <c r="E852" t="s">
        <v>1168</v>
      </c>
      <c r="F852" t="s">
        <v>1222</v>
      </c>
      <c r="G852" s="4">
        <v>4</v>
      </c>
      <c r="H852" s="4" t="str">
        <f>IF(Passenger[[#This Row],[Age]]&lt;18,"child",IF(Passenger[[#This Row],[Age]]&lt;50,"Adult","senior"))</f>
        <v>child</v>
      </c>
      <c r="I852">
        <v>4</v>
      </c>
      <c r="J852">
        <v>2</v>
      </c>
      <c r="K852">
        <v>347082</v>
      </c>
      <c r="L852" s="3">
        <v>31.274999999999999</v>
      </c>
      <c r="M852">
        <v>0</v>
      </c>
      <c r="N852" t="s">
        <v>14</v>
      </c>
    </row>
    <row r="853" spans="1:14" x14ac:dyDescent="0.35">
      <c r="A853">
        <v>851</v>
      </c>
      <c r="B853">
        <v>852</v>
      </c>
      <c r="C853">
        <v>0</v>
      </c>
      <c r="D853">
        <v>3</v>
      </c>
      <c r="E853" t="s">
        <v>1169</v>
      </c>
      <c r="F853" t="s">
        <v>1222</v>
      </c>
      <c r="G853" s="4">
        <v>74</v>
      </c>
      <c r="H853" s="4" t="str">
        <f>IF(Passenger[[#This Row],[Age]]&lt;18,"child",IF(Passenger[[#This Row],[Age]]&lt;50,"Adult","senior"))</f>
        <v>senior</v>
      </c>
      <c r="I853">
        <v>0</v>
      </c>
      <c r="J853">
        <v>0</v>
      </c>
      <c r="K853">
        <v>347060</v>
      </c>
      <c r="L853" s="3">
        <v>7.7750000000000004</v>
      </c>
      <c r="M853">
        <v>0</v>
      </c>
      <c r="N853" t="s">
        <v>14</v>
      </c>
    </row>
    <row r="854" spans="1:14" x14ac:dyDescent="0.35">
      <c r="A854">
        <v>852</v>
      </c>
      <c r="B854">
        <v>853</v>
      </c>
      <c r="C854">
        <v>0</v>
      </c>
      <c r="D854">
        <v>3</v>
      </c>
      <c r="E854" t="s">
        <v>1170</v>
      </c>
      <c r="F854" t="s">
        <v>1221</v>
      </c>
      <c r="G854" s="4">
        <v>9</v>
      </c>
      <c r="H854" s="4" t="str">
        <f>IF(Passenger[[#This Row],[Age]]&lt;18,"child",IF(Passenger[[#This Row],[Age]]&lt;50,"Adult","senior"))</f>
        <v>child</v>
      </c>
      <c r="I854">
        <v>1</v>
      </c>
      <c r="J854">
        <v>1</v>
      </c>
      <c r="K854">
        <v>2678</v>
      </c>
      <c r="L854" s="3">
        <v>15.245799999999999</v>
      </c>
      <c r="M854">
        <v>0</v>
      </c>
      <c r="N854" t="s">
        <v>18</v>
      </c>
    </row>
    <row r="855" spans="1:14" x14ac:dyDescent="0.35">
      <c r="A855">
        <v>853</v>
      </c>
      <c r="B855">
        <v>854</v>
      </c>
      <c r="C855">
        <v>1</v>
      </c>
      <c r="D855">
        <v>1</v>
      </c>
      <c r="E855" t="s">
        <v>1171</v>
      </c>
      <c r="F855" t="s">
        <v>1221</v>
      </c>
      <c r="G855" s="4">
        <v>16</v>
      </c>
      <c r="H855" s="4" t="str">
        <f>IF(Passenger[[#This Row],[Age]]&lt;18,"child",IF(Passenger[[#This Row],[Age]]&lt;50,"Adult","senior"))</f>
        <v>child</v>
      </c>
      <c r="I855">
        <v>0</v>
      </c>
      <c r="J855">
        <v>1</v>
      </c>
      <c r="K855" t="s">
        <v>1172</v>
      </c>
      <c r="L855" s="3">
        <v>39.4</v>
      </c>
      <c r="M855" t="s">
        <v>1173</v>
      </c>
      <c r="N855" t="s">
        <v>14</v>
      </c>
    </row>
    <row r="856" spans="1:14" x14ac:dyDescent="0.35">
      <c r="A856">
        <v>854</v>
      </c>
      <c r="B856">
        <v>855</v>
      </c>
      <c r="C856">
        <v>0</v>
      </c>
      <c r="D856">
        <v>2</v>
      </c>
      <c r="E856" t="s">
        <v>1174</v>
      </c>
      <c r="F856" t="s">
        <v>1221</v>
      </c>
      <c r="G856" s="4">
        <v>44</v>
      </c>
      <c r="H856" s="4" t="str">
        <f>IF(Passenger[[#This Row],[Age]]&lt;18,"child",IF(Passenger[[#This Row],[Age]]&lt;50,"Adult","senior"))</f>
        <v>Adult</v>
      </c>
      <c r="I856">
        <v>1</v>
      </c>
      <c r="J856">
        <v>0</v>
      </c>
      <c r="K856">
        <v>244252</v>
      </c>
      <c r="L856" s="3">
        <v>26</v>
      </c>
      <c r="M856">
        <v>0</v>
      </c>
      <c r="N856" t="s">
        <v>14</v>
      </c>
    </row>
    <row r="857" spans="1:14" x14ac:dyDescent="0.35">
      <c r="A857">
        <v>855</v>
      </c>
      <c r="B857">
        <v>856</v>
      </c>
      <c r="C857">
        <v>1</v>
      </c>
      <c r="D857">
        <v>3</v>
      </c>
      <c r="E857" t="s">
        <v>1175</v>
      </c>
      <c r="F857" t="s">
        <v>1221</v>
      </c>
      <c r="G857" s="4">
        <v>18</v>
      </c>
      <c r="H857" s="4" t="str">
        <f>IF(Passenger[[#This Row],[Age]]&lt;18,"child",IF(Passenger[[#This Row],[Age]]&lt;50,"Adult","senior"))</f>
        <v>Adult</v>
      </c>
      <c r="I857">
        <v>0</v>
      </c>
      <c r="J857">
        <v>1</v>
      </c>
      <c r="K857">
        <v>392091</v>
      </c>
      <c r="L857" s="3">
        <v>9.35</v>
      </c>
      <c r="M857">
        <v>0</v>
      </c>
      <c r="N857" t="s">
        <v>14</v>
      </c>
    </row>
    <row r="858" spans="1:14" x14ac:dyDescent="0.35">
      <c r="A858">
        <v>856</v>
      </c>
      <c r="B858">
        <v>857</v>
      </c>
      <c r="C858">
        <v>1</v>
      </c>
      <c r="D858">
        <v>1</v>
      </c>
      <c r="E858" t="s">
        <v>1176</v>
      </c>
      <c r="F858" t="s">
        <v>1221</v>
      </c>
      <c r="G858" s="4">
        <v>45</v>
      </c>
      <c r="H858" s="4" t="str">
        <f>IF(Passenger[[#This Row],[Age]]&lt;18,"child",IF(Passenger[[#This Row],[Age]]&lt;50,"Adult","senior"))</f>
        <v>Adult</v>
      </c>
      <c r="I858">
        <v>1</v>
      </c>
      <c r="J858">
        <v>1</v>
      </c>
      <c r="K858">
        <v>36928</v>
      </c>
      <c r="L858" s="3">
        <v>164.86670000000001</v>
      </c>
      <c r="M858">
        <v>0</v>
      </c>
      <c r="N858" t="s">
        <v>14</v>
      </c>
    </row>
    <row r="859" spans="1:14" x14ac:dyDescent="0.35">
      <c r="A859">
        <v>857</v>
      </c>
      <c r="B859">
        <v>858</v>
      </c>
      <c r="C859">
        <v>1</v>
      </c>
      <c r="D859">
        <v>1</v>
      </c>
      <c r="E859" t="s">
        <v>1177</v>
      </c>
      <c r="F859" t="s">
        <v>1222</v>
      </c>
      <c r="G859" s="4">
        <v>51</v>
      </c>
      <c r="H859" s="4" t="str">
        <f>IF(Passenger[[#This Row],[Age]]&lt;18,"child",IF(Passenger[[#This Row],[Age]]&lt;50,"Adult","senior"))</f>
        <v>senior</v>
      </c>
      <c r="I859">
        <v>0</v>
      </c>
      <c r="J859">
        <v>0</v>
      </c>
      <c r="K859">
        <v>113055</v>
      </c>
      <c r="L859" s="3">
        <v>26.55</v>
      </c>
      <c r="M859" t="s">
        <v>1178</v>
      </c>
      <c r="N859" t="s">
        <v>14</v>
      </c>
    </row>
    <row r="860" spans="1:14" x14ac:dyDescent="0.35">
      <c r="A860">
        <v>858</v>
      </c>
      <c r="B860">
        <v>859</v>
      </c>
      <c r="C860">
        <v>1</v>
      </c>
      <c r="D860">
        <v>3</v>
      </c>
      <c r="E860" t="s">
        <v>1179</v>
      </c>
      <c r="F860" t="s">
        <v>1221</v>
      </c>
      <c r="G860" s="4">
        <v>24</v>
      </c>
      <c r="H860" s="4" t="str">
        <f>IF(Passenger[[#This Row],[Age]]&lt;18,"child",IF(Passenger[[#This Row],[Age]]&lt;50,"Adult","senior"))</f>
        <v>Adult</v>
      </c>
      <c r="I860">
        <v>0</v>
      </c>
      <c r="J860">
        <v>3</v>
      </c>
      <c r="K860">
        <v>2666</v>
      </c>
      <c r="L860" s="3">
        <v>19.258299999999998</v>
      </c>
      <c r="M860">
        <v>0</v>
      </c>
      <c r="N860" t="s">
        <v>18</v>
      </c>
    </row>
    <row r="861" spans="1:14" x14ac:dyDescent="0.35">
      <c r="A861">
        <v>859</v>
      </c>
      <c r="B861">
        <v>860</v>
      </c>
      <c r="C861">
        <v>0</v>
      </c>
      <c r="D861">
        <v>3</v>
      </c>
      <c r="E861" t="s">
        <v>1180</v>
      </c>
      <c r="F861" t="s">
        <v>1222</v>
      </c>
      <c r="G861">
        <v>0</v>
      </c>
      <c r="H861" s="4" t="str">
        <f>IF(Passenger[[#This Row],[Age]]&lt;18,"child",IF(Passenger[[#This Row],[Age]]&lt;50,"Adult","senior"))</f>
        <v>child</v>
      </c>
      <c r="I861">
        <v>0</v>
      </c>
      <c r="J861">
        <v>0</v>
      </c>
      <c r="K861">
        <v>2629</v>
      </c>
      <c r="L861" s="3">
        <v>7.2291999999999996</v>
      </c>
      <c r="M861">
        <v>0</v>
      </c>
      <c r="N861" t="s">
        <v>18</v>
      </c>
    </row>
    <row r="862" spans="1:14" x14ac:dyDescent="0.35">
      <c r="A862">
        <v>860</v>
      </c>
      <c r="B862">
        <v>861</v>
      </c>
      <c r="C862">
        <v>0</v>
      </c>
      <c r="D862">
        <v>3</v>
      </c>
      <c r="E862" t="s">
        <v>1181</v>
      </c>
      <c r="F862" t="s">
        <v>1222</v>
      </c>
      <c r="G862" s="4">
        <v>41</v>
      </c>
      <c r="H862" s="4" t="str">
        <f>IF(Passenger[[#This Row],[Age]]&lt;18,"child",IF(Passenger[[#This Row],[Age]]&lt;50,"Adult","senior"))</f>
        <v>Adult</v>
      </c>
      <c r="I862">
        <v>2</v>
      </c>
      <c r="J862">
        <v>0</v>
      </c>
      <c r="K862">
        <v>350026</v>
      </c>
      <c r="L862" s="3">
        <v>14.1083</v>
      </c>
      <c r="M862">
        <v>0</v>
      </c>
      <c r="N862" t="s">
        <v>14</v>
      </c>
    </row>
    <row r="863" spans="1:14" x14ac:dyDescent="0.35">
      <c r="A863">
        <v>861</v>
      </c>
      <c r="B863">
        <v>862</v>
      </c>
      <c r="C863">
        <v>0</v>
      </c>
      <c r="D863">
        <v>2</v>
      </c>
      <c r="E863" t="s">
        <v>1182</v>
      </c>
      <c r="F863" t="s">
        <v>1222</v>
      </c>
      <c r="G863" s="4">
        <v>21</v>
      </c>
      <c r="H863" s="4" t="str">
        <f>IF(Passenger[[#This Row],[Age]]&lt;18,"child",IF(Passenger[[#This Row],[Age]]&lt;50,"Adult","senior"))</f>
        <v>Adult</v>
      </c>
      <c r="I863">
        <v>1</v>
      </c>
      <c r="J863">
        <v>0</v>
      </c>
      <c r="K863">
        <v>28134</v>
      </c>
      <c r="L863" s="3">
        <v>11.5</v>
      </c>
      <c r="M863">
        <v>0</v>
      </c>
      <c r="N863" t="s">
        <v>14</v>
      </c>
    </row>
    <row r="864" spans="1:14" x14ac:dyDescent="0.35">
      <c r="A864">
        <v>862</v>
      </c>
      <c r="B864">
        <v>863</v>
      </c>
      <c r="C864">
        <v>1</v>
      </c>
      <c r="D864">
        <v>1</v>
      </c>
      <c r="E864" t="s">
        <v>1183</v>
      </c>
      <c r="F864" t="s">
        <v>1221</v>
      </c>
      <c r="G864" s="4">
        <v>48</v>
      </c>
      <c r="H864" s="4" t="str">
        <f>IF(Passenger[[#This Row],[Age]]&lt;18,"child",IF(Passenger[[#This Row],[Age]]&lt;50,"Adult","senior"))</f>
        <v>Adult</v>
      </c>
      <c r="I864">
        <v>0</v>
      </c>
      <c r="J864">
        <v>0</v>
      </c>
      <c r="K864">
        <v>17466</v>
      </c>
      <c r="L864" s="3">
        <v>25.929200000000002</v>
      </c>
      <c r="M864" t="s">
        <v>1103</v>
      </c>
      <c r="N864" t="s">
        <v>14</v>
      </c>
    </row>
    <row r="865" spans="1:14" x14ac:dyDescent="0.35">
      <c r="A865">
        <v>863</v>
      </c>
      <c r="B865">
        <v>864</v>
      </c>
      <c r="C865">
        <v>0</v>
      </c>
      <c r="D865">
        <v>3</v>
      </c>
      <c r="E865" t="s">
        <v>1184</v>
      </c>
      <c r="F865" t="s">
        <v>1221</v>
      </c>
      <c r="G865">
        <v>0</v>
      </c>
      <c r="H865" s="4" t="str">
        <f>IF(Passenger[[#This Row],[Age]]&lt;18,"child",IF(Passenger[[#This Row],[Age]]&lt;50,"Adult","senior"))</f>
        <v>child</v>
      </c>
      <c r="I865">
        <v>8</v>
      </c>
      <c r="J865">
        <v>2</v>
      </c>
      <c r="K865" t="s">
        <v>249</v>
      </c>
      <c r="L865" s="3">
        <v>69.55</v>
      </c>
      <c r="M865">
        <v>0</v>
      </c>
      <c r="N865" t="s">
        <v>14</v>
      </c>
    </row>
    <row r="866" spans="1:14" x14ac:dyDescent="0.35">
      <c r="A866">
        <v>864</v>
      </c>
      <c r="B866">
        <v>865</v>
      </c>
      <c r="C866">
        <v>0</v>
      </c>
      <c r="D866">
        <v>2</v>
      </c>
      <c r="E866" t="s">
        <v>1185</v>
      </c>
      <c r="F866" t="s">
        <v>1222</v>
      </c>
      <c r="G866" s="4">
        <v>24</v>
      </c>
      <c r="H866" s="4" t="str">
        <f>IF(Passenger[[#This Row],[Age]]&lt;18,"child",IF(Passenger[[#This Row],[Age]]&lt;50,"Adult","senior"))</f>
        <v>Adult</v>
      </c>
      <c r="I866">
        <v>0</v>
      </c>
      <c r="J866">
        <v>0</v>
      </c>
      <c r="K866">
        <v>233866</v>
      </c>
      <c r="L866" s="3">
        <v>13</v>
      </c>
      <c r="M866">
        <v>0</v>
      </c>
      <c r="N866" t="s">
        <v>14</v>
      </c>
    </row>
    <row r="867" spans="1:14" x14ac:dyDescent="0.35">
      <c r="A867">
        <v>865</v>
      </c>
      <c r="B867">
        <v>866</v>
      </c>
      <c r="C867">
        <v>1</v>
      </c>
      <c r="D867">
        <v>2</v>
      </c>
      <c r="E867" t="s">
        <v>1186</v>
      </c>
      <c r="F867" t="s">
        <v>1221</v>
      </c>
      <c r="G867" s="4">
        <v>42</v>
      </c>
      <c r="H867" s="4" t="str">
        <f>IF(Passenger[[#This Row],[Age]]&lt;18,"child",IF(Passenger[[#This Row],[Age]]&lt;50,"Adult","senior"))</f>
        <v>Adult</v>
      </c>
      <c r="I867">
        <v>0</v>
      </c>
      <c r="J867">
        <v>0</v>
      </c>
      <c r="K867">
        <v>236852</v>
      </c>
      <c r="L867" s="3">
        <v>13</v>
      </c>
      <c r="M867">
        <v>0</v>
      </c>
      <c r="N867" t="s">
        <v>14</v>
      </c>
    </row>
    <row r="868" spans="1:14" x14ac:dyDescent="0.35">
      <c r="A868">
        <v>866</v>
      </c>
      <c r="B868">
        <v>867</v>
      </c>
      <c r="C868">
        <v>1</v>
      </c>
      <c r="D868">
        <v>2</v>
      </c>
      <c r="E868" t="s">
        <v>1187</v>
      </c>
      <c r="F868" t="s">
        <v>1221</v>
      </c>
      <c r="G868" s="4">
        <v>27</v>
      </c>
      <c r="H868" s="4" t="str">
        <f>IF(Passenger[[#This Row],[Age]]&lt;18,"child",IF(Passenger[[#This Row],[Age]]&lt;50,"Adult","senior"))</f>
        <v>Adult</v>
      </c>
      <c r="I868">
        <v>1</v>
      </c>
      <c r="J868">
        <v>0</v>
      </c>
      <c r="K868" t="s">
        <v>1188</v>
      </c>
      <c r="L868" s="3">
        <v>13.8583</v>
      </c>
      <c r="M868">
        <v>0</v>
      </c>
      <c r="N868" t="s">
        <v>18</v>
      </c>
    </row>
    <row r="869" spans="1:14" x14ac:dyDescent="0.35">
      <c r="A869">
        <v>867</v>
      </c>
      <c r="B869">
        <v>868</v>
      </c>
      <c r="C869">
        <v>0</v>
      </c>
      <c r="D869">
        <v>1</v>
      </c>
      <c r="E869" t="s">
        <v>1189</v>
      </c>
      <c r="F869" t="s">
        <v>1222</v>
      </c>
      <c r="G869" s="4">
        <v>31</v>
      </c>
      <c r="H869" s="4" t="str">
        <f>IF(Passenger[[#This Row],[Age]]&lt;18,"child",IF(Passenger[[#This Row],[Age]]&lt;50,"Adult","senior"))</f>
        <v>Adult</v>
      </c>
      <c r="I869">
        <v>0</v>
      </c>
      <c r="J869">
        <v>0</v>
      </c>
      <c r="K869" t="s">
        <v>1190</v>
      </c>
      <c r="L869" s="3">
        <v>50.495800000000003</v>
      </c>
      <c r="M869" t="s">
        <v>1191</v>
      </c>
      <c r="N869" t="s">
        <v>14</v>
      </c>
    </row>
    <row r="870" spans="1:14" x14ac:dyDescent="0.35">
      <c r="A870">
        <v>868</v>
      </c>
      <c r="B870">
        <v>869</v>
      </c>
      <c r="C870">
        <v>0</v>
      </c>
      <c r="D870">
        <v>3</v>
      </c>
      <c r="E870" t="s">
        <v>1192</v>
      </c>
      <c r="F870" t="s">
        <v>1222</v>
      </c>
      <c r="G870">
        <v>0</v>
      </c>
      <c r="H870" s="4" t="str">
        <f>IF(Passenger[[#This Row],[Age]]&lt;18,"child",IF(Passenger[[#This Row],[Age]]&lt;50,"Adult","senior"))</f>
        <v>child</v>
      </c>
      <c r="I870">
        <v>0</v>
      </c>
      <c r="J870">
        <v>0</v>
      </c>
      <c r="K870">
        <v>345777</v>
      </c>
      <c r="L870" s="3">
        <v>9.5</v>
      </c>
      <c r="M870">
        <v>0</v>
      </c>
      <c r="N870" t="s">
        <v>14</v>
      </c>
    </row>
    <row r="871" spans="1:14" x14ac:dyDescent="0.35">
      <c r="A871">
        <v>869</v>
      </c>
      <c r="B871">
        <v>870</v>
      </c>
      <c r="C871">
        <v>1</v>
      </c>
      <c r="D871">
        <v>3</v>
      </c>
      <c r="E871" t="s">
        <v>1193</v>
      </c>
      <c r="F871" t="s">
        <v>1222</v>
      </c>
      <c r="G871" s="4">
        <v>4</v>
      </c>
      <c r="H871" s="4" t="str">
        <f>IF(Passenger[[#This Row],[Age]]&lt;18,"child",IF(Passenger[[#This Row],[Age]]&lt;50,"Adult","senior"))</f>
        <v>child</v>
      </c>
      <c r="I871">
        <v>1</v>
      </c>
      <c r="J871">
        <v>1</v>
      </c>
      <c r="K871">
        <v>347742</v>
      </c>
      <c r="L871" s="3">
        <v>11.1333</v>
      </c>
      <c r="M871">
        <v>0</v>
      </c>
      <c r="N871" t="s">
        <v>14</v>
      </c>
    </row>
    <row r="872" spans="1:14" x14ac:dyDescent="0.35">
      <c r="A872">
        <v>870</v>
      </c>
      <c r="B872">
        <v>871</v>
      </c>
      <c r="C872">
        <v>0</v>
      </c>
      <c r="D872">
        <v>3</v>
      </c>
      <c r="E872" t="s">
        <v>1194</v>
      </c>
      <c r="F872" t="s">
        <v>1222</v>
      </c>
      <c r="G872" s="4">
        <v>26</v>
      </c>
      <c r="H872" s="4" t="str">
        <f>IF(Passenger[[#This Row],[Age]]&lt;18,"child",IF(Passenger[[#This Row],[Age]]&lt;50,"Adult","senior"))</f>
        <v>Adult</v>
      </c>
      <c r="I872">
        <v>0</v>
      </c>
      <c r="J872">
        <v>0</v>
      </c>
      <c r="K872">
        <v>349248</v>
      </c>
      <c r="L872" s="3">
        <v>7.8958000000000004</v>
      </c>
      <c r="M872">
        <v>0</v>
      </c>
      <c r="N872" t="s">
        <v>14</v>
      </c>
    </row>
    <row r="873" spans="1:14" x14ac:dyDescent="0.35">
      <c r="A873">
        <v>871</v>
      </c>
      <c r="B873">
        <v>872</v>
      </c>
      <c r="C873">
        <v>1</v>
      </c>
      <c r="D873">
        <v>1</v>
      </c>
      <c r="E873" t="s">
        <v>1195</v>
      </c>
      <c r="F873" t="s">
        <v>1221</v>
      </c>
      <c r="G873" s="4">
        <v>47</v>
      </c>
      <c r="H873" s="4" t="str">
        <f>IF(Passenger[[#This Row],[Age]]&lt;18,"child",IF(Passenger[[#This Row],[Age]]&lt;50,"Adult","senior"))</f>
        <v>Adult</v>
      </c>
      <c r="I873">
        <v>1</v>
      </c>
      <c r="J873">
        <v>1</v>
      </c>
      <c r="K873">
        <v>11751</v>
      </c>
      <c r="L873" s="3">
        <v>52.554200000000002</v>
      </c>
      <c r="M873" t="s">
        <v>375</v>
      </c>
      <c r="N873" t="s">
        <v>14</v>
      </c>
    </row>
    <row r="874" spans="1:14" x14ac:dyDescent="0.35">
      <c r="A874">
        <v>872</v>
      </c>
      <c r="B874">
        <v>873</v>
      </c>
      <c r="C874">
        <v>0</v>
      </c>
      <c r="D874">
        <v>1</v>
      </c>
      <c r="E874" t="s">
        <v>1196</v>
      </c>
      <c r="F874" t="s">
        <v>1222</v>
      </c>
      <c r="G874" s="4">
        <v>33</v>
      </c>
      <c r="H874" s="4" t="str">
        <f>IF(Passenger[[#This Row],[Age]]&lt;18,"child",IF(Passenger[[#This Row],[Age]]&lt;50,"Adult","senior"))</f>
        <v>Adult</v>
      </c>
      <c r="I874">
        <v>0</v>
      </c>
      <c r="J874">
        <v>0</v>
      </c>
      <c r="K874">
        <v>695</v>
      </c>
      <c r="L874" s="3">
        <v>5</v>
      </c>
      <c r="M874" t="s">
        <v>955</v>
      </c>
      <c r="N874" t="s">
        <v>14</v>
      </c>
    </row>
    <row r="875" spans="1:14" x14ac:dyDescent="0.35">
      <c r="A875">
        <v>873</v>
      </c>
      <c r="B875">
        <v>874</v>
      </c>
      <c r="C875">
        <v>0</v>
      </c>
      <c r="D875">
        <v>3</v>
      </c>
      <c r="E875" t="s">
        <v>1197</v>
      </c>
      <c r="F875" t="s">
        <v>1222</v>
      </c>
      <c r="G875" s="4">
        <v>47</v>
      </c>
      <c r="H875" s="4" t="str">
        <f>IF(Passenger[[#This Row],[Age]]&lt;18,"child",IF(Passenger[[#This Row],[Age]]&lt;50,"Adult","senior"))</f>
        <v>Adult</v>
      </c>
      <c r="I875">
        <v>0</v>
      </c>
      <c r="J875">
        <v>0</v>
      </c>
      <c r="K875">
        <v>345765</v>
      </c>
      <c r="L875" s="3">
        <v>9</v>
      </c>
      <c r="M875">
        <v>0</v>
      </c>
      <c r="N875" t="s">
        <v>14</v>
      </c>
    </row>
    <row r="876" spans="1:14" x14ac:dyDescent="0.35">
      <c r="A876">
        <v>874</v>
      </c>
      <c r="B876">
        <v>875</v>
      </c>
      <c r="C876">
        <v>1</v>
      </c>
      <c r="D876">
        <v>2</v>
      </c>
      <c r="E876" t="s">
        <v>1198</v>
      </c>
      <c r="F876" t="s">
        <v>1221</v>
      </c>
      <c r="G876" s="4">
        <v>28</v>
      </c>
      <c r="H876" s="4" t="str">
        <f>IF(Passenger[[#This Row],[Age]]&lt;18,"child",IF(Passenger[[#This Row],[Age]]&lt;50,"Adult","senior"))</f>
        <v>Adult</v>
      </c>
      <c r="I876">
        <v>1</v>
      </c>
      <c r="J876">
        <v>0</v>
      </c>
      <c r="K876" t="s">
        <v>463</v>
      </c>
      <c r="L876" s="3">
        <v>24</v>
      </c>
      <c r="M876">
        <v>0</v>
      </c>
      <c r="N876" t="s">
        <v>18</v>
      </c>
    </row>
    <row r="877" spans="1:14" x14ac:dyDescent="0.35">
      <c r="A877">
        <v>875</v>
      </c>
      <c r="B877">
        <v>876</v>
      </c>
      <c r="C877">
        <v>1</v>
      </c>
      <c r="D877">
        <v>3</v>
      </c>
      <c r="E877" t="s">
        <v>1199</v>
      </c>
      <c r="F877" t="s">
        <v>1221</v>
      </c>
      <c r="G877" s="4">
        <v>15</v>
      </c>
      <c r="H877" s="4" t="str">
        <f>IF(Passenger[[#This Row],[Age]]&lt;18,"child",IF(Passenger[[#This Row],[Age]]&lt;50,"Adult","senior"))</f>
        <v>child</v>
      </c>
      <c r="I877">
        <v>0</v>
      </c>
      <c r="J877">
        <v>0</v>
      </c>
      <c r="K877">
        <v>2667</v>
      </c>
      <c r="L877" s="3">
        <v>7.2249999999999996</v>
      </c>
      <c r="M877">
        <v>0</v>
      </c>
      <c r="N877" t="s">
        <v>18</v>
      </c>
    </row>
    <row r="878" spans="1:14" x14ac:dyDescent="0.35">
      <c r="A878">
        <v>876</v>
      </c>
      <c r="B878">
        <v>877</v>
      </c>
      <c r="C878">
        <v>0</v>
      </c>
      <c r="D878">
        <v>3</v>
      </c>
      <c r="E878" t="s">
        <v>1200</v>
      </c>
      <c r="F878" t="s">
        <v>1222</v>
      </c>
      <c r="G878" s="4">
        <v>20</v>
      </c>
      <c r="H878" s="4" t="str">
        <f>IF(Passenger[[#This Row],[Age]]&lt;18,"child",IF(Passenger[[#This Row],[Age]]&lt;50,"Adult","senior"))</f>
        <v>Adult</v>
      </c>
      <c r="I878">
        <v>0</v>
      </c>
      <c r="J878">
        <v>0</v>
      </c>
      <c r="K878">
        <v>7534</v>
      </c>
      <c r="L878" s="3">
        <v>9.8458000000000006</v>
      </c>
      <c r="M878">
        <v>0</v>
      </c>
      <c r="N878" t="s">
        <v>14</v>
      </c>
    </row>
    <row r="879" spans="1:14" x14ac:dyDescent="0.35">
      <c r="A879">
        <v>877</v>
      </c>
      <c r="B879">
        <v>878</v>
      </c>
      <c r="C879">
        <v>0</v>
      </c>
      <c r="D879">
        <v>3</v>
      </c>
      <c r="E879" t="s">
        <v>1201</v>
      </c>
      <c r="F879" t="s">
        <v>1222</v>
      </c>
      <c r="G879" s="4">
        <v>19</v>
      </c>
      <c r="H879" s="4" t="str">
        <f>IF(Passenger[[#This Row],[Age]]&lt;18,"child",IF(Passenger[[#This Row],[Age]]&lt;50,"Adult","senior"))</f>
        <v>Adult</v>
      </c>
      <c r="I879">
        <v>0</v>
      </c>
      <c r="J879">
        <v>0</v>
      </c>
      <c r="K879">
        <v>349212</v>
      </c>
      <c r="L879" s="3">
        <v>7.8958000000000004</v>
      </c>
      <c r="M879">
        <v>0</v>
      </c>
      <c r="N879" t="s">
        <v>14</v>
      </c>
    </row>
    <row r="880" spans="1:14" x14ac:dyDescent="0.35">
      <c r="A880">
        <v>878</v>
      </c>
      <c r="B880">
        <v>879</v>
      </c>
      <c r="C880">
        <v>0</v>
      </c>
      <c r="D880">
        <v>3</v>
      </c>
      <c r="E880" t="s">
        <v>1202</v>
      </c>
      <c r="F880" t="s">
        <v>1222</v>
      </c>
      <c r="G880">
        <v>0</v>
      </c>
      <c r="H880" s="4" t="str">
        <f>IF(Passenger[[#This Row],[Age]]&lt;18,"child",IF(Passenger[[#This Row],[Age]]&lt;50,"Adult","senior"))</f>
        <v>child</v>
      </c>
      <c r="I880">
        <v>0</v>
      </c>
      <c r="J880">
        <v>0</v>
      </c>
      <c r="K880">
        <v>349217</v>
      </c>
      <c r="L880" s="3">
        <v>7.8958000000000004</v>
      </c>
      <c r="M880">
        <v>0</v>
      </c>
      <c r="N880" t="s">
        <v>14</v>
      </c>
    </row>
    <row r="881" spans="1:14" x14ac:dyDescent="0.35">
      <c r="A881">
        <v>879</v>
      </c>
      <c r="B881">
        <v>880</v>
      </c>
      <c r="C881">
        <v>1</v>
      </c>
      <c r="D881">
        <v>1</v>
      </c>
      <c r="E881" t="s">
        <v>1203</v>
      </c>
      <c r="F881" t="s">
        <v>1221</v>
      </c>
      <c r="G881" s="4">
        <v>56</v>
      </c>
      <c r="H881" s="4" t="str">
        <f>IF(Passenger[[#This Row],[Age]]&lt;18,"child",IF(Passenger[[#This Row],[Age]]&lt;50,"Adult","senior"))</f>
        <v>senior</v>
      </c>
      <c r="I881">
        <v>0</v>
      </c>
      <c r="J881">
        <v>1</v>
      </c>
      <c r="K881">
        <v>11767</v>
      </c>
      <c r="L881" s="3">
        <v>83.158299999999997</v>
      </c>
      <c r="M881" t="s">
        <v>1204</v>
      </c>
      <c r="N881" t="s">
        <v>18</v>
      </c>
    </row>
    <row r="882" spans="1:14" x14ac:dyDescent="0.35">
      <c r="A882">
        <v>880</v>
      </c>
      <c r="B882">
        <v>881</v>
      </c>
      <c r="C882">
        <v>1</v>
      </c>
      <c r="D882">
        <v>2</v>
      </c>
      <c r="E882" t="s">
        <v>1205</v>
      </c>
      <c r="F882" t="s">
        <v>1221</v>
      </c>
      <c r="G882" s="4">
        <v>25</v>
      </c>
      <c r="H882" s="4" t="str">
        <f>IF(Passenger[[#This Row],[Age]]&lt;18,"child",IF(Passenger[[#This Row],[Age]]&lt;50,"Adult","senior"))</f>
        <v>Adult</v>
      </c>
      <c r="I882">
        <v>0</v>
      </c>
      <c r="J882">
        <v>1</v>
      </c>
      <c r="K882">
        <v>230433</v>
      </c>
      <c r="L882" s="3">
        <v>26</v>
      </c>
      <c r="M882">
        <v>0</v>
      </c>
      <c r="N882" t="s">
        <v>14</v>
      </c>
    </row>
    <row r="883" spans="1:14" x14ac:dyDescent="0.35">
      <c r="A883">
        <v>881</v>
      </c>
      <c r="B883">
        <v>882</v>
      </c>
      <c r="C883">
        <v>0</v>
      </c>
      <c r="D883">
        <v>3</v>
      </c>
      <c r="E883" t="s">
        <v>1206</v>
      </c>
      <c r="F883" t="s">
        <v>1222</v>
      </c>
      <c r="G883" s="4">
        <v>33</v>
      </c>
      <c r="H883" s="4" t="str">
        <f>IF(Passenger[[#This Row],[Age]]&lt;18,"child",IF(Passenger[[#This Row],[Age]]&lt;50,"Adult","senior"))</f>
        <v>Adult</v>
      </c>
      <c r="I883">
        <v>0</v>
      </c>
      <c r="J883">
        <v>0</v>
      </c>
      <c r="K883">
        <v>349257</v>
      </c>
      <c r="L883" s="3">
        <v>7.8958000000000004</v>
      </c>
      <c r="M883">
        <v>0</v>
      </c>
      <c r="N883" t="s">
        <v>14</v>
      </c>
    </row>
    <row r="884" spans="1:14" x14ac:dyDescent="0.35">
      <c r="A884">
        <v>882</v>
      </c>
      <c r="B884">
        <v>883</v>
      </c>
      <c r="C884">
        <v>0</v>
      </c>
      <c r="D884">
        <v>3</v>
      </c>
      <c r="E884" t="s">
        <v>1207</v>
      </c>
      <c r="F884" t="s">
        <v>1221</v>
      </c>
      <c r="G884" s="4">
        <v>22</v>
      </c>
      <c r="H884" s="4" t="str">
        <f>IF(Passenger[[#This Row],[Age]]&lt;18,"child",IF(Passenger[[#This Row],[Age]]&lt;50,"Adult","senior"))</f>
        <v>Adult</v>
      </c>
      <c r="I884">
        <v>0</v>
      </c>
      <c r="J884">
        <v>0</v>
      </c>
      <c r="K884">
        <v>7552</v>
      </c>
      <c r="L884" s="3">
        <v>10.5167</v>
      </c>
      <c r="M884">
        <v>0</v>
      </c>
      <c r="N884" t="s">
        <v>14</v>
      </c>
    </row>
    <row r="885" spans="1:14" x14ac:dyDescent="0.35">
      <c r="A885">
        <v>883</v>
      </c>
      <c r="B885">
        <v>884</v>
      </c>
      <c r="C885">
        <v>0</v>
      </c>
      <c r="D885">
        <v>2</v>
      </c>
      <c r="E885" t="s">
        <v>1208</v>
      </c>
      <c r="F885" t="s">
        <v>1222</v>
      </c>
      <c r="G885" s="4">
        <v>28</v>
      </c>
      <c r="H885" s="4" t="str">
        <f>IF(Passenger[[#This Row],[Age]]&lt;18,"child",IF(Passenger[[#This Row],[Age]]&lt;50,"Adult","senior"))</f>
        <v>Adult</v>
      </c>
      <c r="I885">
        <v>0</v>
      </c>
      <c r="J885">
        <v>0</v>
      </c>
      <c r="K885" t="s">
        <v>1209</v>
      </c>
      <c r="L885" s="3">
        <v>10.5</v>
      </c>
      <c r="M885">
        <v>0</v>
      </c>
      <c r="N885" t="s">
        <v>14</v>
      </c>
    </row>
    <row r="886" spans="1:14" x14ac:dyDescent="0.35">
      <c r="A886">
        <v>884</v>
      </c>
      <c r="B886">
        <v>885</v>
      </c>
      <c r="C886">
        <v>0</v>
      </c>
      <c r="D886">
        <v>3</v>
      </c>
      <c r="E886" t="s">
        <v>1210</v>
      </c>
      <c r="F886" t="s">
        <v>1222</v>
      </c>
      <c r="G886" s="4">
        <v>25</v>
      </c>
      <c r="H886" s="4" t="str">
        <f>IF(Passenger[[#This Row],[Age]]&lt;18,"child",IF(Passenger[[#This Row],[Age]]&lt;50,"Adult","senior"))</f>
        <v>Adult</v>
      </c>
      <c r="I886">
        <v>0</v>
      </c>
      <c r="J886">
        <v>0</v>
      </c>
      <c r="K886" t="s">
        <v>1211</v>
      </c>
      <c r="L886" s="3">
        <v>7.05</v>
      </c>
      <c r="M886">
        <v>0</v>
      </c>
      <c r="N886" t="s">
        <v>14</v>
      </c>
    </row>
    <row r="887" spans="1:14" x14ac:dyDescent="0.35">
      <c r="A887">
        <v>885</v>
      </c>
      <c r="B887">
        <v>886</v>
      </c>
      <c r="C887">
        <v>0</v>
      </c>
      <c r="D887">
        <v>3</v>
      </c>
      <c r="E887" t="s">
        <v>1212</v>
      </c>
      <c r="F887" t="s">
        <v>1221</v>
      </c>
      <c r="G887" s="4">
        <v>39</v>
      </c>
      <c r="H887" s="4" t="str">
        <f>IF(Passenger[[#This Row],[Age]]&lt;18,"child",IF(Passenger[[#This Row],[Age]]&lt;50,"Adult","senior"))</f>
        <v>Adult</v>
      </c>
      <c r="I887">
        <v>0</v>
      </c>
      <c r="J887">
        <v>5</v>
      </c>
      <c r="K887">
        <v>382652</v>
      </c>
      <c r="L887" s="3">
        <v>29.125</v>
      </c>
      <c r="M887">
        <v>0</v>
      </c>
      <c r="N887" t="s">
        <v>25</v>
      </c>
    </row>
    <row r="888" spans="1:14" x14ac:dyDescent="0.35">
      <c r="A888">
        <v>886</v>
      </c>
      <c r="B888">
        <v>887</v>
      </c>
      <c r="C888">
        <v>0</v>
      </c>
      <c r="D888">
        <v>2</v>
      </c>
      <c r="E888" t="s">
        <v>1213</v>
      </c>
      <c r="F888" t="s">
        <v>1222</v>
      </c>
      <c r="G888" s="4">
        <v>27</v>
      </c>
      <c r="H888" s="4" t="str">
        <f>IF(Passenger[[#This Row],[Age]]&lt;18,"child",IF(Passenger[[#This Row],[Age]]&lt;50,"Adult","senior"))</f>
        <v>Adult</v>
      </c>
      <c r="I888">
        <v>0</v>
      </c>
      <c r="J888">
        <v>0</v>
      </c>
      <c r="K888">
        <v>211536</v>
      </c>
      <c r="L888" s="3">
        <v>13</v>
      </c>
      <c r="M888">
        <v>0</v>
      </c>
      <c r="N888" t="s">
        <v>14</v>
      </c>
    </row>
    <row r="889" spans="1:14" x14ac:dyDescent="0.35">
      <c r="A889">
        <v>887</v>
      </c>
      <c r="B889">
        <v>888</v>
      </c>
      <c r="C889">
        <v>1</v>
      </c>
      <c r="D889">
        <v>1</v>
      </c>
      <c r="E889" t="s">
        <v>1214</v>
      </c>
      <c r="F889" t="s">
        <v>1221</v>
      </c>
      <c r="G889" s="4">
        <v>19</v>
      </c>
      <c r="H889" s="4" t="str">
        <f>IF(Passenger[[#This Row],[Age]]&lt;18,"child",IF(Passenger[[#This Row],[Age]]&lt;50,"Adult","senior"))</f>
        <v>Adult</v>
      </c>
      <c r="I889">
        <v>0</v>
      </c>
      <c r="J889">
        <v>0</v>
      </c>
      <c r="K889">
        <v>112053</v>
      </c>
      <c r="L889" s="3">
        <v>30</v>
      </c>
      <c r="M889" t="s">
        <v>1215</v>
      </c>
      <c r="N889" t="s">
        <v>14</v>
      </c>
    </row>
    <row r="890" spans="1:14" x14ac:dyDescent="0.35">
      <c r="A890">
        <v>888</v>
      </c>
      <c r="B890">
        <v>889</v>
      </c>
      <c r="C890">
        <v>0</v>
      </c>
      <c r="D890">
        <v>3</v>
      </c>
      <c r="E890" t="s">
        <v>1216</v>
      </c>
      <c r="F890" t="s">
        <v>1221</v>
      </c>
      <c r="G890">
        <v>0</v>
      </c>
      <c r="H890" s="4" t="str">
        <f>IF(Passenger[[#This Row],[Age]]&lt;18,"child",IF(Passenger[[#This Row],[Age]]&lt;50,"Adult","senior"))</f>
        <v>child</v>
      </c>
      <c r="I890">
        <v>1</v>
      </c>
      <c r="J890">
        <v>2</v>
      </c>
      <c r="K890" t="s">
        <v>1086</v>
      </c>
      <c r="L890" s="3">
        <v>23.45</v>
      </c>
      <c r="M890">
        <v>0</v>
      </c>
      <c r="N890" t="s">
        <v>14</v>
      </c>
    </row>
    <row r="891" spans="1:14" x14ac:dyDescent="0.35">
      <c r="A891">
        <v>889</v>
      </c>
      <c r="B891">
        <v>890</v>
      </c>
      <c r="C891">
        <v>1</v>
      </c>
      <c r="D891">
        <v>1</v>
      </c>
      <c r="E891" t="s">
        <v>1217</v>
      </c>
      <c r="F891" t="s">
        <v>1222</v>
      </c>
      <c r="G891" s="4">
        <v>26</v>
      </c>
      <c r="H891" s="4" t="str">
        <f>IF(Passenger[[#This Row],[Age]]&lt;18,"child",IF(Passenger[[#This Row],[Age]]&lt;50,"Adult","senior"))</f>
        <v>Adult</v>
      </c>
      <c r="I891">
        <v>0</v>
      </c>
      <c r="J891">
        <v>0</v>
      </c>
      <c r="K891">
        <v>111369</v>
      </c>
      <c r="L891" s="3">
        <v>30</v>
      </c>
      <c r="M891" t="s">
        <v>1218</v>
      </c>
      <c r="N891" t="s">
        <v>18</v>
      </c>
    </row>
    <row r="892" spans="1:14" x14ac:dyDescent="0.35">
      <c r="A892">
        <v>890</v>
      </c>
      <c r="B892">
        <v>891</v>
      </c>
      <c r="C892">
        <v>0</v>
      </c>
      <c r="D892">
        <v>3</v>
      </c>
      <c r="E892" t="s">
        <v>1219</v>
      </c>
      <c r="F892" t="s">
        <v>1222</v>
      </c>
      <c r="G892" s="4">
        <v>32</v>
      </c>
      <c r="H892" s="4" t="str">
        <f>IF(Passenger[[#This Row],[Age]]&lt;18,"child",IF(Passenger[[#This Row],[Age]]&lt;50,"Adult","senior"))</f>
        <v>Adult</v>
      </c>
      <c r="I892">
        <v>0</v>
      </c>
      <c r="J892">
        <v>0</v>
      </c>
      <c r="K892">
        <v>370376</v>
      </c>
      <c r="L892" s="3">
        <v>7.75</v>
      </c>
      <c r="M892">
        <v>0</v>
      </c>
      <c r="N892" t="s">
        <v>25</v>
      </c>
    </row>
    <row r="893" spans="1:14" x14ac:dyDescent="0.35">
      <c r="A893">
        <v>0</v>
      </c>
      <c r="B893">
        <v>0</v>
      </c>
      <c r="C893">
        <v>0</v>
      </c>
      <c r="D893">
        <v>0</v>
      </c>
      <c r="E893">
        <v>0</v>
      </c>
      <c r="F893">
        <v>0</v>
      </c>
      <c r="G893">
        <v>0</v>
      </c>
      <c r="H893" s="4" t="str">
        <f>IF(Passenger[[#This Row],[Age]]&lt;18,"child",IF(Passenger[[#This Row],[Age]]&lt;50,"Adult","senior"))</f>
        <v>child</v>
      </c>
      <c r="I893">
        <v>0</v>
      </c>
      <c r="J893">
        <v>0</v>
      </c>
      <c r="K893">
        <v>0</v>
      </c>
      <c r="L893" s="3">
        <v>0</v>
      </c>
      <c r="M893">
        <v>0</v>
      </c>
      <c r="N893">
        <v>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Total survived</vt:lpstr>
      <vt:lpstr>count of male female</vt:lpstr>
      <vt:lpstr>No. of sibling and spouse</vt:lpstr>
      <vt:lpstr>count of age group</vt:lpstr>
      <vt:lpstr>Pclass Embarked</vt:lpstr>
      <vt:lpstr>sibsp</vt:lpstr>
      <vt:lpstr>survived by sex</vt:lpstr>
      <vt:lpstr>Dashboard</vt:lpstr>
      <vt:lpstr>titanic_dataset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Nayan Barla</dc:creator>
  <cp:lastModifiedBy>Nayan Barla</cp:lastModifiedBy>
  <cp:lastPrinted>2025-05-18T06:36:39Z</cp:lastPrinted>
  <dcterms:created xsi:type="dcterms:W3CDTF">2025-05-17T18:37:39Z</dcterms:created>
  <dcterms:modified xsi:type="dcterms:W3CDTF">2025-05-18T07:52:06Z</dcterms:modified>
</cp:coreProperties>
</file>