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5F02E231-7438-4CFB-8702-33C804CBC007}" xr6:coauthVersionLast="47" xr6:coauthVersionMax="47" xr10:uidLastSave="{00000000-0000-0000-0000-000000000000}"/>
  <bookViews>
    <workbookView xWindow="-120" yWindow="-120" windowWidth="20730" windowHeight="11160" xr2:uid="{66748734-DD2D-4336-8D4B-22F227BEE510}"/>
  </bookViews>
  <sheets>
    <sheet name="Chi Square Test" sheetId="1" r:id="rId1"/>
    <sheet name="Anova Test" sheetId="2" r:id="rId2"/>
    <sheet name="T-test" sheetId="3" r:id="rId3"/>
    <sheet name="Variance test" sheetId="4" r:id="rId4"/>
    <sheet name="Proportion 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" i="5" l="1"/>
  <c r="D119" i="5"/>
  <c r="A119" i="5"/>
  <c r="A118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7" i="5"/>
  <c r="F59" i="4"/>
  <c r="F58" i="4"/>
  <c r="C59" i="4"/>
  <c r="C58" i="4"/>
  <c r="C97" i="3"/>
  <c r="B97" i="3"/>
  <c r="C96" i="3"/>
  <c r="B96" i="3"/>
  <c r="B118" i="5" l="1"/>
  <c r="E119" i="5"/>
  <c r="B119" i="5"/>
  <c r="E118" i="5"/>
  <c r="C48" i="3" l="1"/>
  <c r="C47" i="3"/>
  <c r="B48" i="3"/>
  <c r="B47" i="3"/>
  <c r="B63" i="1"/>
  <c r="B62" i="1"/>
  <c r="F54" i="1"/>
  <c r="F59" i="1" s="1"/>
  <c r="E54" i="1"/>
  <c r="E59" i="1" s="1"/>
  <c r="D54" i="1"/>
  <c r="D59" i="1" s="1"/>
  <c r="F53" i="1"/>
  <c r="F58" i="1" s="1"/>
  <c r="E53" i="1"/>
  <c r="E58" i="1" s="1"/>
  <c r="D53" i="1"/>
  <c r="D58" i="1" s="1"/>
  <c r="F52" i="1"/>
  <c r="F57" i="1" s="1"/>
  <c r="E52" i="1"/>
  <c r="E57" i="1" s="1"/>
  <c r="D52" i="1"/>
  <c r="D57" i="1" s="1"/>
  <c r="F49" i="1"/>
  <c r="E49" i="1"/>
  <c r="D49" i="1"/>
  <c r="G48" i="1"/>
  <c r="G47" i="1"/>
  <c r="G46" i="1"/>
  <c r="D39" i="1"/>
  <c r="C39" i="1"/>
  <c r="B39" i="1"/>
  <c r="E38" i="1"/>
  <c r="E37" i="1"/>
  <c r="E36" i="1"/>
  <c r="G49" i="1" l="1"/>
  <c r="B61" i="1"/>
  <c r="E39" i="1"/>
  <c r="B27" i="1" l="1"/>
  <c r="B26" i="1"/>
  <c r="D15" i="1"/>
  <c r="E15" i="1"/>
  <c r="C15" i="1"/>
  <c r="F14" i="1"/>
  <c r="F13" i="1"/>
  <c r="F15" i="1" l="1"/>
  <c r="C18" i="1" s="1"/>
  <c r="C22" i="1" s="1"/>
  <c r="D19" i="1" l="1"/>
  <c r="D23" i="1" s="1"/>
  <c r="D18" i="1"/>
  <c r="D22" i="1" s="1"/>
  <c r="E18" i="1"/>
  <c r="E22" i="1" s="1"/>
  <c r="E19" i="1"/>
  <c r="E23" i="1" s="1"/>
  <c r="C19" i="1"/>
  <c r="C23" i="1" s="1"/>
  <c r="B25" i="1" l="1"/>
</calcChain>
</file>

<file path=xl/sharedStrings.xml><?xml version="1.0" encoding="utf-8"?>
<sst xmlns="http://schemas.openxmlformats.org/spreadsheetml/2006/main" count="296" uniqueCount="167">
  <si>
    <t>Chi-square Tests:</t>
  </si>
  <si>
    <t xml:space="preserve">Gender </t>
  </si>
  <si>
    <t xml:space="preserve">Rock </t>
  </si>
  <si>
    <t>Pop</t>
  </si>
  <si>
    <t>Classical</t>
  </si>
  <si>
    <t>Male</t>
  </si>
  <si>
    <t>Female</t>
  </si>
  <si>
    <t>Row Total</t>
  </si>
  <si>
    <t>Coulmn Total</t>
  </si>
  <si>
    <t>Observed</t>
  </si>
  <si>
    <t>Expected</t>
  </si>
  <si>
    <t>(O-E)^2/E</t>
  </si>
  <si>
    <t>X-square</t>
  </si>
  <si>
    <t>Df</t>
  </si>
  <si>
    <t>Here will take the significance level as 0.05</t>
  </si>
  <si>
    <t>So there is significant relation between male and female for diiferent types of music genere.</t>
  </si>
  <si>
    <t>Ha= There is significant association between male and female for preferences for different music generes.</t>
  </si>
  <si>
    <t>Ho= There is no significant association between male and female for preferences for different music generes.</t>
  </si>
  <si>
    <t>CHISQ.INV.RT</t>
  </si>
  <si>
    <r>
      <rPr>
        <b/>
        <sz val="12"/>
        <rFont val="Calibri"/>
        <family val="2"/>
        <scheme val="minor"/>
      </rPr>
      <t>1.   Problem Statement:
Investigate whether there is a significant association between gender (Male/Female) and the preference for three different types of music genres (Rock, Pop, Classical). Use a dataset of 200 individuals.</t>
    </r>
  </si>
  <si>
    <t>2. Problem Statement: Examine the relationship between educational background (High School, College, Postgraduate) and job satisfaction levels (Low, Medium, High) among a sample of 150 working professionals.</t>
  </si>
  <si>
    <t>Education</t>
  </si>
  <si>
    <t>Low</t>
  </si>
  <si>
    <t>Medium</t>
  </si>
  <si>
    <t>High</t>
  </si>
  <si>
    <t>Total</t>
  </si>
  <si>
    <t>High School</t>
  </si>
  <si>
    <t>College</t>
  </si>
  <si>
    <t>Postgraduate</t>
  </si>
  <si>
    <t>Ha=There is a relationship between the educational background and job satisfaction levels.</t>
  </si>
  <si>
    <t>Ho=There is no relationship between the educational background and job satisfaction levels.</t>
  </si>
  <si>
    <t>Observed Values:</t>
  </si>
  <si>
    <t>Expected Value:</t>
  </si>
  <si>
    <t>Σ(O-E)^2/E</t>
  </si>
  <si>
    <t>So there is a relationship between the educational background and job satisfaction levels.</t>
  </si>
  <si>
    <t>ANOVA Tests:</t>
  </si>
  <si>
    <t>Methods</t>
  </si>
  <si>
    <t>Score</t>
  </si>
  <si>
    <t>A</t>
  </si>
  <si>
    <t>B</t>
  </si>
  <si>
    <t>C</t>
  </si>
  <si>
    <t>μ1 = μ2</t>
  </si>
  <si>
    <t>μ1 != μ2</t>
  </si>
  <si>
    <t>Average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</si>
  <si>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</si>
  <si>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</si>
  <si>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</si>
  <si>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</si>
  <si>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</si>
  <si>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</si>
  <si>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</si>
  <si>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</si>
  <si>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</si>
  <si>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</si>
  <si>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</si>
  <si>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</si>
  <si>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</si>
  <si>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</si>
  <si>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</si>
  <si>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</si>
  <si>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Level of Significance = 1 - Level of Confidence</t>
  </si>
  <si>
    <t>Here the p-value for the teaching methods is greater than the level of significance.</t>
  </si>
  <si>
    <t>Therefore, we accept the null hypothesis.</t>
  </si>
  <si>
    <t>4. Problem Statement: Analyse the impact of fertilizer types (X, Y, Z) on the growth of plants by comparing the heights of plants after three months. Use a dataset of 75 plants.</t>
  </si>
  <si>
    <t>Fertilizer</t>
  </si>
  <si>
    <t>Height (cm)</t>
  </si>
  <si>
    <t>X</t>
  </si>
  <si>
    <t>Y</t>
  </si>
  <si>
    <t>Z</t>
  </si>
  <si>
    <t>The impact of three types of fertilizers on the heights of plants after three months is equal.</t>
  </si>
  <si>
    <t>The impact of three types of fertilizers on the heights of plants after three months is not equal.</t>
  </si>
  <si>
    <t>Thus, there is no difference in the impact on the growth of the plants after three months from using the different types of fertilizers.</t>
  </si>
  <si>
    <t>Two-Sample Mean Tests (t-tests):</t>
  </si>
  <si>
    <t>1. Problem Statement: Compare the average scores of two teaching methods (Method A and Method B) to see if there is a significant difference. Use datasets of 30 students for each method.</t>
  </si>
  <si>
    <t>Method A</t>
  </si>
  <si>
    <t>Method B</t>
  </si>
  <si>
    <t>Perform a two-sample t-test using the "Data Analysis" tool in Excel.</t>
  </si>
  <si>
    <t>Input the data for each method and compare the p-value to your chosen significance level.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</si>
  <si>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</si>
  <si>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</si>
  <si>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</si>
  <si>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</si>
  <si>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</si>
  <si>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</si>
  <si>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</si>
  <si>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</si>
  <si>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</si>
  <si>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Here the p-value is greater than 0.05.</t>
  </si>
  <si>
    <t>2. Problem Statement: Examine whether there is a significant difference in the average response times between two software versions (Version 1 and Version 2). Use datasets of 25 users for each version.</t>
  </si>
  <si>
    <t>Version 1</t>
  </si>
  <si>
    <t>Version 2</t>
  </si>
  <si>
    <t>Conduct a two-sample t-test to compare the means and assess the significance level.</t>
  </si>
  <si>
    <t>There no significant difference in the average response times between two software versions.</t>
  </si>
  <si>
    <t>There a significant difference in the average response times between two software versions.</t>
  </si>
  <si>
    <t>Thus there is no significant difference in the average response time between the Software Version A and Version B.</t>
  </si>
  <si>
    <t>Two-Sample Variance Tests:</t>
  </si>
  <si>
    <t>Textbook X</t>
  </si>
  <si>
    <t>Textbook Y</t>
  </si>
  <si>
    <t>Utilize the F-test for equality of variances in Excel's "Data Analysis" tool.</t>
  </si>
  <si>
    <t>Compare the p-value to your chosen significance level.</t>
  </si>
  <si>
    <t>There is no significant difference in the variances of two groups of students studying with different textbooks.</t>
  </si>
  <si>
    <t>There is a significant difference in the variances of two groups of students studying with different textbooks.</t>
  </si>
  <si>
    <t>F-Test Two-Sample for Variances</t>
  </si>
  <si>
    <t>P(F&lt;=f) one-tail</t>
  </si>
  <si>
    <t>F Critical one-tail</t>
  </si>
  <si>
    <t>Thus it can be said that there is no significant difference in the variances of two groups of students studying with different textbooks.</t>
  </si>
  <si>
    <t>Two-Sample Proportion Tests:</t>
  </si>
  <si>
    <t>4. Problem Statement: Assess whether there is a significant difference in the proportion of customers satisfied with two different products (Product A and Product B). Use datasets of 100 customers for each product.</t>
  </si>
  <si>
    <t>Product A (Satisfied/Not Satisfied)</t>
  </si>
  <si>
    <t>Product B (Satisfied/Not Satisfied)</t>
  </si>
  <si>
    <t>75/25</t>
  </si>
  <si>
    <t>80/20</t>
  </si>
  <si>
    <t>70/30</t>
  </si>
  <si>
    <t>85/15</t>
  </si>
  <si>
    <t>Conduct a two-sample proportion test using the "Data Analysis" tool in Excel.</t>
  </si>
  <si>
    <t>Evaluate the p-value to determine if there's a significant difference in satisfaction proportions.</t>
  </si>
  <si>
    <t>p1 = p2</t>
  </si>
  <si>
    <t>Product A</t>
  </si>
  <si>
    <t>Product B</t>
  </si>
  <si>
    <t>p1 != p2</t>
  </si>
  <si>
    <t>Satisfied</t>
  </si>
  <si>
    <t>Not Satisfied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</si>
  <si>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</si>
  <si>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</si>
  <si>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</si>
  <si>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</si>
  <si>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</si>
  <si>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</si>
  <si>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</si>
  <si>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Thus it can be said that there is a no difference in the proportion of the satisfied customers for the Product A and Product B.</t>
  </si>
  <si>
    <t>3. Problem Statement: Evaluate whether there is a significant difference in the average scores of three teaching methods (A,B,C) in improving student performance. Use a dataset of 120 students.</t>
  </si>
  <si>
    <t>Ho=There is no significant difference in the average scores of three teaching methods.</t>
  </si>
  <si>
    <t>Ha=There is a significant difference in the average scores of three teaching methods.</t>
  </si>
  <si>
    <t>Level of Significance = 0.05</t>
  </si>
  <si>
    <t>μ1 = μ2= μ3</t>
  </si>
  <si>
    <t>μ1 != μ2 != μ3</t>
  </si>
  <si>
    <t>Method C</t>
  </si>
  <si>
    <t>Here will consider the significance value as 0.05</t>
  </si>
  <si>
    <t>That is :- 2.8958E-12 &lt; 0.05</t>
  </si>
  <si>
    <t>Therefore, we reject the null hypothesis.</t>
  </si>
  <si>
    <t>Thus, there is  significant difference in the average scores of three teaching methods in improving the student performance.</t>
  </si>
  <si>
    <t>μ1 = μ2 = μ3</t>
  </si>
  <si>
    <t>Method B (Marks)</t>
  </si>
  <si>
    <t>Method A (Marks)</t>
  </si>
  <si>
    <t>Method C (Marks)</t>
  </si>
  <si>
    <t>Fertilizer X (Height cm)</t>
  </si>
  <si>
    <t>Fertilizer Y (Height cm)</t>
  </si>
  <si>
    <t>Fertilizer Z (Height cm)</t>
  </si>
  <si>
    <t>That is :- 0.087517243 &gt; 0.05</t>
  </si>
  <si>
    <t>Here the critical value is 5.99 which is less than significance level chi square. So we reject the null hpothesis.</t>
  </si>
  <si>
    <t>Here the critical value is 9.48 which is less than chi square value 18.38. So we reject the null hpothesis.</t>
  </si>
  <si>
    <t>Ho=There is no significant difference between the average scores of the two teaching methods.</t>
  </si>
  <si>
    <t>Ha=There is a significant difference between the average scores of the two teaching methods.</t>
  </si>
  <si>
    <t>Level of Significance = 1 - Level of Confidence = 0.05</t>
  </si>
  <si>
    <t>Here the p-value that is 0.248346682 is greater than 0.05.</t>
  </si>
  <si>
    <t>Thus there is no significant difference between the average scores for the two different teaching methods, Method A and Method B.</t>
  </si>
  <si>
    <t>3. Problem Statement: Investigate if there is a significant difference in the variances of two groups of students studying with different textbooks (Textbook X and Textbook Y). Use datasets of 40 students for each textbook.</t>
  </si>
  <si>
    <t>Average for Textbook X</t>
  </si>
  <si>
    <t>Variance for Textbook X</t>
  </si>
  <si>
    <t>Average for Textbook Y</t>
  </si>
  <si>
    <t>Variance for Textbook Y</t>
  </si>
  <si>
    <t>Level of Significance = 1 - Level of Confidence= 0.05</t>
  </si>
  <si>
    <t>Ho: There is no difference in satisfaction proportions of customers satisfied with two different product A and product B</t>
  </si>
  <si>
    <t>Ha: There is difference in satisfaction proportions of customers satisfied with two different product A and product B</t>
  </si>
  <si>
    <t>Satisfied Product A</t>
  </si>
  <si>
    <t>Satisfied Product B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</si>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</sst>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0" fillId="0" borderId="0" xfId="0" applyAlignment="1">
      <alignment horizontal="left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0" xfId="0" applyBorder="1"/>
    <xf numFmtId="0" fontId="5" fillId="6" borderId="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/>
    </xf>
    <xf numFmtId="0" fontId="5" fillId="20" borderId="19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5" fillId="22" borderId="24" xfId="0" applyFont="1" applyFill="1" applyBorder="1" applyAlignment="1">
      <alignment horizontal="center"/>
    </xf>
    <xf numFmtId="2" fontId="5" fillId="23" borderId="6" xfId="0" applyNumberFormat="1" applyFont="1" applyFill="1" applyBorder="1" applyAlignment="1">
      <alignment horizontal="center" vertical="center"/>
    </xf>
    <xf numFmtId="2" fontId="5" fillId="23" borderId="15" xfId="0" applyNumberFormat="1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0" fillId="0" borderId="0" xfId="0" applyFont="1"/>
    <xf numFmtId="0" fontId="7" fillId="0" borderId="29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30" xfId="0" applyFont="1" applyFill="1" applyBorder="1" applyAlignment="1"/>
    <xf numFmtId="0" fontId="5" fillId="0" borderId="30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0" xfId="0" applyFont="1" applyFill="1" applyBorder="1" applyAlignment="1"/>
    <xf numFmtId="0" fontId="5" fillId="8" borderId="0" xfId="0" applyFont="1" applyFill="1" applyBorder="1" applyAlignment="1">
      <alignment horizontal="center" vertical="center"/>
    </xf>
    <xf numFmtId="0" fontId="5" fillId="12" borderId="36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1" fillId="11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15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2" fontId="5" fillId="10" borderId="8" xfId="0" applyNumberFormat="1" applyFont="1" applyFill="1" applyBorder="1" applyAlignment="1">
      <alignment horizontal="center" vertical="center"/>
    </xf>
    <xf numFmtId="2" fontId="5" fillId="10" borderId="7" xfId="0" applyNumberFormat="1" applyFont="1" applyFill="1" applyBorder="1" applyAlignment="1">
      <alignment horizontal="center" vertical="center"/>
    </xf>
    <xf numFmtId="2" fontId="5" fillId="10" borderId="9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1" xfId="0" applyNumberFormat="1" applyFont="1" applyFill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/>
    </xf>
    <xf numFmtId="0" fontId="5" fillId="9" borderId="23" xfId="0" applyFont="1" applyFill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5" fillId="7" borderId="2" xfId="0" applyFont="1" applyFill="1" applyBorder="1"/>
    <xf numFmtId="2" fontId="5" fillId="7" borderId="1" xfId="0" applyNumberFormat="1" applyFont="1" applyFill="1" applyBorder="1" applyAlignment="1">
      <alignment horizontal="center" vertical="center"/>
    </xf>
    <xf numFmtId="2" fontId="5" fillId="10" borderId="23" xfId="0" applyNumberFormat="1" applyFont="1" applyFill="1" applyBorder="1" applyAlignment="1">
      <alignment horizontal="center" vertical="center"/>
    </xf>
    <xf numFmtId="0" fontId="5" fillId="9" borderId="36" xfId="0" applyFont="1" applyFill="1" applyBorder="1" applyAlignment="1">
      <alignment horizontal="center"/>
    </xf>
    <xf numFmtId="2" fontId="5" fillId="10" borderId="22" xfId="0" applyNumberFormat="1" applyFont="1" applyFill="1" applyBorder="1" applyAlignment="1">
      <alignment horizontal="center" vertical="center"/>
    </xf>
    <xf numFmtId="2" fontId="5" fillId="10" borderId="20" xfId="0" applyNumberFormat="1" applyFont="1" applyFill="1" applyBorder="1" applyAlignment="1">
      <alignment horizontal="center" vertical="center"/>
    </xf>
    <xf numFmtId="2" fontId="5" fillId="10" borderId="2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2" fontId="5" fillId="10" borderId="10" xfId="0" applyNumberFormat="1" applyFont="1" applyFill="1" applyBorder="1" applyAlignment="1">
      <alignment horizontal="center" vertical="center"/>
    </xf>
    <xf numFmtId="2" fontId="5" fillId="19" borderId="1" xfId="0" applyNumberFormat="1" applyFont="1" applyFill="1" applyBorder="1" applyAlignment="1">
      <alignment horizontal="center"/>
    </xf>
    <xf numFmtId="2" fontId="5" fillId="19" borderId="1" xfId="0" applyNumberFormat="1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/>
    </xf>
    <xf numFmtId="0" fontId="5" fillId="17" borderId="1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 vertical="center"/>
    </xf>
    <xf numFmtId="0" fontId="5" fillId="22" borderId="35" xfId="0" applyFont="1" applyFill="1" applyBorder="1" applyAlignment="1">
      <alignment horizontal="center" vertical="center"/>
    </xf>
    <xf numFmtId="0" fontId="5" fillId="22" borderId="14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9" borderId="31" xfId="0" applyFont="1" applyFill="1" applyBorder="1" applyAlignment="1">
      <alignment horizontal="center"/>
    </xf>
    <xf numFmtId="0" fontId="5" fillId="9" borderId="32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left" vertical="top" wrapText="1"/>
    </xf>
    <xf numFmtId="0" fontId="5" fillId="8" borderId="11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center"/>
    </xf>
    <xf numFmtId="0" fontId="5" fillId="8" borderId="10" xfId="0" applyFont="1" applyFill="1" applyBorder="1" applyAlignment="1">
      <alignment horizontal="left" vertical="center"/>
    </xf>
    <xf numFmtId="0" fontId="5" fillId="8" borderId="1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8" borderId="1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18" borderId="2" xfId="0" applyFont="1" applyFill="1" applyBorder="1" applyAlignment="1">
      <alignment horizontal="left" vertical="center"/>
    </xf>
    <xf numFmtId="0" fontId="1" fillId="18" borderId="10" xfId="0" applyFont="1" applyFill="1" applyBorder="1" applyAlignment="1">
      <alignment horizontal="left" vertical="center"/>
    </xf>
    <xf numFmtId="0" fontId="1" fillId="18" borderId="11" xfId="0" applyFont="1" applyFill="1" applyBorder="1" applyAlignment="1">
      <alignment horizontal="left" vertical="center"/>
    </xf>
    <xf numFmtId="0" fontId="1" fillId="18" borderId="26" xfId="0" applyFont="1" applyFill="1" applyBorder="1" applyAlignment="1">
      <alignment horizontal="left" vertical="center" wrapText="1"/>
    </xf>
    <xf numFmtId="0" fontId="1" fillId="18" borderId="27" xfId="0" applyFont="1" applyFill="1" applyBorder="1" applyAlignment="1">
      <alignment horizontal="left" vertical="center" wrapText="1"/>
    </xf>
    <xf numFmtId="0" fontId="1" fillId="18" borderId="28" xfId="0" applyFont="1" applyFill="1" applyBorder="1" applyAlignment="1">
      <alignment horizontal="left" vertical="center" wrapText="1"/>
    </xf>
    <xf numFmtId="0" fontId="1" fillId="18" borderId="14" xfId="0" applyFont="1" applyFill="1" applyBorder="1" applyAlignment="1">
      <alignment horizontal="left" vertical="center" wrapText="1"/>
    </xf>
    <xf numFmtId="0" fontId="1" fillId="18" borderId="30" xfId="0" applyFont="1" applyFill="1" applyBorder="1" applyAlignment="1">
      <alignment horizontal="left" vertical="center" wrapText="1"/>
    </xf>
    <xf numFmtId="0" fontId="1" fillId="18" borderId="35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5" fillId="19" borderId="2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left"/>
    </xf>
    <xf numFmtId="0" fontId="5" fillId="18" borderId="10" xfId="0" applyFont="1" applyFill="1" applyBorder="1" applyAlignment="1">
      <alignment horizontal="left"/>
    </xf>
    <xf numFmtId="0" fontId="5" fillId="18" borderId="11" xfId="0" applyFont="1" applyFill="1" applyBorder="1" applyAlignment="1">
      <alignment horizontal="left"/>
    </xf>
    <xf numFmtId="0" fontId="5" fillId="18" borderId="26" xfId="0" applyFont="1" applyFill="1" applyBorder="1" applyAlignment="1">
      <alignment horizontal="left" wrapText="1"/>
    </xf>
    <xf numFmtId="0" fontId="5" fillId="18" borderId="27" xfId="0" applyFont="1" applyFill="1" applyBorder="1" applyAlignment="1">
      <alignment horizontal="left" wrapText="1"/>
    </xf>
    <xf numFmtId="0" fontId="5" fillId="18" borderId="28" xfId="0" applyFont="1" applyFill="1" applyBorder="1" applyAlignment="1">
      <alignment horizontal="left" wrapText="1"/>
    </xf>
    <xf numFmtId="0" fontId="5" fillId="18" borderId="14" xfId="0" applyFont="1" applyFill="1" applyBorder="1" applyAlignment="1">
      <alignment horizontal="left" wrapText="1"/>
    </xf>
    <xf numFmtId="0" fontId="5" fillId="18" borderId="30" xfId="0" applyFont="1" applyFill="1" applyBorder="1" applyAlignment="1">
      <alignment horizontal="left" wrapText="1"/>
    </xf>
    <xf numFmtId="0" fontId="5" fillId="18" borderId="35" xfId="0" applyFont="1" applyFill="1" applyBorder="1" applyAlignment="1">
      <alignment horizontal="left" wrapText="1"/>
    </xf>
    <xf numFmtId="0" fontId="5" fillId="10" borderId="2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0" fontId="5" fillId="19" borderId="2" xfId="0" applyFont="1" applyFill="1" applyBorder="1" applyAlignment="1">
      <alignment horizontal="left"/>
    </xf>
    <xf numFmtId="0" fontId="5" fillId="19" borderId="10" xfId="0" applyFont="1" applyFill="1" applyBorder="1" applyAlignment="1">
      <alignment horizontal="left"/>
    </xf>
    <xf numFmtId="0" fontId="5" fillId="19" borderId="11" xfId="0" applyFont="1" applyFill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21" borderId="2" xfId="0" applyFont="1" applyFill="1" applyBorder="1" applyAlignment="1">
      <alignment horizontal="left"/>
    </xf>
    <xf numFmtId="0" fontId="5" fillId="21" borderId="10" xfId="0" applyFont="1" applyFill="1" applyBorder="1" applyAlignment="1">
      <alignment horizontal="left"/>
    </xf>
    <xf numFmtId="0" fontId="5" fillId="21" borderId="11" xfId="0" applyFont="1" applyFill="1" applyBorder="1" applyAlignment="1">
      <alignment horizontal="left"/>
    </xf>
    <xf numFmtId="0" fontId="5" fillId="20" borderId="2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1" xfId="0" applyFont="1" applyFill="1" applyBorder="1"/>
    <xf numFmtId="0" fontId="5" fillId="10" borderId="1" xfId="0" applyNumberFormat="1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6BDF-11CD-43B9-BCDB-E85B369CC40F}">
  <dimension ref="A1:N70"/>
  <sheetViews>
    <sheetView tabSelected="1" topLeftCell="A37" workbookViewId="0">
      <selection activeCell="N50" sqref="N50"/>
    </sheetView>
  </sheetViews>
  <sheetFormatPr defaultRowHeight="15" x14ac:dyDescent="0.25"/>
  <cols>
    <col min="1" max="1" width="14.28515625" customWidth="1"/>
    <col min="2" max="2" width="14.140625" bestFit="1" customWidth="1"/>
    <col min="3" max="3" width="14.28515625" bestFit="1" customWidth="1"/>
    <col min="4" max="4" width="12.7109375" bestFit="1" customWidth="1"/>
    <col min="5" max="5" width="10.5703125" bestFit="1" customWidth="1"/>
    <col min="6" max="6" width="12.140625" bestFit="1" customWidth="1"/>
  </cols>
  <sheetData>
    <row r="1" spans="1:10" ht="19.5" thickBot="1" x14ac:dyDescent="0.3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0" ht="54.75" customHeight="1" thickBot="1" x14ac:dyDescent="0.3">
      <c r="A2" s="146" t="s">
        <v>19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16.5" thickBot="1" x14ac:dyDescent="0.3">
      <c r="A3" s="235" t="s">
        <v>1</v>
      </c>
      <c r="B3" s="235" t="s">
        <v>2</v>
      </c>
      <c r="C3" s="235" t="s">
        <v>3</v>
      </c>
      <c r="D3" s="235" t="s">
        <v>4</v>
      </c>
      <c r="E3" s="3"/>
      <c r="F3" s="3"/>
      <c r="G3" s="3"/>
      <c r="H3" s="3"/>
      <c r="I3" s="3"/>
      <c r="J3" s="3"/>
    </row>
    <row r="4" spans="1:10" ht="16.5" thickBot="1" x14ac:dyDescent="0.3">
      <c r="A4" s="232" t="s">
        <v>5</v>
      </c>
      <c r="B4" s="232">
        <v>50</v>
      </c>
      <c r="C4" s="232">
        <v>30</v>
      </c>
      <c r="D4" s="232">
        <v>20</v>
      </c>
      <c r="E4" s="3"/>
      <c r="F4" s="3"/>
      <c r="G4" s="3"/>
      <c r="H4" s="3"/>
      <c r="I4" s="3"/>
      <c r="J4" s="3"/>
    </row>
    <row r="5" spans="1:10" ht="16.5" thickBot="1" x14ac:dyDescent="0.3">
      <c r="A5" s="233" t="s">
        <v>6</v>
      </c>
      <c r="B5" s="234">
        <v>40</v>
      </c>
      <c r="C5" s="232">
        <v>45</v>
      </c>
      <c r="D5" s="232">
        <v>35</v>
      </c>
      <c r="E5" s="3"/>
      <c r="F5" s="3"/>
      <c r="G5" s="3"/>
      <c r="H5" s="3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6.5" thickBot="1" x14ac:dyDescent="0.3">
      <c r="A7" s="9"/>
      <c r="B7" s="10"/>
      <c r="C7" s="10"/>
      <c r="D7" s="11"/>
    </row>
    <row r="8" spans="1:10" ht="16.5" thickBot="1" x14ac:dyDescent="0.3">
      <c r="A8" s="158" t="s">
        <v>17</v>
      </c>
      <c r="B8" s="159"/>
      <c r="C8" s="159"/>
      <c r="D8" s="159"/>
      <c r="E8" s="159"/>
      <c r="F8" s="159"/>
      <c r="G8" s="159"/>
      <c r="H8" s="159"/>
      <c r="I8" s="159"/>
      <c r="J8" s="160"/>
    </row>
    <row r="9" spans="1:10" ht="16.5" thickBot="1" x14ac:dyDescent="0.3">
      <c r="A9" s="161" t="s">
        <v>16</v>
      </c>
      <c r="B9" s="162"/>
      <c r="C9" s="162"/>
      <c r="D9" s="162"/>
      <c r="E9" s="162"/>
      <c r="F9" s="162"/>
      <c r="G9" s="162"/>
      <c r="H9" s="162"/>
      <c r="I9" s="162"/>
      <c r="J9" s="163"/>
    </row>
    <row r="10" spans="1:10" ht="16.5" customHeight="1" thickBot="1" x14ac:dyDescent="0.3">
      <c r="A10" s="161" t="s">
        <v>14</v>
      </c>
      <c r="B10" s="162"/>
      <c r="C10" s="162"/>
      <c r="D10" s="162"/>
      <c r="E10" s="162"/>
      <c r="F10" s="162"/>
      <c r="G10" s="162"/>
      <c r="H10" s="162"/>
      <c r="I10" s="162"/>
      <c r="J10" s="163"/>
    </row>
    <row r="11" spans="1:10" ht="15.75" thickBot="1" x14ac:dyDescent="0.3"/>
    <row r="12" spans="1:10" ht="16.5" thickBot="1" x14ac:dyDescent="0.3">
      <c r="A12" s="236" t="s">
        <v>9</v>
      </c>
      <c r="B12" s="236" t="s">
        <v>1</v>
      </c>
      <c r="C12" s="236" t="s">
        <v>2</v>
      </c>
      <c r="D12" s="236" t="s">
        <v>3</v>
      </c>
      <c r="E12" s="237" t="s">
        <v>4</v>
      </c>
      <c r="F12" s="236" t="s">
        <v>7</v>
      </c>
    </row>
    <row r="13" spans="1:10" ht="16.5" thickBot="1" x14ac:dyDescent="0.3">
      <c r="A13" s="78"/>
      <c r="B13" s="232" t="s">
        <v>5</v>
      </c>
      <c r="C13" s="232">
        <v>50</v>
      </c>
      <c r="D13" s="232">
        <v>30</v>
      </c>
      <c r="E13" s="232">
        <v>20</v>
      </c>
      <c r="F13" s="233">
        <f>SUM(C13:E13)</f>
        <v>100</v>
      </c>
    </row>
    <row r="14" spans="1:10" ht="16.5" thickBot="1" x14ac:dyDescent="0.3">
      <c r="A14" s="78"/>
      <c r="B14" s="233" t="s">
        <v>6</v>
      </c>
      <c r="C14" s="232">
        <v>40</v>
      </c>
      <c r="D14" s="232">
        <v>45</v>
      </c>
      <c r="E14" s="232">
        <v>35</v>
      </c>
      <c r="F14" s="233">
        <f t="shared" ref="F14:F15" si="0">SUM(C14:E14)</f>
        <v>120</v>
      </c>
    </row>
    <row r="15" spans="1:10" ht="16.5" thickBot="1" x14ac:dyDescent="0.3">
      <c r="A15" s="78"/>
      <c r="B15" s="238" t="s">
        <v>8</v>
      </c>
      <c r="C15" s="232">
        <f>SUM(C13:C14)</f>
        <v>90</v>
      </c>
      <c r="D15" s="232">
        <f t="shared" ref="D15:E15" si="1">SUM(D13:D14)</f>
        <v>75</v>
      </c>
      <c r="E15" s="232">
        <f t="shared" si="1"/>
        <v>55</v>
      </c>
      <c r="F15" s="233">
        <f t="shared" si="0"/>
        <v>220</v>
      </c>
    </row>
    <row r="16" spans="1:10" ht="16.5" thickBot="1" x14ac:dyDescent="0.3">
      <c r="A16" s="78"/>
      <c r="B16" s="78"/>
      <c r="C16" s="78"/>
      <c r="D16" s="78"/>
      <c r="E16" s="78"/>
      <c r="F16" s="78"/>
    </row>
    <row r="17" spans="1:6" ht="16.5" thickBot="1" x14ac:dyDescent="0.3">
      <c r="A17" s="236" t="s">
        <v>10</v>
      </c>
      <c r="B17" s="236" t="s">
        <v>1</v>
      </c>
      <c r="C17" s="236" t="s">
        <v>2</v>
      </c>
      <c r="D17" s="236" t="s">
        <v>3</v>
      </c>
      <c r="E17" s="236" t="s">
        <v>4</v>
      </c>
      <c r="F17" s="58"/>
    </row>
    <row r="18" spans="1:6" ht="16.5" thickBot="1" x14ac:dyDescent="0.3">
      <c r="A18" s="78"/>
      <c r="B18" s="232" t="s">
        <v>5</v>
      </c>
      <c r="C18" s="96">
        <f>F13*C15/F15</f>
        <v>40.909090909090907</v>
      </c>
      <c r="D18" s="96">
        <f>F13*D15/F15</f>
        <v>34.090909090909093</v>
      </c>
      <c r="E18" s="239">
        <f>F13*E15/F15</f>
        <v>25</v>
      </c>
      <c r="F18" s="58"/>
    </row>
    <row r="19" spans="1:6" ht="16.5" thickBot="1" x14ac:dyDescent="0.3">
      <c r="A19" s="78"/>
      <c r="B19" s="233" t="s">
        <v>6</v>
      </c>
      <c r="C19" s="96">
        <f>F14*C15/F15</f>
        <v>49.090909090909093</v>
      </c>
      <c r="D19" s="96">
        <f>F14*D15/F15</f>
        <v>40.909090909090907</v>
      </c>
      <c r="E19" s="239">
        <f>F14*E15/F15</f>
        <v>30</v>
      </c>
      <c r="F19" s="58"/>
    </row>
    <row r="20" spans="1:6" ht="16.5" thickBot="1" x14ac:dyDescent="0.3">
      <c r="A20" s="78"/>
      <c r="B20" s="78"/>
      <c r="C20" s="78"/>
      <c r="D20" s="78"/>
      <c r="E20" s="78"/>
      <c r="F20" s="78"/>
    </row>
    <row r="21" spans="1:6" ht="16.5" thickBot="1" x14ac:dyDescent="0.3">
      <c r="A21" s="236" t="s">
        <v>11</v>
      </c>
      <c r="B21" s="236" t="s">
        <v>1</v>
      </c>
      <c r="C21" s="236" t="s">
        <v>2</v>
      </c>
      <c r="D21" s="236" t="s">
        <v>3</v>
      </c>
      <c r="E21" s="236" t="s">
        <v>4</v>
      </c>
      <c r="F21" s="58"/>
    </row>
    <row r="22" spans="1:6" ht="16.5" thickBot="1" x14ac:dyDescent="0.3">
      <c r="A22" s="78"/>
      <c r="B22" s="232" t="s">
        <v>5</v>
      </c>
      <c r="C22" s="96">
        <f t="shared" ref="C22:E23" si="2">(C13-C18)^2/C18</f>
        <v>2.0202020202020217</v>
      </c>
      <c r="D22" s="96">
        <f t="shared" si="2"/>
        <v>0.49090909090909152</v>
      </c>
      <c r="E22" s="96">
        <f t="shared" si="2"/>
        <v>1</v>
      </c>
      <c r="F22" s="58"/>
    </row>
    <row r="23" spans="1:6" ht="16.5" thickBot="1" x14ac:dyDescent="0.3">
      <c r="A23" s="78"/>
      <c r="B23" s="233" t="s">
        <v>6</v>
      </c>
      <c r="C23" s="96">
        <f t="shared" si="2"/>
        <v>1.6835016835016845</v>
      </c>
      <c r="D23" s="96">
        <f t="shared" si="2"/>
        <v>0.40909090909090967</v>
      </c>
      <c r="E23" s="96">
        <f t="shared" si="2"/>
        <v>0.83333333333333337</v>
      </c>
      <c r="F23" s="58"/>
    </row>
    <row r="24" spans="1:6" ht="15.75" thickBot="1" x14ac:dyDescent="0.3"/>
    <row r="25" spans="1:6" ht="16.5" thickBot="1" x14ac:dyDescent="0.3">
      <c r="A25" s="102" t="s">
        <v>12</v>
      </c>
      <c r="B25" s="103">
        <f>SUM(C22:E23)</f>
        <v>6.4370370370370411</v>
      </c>
    </row>
    <row r="26" spans="1:6" ht="16.5" thickBot="1" x14ac:dyDescent="0.3">
      <c r="A26" s="39" t="s">
        <v>13</v>
      </c>
      <c r="B26" s="39">
        <f>(2-1)*(3-1)</f>
        <v>2</v>
      </c>
    </row>
    <row r="27" spans="1:6" ht="16.5" thickBot="1" x14ac:dyDescent="0.3">
      <c r="A27" s="104" t="s">
        <v>18</v>
      </c>
      <c r="B27" s="105">
        <f>_xlfn.CHISQ.INV.RT(0.05,2)</f>
        <v>5.9914645471079817</v>
      </c>
      <c r="C27" s="4"/>
    </row>
    <row r="28" spans="1:6" ht="15.75" thickBot="1" x14ac:dyDescent="0.3"/>
    <row r="29" spans="1:6" ht="32.25" customHeight="1" thickBot="1" x14ac:dyDescent="0.3">
      <c r="A29" s="167" t="s">
        <v>149</v>
      </c>
      <c r="B29" s="168"/>
      <c r="C29" s="168"/>
      <c r="D29" s="168"/>
      <c r="E29" s="168"/>
      <c r="F29" s="169"/>
    </row>
    <row r="30" spans="1:6" ht="33.75" customHeight="1" thickBot="1" x14ac:dyDescent="0.3">
      <c r="A30" s="167" t="s">
        <v>15</v>
      </c>
      <c r="B30" s="168"/>
      <c r="C30" s="168"/>
      <c r="D30" s="168"/>
      <c r="E30" s="168"/>
      <c r="F30" s="169"/>
    </row>
    <row r="32" spans="1:6" ht="15.75" thickBot="1" x14ac:dyDescent="0.3">
      <c r="D32" s="2"/>
    </row>
    <row r="33" spans="1:10" ht="48.75" customHeight="1" thickBot="1" x14ac:dyDescent="0.3">
      <c r="A33" s="146" t="s">
        <v>20</v>
      </c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ht="15.75" thickBot="1" x14ac:dyDescent="0.3"/>
    <row r="35" spans="1:10" ht="16.5" thickBot="1" x14ac:dyDescent="0.3">
      <c r="A35" s="80" t="s">
        <v>21</v>
      </c>
      <c r="B35" s="90" t="s">
        <v>22</v>
      </c>
      <c r="C35" s="91" t="s">
        <v>23</v>
      </c>
      <c r="D35" s="98" t="s">
        <v>24</v>
      </c>
      <c r="E35" s="80" t="s">
        <v>25</v>
      </c>
    </row>
    <row r="36" spans="1:10" ht="15.75" x14ac:dyDescent="0.25">
      <c r="A36" s="99" t="s">
        <v>26</v>
      </c>
      <c r="B36" s="81">
        <v>20</v>
      </c>
      <c r="C36" s="82">
        <v>30</v>
      </c>
      <c r="D36" s="83">
        <v>10</v>
      </c>
      <c r="E36" s="240">
        <f>SUM(B36,C36,D36)</f>
        <v>60</v>
      </c>
    </row>
    <row r="37" spans="1:10" ht="15.75" x14ac:dyDescent="0.25">
      <c r="A37" s="100" t="s">
        <v>27</v>
      </c>
      <c r="B37" s="84">
        <v>15</v>
      </c>
      <c r="C37" s="85">
        <v>25</v>
      </c>
      <c r="D37" s="86">
        <v>20</v>
      </c>
      <c r="E37" s="241">
        <f t="shared" ref="E37:E39" si="3">SUM(B37,C37,D37)</f>
        <v>60</v>
      </c>
    </row>
    <row r="38" spans="1:10" ht="16.5" thickBot="1" x14ac:dyDescent="0.3">
      <c r="A38" s="101" t="s">
        <v>28</v>
      </c>
      <c r="B38" s="87">
        <v>10</v>
      </c>
      <c r="C38" s="88">
        <v>15</v>
      </c>
      <c r="D38" s="89">
        <v>30</v>
      </c>
      <c r="E38" s="242">
        <f t="shared" si="3"/>
        <v>55</v>
      </c>
    </row>
    <row r="39" spans="1:10" ht="16.5" thickBot="1" x14ac:dyDescent="0.3">
      <c r="A39" s="80" t="s">
        <v>25</v>
      </c>
      <c r="B39" s="244">
        <f>SUM(B36,B37,B38)</f>
        <v>45</v>
      </c>
      <c r="C39" s="245">
        <f t="shared" ref="C39:D39" si="4">SUM(C36,C37,C38)</f>
        <v>70</v>
      </c>
      <c r="D39" s="246">
        <f t="shared" si="4"/>
        <v>60</v>
      </c>
      <c r="E39" s="243">
        <f t="shared" si="3"/>
        <v>175</v>
      </c>
    </row>
    <row r="40" spans="1:10" ht="15.75" thickBot="1" x14ac:dyDescent="0.3"/>
    <row r="41" spans="1:10" ht="16.5" thickBot="1" x14ac:dyDescent="0.3">
      <c r="A41" s="164" t="s">
        <v>30</v>
      </c>
      <c r="B41" s="165"/>
      <c r="C41" s="165"/>
      <c r="D41" s="165"/>
      <c r="E41" s="165"/>
      <c r="F41" s="165"/>
      <c r="G41" s="165"/>
      <c r="H41" s="165"/>
      <c r="I41" s="165"/>
      <c r="J41" s="166"/>
    </row>
    <row r="42" spans="1:10" ht="16.5" thickBot="1" x14ac:dyDescent="0.3">
      <c r="A42" s="164" t="s">
        <v>29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0" ht="16.5" thickBot="1" x14ac:dyDescent="0.3">
      <c r="A43" s="161" t="s">
        <v>14</v>
      </c>
      <c r="B43" s="162"/>
      <c r="C43" s="162"/>
      <c r="D43" s="162"/>
      <c r="E43" s="162"/>
      <c r="F43" s="162"/>
      <c r="G43" s="162"/>
      <c r="H43" s="162"/>
      <c r="I43" s="162"/>
      <c r="J43" s="163"/>
    </row>
    <row r="44" spans="1:10" ht="15.75" thickBot="1" x14ac:dyDescent="0.3"/>
    <row r="45" spans="1:10" ht="16.5" thickBot="1" x14ac:dyDescent="0.3">
      <c r="A45" s="155" t="s">
        <v>31</v>
      </c>
      <c r="B45" s="156"/>
      <c r="C45" s="80" t="s">
        <v>21</v>
      </c>
      <c r="D45" s="80" t="s">
        <v>22</v>
      </c>
      <c r="E45" s="80" t="s">
        <v>23</v>
      </c>
      <c r="F45" s="80" t="s">
        <v>24</v>
      </c>
      <c r="G45" s="80" t="s">
        <v>25</v>
      </c>
    </row>
    <row r="46" spans="1:10" ht="16.5" thickBot="1" x14ac:dyDescent="0.3">
      <c r="A46" s="78"/>
      <c r="B46" s="78"/>
      <c r="C46" s="80" t="s">
        <v>26</v>
      </c>
      <c r="D46" s="81">
        <v>20</v>
      </c>
      <c r="E46" s="82">
        <v>30</v>
      </c>
      <c r="F46" s="83">
        <v>10</v>
      </c>
      <c r="G46" s="240">
        <f>SUM(D46,E46,F46)</f>
        <v>60</v>
      </c>
    </row>
    <row r="47" spans="1:10" ht="16.5" thickBot="1" x14ac:dyDescent="0.3">
      <c r="A47" s="78"/>
      <c r="B47" s="78"/>
      <c r="C47" s="80" t="s">
        <v>27</v>
      </c>
      <c r="D47" s="84">
        <v>15</v>
      </c>
      <c r="E47" s="85">
        <v>25</v>
      </c>
      <c r="F47" s="86">
        <v>20</v>
      </c>
      <c r="G47" s="241">
        <f t="shared" ref="G47:G49" si="5">SUM(D47,E47,F47)</f>
        <v>60</v>
      </c>
    </row>
    <row r="48" spans="1:10" ht="16.5" thickBot="1" x14ac:dyDescent="0.3">
      <c r="A48" s="78"/>
      <c r="B48" s="78"/>
      <c r="C48" s="80" t="s">
        <v>28</v>
      </c>
      <c r="D48" s="87">
        <v>10</v>
      </c>
      <c r="E48" s="88">
        <v>15</v>
      </c>
      <c r="F48" s="89">
        <v>30</v>
      </c>
      <c r="G48" s="242">
        <f t="shared" si="5"/>
        <v>55</v>
      </c>
    </row>
    <row r="49" spans="1:14" ht="16.5" thickBot="1" x14ac:dyDescent="0.3">
      <c r="A49" s="78"/>
      <c r="B49" s="78"/>
      <c r="C49" s="80" t="s">
        <v>25</v>
      </c>
      <c r="D49" s="244">
        <f>SUM(D46,D47,D48)</f>
        <v>45</v>
      </c>
      <c r="E49" s="245">
        <f t="shared" ref="E49:F49" si="6">SUM(E46,E47,E48)</f>
        <v>70</v>
      </c>
      <c r="F49" s="246">
        <f t="shared" si="6"/>
        <v>60</v>
      </c>
      <c r="G49" s="243">
        <f t="shared" si="5"/>
        <v>175</v>
      </c>
    </row>
    <row r="50" spans="1:14" ht="16.5" thickBot="1" x14ac:dyDescent="0.3">
      <c r="A50" s="78"/>
      <c r="B50" s="78"/>
      <c r="C50" s="78"/>
      <c r="D50" s="78"/>
      <c r="E50" s="78"/>
      <c r="F50" s="78"/>
      <c r="G50" s="78"/>
      <c r="N50" t="s">
        <v>166</v>
      </c>
    </row>
    <row r="51" spans="1:14" ht="16.5" thickBot="1" x14ac:dyDescent="0.3">
      <c r="A51" s="155" t="s">
        <v>32</v>
      </c>
      <c r="B51" s="156"/>
      <c r="C51" s="80" t="s">
        <v>21</v>
      </c>
      <c r="D51" s="90" t="s">
        <v>22</v>
      </c>
      <c r="E51" s="98" t="s">
        <v>23</v>
      </c>
      <c r="F51" s="80" t="s">
        <v>24</v>
      </c>
      <c r="G51" s="58"/>
    </row>
    <row r="52" spans="1:14" ht="16.5" thickBot="1" x14ac:dyDescent="0.3">
      <c r="A52" s="78"/>
      <c r="B52" s="78"/>
      <c r="C52" s="80" t="s">
        <v>26</v>
      </c>
      <c r="D52" s="92">
        <f>45*60/175</f>
        <v>15.428571428571429</v>
      </c>
      <c r="E52" s="93">
        <f>70*60/175</f>
        <v>24</v>
      </c>
      <c r="F52" s="106">
        <f>60*60/175</f>
        <v>20.571428571428573</v>
      </c>
      <c r="G52" s="58"/>
    </row>
    <row r="53" spans="1:14" ht="16.5" thickBot="1" x14ac:dyDescent="0.3">
      <c r="A53" s="78"/>
      <c r="B53" s="78"/>
      <c r="C53" s="107" t="s">
        <v>27</v>
      </c>
      <c r="D53" s="94">
        <f>45*60/175</f>
        <v>15.428571428571429</v>
      </c>
      <c r="E53" s="95">
        <f>70*60/175</f>
        <v>24</v>
      </c>
      <c r="F53" s="108">
        <f>60*60/175</f>
        <v>20.571428571428573</v>
      </c>
      <c r="G53" s="58"/>
    </row>
    <row r="54" spans="1:14" ht="16.5" thickBot="1" x14ac:dyDescent="0.3">
      <c r="A54" s="78"/>
      <c r="B54" s="78"/>
      <c r="C54" s="80" t="s">
        <v>28</v>
      </c>
      <c r="D54" s="109">
        <f>45*55/175</f>
        <v>14.142857142857142</v>
      </c>
      <c r="E54" s="110">
        <f>70*55/175</f>
        <v>22</v>
      </c>
      <c r="F54" s="96">
        <f>60*55/175</f>
        <v>18.857142857142858</v>
      </c>
      <c r="G54" s="58"/>
    </row>
    <row r="55" spans="1:14" ht="16.5" thickBot="1" x14ac:dyDescent="0.3">
      <c r="A55" s="78"/>
      <c r="B55" s="78"/>
      <c r="C55" s="78"/>
      <c r="D55" s="78"/>
      <c r="E55" s="78"/>
      <c r="F55" s="78"/>
      <c r="G55" s="78"/>
    </row>
    <row r="56" spans="1:14" ht="16.5" thickBot="1" x14ac:dyDescent="0.3">
      <c r="A56" s="155" t="s">
        <v>33</v>
      </c>
      <c r="B56" s="157"/>
      <c r="C56" s="80" t="s">
        <v>21</v>
      </c>
      <c r="D56" s="80" t="s">
        <v>22</v>
      </c>
      <c r="E56" s="80" t="s">
        <v>23</v>
      </c>
      <c r="F56" s="80" t="s">
        <v>24</v>
      </c>
      <c r="G56" s="111"/>
    </row>
    <row r="57" spans="1:14" ht="16.5" thickBot="1" x14ac:dyDescent="0.3">
      <c r="A57" s="78"/>
      <c r="B57" s="78"/>
      <c r="C57" s="80" t="s">
        <v>26</v>
      </c>
      <c r="D57" s="96">
        <f>(D46-D52)^2/D52</f>
        <v>1.3544973544973544</v>
      </c>
      <c r="E57" s="96">
        <f t="shared" ref="E57:F57" si="7">(E46-E52)^2/E52</f>
        <v>1.5</v>
      </c>
      <c r="F57" s="96">
        <f t="shared" si="7"/>
        <v>5.4325396825396837</v>
      </c>
      <c r="G57" s="112"/>
    </row>
    <row r="58" spans="1:14" ht="16.5" thickBot="1" x14ac:dyDescent="0.3">
      <c r="A58" s="78"/>
      <c r="B58" s="78"/>
      <c r="C58" s="80" t="s">
        <v>27</v>
      </c>
      <c r="D58" s="96">
        <f t="shared" ref="D58:F58" si="8">(D47-D53)^2/D53</f>
        <v>1.1904761904761918E-2</v>
      </c>
      <c r="E58" s="97">
        <f t="shared" si="8"/>
        <v>4.1666666666666664E-2</v>
      </c>
      <c r="F58" s="96">
        <f t="shared" si="8"/>
        <v>1.5873015873015955E-2</v>
      </c>
      <c r="G58" s="112"/>
    </row>
    <row r="59" spans="1:14" ht="16.5" thickBot="1" x14ac:dyDescent="0.3">
      <c r="A59" s="78"/>
      <c r="B59" s="78"/>
      <c r="C59" s="80" t="s">
        <v>28</v>
      </c>
      <c r="D59" s="113">
        <f t="shared" ref="D59:F59" si="9">(D48-D54)^2/D54</f>
        <v>1.2135642135642133</v>
      </c>
      <c r="E59" s="96">
        <f t="shared" si="9"/>
        <v>2.2272727272727271</v>
      </c>
      <c r="F59" s="96">
        <f t="shared" si="9"/>
        <v>6.5844155844155834</v>
      </c>
      <c r="G59" s="112"/>
    </row>
    <row r="60" spans="1:14" ht="15.75" thickBot="1" x14ac:dyDescent="0.3"/>
    <row r="61" spans="1:14" ht="15.75" thickBot="1" x14ac:dyDescent="0.3">
      <c r="A61" s="5" t="s">
        <v>12</v>
      </c>
      <c r="B61" s="24">
        <f>SUM(D57:F59)</f>
        <v>18.381734006734007</v>
      </c>
    </row>
    <row r="62" spans="1:14" ht="15.75" thickBot="1" x14ac:dyDescent="0.3">
      <c r="A62" s="6" t="s">
        <v>13</v>
      </c>
      <c r="B62" s="6">
        <f>(3-1)*(3-1)</f>
        <v>4</v>
      </c>
    </row>
    <row r="63" spans="1:14" ht="15.75" thickBot="1" x14ac:dyDescent="0.3">
      <c r="A63" s="7" t="s">
        <v>18</v>
      </c>
      <c r="B63" s="25">
        <f>_xlfn.CHISQ.INV.RT(0.05,4)</f>
        <v>9.4877290367811575</v>
      </c>
    </row>
    <row r="64" spans="1:14" ht="15.75" thickBot="1" x14ac:dyDescent="0.3"/>
    <row r="65" spans="1:10" ht="16.5" thickBot="1" x14ac:dyDescent="0.3">
      <c r="A65" s="149" t="s">
        <v>150</v>
      </c>
      <c r="B65" s="150"/>
      <c r="C65" s="150"/>
      <c r="D65" s="150"/>
      <c r="E65" s="150"/>
      <c r="F65" s="150"/>
      <c r="G65" s="150"/>
      <c r="H65" s="150"/>
      <c r="I65" s="150"/>
      <c r="J65" s="151"/>
    </row>
    <row r="66" spans="1:10" ht="16.5" thickBot="1" x14ac:dyDescent="0.3">
      <c r="A66" s="152" t="s">
        <v>34</v>
      </c>
      <c r="B66" s="153"/>
      <c r="C66" s="153"/>
      <c r="D66" s="153"/>
      <c r="E66" s="153"/>
      <c r="F66" s="153"/>
      <c r="G66" s="153"/>
      <c r="H66" s="153"/>
      <c r="I66" s="153"/>
      <c r="J66" s="154"/>
    </row>
    <row r="70" spans="1:10" x14ac:dyDescent="0.25">
      <c r="H70" s="49"/>
    </row>
  </sheetData>
  <mergeCells count="16">
    <mergeCell ref="A1:J1"/>
    <mergeCell ref="A2:J2"/>
    <mergeCell ref="A65:J65"/>
    <mergeCell ref="A66:J66"/>
    <mergeCell ref="A51:B51"/>
    <mergeCell ref="A56:B56"/>
    <mergeCell ref="A8:J8"/>
    <mergeCell ref="A9:J9"/>
    <mergeCell ref="A10:J10"/>
    <mergeCell ref="A43:J43"/>
    <mergeCell ref="A33:J33"/>
    <mergeCell ref="A41:J41"/>
    <mergeCell ref="A42:J42"/>
    <mergeCell ref="A45:B45"/>
    <mergeCell ref="A29:F29"/>
    <mergeCell ref="A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72A4-928B-4505-8B03-16E372566BB4}">
  <dimension ref="A1:Q228"/>
  <sheetViews>
    <sheetView workbookViewId="0">
      <selection activeCell="E10" sqref="E10"/>
    </sheetView>
  </sheetViews>
  <sheetFormatPr defaultRowHeight="15" x14ac:dyDescent="0.25"/>
  <cols>
    <col min="1" max="1" width="14.42578125" bestFit="1" customWidth="1"/>
    <col min="2" max="2" width="15" customWidth="1"/>
    <col min="3" max="3" width="13.42578125" customWidth="1"/>
    <col min="5" max="5" width="28.28515625" customWidth="1"/>
    <col min="6" max="6" width="12" bestFit="1" customWidth="1"/>
    <col min="7" max="7" width="12.42578125" bestFit="1" customWidth="1"/>
    <col min="8" max="8" width="12.140625" bestFit="1" customWidth="1"/>
    <col min="9" max="9" width="14.28515625" bestFit="1" customWidth="1"/>
    <col min="10" max="10" width="13.7109375" bestFit="1" customWidth="1"/>
    <col min="11" max="11" width="14.5703125" bestFit="1" customWidth="1"/>
    <col min="12" max="12" width="6.85546875" bestFit="1" customWidth="1"/>
  </cols>
  <sheetData>
    <row r="1" spans="1:15" ht="15.75" x14ac:dyDescent="0.25">
      <c r="A1" s="12" t="s">
        <v>35</v>
      </c>
    </row>
    <row r="2" spans="1:15" ht="15.75" thickBot="1" x14ac:dyDescent="0.3"/>
    <row r="3" spans="1:15" ht="34.5" customHeight="1" thickBot="1" x14ac:dyDescent="0.3">
      <c r="A3" s="146" t="s">
        <v>130</v>
      </c>
      <c r="B3" s="147"/>
      <c r="C3" s="147"/>
      <c r="D3" s="147"/>
      <c r="E3" s="147"/>
      <c r="F3" s="147"/>
      <c r="G3" s="147"/>
      <c r="H3" s="147"/>
      <c r="I3" s="147"/>
      <c r="J3" s="147"/>
      <c r="K3" s="148"/>
    </row>
    <row r="4" spans="1:15" ht="15.75" thickBot="1" x14ac:dyDescent="0.3"/>
    <row r="5" spans="1:15" ht="16.5" thickBot="1" x14ac:dyDescent="0.3">
      <c r="A5" s="135" t="s">
        <v>36</v>
      </c>
      <c r="B5" s="136" t="s">
        <v>37</v>
      </c>
    </row>
    <row r="6" spans="1:15" ht="15.75" x14ac:dyDescent="0.25">
      <c r="A6" s="137" t="s">
        <v>38</v>
      </c>
      <c r="B6" s="138">
        <v>80</v>
      </c>
    </row>
    <row r="7" spans="1:15" ht="15.75" x14ac:dyDescent="0.25">
      <c r="A7" s="139" t="s">
        <v>39</v>
      </c>
      <c r="B7" s="140">
        <v>85</v>
      </c>
    </row>
    <row r="8" spans="1:15" ht="15.75" x14ac:dyDescent="0.25">
      <c r="A8" s="139" t="s">
        <v>40</v>
      </c>
      <c r="B8" s="140">
        <v>78</v>
      </c>
    </row>
    <row r="9" spans="1:15" ht="15.75" x14ac:dyDescent="0.25">
      <c r="A9" s="139" t="s">
        <v>38</v>
      </c>
      <c r="B9" s="140">
        <v>88</v>
      </c>
    </row>
    <row r="10" spans="1:15" ht="15.75" x14ac:dyDescent="0.25">
      <c r="A10" s="139" t="s">
        <v>39</v>
      </c>
      <c r="B10" s="140">
        <v>90</v>
      </c>
    </row>
    <row r="11" spans="1:15" ht="16.5" thickBot="1" x14ac:dyDescent="0.3">
      <c r="A11" s="141" t="s">
        <v>40</v>
      </c>
      <c r="B11" s="142">
        <v>82</v>
      </c>
    </row>
    <row r="12" spans="1:15" ht="15.75" thickBot="1" x14ac:dyDescent="0.3">
      <c r="A12" s="1"/>
      <c r="B12" s="1"/>
      <c r="K12" s="13"/>
      <c r="L12" s="13"/>
      <c r="M12" s="13"/>
      <c r="N12" s="13"/>
      <c r="O12" s="13"/>
    </row>
    <row r="13" spans="1:15" ht="16.5" thickBot="1" x14ac:dyDescent="0.3">
      <c r="A13" s="184" t="s">
        <v>131</v>
      </c>
      <c r="B13" s="185"/>
      <c r="C13" s="185"/>
      <c r="D13" s="185"/>
      <c r="E13" s="185"/>
      <c r="F13" s="185"/>
      <c r="G13" s="185"/>
      <c r="H13" s="185"/>
      <c r="I13" s="185"/>
      <c r="J13" s="186"/>
      <c r="K13" s="22" t="s">
        <v>134</v>
      </c>
    </row>
    <row r="14" spans="1:15" ht="16.5" thickBot="1" x14ac:dyDescent="0.3">
      <c r="A14" s="184" t="s">
        <v>132</v>
      </c>
      <c r="B14" s="185"/>
      <c r="C14" s="185"/>
      <c r="D14" s="185"/>
      <c r="E14" s="185"/>
      <c r="F14" s="185"/>
      <c r="G14" s="185"/>
      <c r="H14" s="185"/>
      <c r="I14" s="185"/>
      <c r="J14" s="186"/>
      <c r="K14" s="22" t="s">
        <v>135</v>
      </c>
    </row>
    <row r="15" spans="1:15" ht="16.5" thickBot="1" x14ac:dyDescent="0.3">
      <c r="A15" s="184" t="s">
        <v>137</v>
      </c>
      <c r="B15" s="185"/>
      <c r="C15" s="185"/>
      <c r="D15" s="185"/>
      <c r="E15" s="185"/>
      <c r="F15" s="185"/>
      <c r="G15" s="185"/>
      <c r="H15" s="185"/>
      <c r="I15" s="185"/>
      <c r="J15" s="186"/>
      <c r="K15" s="15"/>
    </row>
    <row r="16" spans="1:15" ht="15.75" thickBot="1" x14ac:dyDescent="0.3"/>
    <row r="17" spans="1:17" ht="34.5" customHeight="1" thickBot="1" x14ac:dyDescent="0.3">
      <c r="A17" s="69" t="s">
        <v>143</v>
      </c>
      <c r="B17" s="69" t="s">
        <v>142</v>
      </c>
      <c r="C17" s="69" t="s">
        <v>144</v>
      </c>
      <c r="D17" s="17"/>
      <c r="E17" s="190" t="s">
        <v>44</v>
      </c>
      <c r="F17" s="191"/>
      <c r="L17" s="17"/>
      <c r="M17" s="17"/>
    </row>
    <row r="18" spans="1:17" ht="15.75" x14ac:dyDescent="0.25">
      <c r="A18" s="70">
        <v>81</v>
      </c>
      <c r="B18" s="70">
        <v>99</v>
      </c>
      <c r="C18" s="70">
        <v>92</v>
      </c>
      <c r="D18" s="17"/>
      <c r="M18" s="17"/>
    </row>
    <row r="19" spans="1:17" ht="16.5" thickBot="1" x14ac:dyDescent="0.3">
      <c r="A19" s="71">
        <v>89</v>
      </c>
      <c r="B19" s="71">
        <v>92</v>
      </c>
      <c r="C19" s="71">
        <v>80</v>
      </c>
      <c r="D19" s="17"/>
      <c r="E19" s="68" t="s">
        <v>45</v>
      </c>
      <c r="F19" s="12"/>
      <c r="G19" s="12"/>
      <c r="H19" s="12"/>
      <c r="I19" s="12"/>
      <c r="M19" s="17"/>
    </row>
    <row r="20" spans="1:17" ht="15.75" x14ac:dyDescent="0.25">
      <c r="A20" s="71">
        <v>84</v>
      </c>
      <c r="B20" s="71">
        <v>96</v>
      </c>
      <c r="C20" s="72">
        <v>95</v>
      </c>
      <c r="D20" s="17"/>
      <c r="E20" s="56" t="s">
        <v>46</v>
      </c>
      <c r="F20" s="56" t="s">
        <v>47</v>
      </c>
      <c r="G20" s="56" t="s">
        <v>48</v>
      </c>
      <c r="H20" s="56" t="s">
        <v>43</v>
      </c>
      <c r="I20" s="56" t="s">
        <v>49</v>
      </c>
      <c r="M20" s="17"/>
    </row>
    <row r="21" spans="1:17" ht="15.75" x14ac:dyDescent="0.25">
      <c r="A21" s="71">
        <v>86</v>
      </c>
      <c r="B21" s="71">
        <v>87</v>
      </c>
      <c r="C21" s="71">
        <v>82</v>
      </c>
      <c r="D21" s="17"/>
      <c r="E21" s="58" t="s">
        <v>74</v>
      </c>
      <c r="F21" s="58">
        <v>120</v>
      </c>
      <c r="G21" s="58">
        <v>10814</v>
      </c>
      <c r="H21" s="58">
        <v>90.11666666666666</v>
      </c>
      <c r="I21" s="58">
        <v>38.120728291316517</v>
      </c>
      <c r="M21" s="17"/>
    </row>
    <row r="22" spans="1:17" ht="15.75" x14ac:dyDescent="0.25">
      <c r="A22" s="71">
        <v>99</v>
      </c>
      <c r="B22" s="71">
        <v>94</v>
      </c>
      <c r="C22" s="71">
        <v>85</v>
      </c>
      <c r="D22" s="18"/>
      <c r="E22" s="58" t="s">
        <v>75</v>
      </c>
      <c r="F22" s="58">
        <v>120</v>
      </c>
      <c r="G22" s="58">
        <v>10956</v>
      </c>
      <c r="H22" s="58">
        <v>91.3</v>
      </c>
      <c r="I22" s="58">
        <v>24.917647058823519</v>
      </c>
      <c r="M22" s="17"/>
    </row>
    <row r="23" spans="1:17" ht="16.5" thickBot="1" x14ac:dyDescent="0.3">
      <c r="A23" s="71">
        <v>83</v>
      </c>
      <c r="B23" s="71">
        <v>91</v>
      </c>
      <c r="C23" s="71">
        <v>84</v>
      </c>
      <c r="D23" s="18"/>
      <c r="E23" s="60" t="s">
        <v>136</v>
      </c>
      <c r="F23" s="60">
        <v>120</v>
      </c>
      <c r="G23" s="60">
        <v>10335</v>
      </c>
      <c r="H23" s="60">
        <v>86.125</v>
      </c>
      <c r="I23" s="60">
        <v>29.337184873949578</v>
      </c>
      <c r="M23" s="17"/>
    </row>
    <row r="24" spans="1:17" ht="15.75" x14ac:dyDescent="0.25">
      <c r="A24" s="71">
        <v>95</v>
      </c>
      <c r="B24" s="71">
        <v>94</v>
      </c>
      <c r="C24" s="73">
        <v>79</v>
      </c>
      <c r="D24" s="17"/>
      <c r="M24" s="19"/>
      <c r="N24" s="13"/>
      <c r="O24" s="13"/>
      <c r="P24" s="13"/>
      <c r="Q24" s="13"/>
    </row>
    <row r="25" spans="1:17" ht="15.75" x14ac:dyDescent="0.25">
      <c r="A25" s="71">
        <v>82</v>
      </c>
      <c r="B25" s="71">
        <v>93</v>
      </c>
      <c r="C25" s="71">
        <v>81</v>
      </c>
      <c r="D25" s="17"/>
      <c r="M25" s="17"/>
    </row>
    <row r="26" spans="1:17" ht="16.5" thickBot="1" x14ac:dyDescent="0.3">
      <c r="A26" s="71">
        <v>91</v>
      </c>
      <c r="B26" s="71">
        <v>96</v>
      </c>
      <c r="C26" s="71">
        <v>92</v>
      </c>
      <c r="D26" s="17"/>
      <c r="E26" s="68" t="s">
        <v>50</v>
      </c>
      <c r="F26" s="68"/>
      <c r="G26" s="68"/>
      <c r="H26" s="68"/>
      <c r="I26" s="68"/>
      <c r="J26" s="68"/>
      <c r="K26" s="68"/>
      <c r="M26" s="17"/>
    </row>
    <row r="27" spans="1:17" ht="15.75" x14ac:dyDescent="0.25">
      <c r="A27" s="71">
        <v>90</v>
      </c>
      <c r="B27" s="71">
        <v>89</v>
      </c>
      <c r="C27" s="71">
        <v>88</v>
      </c>
      <c r="D27" s="17"/>
      <c r="E27" s="56" t="s">
        <v>51</v>
      </c>
      <c r="F27" s="56" t="s">
        <v>52</v>
      </c>
      <c r="G27" s="56" t="s">
        <v>53</v>
      </c>
      <c r="H27" s="56" t="s">
        <v>54</v>
      </c>
      <c r="I27" s="56" t="s">
        <v>55</v>
      </c>
      <c r="J27" s="56" t="s">
        <v>56</v>
      </c>
      <c r="K27" s="56" t="s">
        <v>57</v>
      </c>
      <c r="M27" s="17"/>
    </row>
    <row r="28" spans="1:17" ht="15.75" x14ac:dyDescent="0.25">
      <c r="A28" s="73">
        <v>84</v>
      </c>
      <c r="B28" s="73">
        <v>94</v>
      </c>
      <c r="C28" s="71">
        <v>81</v>
      </c>
      <c r="D28" s="17"/>
      <c r="E28" s="58" t="s">
        <v>58</v>
      </c>
      <c r="F28" s="58">
        <v>1764.5722222222194</v>
      </c>
      <c r="G28" s="58">
        <v>2</v>
      </c>
      <c r="H28" s="58">
        <v>882.28611111110968</v>
      </c>
      <c r="I28" s="58">
        <v>28.653231730475429</v>
      </c>
      <c r="J28" s="58">
        <v>2.8797287618678591E-12</v>
      </c>
      <c r="K28" s="58">
        <v>3.0210119052204196</v>
      </c>
      <c r="M28" s="17"/>
    </row>
    <row r="29" spans="1:17" ht="15.75" x14ac:dyDescent="0.25">
      <c r="A29" s="71">
        <v>100</v>
      </c>
      <c r="B29" s="71">
        <v>84</v>
      </c>
      <c r="C29" s="71">
        <v>81</v>
      </c>
      <c r="D29" s="17"/>
      <c r="E29" s="58" t="s">
        <v>59</v>
      </c>
      <c r="F29" s="58">
        <v>10992.691666666666</v>
      </c>
      <c r="G29" s="58">
        <v>357</v>
      </c>
      <c r="H29" s="58">
        <v>30.791853408029876</v>
      </c>
      <c r="I29" s="58"/>
      <c r="J29" s="58"/>
      <c r="K29" s="58"/>
      <c r="M29" s="17"/>
    </row>
    <row r="30" spans="1:17" ht="15.75" x14ac:dyDescent="0.25">
      <c r="A30" s="71">
        <v>93</v>
      </c>
      <c r="B30" s="71">
        <v>92</v>
      </c>
      <c r="C30" s="71">
        <v>89</v>
      </c>
      <c r="D30" s="17"/>
      <c r="E30" s="58"/>
      <c r="F30" s="58"/>
      <c r="G30" s="58"/>
      <c r="H30" s="58"/>
      <c r="I30" s="58"/>
      <c r="J30" s="58"/>
      <c r="K30" s="58"/>
      <c r="M30" s="17"/>
    </row>
    <row r="31" spans="1:17" ht="16.5" thickBot="1" x14ac:dyDescent="0.3">
      <c r="A31" s="71">
        <v>80</v>
      </c>
      <c r="B31" s="71">
        <v>98</v>
      </c>
      <c r="C31" s="71">
        <v>86</v>
      </c>
      <c r="D31" s="17"/>
      <c r="E31" s="60" t="s">
        <v>25</v>
      </c>
      <c r="F31" s="60">
        <v>12757.263888888885</v>
      </c>
      <c r="G31" s="60">
        <v>359</v>
      </c>
      <c r="H31" s="60"/>
      <c r="I31" s="60"/>
      <c r="J31" s="60"/>
      <c r="K31" s="60"/>
      <c r="M31" s="17"/>
    </row>
    <row r="32" spans="1:17" ht="15.75" x14ac:dyDescent="0.25">
      <c r="A32" s="71">
        <v>84</v>
      </c>
      <c r="B32" s="71">
        <v>91</v>
      </c>
      <c r="C32" s="71">
        <v>86</v>
      </c>
      <c r="D32" s="17"/>
      <c r="E32" s="17"/>
      <c r="F32" s="17"/>
      <c r="G32" s="17"/>
      <c r="H32" s="17"/>
      <c r="J32" s="17"/>
      <c r="K32" s="17"/>
      <c r="M32" s="17"/>
    </row>
    <row r="33" spans="1:13" ht="16.5" thickBot="1" x14ac:dyDescent="0.3">
      <c r="A33" s="71">
        <v>91</v>
      </c>
      <c r="B33" s="71">
        <v>94</v>
      </c>
      <c r="C33" s="71">
        <v>90</v>
      </c>
      <c r="D33" s="17"/>
      <c r="E33" s="16"/>
      <c r="F33" s="17"/>
      <c r="G33" s="17"/>
      <c r="H33" s="17"/>
      <c r="J33" s="17"/>
      <c r="K33" s="17"/>
      <c r="M33" s="17"/>
    </row>
    <row r="34" spans="1:13" ht="16.5" thickBot="1" x14ac:dyDescent="0.3">
      <c r="A34" s="73">
        <v>84</v>
      </c>
      <c r="B34" s="73">
        <v>94</v>
      </c>
      <c r="C34" s="71">
        <v>87</v>
      </c>
      <c r="D34" s="17"/>
      <c r="E34" s="192" t="s">
        <v>61</v>
      </c>
      <c r="F34" s="193"/>
      <c r="G34" s="193"/>
      <c r="H34" s="193"/>
      <c r="I34" s="193"/>
      <c r="J34" s="193"/>
      <c r="K34" s="194"/>
    </row>
    <row r="35" spans="1:13" ht="16.5" thickBot="1" x14ac:dyDescent="0.3">
      <c r="A35" s="71">
        <v>82</v>
      </c>
      <c r="B35" s="71">
        <v>99</v>
      </c>
      <c r="C35" s="71">
        <v>95</v>
      </c>
      <c r="D35" s="17"/>
      <c r="E35" s="192" t="s">
        <v>138</v>
      </c>
      <c r="F35" s="193"/>
      <c r="G35" s="193"/>
      <c r="H35" s="193"/>
      <c r="I35" s="193"/>
      <c r="J35" s="193"/>
      <c r="K35" s="194"/>
    </row>
    <row r="36" spans="1:13" ht="16.5" thickBot="1" x14ac:dyDescent="0.3">
      <c r="A36" s="71">
        <v>80</v>
      </c>
      <c r="B36" s="71">
        <v>95</v>
      </c>
      <c r="C36" s="71">
        <v>79</v>
      </c>
      <c r="D36" s="17"/>
      <c r="E36" s="192" t="s">
        <v>139</v>
      </c>
      <c r="F36" s="193"/>
      <c r="G36" s="193"/>
      <c r="H36" s="193"/>
      <c r="I36" s="193"/>
      <c r="J36" s="193"/>
      <c r="K36" s="194"/>
    </row>
    <row r="37" spans="1:13" ht="15.75" x14ac:dyDescent="0.25">
      <c r="A37" s="71">
        <v>87</v>
      </c>
      <c r="B37" s="71">
        <v>84</v>
      </c>
      <c r="C37" s="71">
        <v>81</v>
      </c>
      <c r="D37" s="17"/>
      <c r="E37" s="195" t="s">
        <v>140</v>
      </c>
      <c r="F37" s="196"/>
      <c r="G37" s="196"/>
      <c r="H37" s="196"/>
      <c r="I37" s="196"/>
      <c r="J37" s="196"/>
      <c r="K37" s="197"/>
      <c r="L37" s="13"/>
    </row>
    <row r="38" spans="1:13" ht="16.5" thickBot="1" x14ac:dyDescent="0.3">
      <c r="A38" s="71">
        <v>88</v>
      </c>
      <c r="B38" s="71">
        <v>96</v>
      </c>
      <c r="C38" s="71">
        <v>90</v>
      </c>
      <c r="D38" s="17"/>
      <c r="E38" s="198"/>
      <c r="F38" s="199"/>
      <c r="G38" s="199"/>
      <c r="H38" s="199"/>
      <c r="I38" s="199"/>
      <c r="J38" s="199"/>
      <c r="K38" s="200"/>
    </row>
    <row r="39" spans="1:13" ht="15.75" x14ac:dyDescent="0.25">
      <c r="A39" s="71">
        <v>96</v>
      </c>
      <c r="B39" s="71">
        <v>87</v>
      </c>
      <c r="C39" s="71">
        <v>78</v>
      </c>
      <c r="D39" s="17"/>
      <c r="E39" s="17"/>
      <c r="F39" s="17"/>
      <c r="G39" s="17"/>
      <c r="H39" s="17"/>
      <c r="J39" s="17"/>
      <c r="K39" s="17"/>
      <c r="M39" s="17"/>
    </row>
    <row r="40" spans="1:13" ht="15.75" x14ac:dyDescent="0.25">
      <c r="A40" s="71">
        <v>91</v>
      </c>
      <c r="B40" s="71">
        <v>91</v>
      </c>
      <c r="C40" s="71">
        <v>89</v>
      </c>
      <c r="D40" s="17"/>
      <c r="E40" s="17"/>
      <c r="F40" s="17"/>
      <c r="G40" s="17"/>
      <c r="H40" s="17"/>
      <c r="J40" s="17"/>
      <c r="K40" s="17"/>
      <c r="M40" s="17"/>
    </row>
    <row r="41" spans="1:13" ht="15.75" x14ac:dyDescent="0.25">
      <c r="A41" s="71">
        <v>95</v>
      </c>
      <c r="B41" s="71">
        <v>82</v>
      </c>
      <c r="C41" s="71">
        <v>94</v>
      </c>
      <c r="D41" s="21"/>
      <c r="E41" s="17"/>
      <c r="F41" s="18"/>
      <c r="G41" s="17"/>
      <c r="H41" s="17"/>
      <c r="J41" s="17"/>
      <c r="K41" s="17"/>
      <c r="M41" s="17"/>
    </row>
    <row r="42" spans="1:13" ht="15.75" x14ac:dyDescent="0.25">
      <c r="A42" s="71">
        <v>89</v>
      </c>
      <c r="B42" s="71">
        <v>90</v>
      </c>
      <c r="C42" s="71">
        <v>81</v>
      </c>
      <c r="D42" s="20"/>
      <c r="E42" s="17"/>
      <c r="F42" s="18"/>
      <c r="G42" s="17"/>
      <c r="H42" s="17"/>
      <c r="J42" s="17"/>
      <c r="K42" s="17"/>
      <c r="M42" s="17"/>
    </row>
    <row r="43" spans="1:13" ht="15.75" x14ac:dyDescent="0.25">
      <c r="A43" s="71">
        <v>99</v>
      </c>
      <c r="B43" s="71">
        <v>97</v>
      </c>
      <c r="C43" s="71">
        <v>81</v>
      </c>
      <c r="D43" s="20"/>
      <c r="E43" s="17"/>
      <c r="F43" s="18"/>
      <c r="G43" s="17"/>
      <c r="H43" s="17"/>
      <c r="J43" s="17"/>
      <c r="K43" s="17"/>
      <c r="M43" s="17"/>
    </row>
    <row r="44" spans="1:13" ht="15.75" x14ac:dyDescent="0.25">
      <c r="A44" s="71">
        <v>87</v>
      </c>
      <c r="B44" s="71">
        <v>95</v>
      </c>
      <c r="C44" s="71">
        <v>79</v>
      </c>
      <c r="D44" s="20"/>
      <c r="E44" s="17"/>
      <c r="F44" s="18"/>
      <c r="G44" s="17"/>
      <c r="H44" s="17"/>
      <c r="J44" s="17"/>
      <c r="K44" s="17"/>
      <c r="M44" s="17"/>
    </row>
    <row r="45" spans="1:13" ht="15.75" x14ac:dyDescent="0.25">
      <c r="A45" s="71">
        <v>88</v>
      </c>
      <c r="B45" s="71">
        <v>84</v>
      </c>
      <c r="C45" s="71">
        <v>87</v>
      </c>
      <c r="D45" s="20"/>
      <c r="E45" s="17"/>
      <c r="F45" s="18"/>
      <c r="G45" s="17"/>
      <c r="H45" s="17"/>
      <c r="J45" s="17"/>
      <c r="K45" s="17"/>
      <c r="M45" s="17"/>
    </row>
    <row r="46" spans="1:13" ht="15.75" x14ac:dyDescent="0.25">
      <c r="A46" s="71">
        <v>82</v>
      </c>
      <c r="B46" s="71">
        <v>99</v>
      </c>
      <c r="C46" s="71">
        <v>93</v>
      </c>
      <c r="D46" s="20"/>
      <c r="E46" s="17"/>
      <c r="F46" s="18"/>
      <c r="G46" s="17"/>
      <c r="H46" s="17"/>
      <c r="J46" s="17"/>
      <c r="K46" s="17"/>
      <c r="M46" s="17"/>
    </row>
    <row r="47" spans="1:13" ht="15.75" x14ac:dyDescent="0.25">
      <c r="A47" s="71">
        <v>95</v>
      </c>
      <c r="B47" s="71">
        <v>89</v>
      </c>
      <c r="C47" s="71">
        <v>89</v>
      </c>
      <c r="D47" s="20"/>
      <c r="E47" s="17"/>
      <c r="F47" s="18"/>
      <c r="G47" s="17"/>
      <c r="H47" s="17"/>
      <c r="J47" s="17"/>
      <c r="K47" s="17"/>
      <c r="M47" s="17"/>
    </row>
    <row r="48" spans="1:13" ht="15.75" x14ac:dyDescent="0.25">
      <c r="A48" s="71">
        <v>96</v>
      </c>
      <c r="B48" s="71">
        <v>85</v>
      </c>
      <c r="C48" s="71">
        <v>90</v>
      </c>
      <c r="D48" s="20"/>
      <c r="E48" s="17"/>
      <c r="F48" s="18"/>
      <c r="G48" s="17"/>
      <c r="H48" s="17"/>
      <c r="J48" s="17"/>
      <c r="K48" s="17"/>
      <c r="M48" s="17"/>
    </row>
    <row r="49" spans="1:13" ht="15.75" x14ac:dyDescent="0.25">
      <c r="A49" s="71">
        <v>91</v>
      </c>
      <c r="B49" s="71">
        <v>86</v>
      </c>
      <c r="C49" s="71">
        <v>87</v>
      </c>
      <c r="D49" s="20"/>
      <c r="E49" s="17"/>
      <c r="F49" s="18"/>
      <c r="G49" s="17"/>
      <c r="H49" s="17"/>
      <c r="J49" s="17"/>
      <c r="K49" s="17"/>
      <c r="M49" s="17"/>
    </row>
    <row r="50" spans="1:13" ht="15.75" x14ac:dyDescent="0.25">
      <c r="A50" s="71">
        <v>81</v>
      </c>
      <c r="B50" s="71">
        <v>95</v>
      </c>
      <c r="C50" s="71">
        <v>78</v>
      </c>
      <c r="D50" s="20"/>
      <c r="E50" s="17"/>
      <c r="F50" s="18"/>
      <c r="G50" s="17"/>
      <c r="H50" s="17"/>
      <c r="J50" s="17"/>
      <c r="K50" s="17"/>
      <c r="M50" s="17"/>
    </row>
    <row r="51" spans="1:13" ht="15.75" x14ac:dyDescent="0.25">
      <c r="A51" s="71">
        <v>92</v>
      </c>
      <c r="B51" s="71">
        <v>99</v>
      </c>
      <c r="C51" s="71">
        <v>88</v>
      </c>
      <c r="D51" s="20"/>
      <c r="E51" s="17"/>
      <c r="F51" s="18"/>
      <c r="G51" s="17"/>
      <c r="H51" s="17"/>
      <c r="J51" s="17"/>
      <c r="K51" s="17"/>
      <c r="M51" s="17"/>
    </row>
    <row r="52" spans="1:13" ht="15.75" x14ac:dyDescent="0.25">
      <c r="A52" s="71">
        <v>83</v>
      </c>
      <c r="B52" s="71">
        <v>83</v>
      </c>
      <c r="C52" s="71">
        <v>94</v>
      </c>
      <c r="D52" s="20"/>
      <c r="E52" s="17"/>
      <c r="F52" s="18"/>
      <c r="G52" s="17"/>
      <c r="H52" s="17"/>
      <c r="J52" s="17"/>
      <c r="K52" s="17"/>
      <c r="M52" s="17"/>
    </row>
    <row r="53" spans="1:13" ht="15.75" x14ac:dyDescent="0.25">
      <c r="A53" s="71">
        <v>95</v>
      </c>
      <c r="B53" s="71">
        <v>91</v>
      </c>
      <c r="C53" s="71">
        <v>81</v>
      </c>
      <c r="D53" s="20"/>
      <c r="E53" s="17"/>
      <c r="F53" s="18"/>
      <c r="G53" s="17"/>
      <c r="H53" s="17"/>
      <c r="J53" s="17"/>
      <c r="K53" s="17"/>
      <c r="M53" s="17"/>
    </row>
    <row r="54" spans="1:13" ht="15.75" x14ac:dyDescent="0.25">
      <c r="A54" s="71">
        <v>87</v>
      </c>
      <c r="B54" s="71">
        <v>94</v>
      </c>
      <c r="C54" s="71">
        <v>92</v>
      </c>
      <c r="D54" s="20"/>
      <c r="E54" s="17"/>
      <c r="F54" s="18"/>
      <c r="G54" s="17"/>
      <c r="H54" s="17"/>
      <c r="J54" s="17"/>
      <c r="K54" s="17"/>
      <c r="M54" s="17"/>
    </row>
    <row r="55" spans="1:13" ht="15.75" x14ac:dyDescent="0.25">
      <c r="A55" s="71">
        <v>97</v>
      </c>
      <c r="B55" s="71">
        <v>98</v>
      </c>
      <c r="C55" s="71">
        <v>80</v>
      </c>
      <c r="D55" s="20"/>
      <c r="E55" s="17"/>
      <c r="F55" s="18"/>
      <c r="G55" s="17"/>
      <c r="H55" s="17"/>
      <c r="J55" s="17"/>
      <c r="K55" s="17"/>
      <c r="M55" s="17"/>
    </row>
    <row r="56" spans="1:13" ht="15.75" x14ac:dyDescent="0.25">
      <c r="A56" s="71">
        <v>81</v>
      </c>
      <c r="B56" s="71">
        <v>90</v>
      </c>
      <c r="C56" s="71">
        <v>80</v>
      </c>
      <c r="D56" s="20"/>
      <c r="E56" s="17"/>
      <c r="F56" s="18"/>
      <c r="G56" s="17"/>
      <c r="H56" s="17"/>
      <c r="J56" s="17"/>
      <c r="K56" s="17"/>
      <c r="M56" s="17"/>
    </row>
    <row r="57" spans="1:13" ht="15.75" x14ac:dyDescent="0.25">
      <c r="A57" s="71">
        <v>83</v>
      </c>
      <c r="B57" s="71">
        <v>95</v>
      </c>
      <c r="C57" s="71">
        <v>79</v>
      </c>
      <c r="D57" s="20"/>
      <c r="E57" s="17"/>
      <c r="F57" s="18"/>
      <c r="G57" s="17"/>
      <c r="H57" s="17"/>
      <c r="J57" s="17"/>
      <c r="K57" s="17"/>
      <c r="M57" s="17"/>
    </row>
    <row r="58" spans="1:13" ht="15.75" x14ac:dyDescent="0.25">
      <c r="A58" s="71">
        <v>82</v>
      </c>
      <c r="B58" s="71">
        <v>89</v>
      </c>
      <c r="C58" s="71">
        <v>84</v>
      </c>
      <c r="D58" s="20"/>
      <c r="E58" s="17"/>
      <c r="F58" s="18"/>
      <c r="G58" s="17"/>
      <c r="H58" s="17"/>
      <c r="J58" s="17"/>
      <c r="K58" s="17"/>
      <c r="M58" s="17"/>
    </row>
    <row r="59" spans="1:13" ht="15.75" x14ac:dyDescent="0.25">
      <c r="A59" s="71">
        <v>96</v>
      </c>
      <c r="B59" s="71">
        <v>95</v>
      </c>
      <c r="C59" s="71">
        <v>94</v>
      </c>
      <c r="D59" s="20"/>
      <c r="E59" s="17"/>
      <c r="F59" s="18"/>
      <c r="G59" s="17"/>
      <c r="H59" s="17"/>
      <c r="J59" s="17"/>
      <c r="K59" s="17"/>
      <c r="M59" s="17"/>
    </row>
    <row r="60" spans="1:13" ht="15.75" x14ac:dyDescent="0.25">
      <c r="A60" s="71">
        <v>100</v>
      </c>
      <c r="B60" s="71">
        <v>87</v>
      </c>
      <c r="C60" s="71">
        <v>94</v>
      </c>
      <c r="D60" s="20"/>
      <c r="E60" s="17"/>
      <c r="F60" s="18"/>
      <c r="G60" s="17"/>
      <c r="H60" s="17"/>
      <c r="J60" s="17"/>
      <c r="K60" s="17"/>
      <c r="M60" s="17"/>
    </row>
    <row r="61" spans="1:13" ht="15.75" x14ac:dyDescent="0.25">
      <c r="A61" s="71">
        <v>98</v>
      </c>
      <c r="B61" s="71">
        <v>82</v>
      </c>
      <c r="C61" s="71">
        <v>82</v>
      </c>
      <c r="D61" s="20"/>
      <c r="E61" s="17"/>
      <c r="F61" s="18"/>
      <c r="G61" s="17"/>
      <c r="H61" s="17"/>
      <c r="J61" s="17"/>
      <c r="K61" s="17"/>
      <c r="M61" s="17"/>
    </row>
    <row r="62" spans="1:13" ht="15.75" x14ac:dyDescent="0.25">
      <c r="A62" s="71">
        <v>89</v>
      </c>
      <c r="B62" s="71">
        <v>93</v>
      </c>
      <c r="C62" s="71">
        <v>80</v>
      </c>
      <c r="D62" s="20"/>
      <c r="E62" s="17"/>
      <c r="F62" s="18"/>
      <c r="G62" s="17"/>
      <c r="H62" s="17"/>
      <c r="J62" s="17"/>
      <c r="K62" s="17"/>
      <c r="M62" s="17"/>
    </row>
    <row r="63" spans="1:13" ht="15.75" x14ac:dyDescent="0.25">
      <c r="A63" s="71">
        <v>88</v>
      </c>
      <c r="B63" s="71">
        <v>94</v>
      </c>
      <c r="C63" s="71">
        <v>93</v>
      </c>
      <c r="D63" s="20"/>
      <c r="E63" s="17"/>
      <c r="F63" s="18"/>
      <c r="G63" s="17"/>
      <c r="H63" s="17"/>
      <c r="J63" s="17"/>
      <c r="K63" s="17"/>
      <c r="M63" s="17"/>
    </row>
    <row r="64" spans="1:13" ht="15.75" x14ac:dyDescent="0.25">
      <c r="A64" s="71">
        <v>99</v>
      </c>
      <c r="B64" s="71">
        <v>88</v>
      </c>
      <c r="C64" s="71">
        <v>80</v>
      </c>
      <c r="D64" s="20"/>
      <c r="E64" s="17"/>
      <c r="F64" s="18"/>
      <c r="G64" s="17"/>
      <c r="H64" s="17"/>
      <c r="J64" s="17"/>
      <c r="K64" s="17"/>
      <c r="M64" s="17"/>
    </row>
    <row r="65" spans="1:13" ht="15.75" x14ac:dyDescent="0.25">
      <c r="A65" s="71">
        <v>80</v>
      </c>
      <c r="B65" s="71">
        <v>90</v>
      </c>
      <c r="C65" s="71">
        <v>92</v>
      </c>
      <c r="D65" s="20"/>
      <c r="E65" s="17"/>
      <c r="F65" s="18"/>
      <c r="G65" s="17"/>
      <c r="H65" s="17"/>
      <c r="J65" s="17"/>
      <c r="K65" s="17"/>
      <c r="M65" s="17"/>
    </row>
    <row r="66" spans="1:13" ht="15.75" x14ac:dyDescent="0.25">
      <c r="A66" s="71">
        <v>93</v>
      </c>
      <c r="B66" s="71">
        <v>82</v>
      </c>
      <c r="C66" s="71">
        <v>80</v>
      </c>
      <c r="D66" s="20"/>
      <c r="E66" s="17"/>
      <c r="F66" s="18"/>
      <c r="G66" s="17"/>
      <c r="H66" s="17"/>
      <c r="J66" s="17"/>
      <c r="K66" s="17"/>
      <c r="M66" s="17"/>
    </row>
    <row r="67" spans="1:13" ht="15.75" x14ac:dyDescent="0.25">
      <c r="A67" s="71">
        <v>91</v>
      </c>
      <c r="B67" s="71">
        <v>92</v>
      </c>
      <c r="C67" s="71">
        <v>82</v>
      </c>
      <c r="D67" s="20"/>
      <c r="E67" s="17"/>
      <c r="F67" s="18"/>
      <c r="G67" s="17"/>
      <c r="H67" s="17"/>
      <c r="J67" s="17"/>
      <c r="K67" s="17"/>
      <c r="M67" s="17"/>
    </row>
    <row r="68" spans="1:13" ht="15.75" x14ac:dyDescent="0.25">
      <c r="A68" s="71">
        <v>97</v>
      </c>
      <c r="B68" s="71">
        <v>93</v>
      </c>
      <c r="C68" s="71">
        <v>91</v>
      </c>
      <c r="D68" s="20"/>
      <c r="E68" s="17"/>
      <c r="F68" s="18"/>
      <c r="G68" s="17"/>
      <c r="H68" s="17"/>
      <c r="J68" s="17"/>
      <c r="K68" s="17"/>
      <c r="M68" s="17"/>
    </row>
    <row r="69" spans="1:13" ht="15.75" x14ac:dyDescent="0.25">
      <c r="A69" s="71">
        <v>81</v>
      </c>
      <c r="B69" s="71">
        <v>96</v>
      </c>
      <c r="C69" s="71">
        <v>82</v>
      </c>
      <c r="D69" s="20"/>
      <c r="E69" s="17"/>
      <c r="F69" s="18"/>
      <c r="G69" s="17"/>
      <c r="H69" s="17"/>
      <c r="J69" s="17"/>
      <c r="K69" s="17"/>
      <c r="M69" s="17"/>
    </row>
    <row r="70" spans="1:13" ht="15.75" x14ac:dyDescent="0.25">
      <c r="A70" s="71">
        <v>87</v>
      </c>
      <c r="B70" s="71">
        <v>89</v>
      </c>
      <c r="C70" s="71">
        <v>83</v>
      </c>
      <c r="D70" s="20"/>
      <c r="E70" s="17"/>
      <c r="F70" s="18"/>
      <c r="G70" s="17"/>
      <c r="H70" s="17"/>
      <c r="J70" s="17"/>
      <c r="K70" s="17"/>
      <c r="M70" s="17"/>
    </row>
    <row r="71" spans="1:13" ht="15.75" x14ac:dyDescent="0.25">
      <c r="A71" s="71">
        <v>81</v>
      </c>
      <c r="B71" s="71">
        <v>85</v>
      </c>
      <c r="C71" s="71">
        <v>81</v>
      </c>
      <c r="D71" s="20"/>
      <c r="E71" s="17"/>
      <c r="F71" s="18"/>
      <c r="G71" s="17"/>
      <c r="H71" s="17"/>
      <c r="J71" s="17"/>
      <c r="K71" s="17"/>
      <c r="M71" s="17"/>
    </row>
    <row r="72" spans="1:13" ht="15.75" x14ac:dyDescent="0.25">
      <c r="A72" s="71">
        <v>90</v>
      </c>
      <c r="B72" s="71">
        <v>87</v>
      </c>
      <c r="C72" s="71">
        <v>93</v>
      </c>
      <c r="D72" s="20"/>
      <c r="E72" s="17"/>
      <c r="F72" s="18"/>
      <c r="G72" s="17"/>
      <c r="H72" s="17"/>
      <c r="J72" s="17"/>
      <c r="K72" s="17"/>
      <c r="M72" s="17"/>
    </row>
    <row r="73" spans="1:13" ht="15.75" x14ac:dyDescent="0.25">
      <c r="A73" s="71">
        <v>90</v>
      </c>
      <c r="B73" s="71">
        <v>82</v>
      </c>
      <c r="C73" s="71">
        <v>81</v>
      </c>
      <c r="D73" s="20"/>
      <c r="E73" s="17"/>
      <c r="F73" s="18"/>
      <c r="G73" s="17"/>
      <c r="H73" s="17"/>
      <c r="J73" s="17"/>
      <c r="K73" s="17"/>
      <c r="M73" s="17"/>
    </row>
    <row r="74" spans="1:13" ht="15.75" x14ac:dyDescent="0.25">
      <c r="A74" s="71">
        <v>96</v>
      </c>
      <c r="B74" s="71">
        <v>86</v>
      </c>
      <c r="C74" s="71">
        <v>84</v>
      </c>
      <c r="D74" s="20"/>
      <c r="E74" s="17"/>
      <c r="F74" s="18"/>
      <c r="G74" s="17"/>
      <c r="H74" s="17"/>
      <c r="J74" s="17"/>
      <c r="K74" s="17"/>
      <c r="M74" s="17"/>
    </row>
    <row r="75" spans="1:13" ht="15.75" x14ac:dyDescent="0.25">
      <c r="A75" s="71">
        <v>96</v>
      </c>
      <c r="B75" s="71">
        <v>85</v>
      </c>
      <c r="C75" s="71">
        <v>80</v>
      </c>
      <c r="D75" s="20"/>
      <c r="E75" s="17"/>
      <c r="F75" s="18"/>
      <c r="G75" s="17"/>
      <c r="H75" s="17"/>
      <c r="J75" s="17"/>
      <c r="K75" s="17"/>
      <c r="M75" s="17"/>
    </row>
    <row r="76" spans="1:13" ht="15.75" x14ac:dyDescent="0.25">
      <c r="A76" s="71">
        <v>89</v>
      </c>
      <c r="B76" s="71">
        <v>92</v>
      </c>
      <c r="C76" s="71">
        <v>88</v>
      </c>
      <c r="D76" s="20"/>
      <c r="E76" s="17"/>
      <c r="F76" s="18"/>
      <c r="G76" s="17"/>
      <c r="H76" s="17"/>
      <c r="J76" s="17"/>
      <c r="K76" s="17"/>
      <c r="M76" s="17"/>
    </row>
    <row r="77" spans="1:13" ht="15.75" x14ac:dyDescent="0.25">
      <c r="A77" s="71">
        <v>83</v>
      </c>
      <c r="B77" s="71">
        <v>95</v>
      </c>
      <c r="C77" s="71">
        <v>80</v>
      </c>
      <c r="D77" s="20"/>
      <c r="E77" s="17"/>
      <c r="F77" s="18"/>
      <c r="G77" s="17"/>
      <c r="H77" s="17"/>
      <c r="J77" s="17"/>
      <c r="K77" s="17"/>
      <c r="M77" s="17"/>
    </row>
    <row r="78" spans="1:13" ht="15.75" x14ac:dyDescent="0.25">
      <c r="A78" s="71">
        <v>92</v>
      </c>
      <c r="B78" s="71">
        <v>95</v>
      </c>
      <c r="C78" s="71">
        <v>83</v>
      </c>
      <c r="D78" s="20"/>
      <c r="E78" s="17"/>
      <c r="F78" s="18"/>
      <c r="G78" s="17"/>
      <c r="H78" s="17"/>
      <c r="J78" s="17"/>
      <c r="K78" s="17"/>
      <c r="M78" s="17"/>
    </row>
    <row r="79" spans="1:13" ht="15.75" x14ac:dyDescent="0.25">
      <c r="A79" s="71">
        <v>84</v>
      </c>
      <c r="B79" s="71">
        <v>85</v>
      </c>
      <c r="C79" s="71">
        <v>85</v>
      </c>
      <c r="D79" s="20"/>
      <c r="E79" s="17"/>
      <c r="F79" s="18"/>
      <c r="G79" s="17"/>
      <c r="H79" s="17"/>
      <c r="J79" s="17"/>
      <c r="K79" s="17"/>
      <c r="M79" s="17"/>
    </row>
    <row r="80" spans="1:13" ht="15.75" x14ac:dyDescent="0.25">
      <c r="A80" s="71">
        <v>87</v>
      </c>
      <c r="B80" s="71">
        <v>91</v>
      </c>
      <c r="C80" s="71">
        <v>86</v>
      </c>
      <c r="D80" s="20"/>
      <c r="E80" s="17"/>
      <c r="F80" s="18"/>
      <c r="G80" s="17"/>
      <c r="H80" s="17"/>
      <c r="J80" s="17"/>
      <c r="K80" s="17"/>
      <c r="M80" s="17"/>
    </row>
    <row r="81" spans="1:13" ht="15.75" x14ac:dyDescent="0.25">
      <c r="A81" s="71">
        <v>92</v>
      </c>
      <c r="B81" s="71">
        <v>89</v>
      </c>
      <c r="C81" s="71">
        <v>88</v>
      </c>
      <c r="D81" s="20"/>
      <c r="E81" s="17"/>
      <c r="F81" s="18"/>
      <c r="G81" s="17"/>
      <c r="H81" s="17"/>
      <c r="J81" s="17"/>
      <c r="K81" s="17"/>
      <c r="M81" s="17"/>
    </row>
    <row r="82" spans="1:13" ht="15.75" x14ac:dyDescent="0.25">
      <c r="A82" s="71">
        <v>97</v>
      </c>
      <c r="B82" s="71">
        <v>93</v>
      </c>
      <c r="C82" s="71">
        <v>93</v>
      </c>
      <c r="D82" s="20"/>
      <c r="E82" s="17"/>
      <c r="F82" s="18"/>
      <c r="G82" s="17"/>
      <c r="H82" s="17"/>
      <c r="J82" s="17"/>
      <c r="K82" s="17"/>
      <c r="M82" s="17"/>
    </row>
    <row r="83" spans="1:13" ht="15.75" x14ac:dyDescent="0.25">
      <c r="A83" s="71">
        <v>91</v>
      </c>
      <c r="B83" s="71">
        <v>96</v>
      </c>
      <c r="C83" s="71">
        <v>86</v>
      </c>
      <c r="D83" s="20"/>
      <c r="E83" s="17"/>
      <c r="F83" s="18"/>
      <c r="G83" s="17"/>
      <c r="H83" s="17"/>
      <c r="J83" s="17"/>
      <c r="K83" s="17"/>
      <c r="M83" s="17"/>
    </row>
    <row r="84" spans="1:13" ht="15.75" x14ac:dyDescent="0.25">
      <c r="A84" s="71">
        <v>97</v>
      </c>
      <c r="B84" s="71">
        <v>82</v>
      </c>
      <c r="C84" s="71">
        <v>83</v>
      </c>
      <c r="D84" s="20"/>
      <c r="E84" s="17"/>
      <c r="F84" s="18"/>
      <c r="G84" s="17"/>
      <c r="H84" s="17"/>
      <c r="J84" s="17"/>
      <c r="K84" s="17"/>
      <c r="M84" s="17"/>
    </row>
    <row r="85" spans="1:13" ht="15.75" x14ac:dyDescent="0.25">
      <c r="A85" s="71">
        <v>82</v>
      </c>
      <c r="B85" s="71">
        <v>85</v>
      </c>
      <c r="C85" s="71">
        <v>94</v>
      </c>
      <c r="D85" s="20"/>
      <c r="E85" s="17"/>
      <c r="F85" s="18"/>
      <c r="G85" s="17"/>
      <c r="H85" s="17"/>
      <c r="J85" s="17"/>
      <c r="K85" s="17"/>
      <c r="M85" s="17"/>
    </row>
    <row r="86" spans="1:13" ht="15.75" x14ac:dyDescent="0.25">
      <c r="A86" s="71">
        <v>93</v>
      </c>
      <c r="B86" s="71">
        <v>86</v>
      </c>
      <c r="C86" s="71">
        <v>92</v>
      </c>
      <c r="D86" s="20"/>
      <c r="E86" s="17"/>
      <c r="F86" s="18"/>
      <c r="G86" s="17"/>
      <c r="H86" s="17"/>
      <c r="J86" s="17"/>
      <c r="K86" s="17"/>
      <c r="M86" s="17"/>
    </row>
    <row r="87" spans="1:13" ht="15.75" x14ac:dyDescent="0.25">
      <c r="A87" s="71">
        <v>99</v>
      </c>
      <c r="B87" s="71">
        <v>94</v>
      </c>
      <c r="C87" s="71">
        <v>95</v>
      </c>
      <c r="D87" s="20"/>
      <c r="E87" s="17"/>
      <c r="F87" s="18"/>
      <c r="G87" s="17"/>
      <c r="H87" s="17"/>
      <c r="J87" s="17"/>
      <c r="K87" s="17"/>
      <c r="M87" s="17"/>
    </row>
    <row r="88" spans="1:13" ht="15.75" x14ac:dyDescent="0.25">
      <c r="A88" s="71">
        <v>100</v>
      </c>
      <c r="B88" s="71">
        <v>99</v>
      </c>
      <c r="C88" s="71">
        <v>84</v>
      </c>
      <c r="D88" s="20"/>
      <c r="E88" s="17"/>
      <c r="F88" s="18"/>
      <c r="G88" s="17"/>
      <c r="H88" s="17"/>
      <c r="J88" s="17"/>
      <c r="K88" s="17"/>
      <c r="M88" s="17"/>
    </row>
    <row r="89" spans="1:13" ht="15.75" x14ac:dyDescent="0.25">
      <c r="A89" s="71">
        <v>91</v>
      </c>
      <c r="B89" s="71">
        <v>82</v>
      </c>
      <c r="C89" s="71">
        <v>81</v>
      </c>
      <c r="D89" s="20"/>
      <c r="E89" s="17"/>
      <c r="F89" s="18"/>
      <c r="G89" s="17"/>
      <c r="H89" s="17"/>
      <c r="J89" s="17"/>
      <c r="K89" s="17"/>
      <c r="M89" s="17"/>
    </row>
    <row r="90" spans="1:13" ht="15.75" x14ac:dyDescent="0.25">
      <c r="A90" s="71">
        <v>94</v>
      </c>
      <c r="B90" s="71">
        <v>83</v>
      </c>
      <c r="C90" s="71">
        <v>80</v>
      </c>
      <c r="D90" s="20"/>
      <c r="E90" s="17"/>
      <c r="F90" s="18"/>
      <c r="G90" s="17"/>
      <c r="H90" s="17"/>
      <c r="J90" s="17"/>
      <c r="K90" s="17"/>
      <c r="M90" s="17"/>
    </row>
    <row r="91" spans="1:13" ht="15.75" x14ac:dyDescent="0.25">
      <c r="A91" s="71">
        <v>94</v>
      </c>
      <c r="B91" s="71">
        <v>90</v>
      </c>
      <c r="C91" s="71">
        <v>82</v>
      </c>
      <c r="D91" s="20"/>
      <c r="E91" s="17"/>
      <c r="F91" s="18"/>
      <c r="G91" s="17"/>
      <c r="H91" s="17"/>
      <c r="J91" s="17"/>
      <c r="K91" s="17"/>
      <c r="M91" s="17"/>
    </row>
    <row r="92" spans="1:13" ht="15.75" x14ac:dyDescent="0.25">
      <c r="A92" s="71">
        <v>89</v>
      </c>
      <c r="B92" s="71">
        <v>99</v>
      </c>
      <c r="C92" s="71">
        <v>80</v>
      </c>
      <c r="D92" s="20"/>
      <c r="E92" s="17"/>
      <c r="F92" s="18"/>
      <c r="G92" s="17"/>
      <c r="H92" s="17"/>
      <c r="J92" s="17"/>
      <c r="K92" s="17"/>
      <c r="M92" s="17"/>
    </row>
    <row r="93" spans="1:13" ht="15.75" x14ac:dyDescent="0.25">
      <c r="A93" s="74">
        <v>94</v>
      </c>
      <c r="B93" s="74">
        <v>96</v>
      </c>
      <c r="C93" s="74">
        <v>80</v>
      </c>
    </row>
    <row r="94" spans="1:13" ht="15.75" x14ac:dyDescent="0.25">
      <c r="A94" s="74">
        <v>81</v>
      </c>
      <c r="B94" s="74">
        <v>90</v>
      </c>
      <c r="C94" s="74">
        <v>79</v>
      </c>
    </row>
    <row r="95" spans="1:13" ht="15.75" x14ac:dyDescent="0.25">
      <c r="A95" s="74">
        <v>83</v>
      </c>
      <c r="B95" s="74">
        <v>99</v>
      </c>
      <c r="C95" s="74">
        <v>91</v>
      </c>
    </row>
    <row r="96" spans="1:13" ht="15.75" x14ac:dyDescent="0.25">
      <c r="A96" s="74">
        <v>82</v>
      </c>
      <c r="B96" s="74">
        <v>84</v>
      </c>
      <c r="C96" s="74">
        <v>89</v>
      </c>
    </row>
    <row r="97" spans="1:3" ht="15.75" x14ac:dyDescent="0.25">
      <c r="A97" s="74">
        <v>97</v>
      </c>
      <c r="B97" s="74">
        <v>89</v>
      </c>
      <c r="C97" s="74">
        <v>87</v>
      </c>
    </row>
    <row r="98" spans="1:3" ht="15.75" x14ac:dyDescent="0.25">
      <c r="A98" s="74">
        <v>83</v>
      </c>
      <c r="B98" s="74">
        <v>92</v>
      </c>
      <c r="C98" s="74">
        <v>78</v>
      </c>
    </row>
    <row r="99" spans="1:3" ht="15.75" x14ac:dyDescent="0.25">
      <c r="A99" s="74">
        <v>99</v>
      </c>
      <c r="B99" s="74">
        <v>95</v>
      </c>
      <c r="C99" s="74">
        <v>91</v>
      </c>
    </row>
    <row r="100" spans="1:3" ht="15.75" x14ac:dyDescent="0.25">
      <c r="A100" s="74">
        <v>92</v>
      </c>
      <c r="B100" s="74">
        <v>96</v>
      </c>
      <c r="C100" s="74">
        <v>83</v>
      </c>
    </row>
    <row r="101" spans="1:3" ht="15.75" x14ac:dyDescent="0.25">
      <c r="A101" s="74">
        <v>89</v>
      </c>
      <c r="B101" s="74">
        <v>90</v>
      </c>
      <c r="C101" s="74">
        <v>83</v>
      </c>
    </row>
    <row r="102" spans="1:3" ht="15.75" x14ac:dyDescent="0.25">
      <c r="A102" s="74">
        <v>82</v>
      </c>
      <c r="B102" s="74">
        <v>93</v>
      </c>
      <c r="C102" s="74">
        <v>95</v>
      </c>
    </row>
    <row r="103" spans="1:3" ht="15.75" x14ac:dyDescent="0.25">
      <c r="A103" s="74">
        <v>97</v>
      </c>
      <c r="B103" s="74">
        <v>84</v>
      </c>
      <c r="C103" s="74">
        <v>80</v>
      </c>
    </row>
    <row r="104" spans="1:3" ht="15.75" x14ac:dyDescent="0.25">
      <c r="A104" s="74">
        <v>82</v>
      </c>
      <c r="B104" s="74">
        <v>87</v>
      </c>
      <c r="C104" s="74">
        <v>88</v>
      </c>
    </row>
    <row r="105" spans="1:3" ht="15.75" x14ac:dyDescent="0.25">
      <c r="A105" s="74">
        <v>92</v>
      </c>
      <c r="B105" s="74">
        <v>92</v>
      </c>
      <c r="C105" s="74">
        <v>92</v>
      </c>
    </row>
    <row r="106" spans="1:3" ht="15.75" x14ac:dyDescent="0.25">
      <c r="A106" s="74">
        <v>84</v>
      </c>
      <c r="B106" s="74">
        <v>98</v>
      </c>
      <c r="C106" s="74">
        <v>82</v>
      </c>
    </row>
    <row r="107" spans="1:3" ht="15.75" x14ac:dyDescent="0.25">
      <c r="A107" s="74">
        <v>90</v>
      </c>
      <c r="B107" s="74">
        <v>84</v>
      </c>
      <c r="C107" s="74">
        <v>87</v>
      </c>
    </row>
    <row r="108" spans="1:3" ht="15.75" x14ac:dyDescent="0.25">
      <c r="A108" s="74">
        <v>89</v>
      </c>
      <c r="B108" s="74">
        <v>96</v>
      </c>
      <c r="C108" s="74">
        <v>84</v>
      </c>
    </row>
    <row r="109" spans="1:3" ht="15.75" x14ac:dyDescent="0.25">
      <c r="A109" s="74">
        <v>97</v>
      </c>
      <c r="B109" s="74">
        <v>82</v>
      </c>
      <c r="C109" s="74">
        <v>88</v>
      </c>
    </row>
    <row r="110" spans="1:3" ht="15.75" x14ac:dyDescent="0.25">
      <c r="A110" s="74">
        <v>100</v>
      </c>
      <c r="B110" s="74">
        <v>95</v>
      </c>
      <c r="C110" s="74">
        <v>83</v>
      </c>
    </row>
    <row r="111" spans="1:3" ht="15.75" x14ac:dyDescent="0.25">
      <c r="A111" s="74">
        <v>90</v>
      </c>
      <c r="B111" s="74">
        <v>96</v>
      </c>
      <c r="C111" s="74">
        <v>81</v>
      </c>
    </row>
    <row r="112" spans="1:3" ht="15.75" x14ac:dyDescent="0.25">
      <c r="A112" s="74">
        <v>85</v>
      </c>
      <c r="B112" s="74">
        <v>99</v>
      </c>
      <c r="C112" s="74">
        <v>90</v>
      </c>
    </row>
    <row r="113" spans="1:3" ht="15.75" x14ac:dyDescent="0.25">
      <c r="A113" s="74">
        <v>89</v>
      </c>
      <c r="B113" s="74">
        <v>94</v>
      </c>
      <c r="C113" s="74">
        <v>89</v>
      </c>
    </row>
    <row r="114" spans="1:3" ht="15.75" x14ac:dyDescent="0.25">
      <c r="A114" s="74">
        <v>95</v>
      </c>
      <c r="B114" s="74">
        <v>89</v>
      </c>
      <c r="C114" s="74">
        <v>81</v>
      </c>
    </row>
    <row r="115" spans="1:3" ht="15.75" x14ac:dyDescent="0.25">
      <c r="A115" s="74">
        <v>83</v>
      </c>
      <c r="B115" s="74">
        <v>94</v>
      </c>
      <c r="C115" s="74">
        <v>80</v>
      </c>
    </row>
    <row r="116" spans="1:3" ht="15.75" x14ac:dyDescent="0.25">
      <c r="A116" s="74">
        <v>96</v>
      </c>
      <c r="B116" s="74">
        <v>96</v>
      </c>
      <c r="C116" s="74">
        <v>86</v>
      </c>
    </row>
    <row r="117" spans="1:3" ht="15.75" x14ac:dyDescent="0.25">
      <c r="A117" s="74">
        <v>97</v>
      </c>
      <c r="B117" s="74">
        <v>93</v>
      </c>
      <c r="C117" s="74">
        <v>82</v>
      </c>
    </row>
    <row r="118" spans="1:3" ht="15.75" x14ac:dyDescent="0.25">
      <c r="A118" s="74">
        <v>97</v>
      </c>
      <c r="B118" s="74">
        <v>88</v>
      </c>
      <c r="C118" s="74">
        <v>83</v>
      </c>
    </row>
    <row r="119" spans="1:3" ht="15.75" x14ac:dyDescent="0.25">
      <c r="A119" s="74">
        <v>96</v>
      </c>
      <c r="B119" s="74">
        <v>98</v>
      </c>
      <c r="C119" s="74">
        <v>94</v>
      </c>
    </row>
    <row r="120" spans="1:3" ht="15.75" x14ac:dyDescent="0.25">
      <c r="A120" s="74">
        <v>100</v>
      </c>
      <c r="B120" s="74">
        <v>86</v>
      </c>
      <c r="C120" s="74">
        <v>95</v>
      </c>
    </row>
    <row r="121" spans="1:3" ht="15.75" x14ac:dyDescent="0.25">
      <c r="A121" s="74">
        <v>91</v>
      </c>
      <c r="B121" s="74">
        <v>92</v>
      </c>
      <c r="C121" s="74">
        <v>90</v>
      </c>
    </row>
    <row r="122" spans="1:3" ht="15.75" x14ac:dyDescent="0.25">
      <c r="A122" s="74">
        <v>87</v>
      </c>
      <c r="B122" s="74">
        <v>97</v>
      </c>
      <c r="C122" s="74">
        <v>95</v>
      </c>
    </row>
    <row r="123" spans="1:3" ht="15.75" x14ac:dyDescent="0.25">
      <c r="A123" s="74">
        <v>99</v>
      </c>
      <c r="B123" s="74">
        <v>87</v>
      </c>
      <c r="C123" s="74">
        <v>80</v>
      </c>
    </row>
    <row r="124" spans="1:3" ht="15.75" x14ac:dyDescent="0.25">
      <c r="A124" s="74">
        <v>98</v>
      </c>
      <c r="B124" s="74">
        <v>90</v>
      </c>
      <c r="C124" s="74">
        <v>95</v>
      </c>
    </row>
    <row r="125" spans="1:3" ht="15.75" x14ac:dyDescent="0.25">
      <c r="A125" s="74">
        <v>97</v>
      </c>
      <c r="B125" s="74">
        <v>94</v>
      </c>
      <c r="C125" s="74">
        <v>79</v>
      </c>
    </row>
    <row r="126" spans="1:3" ht="15.75" x14ac:dyDescent="0.25">
      <c r="A126" s="74">
        <v>82</v>
      </c>
      <c r="B126" s="74">
        <v>99</v>
      </c>
      <c r="C126" s="74">
        <v>95</v>
      </c>
    </row>
    <row r="127" spans="1:3" ht="15.75" x14ac:dyDescent="0.25">
      <c r="A127" s="74">
        <v>81</v>
      </c>
      <c r="B127" s="74">
        <v>94</v>
      </c>
      <c r="C127" s="74">
        <v>91</v>
      </c>
    </row>
    <row r="128" spans="1:3" ht="15.75" x14ac:dyDescent="0.25">
      <c r="A128" s="74">
        <v>91</v>
      </c>
      <c r="B128" s="74">
        <v>91</v>
      </c>
      <c r="C128" s="74">
        <v>92</v>
      </c>
    </row>
    <row r="129" spans="1:11" ht="15.75" x14ac:dyDescent="0.25">
      <c r="A129" s="74">
        <v>88</v>
      </c>
      <c r="B129" s="74">
        <v>89</v>
      </c>
      <c r="C129" s="74">
        <v>93</v>
      </c>
    </row>
    <row r="130" spans="1:11" ht="15.75" x14ac:dyDescent="0.25">
      <c r="A130" s="74">
        <v>80</v>
      </c>
      <c r="B130" s="74">
        <v>95</v>
      </c>
      <c r="C130" s="74">
        <v>81</v>
      </c>
    </row>
    <row r="131" spans="1:11" ht="15.75" x14ac:dyDescent="0.25">
      <c r="A131" s="74">
        <v>84</v>
      </c>
      <c r="B131" s="74">
        <v>98</v>
      </c>
      <c r="C131" s="74">
        <v>82</v>
      </c>
    </row>
    <row r="132" spans="1:11" ht="15.75" x14ac:dyDescent="0.25">
      <c r="A132" s="74">
        <v>97</v>
      </c>
      <c r="B132" s="74">
        <v>90</v>
      </c>
      <c r="C132" s="74">
        <v>89</v>
      </c>
    </row>
    <row r="133" spans="1:11" ht="15.75" x14ac:dyDescent="0.25">
      <c r="A133" s="74">
        <v>88</v>
      </c>
      <c r="B133" s="74">
        <v>82</v>
      </c>
      <c r="C133" s="74">
        <v>95</v>
      </c>
    </row>
    <row r="134" spans="1:11" ht="15.75" x14ac:dyDescent="0.25">
      <c r="A134" s="74">
        <v>99</v>
      </c>
      <c r="B134" s="74">
        <v>90</v>
      </c>
      <c r="C134" s="74">
        <v>84</v>
      </c>
    </row>
    <row r="135" spans="1:11" ht="15.75" x14ac:dyDescent="0.25">
      <c r="A135" s="74">
        <v>97</v>
      </c>
      <c r="B135" s="74">
        <v>96</v>
      </c>
      <c r="C135" s="74">
        <v>92</v>
      </c>
    </row>
    <row r="136" spans="1:11" ht="15.75" x14ac:dyDescent="0.25">
      <c r="A136" s="74">
        <v>93</v>
      </c>
      <c r="B136" s="74">
        <v>93</v>
      </c>
      <c r="C136" s="74">
        <v>90</v>
      </c>
    </row>
    <row r="137" spans="1:11" ht="15.75" x14ac:dyDescent="0.25">
      <c r="A137" s="74">
        <v>92</v>
      </c>
      <c r="B137" s="74">
        <v>91</v>
      </c>
      <c r="C137" s="74">
        <v>92</v>
      </c>
    </row>
    <row r="138" spans="1:11" ht="15.75" thickBot="1" x14ac:dyDescent="0.3">
      <c r="B138" s="1"/>
      <c r="C138" s="1"/>
    </row>
    <row r="139" spans="1:11" ht="33" customHeight="1" thickBot="1" x14ac:dyDescent="0.3">
      <c r="A139" s="181" t="s">
        <v>63</v>
      </c>
      <c r="B139" s="182"/>
      <c r="C139" s="182"/>
      <c r="D139" s="182"/>
      <c r="E139" s="182"/>
      <c r="F139" s="182"/>
      <c r="G139" s="182"/>
      <c r="H139" s="182"/>
      <c r="I139" s="182"/>
      <c r="J139" s="182"/>
      <c r="K139" s="183"/>
    </row>
    <row r="140" spans="1:11" x14ac:dyDescent="0.25">
      <c r="E140" s="13"/>
      <c r="F140" s="13"/>
      <c r="G140" s="13"/>
      <c r="H140" s="13"/>
      <c r="I140" s="13"/>
      <c r="J140" s="13"/>
      <c r="K140" s="13"/>
    </row>
    <row r="141" spans="1:11" ht="15.75" x14ac:dyDescent="0.25">
      <c r="B141" s="75" t="s">
        <v>64</v>
      </c>
      <c r="C141" s="75" t="s">
        <v>65</v>
      </c>
    </row>
    <row r="142" spans="1:11" ht="15.75" x14ac:dyDescent="0.25">
      <c r="B142" s="76" t="s">
        <v>66</v>
      </c>
      <c r="C142" s="76">
        <v>45</v>
      </c>
    </row>
    <row r="143" spans="1:11" ht="15.75" x14ac:dyDescent="0.25">
      <c r="B143" s="76" t="s">
        <v>67</v>
      </c>
      <c r="C143" s="76">
        <v>50</v>
      </c>
    </row>
    <row r="144" spans="1:11" ht="15.75" x14ac:dyDescent="0.25">
      <c r="B144" s="76" t="s">
        <v>68</v>
      </c>
      <c r="C144" s="76">
        <v>48</v>
      </c>
    </row>
    <row r="145" spans="1:11" ht="15.75" x14ac:dyDescent="0.25">
      <c r="B145" s="76" t="s">
        <v>66</v>
      </c>
      <c r="C145" s="76">
        <v>47</v>
      </c>
    </row>
    <row r="146" spans="1:11" ht="15.75" x14ac:dyDescent="0.25">
      <c r="B146" s="76" t="s">
        <v>67</v>
      </c>
      <c r="C146" s="76">
        <v>52</v>
      </c>
    </row>
    <row r="147" spans="1:11" ht="15.75" x14ac:dyDescent="0.25">
      <c r="B147" s="76" t="s">
        <v>68</v>
      </c>
      <c r="C147" s="76">
        <v>50</v>
      </c>
    </row>
    <row r="148" spans="1:11" ht="15.75" thickBot="1" x14ac:dyDescent="0.3"/>
    <row r="149" spans="1:11" ht="16.5" thickBot="1" x14ac:dyDescent="0.3">
      <c r="A149" s="187" t="s">
        <v>69</v>
      </c>
      <c r="B149" s="188"/>
      <c r="C149" s="188"/>
      <c r="D149" s="188"/>
      <c r="E149" s="188"/>
      <c r="F149" s="188"/>
      <c r="G149" s="188"/>
      <c r="H149" s="188"/>
      <c r="I149" s="188"/>
      <c r="J149" s="189"/>
      <c r="K149" s="22" t="s">
        <v>141</v>
      </c>
    </row>
    <row r="150" spans="1:11" ht="16.5" thickBot="1" x14ac:dyDescent="0.3">
      <c r="A150" s="184" t="s">
        <v>70</v>
      </c>
      <c r="B150" s="185"/>
      <c r="C150" s="185"/>
      <c r="D150" s="185"/>
      <c r="E150" s="185"/>
      <c r="F150" s="185"/>
      <c r="G150" s="185"/>
      <c r="H150" s="185"/>
      <c r="I150" s="185"/>
      <c r="J150" s="186"/>
      <c r="K150" s="23" t="s">
        <v>135</v>
      </c>
    </row>
    <row r="151" spans="1:11" ht="16.5" thickBot="1" x14ac:dyDescent="0.3">
      <c r="A151" s="184" t="s">
        <v>137</v>
      </c>
      <c r="B151" s="185"/>
      <c r="C151" s="185"/>
      <c r="D151" s="185"/>
      <c r="E151" s="185"/>
      <c r="F151" s="185"/>
      <c r="G151" s="185"/>
      <c r="H151" s="185"/>
      <c r="I151" s="185"/>
      <c r="J151" s="186"/>
    </row>
    <row r="152" spans="1:11" ht="15.75" thickBot="1" x14ac:dyDescent="0.3"/>
    <row r="153" spans="1:11" ht="35.25" customHeight="1" thickBot="1" x14ac:dyDescent="0.3">
      <c r="A153" s="69" t="s">
        <v>145</v>
      </c>
      <c r="B153" s="69" t="s">
        <v>146</v>
      </c>
      <c r="C153" s="69" t="s">
        <v>147</v>
      </c>
      <c r="D153" s="17"/>
      <c r="E153" s="190" t="s">
        <v>44</v>
      </c>
      <c r="F153" s="191"/>
    </row>
    <row r="154" spans="1:11" ht="15.75" x14ac:dyDescent="0.25">
      <c r="A154" s="77">
        <v>48</v>
      </c>
      <c r="B154" s="70">
        <v>47</v>
      </c>
      <c r="C154" s="77">
        <v>54</v>
      </c>
      <c r="D154" s="17"/>
    </row>
    <row r="155" spans="1:11" ht="16.5" thickBot="1" x14ac:dyDescent="0.3">
      <c r="A155" s="74">
        <v>48</v>
      </c>
      <c r="B155" s="71">
        <v>46</v>
      </c>
      <c r="C155" s="74">
        <v>54</v>
      </c>
      <c r="D155" s="17"/>
      <c r="E155" s="68" t="s">
        <v>45</v>
      </c>
      <c r="F155" s="68"/>
      <c r="G155" s="68"/>
      <c r="H155" s="68"/>
      <c r="I155" s="68"/>
    </row>
    <row r="156" spans="1:11" ht="15.75" x14ac:dyDescent="0.25">
      <c r="A156" s="74">
        <v>49</v>
      </c>
      <c r="B156" s="71">
        <v>49</v>
      </c>
      <c r="C156" s="74">
        <v>46</v>
      </c>
      <c r="D156" s="17"/>
      <c r="E156" s="56" t="s">
        <v>46</v>
      </c>
      <c r="F156" s="56" t="s">
        <v>47</v>
      </c>
      <c r="G156" s="56" t="s">
        <v>48</v>
      </c>
      <c r="H156" s="56" t="s">
        <v>43</v>
      </c>
      <c r="I156" s="56" t="s">
        <v>49</v>
      </c>
    </row>
    <row r="157" spans="1:11" ht="15.75" x14ac:dyDescent="0.25">
      <c r="A157" s="74">
        <v>52</v>
      </c>
      <c r="B157" s="71">
        <v>50</v>
      </c>
      <c r="C157" s="74">
        <v>51</v>
      </c>
      <c r="D157" s="17"/>
      <c r="E157" s="58" t="s">
        <v>145</v>
      </c>
      <c r="F157" s="58">
        <v>75</v>
      </c>
      <c r="G157" s="58">
        <v>3708</v>
      </c>
      <c r="H157" s="58">
        <v>49.44</v>
      </c>
      <c r="I157" s="58">
        <v>10.384864864864854</v>
      </c>
    </row>
    <row r="158" spans="1:11" ht="15.75" x14ac:dyDescent="0.25">
      <c r="A158" s="74">
        <v>52</v>
      </c>
      <c r="B158" s="71">
        <v>46</v>
      </c>
      <c r="C158" s="74">
        <v>50</v>
      </c>
      <c r="D158" s="17"/>
      <c r="E158" s="58" t="s">
        <v>146</v>
      </c>
      <c r="F158" s="58">
        <v>75</v>
      </c>
      <c r="G158" s="58">
        <v>3664</v>
      </c>
      <c r="H158" s="58">
        <v>48.853333333333332</v>
      </c>
      <c r="I158" s="58">
        <v>3.8025225225225241</v>
      </c>
    </row>
    <row r="159" spans="1:11" ht="16.5" thickBot="1" x14ac:dyDescent="0.3">
      <c r="A159" s="74">
        <v>55</v>
      </c>
      <c r="B159" s="71">
        <v>46</v>
      </c>
      <c r="C159" s="74">
        <v>53</v>
      </c>
      <c r="D159" s="17"/>
      <c r="E159" s="60" t="s">
        <v>147</v>
      </c>
      <c r="F159" s="60">
        <v>75</v>
      </c>
      <c r="G159" s="60">
        <v>3736</v>
      </c>
      <c r="H159" s="60">
        <v>49.813333333333333</v>
      </c>
      <c r="I159" s="60">
        <v>7.2079279279279262</v>
      </c>
    </row>
    <row r="160" spans="1:11" ht="15.75" x14ac:dyDescent="0.25">
      <c r="A160" s="74">
        <v>51</v>
      </c>
      <c r="B160" s="71">
        <v>50</v>
      </c>
      <c r="C160" s="74">
        <v>48</v>
      </c>
      <c r="D160" s="17"/>
    </row>
    <row r="161" spans="1:11" ht="15.75" x14ac:dyDescent="0.25">
      <c r="A161" s="74">
        <v>46</v>
      </c>
      <c r="B161" s="71">
        <v>48</v>
      </c>
      <c r="C161" s="74">
        <v>47</v>
      </c>
      <c r="D161" s="17"/>
    </row>
    <row r="162" spans="1:11" ht="16.5" thickBot="1" x14ac:dyDescent="0.3">
      <c r="A162" s="74">
        <v>48</v>
      </c>
      <c r="B162" s="71">
        <v>47</v>
      </c>
      <c r="C162" s="74">
        <v>48</v>
      </c>
      <c r="D162" s="17"/>
      <c r="E162" s="68" t="s">
        <v>50</v>
      </c>
      <c r="F162" s="68"/>
      <c r="G162" s="68"/>
      <c r="H162" s="68"/>
      <c r="I162" s="68"/>
      <c r="J162" s="68"/>
      <c r="K162" s="68"/>
    </row>
    <row r="163" spans="1:11" ht="15.75" x14ac:dyDescent="0.25">
      <c r="A163" s="74">
        <v>48</v>
      </c>
      <c r="B163" s="71">
        <v>49</v>
      </c>
      <c r="C163" s="74">
        <v>47</v>
      </c>
      <c r="D163" s="17"/>
      <c r="E163" s="56" t="s">
        <v>51</v>
      </c>
      <c r="F163" s="56" t="s">
        <v>52</v>
      </c>
      <c r="G163" s="56" t="s">
        <v>53</v>
      </c>
      <c r="H163" s="56" t="s">
        <v>54</v>
      </c>
      <c r="I163" s="56" t="s">
        <v>55</v>
      </c>
      <c r="J163" s="56" t="s">
        <v>56</v>
      </c>
      <c r="K163" s="56" t="s">
        <v>57</v>
      </c>
    </row>
    <row r="164" spans="1:11" ht="15.75" x14ac:dyDescent="0.25">
      <c r="A164" s="74">
        <v>46</v>
      </c>
      <c r="B164" s="71">
        <v>49</v>
      </c>
      <c r="C164" s="74">
        <v>49</v>
      </c>
      <c r="D164" s="17"/>
      <c r="E164" s="58" t="s">
        <v>58</v>
      </c>
      <c r="F164" s="58">
        <v>35.128888888892106</v>
      </c>
      <c r="G164" s="58">
        <v>2</v>
      </c>
      <c r="H164" s="58">
        <v>17.564444444446053</v>
      </c>
      <c r="I164" s="58">
        <v>2.4628444384560648</v>
      </c>
      <c r="J164" s="58">
        <v>8.7517242620543723E-2</v>
      </c>
      <c r="K164" s="58">
        <v>3.0365236928513974</v>
      </c>
    </row>
    <row r="165" spans="1:11" ht="15.75" x14ac:dyDescent="0.25">
      <c r="A165" s="74">
        <v>51</v>
      </c>
      <c r="B165" s="71">
        <v>51</v>
      </c>
      <c r="C165" s="74">
        <v>52</v>
      </c>
      <c r="D165" s="17"/>
      <c r="E165" s="58" t="s">
        <v>59</v>
      </c>
      <c r="F165" s="58">
        <v>1583.2533333333324</v>
      </c>
      <c r="G165" s="58">
        <v>222</v>
      </c>
      <c r="H165" s="58">
        <v>7.1317717717717679</v>
      </c>
      <c r="I165" s="58"/>
      <c r="J165" s="58"/>
      <c r="K165" s="58"/>
    </row>
    <row r="166" spans="1:11" ht="15.75" x14ac:dyDescent="0.25">
      <c r="A166" s="74">
        <v>52</v>
      </c>
      <c r="B166" s="71">
        <v>50</v>
      </c>
      <c r="C166" s="74">
        <v>47</v>
      </c>
      <c r="D166" s="17"/>
      <c r="E166" s="58"/>
      <c r="F166" s="58"/>
      <c r="G166" s="58"/>
      <c r="H166" s="58"/>
      <c r="I166" s="58"/>
      <c r="J166" s="58"/>
      <c r="K166" s="58"/>
    </row>
    <row r="167" spans="1:11" ht="16.5" thickBot="1" x14ac:dyDescent="0.3">
      <c r="A167" s="74">
        <v>45</v>
      </c>
      <c r="B167" s="71">
        <v>46</v>
      </c>
      <c r="C167" s="74">
        <v>49</v>
      </c>
      <c r="D167" s="17"/>
      <c r="E167" s="60" t="s">
        <v>25</v>
      </c>
      <c r="F167" s="60">
        <v>1618.3822222222245</v>
      </c>
      <c r="G167" s="60">
        <v>224</v>
      </c>
      <c r="H167" s="60"/>
      <c r="I167" s="60"/>
      <c r="J167" s="60"/>
      <c r="K167" s="60"/>
    </row>
    <row r="168" spans="1:11" ht="16.5" thickBot="1" x14ac:dyDescent="0.3">
      <c r="A168" s="74">
        <v>52</v>
      </c>
      <c r="B168" s="74">
        <v>48</v>
      </c>
      <c r="C168" s="74">
        <v>51</v>
      </c>
      <c r="E168" s="78"/>
      <c r="F168" s="78"/>
      <c r="G168" s="78"/>
      <c r="H168" s="78"/>
      <c r="I168" s="78"/>
      <c r="J168" s="78"/>
      <c r="K168" s="78"/>
    </row>
    <row r="169" spans="1:11" ht="16.5" thickBot="1" x14ac:dyDescent="0.3">
      <c r="A169" s="74">
        <v>46</v>
      </c>
      <c r="B169" s="74">
        <v>48</v>
      </c>
      <c r="C169" s="74">
        <v>52</v>
      </c>
      <c r="E169" s="170" t="s">
        <v>133</v>
      </c>
      <c r="F169" s="171"/>
      <c r="G169" s="78"/>
      <c r="H169" s="78"/>
      <c r="I169" s="79"/>
      <c r="J169" s="78"/>
      <c r="K169" s="78"/>
    </row>
    <row r="170" spans="1:11" ht="16.5" thickBot="1" x14ac:dyDescent="0.3">
      <c r="A170" s="74">
        <v>45</v>
      </c>
      <c r="B170" s="74">
        <v>47</v>
      </c>
      <c r="C170" s="74">
        <v>48</v>
      </c>
    </row>
    <row r="171" spans="1:11" ht="16.5" thickBot="1" x14ac:dyDescent="0.3">
      <c r="A171" s="74">
        <v>48</v>
      </c>
      <c r="B171" s="74">
        <v>47</v>
      </c>
      <c r="C171" s="74">
        <v>47</v>
      </c>
      <c r="E171" s="172" t="s">
        <v>61</v>
      </c>
      <c r="F171" s="173"/>
      <c r="G171" s="173"/>
      <c r="H171" s="173"/>
      <c r="I171" s="173"/>
      <c r="J171" s="173"/>
      <c r="K171" s="174"/>
    </row>
    <row r="172" spans="1:11" ht="16.5" thickBot="1" x14ac:dyDescent="0.3">
      <c r="A172" s="74">
        <v>47</v>
      </c>
      <c r="B172" s="74">
        <v>51</v>
      </c>
      <c r="C172" s="74">
        <v>47</v>
      </c>
      <c r="E172" s="172" t="s">
        <v>148</v>
      </c>
      <c r="F172" s="173"/>
      <c r="G172" s="173"/>
      <c r="H172" s="173"/>
      <c r="I172" s="173"/>
      <c r="J172" s="173"/>
      <c r="K172" s="174"/>
    </row>
    <row r="173" spans="1:11" ht="16.5" thickBot="1" x14ac:dyDescent="0.3">
      <c r="A173" s="74">
        <v>49</v>
      </c>
      <c r="B173" s="74">
        <v>50</v>
      </c>
      <c r="C173" s="74">
        <v>52</v>
      </c>
      <c r="E173" s="172" t="s">
        <v>62</v>
      </c>
      <c r="F173" s="173"/>
      <c r="G173" s="173"/>
      <c r="H173" s="173"/>
      <c r="I173" s="173"/>
      <c r="J173" s="173"/>
      <c r="K173" s="174"/>
    </row>
    <row r="174" spans="1:11" ht="15.75" x14ac:dyDescent="0.25">
      <c r="A174" s="74">
        <v>50</v>
      </c>
      <c r="B174" s="74">
        <v>52</v>
      </c>
      <c r="C174" s="74">
        <v>50</v>
      </c>
      <c r="E174" s="175" t="s">
        <v>71</v>
      </c>
      <c r="F174" s="176"/>
      <c r="G174" s="176"/>
      <c r="H174" s="176"/>
      <c r="I174" s="176"/>
      <c r="J174" s="176"/>
      <c r="K174" s="177"/>
    </row>
    <row r="175" spans="1:11" ht="16.5" thickBot="1" x14ac:dyDescent="0.3">
      <c r="A175" s="74">
        <v>45</v>
      </c>
      <c r="B175" s="74">
        <v>51</v>
      </c>
      <c r="C175" s="74">
        <v>48</v>
      </c>
      <c r="E175" s="178"/>
      <c r="F175" s="179"/>
      <c r="G175" s="179"/>
      <c r="H175" s="179"/>
      <c r="I175" s="179"/>
      <c r="J175" s="179"/>
      <c r="K175" s="180"/>
    </row>
    <row r="176" spans="1:11" ht="15.75" x14ac:dyDescent="0.25">
      <c r="A176" s="74">
        <v>50</v>
      </c>
      <c r="B176" s="74">
        <v>48</v>
      </c>
      <c r="C176" s="74">
        <v>53</v>
      </c>
    </row>
    <row r="177" spans="1:10" ht="15.75" x14ac:dyDescent="0.25">
      <c r="A177" s="74">
        <v>49</v>
      </c>
      <c r="B177" s="74">
        <v>47</v>
      </c>
      <c r="C177" s="74">
        <v>46</v>
      </c>
    </row>
    <row r="178" spans="1:10" ht="15.75" x14ac:dyDescent="0.25">
      <c r="A178" s="74">
        <v>53</v>
      </c>
      <c r="B178" s="74">
        <v>51</v>
      </c>
      <c r="C178" s="74">
        <v>51</v>
      </c>
    </row>
    <row r="179" spans="1:10" ht="15.75" x14ac:dyDescent="0.25">
      <c r="A179" s="74">
        <v>55</v>
      </c>
      <c r="B179" s="74">
        <v>46</v>
      </c>
      <c r="C179" s="74">
        <v>54</v>
      </c>
    </row>
    <row r="180" spans="1:10" ht="15.75" x14ac:dyDescent="0.25">
      <c r="A180" s="74">
        <v>49</v>
      </c>
      <c r="B180" s="74">
        <v>47</v>
      </c>
      <c r="C180" s="74">
        <v>48</v>
      </c>
    </row>
    <row r="181" spans="1:10" ht="15.75" x14ac:dyDescent="0.25">
      <c r="A181" s="74">
        <v>50</v>
      </c>
      <c r="B181" s="74">
        <v>51</v>
      </c>
      <c r="C181" s="74">
        <v>49</v>
      </c>
    </row>
    <row r="182" spans="1:10" ht="15.75" x14ac:dyDescent="0.25">
      <c r="A182" s="74">
        <v>48</v>
      </c>
      <c r="B182" s="74">
        <v>52</v>
      </c>
      <c r="C182" s="74">
        <v>48</v>
      </c>
    </row>
    <row r="183" spans="1:10" ht="15.75" x14ac:dyDescent="0.25">
      <c r="A183" s="74">
        <v>50</v>
      </c>
      <c r="B183" s="74">
        <v>47</v>
      </c>
      <c r="C183" s="74">
        <v>47</v>
      </c>
    </row>
    <row r="184" spans="1:10" ht="15.75" x14ac:dyDescent="0.25">
      <c r="A184" s="74">
        <v>46</v>
      </c>
      <c r="B184" s="74">
        <v>50</v>
      </c>
      <c r="C184" s="74">
        <v>54</v>
      </c>
    </row>
    <row r="185" spans="1:10" ht="15.75" x14ac:dyDescent="0.25">
      <c r="A185" s="74">
        <v>55</v>
      </c>
      <c r="B185" s="74">
        <v>50</v>
      </c>
      <c r="C185" s="74">
        <v>46</v>
      </c>
    </row>
    <row r="186" spans="1:10" ht="15.75" x14ac:dyDescent="0.25">
      <c r="A186" s="74">
        <v>54</v>
      </c>
      <c r="B186" s="74">
        <v>47</v>
      </c>
      <c r="C186" s="74">
        <v>51</v>
      </c>
    </row>
    <row r="187" spans="1:10" ht="15.75" x14ac:dyDescent="0.25">
      <c r="A187" s="74">
        <v>45</v>
      </c>
      <c r="B187" s="74">
        <v>48</v>
      </c>
      <c r="C187" s="74">
        <v>50</v>
      </c>
    </row>
    <row r="188" spans="1:10" ht="15.75" x14ac:dyDescent="0.25">
      <c r="A188" s="74">
        <v>52</v>
      </c>
      <c r="B188" s="74">
        <v>47</v>
      </c>
      <c r="C188" s="74">
        <v>49</v>
      </c>
    </row>
    <row r="189" spans="1:10" ht="15.75" x14ac:dyDescent="0.25">
      <c r="A189" s="74">
        <v>45</v>
      </c>
      <c r="B189" s="74">
        <v>52</v>
      </c>
      <c r="C189" s="74">
        <v>46</v>
      </c>
    </row>
    <row r="190" spans="1:10" ht="15.75" x14ac:dyDescent="0.25">
      <c r="A190" s="74">
        <v>47</v>
      </c>
      <c r="B190" s="74">
        <v>50</v>
      </c>
      <c r="C190" s="74">
        <v>48</v>
      </c>
    </row>
    <row r="191" spans="1:10" ht="15.75" x14ac:dyDescent="0.25">
      <c r="A191" s="74">
        <v>46</v>
      </c>
      <c r="B191" s="74">
        <v>50</v>
      </c>
      <c r="C191" s="74">
        <v>50</v>
      </c>
    </row>
    <row r="192" spans="1:10" ht="15.75" x14ac:dyDescent="0.25">
      <c r="A192" s="74">
        <v>50</v>
      </c>
      <c r="B192" s="74">
        <v>52</v>
      </c>
      <c r="C192" s="74">
        <v>50</v>
      </c>
      <c r="E192" s="19"/>
      <c r="F192" s="19"/>
      <c r="G192" s="19"/>
      <c r="H192" s="19"/>
      <c r="I192" s="19"/>
      <c r="J192" s="19"/>
    </row>
    <row r="193" spans="1:3" ht="15.75" x14ac:dyDescent="0.25">
      <c r="A193" s="74">
        <v>49</v>
      </c>
      <c r="B193" s="74">
        <v>49</v>
      </c>
      <c r="C193" s="74">
        <v>54</v>
      </c>
    </row>
    <row r="194" spans="1:3" ht="15.75" x14ac:dyDescent="0.25">
      <c r="A194" s="74">
        <v>45</v>
      </c>
      <c r="B194" s="74">
        <v>47</v>
      </c>
      <c r="C194" s="74">
        <v>52</v>
      </c>
    </row>
    <row r="195" spans="1:3" ht="15.75" x14ac:dyDescent="0.25">
      <c r="A195" s="74">
        <v>52</v>
      </c>
      <c r="B195" s="74">
        <v>51</v>
      </c>
      <c r="C195" s="74">
        <v>52</v>
      </c>
    </row>
    <row r="196" spans="1:3" ht="15.75" x14ac:dyDescent="0.25">
      <c r="A196" s="74">
        <v>48</v>
      </c>
      <c r="B196" s="74">
        <v>47</v>
      </c>
      <c r="C196" s="74">
        <v>54</v>
      </c>
    </row>
    <row r="197" spans="1:3" ht="15.75" x14ac:dyDescent="0.25">
      <c r="A197" s="74">
        <v>46</v>
      </c>
      <c r="B197" s="74">
        <v>47</v>
      </c>
      <c r="C197" s="74">
        <v>47</v>
      </c>
    </row>
    <row r="198" spans="1:3" ht="15.75" x14ac:dyDescent="0.25">
      <c r="A198" s="74">
        <v>55</v>
      </c>
      <c r="B198" s="74">
        <v>47</v>
      </c>
      <c r="C198" s="74">
        <v>50</v>
      </c>
    </row>
    <row r="199" spans="1:3" ht="15.75" x14ac:dyDescent="0.25">
      <c r="A199" s="74">
        <v>49</v>
      </c>
      <c r="B199" s="74">
        <v>52</v>
      </c>
      <c r="C199" s="74">
        <v>51</v>
      </c>
    </row>
    <row r="200" spans="1:3" ht="15.75" x14ac:dyDescent="0.25">
      <c r="A200" s="74">
        <v>53</v>
      </c>
      <c r="B200" s="74">
        <v>49</v>
      </c>
      <c r="C200" s="74">
        <v>53</v>
      </c>
    </row>
    <row r="201" spans="1:3" ht="15.75" x14ac:dyDescent="0.25">
      <c r="A201" s="74">
        <v>45</v>
      </c>
      <c r="B201" s="74">
        <v>51</v>
      </c>
      <c r="C201" s="74">
        <v>54</v>
      </c>
    </row>
    <row r="202" spans="1:3" ht="15.75" x14ac:dyDescent="0.25">
      <c r="A202" s="74">
        <v>47</v>
      </c>
      <c r="B202" s="74">
        <v>48</v>
      </c>
      <c r="C202" s="74">
        <v>47</v>
      </c>
    </row>
    <row r="203" spans="1:3" ht="15.75" x14ac:dyDescent="0.25">
      <c r="A203" s="74">
        <v>52</v>
      </c>
      <c r="B203" s="74">
        <v>47</v>
      </c>
      <c r="C203" s="74">
        <v>49</v>
      </c>
    </row>
    <row r="204" spans="1:3" ht="15.75" x14ac:dyDescent="0.25">
      <c r="A204" s="74">
        <v>46</v>
      </c>
      <c r="B204" s="74">
        <v>50</v>
      </c>
      <c r="C204" s="74">
        <v>46</v>
      </c>
    </row>
    <row r="205" spans="1:3" ht="15.75" x14ac:dyDescent="0.25">
      <c r="A205" s="74">
        <v>48</v>
      </c>
      <c r="B205" s="74">
        <v>50</v>
      </c>
      <c r="C205" s="74">
        <v>46</v>
      </c>
    </row>
    <row r="206" spans="1:3" ht="15.75" x14ac:dyDescent="0.25">
      <c r="A206" s="74">
        <v>52</v>
      </c>
      <c r="B206" s="74">
        <v>52</v>
      </c>
      <c r="C206" s="74">
        <v>50</v>
      </c>
    </row>
    <row r="207" spans="1:3" ht="15.75" x14ac:dyDescent="0.25">
      <c r="A207" s="74">
        <v>46</v>
      </c>
      <c r="B207" s="74">
        <v>48</v>
      </c>
      <c r="C207" s="74">
        <v>50</v>
      </c>
    </row>
    <row r="208" spans="1:3" ht="15.75" x14ac:dyDescent="0.25">
      <c r="A208" s="74">
        <v>53</v>
      </c>
      <c r="B208" s="74">
        <v>46</v>
      </c>
      <c r="C208" s="74">
        <v>54</v>
      </c>
    </row>
    <row r="209" spans="1:3" ht="15.75" x14ac:dyDescent="0.25">
      <c r="A209" s="74">
        <v>52</v>
      </c>
      <c r="B209" s="74">
        <v>48</v>
      </c>
      <c r="C209" s="74">
        <v>51</v>
      </c>
    </row>
    <row r="210" spans="1:3" ht="15.75" x14ac:dyDescent="0.25">
      <c r="A210" s="74">
        <v>45</v>
      </c>
      <c r="B210" s="74">
        <v>50</v>
      </c>
      <c r="C210" s="74">
        <v>54</v>
      </c>
    </row>
    <row r="211" spans="1:3" ht="15.75" x14ac:dyDescent="0.25">
      <c r="A211" s="74">
        <v>51</v>
      </c>
      <c r="B211" s="74">
        <v>47</v>
      </c>
      <c r="C211" s="74">
        <v>53</v>
      </c>
    </row>
    <row r="212" spans="1:3" ht="15.75" x14ac:dyDescent="0.25">
      <c r="A212" s="74">
        <v>45</v>
      </c>
      <c r="B212" s="74">
        <v>48</v>
      </c>
      <c r="C212" s="74">
        <v>46</v>
      </c>
    </row>
    <row r="213" spans="1:3" ht="15.75" x14ac:dyDescent="0.25">
      <c r="A213" s="74">
        <v>52</v>
      </c>
      <c r="B213" s="74">
        <v>48</v>
      </c>
      <c r="C213" s="74">
        <v>46</v>
      </c>
    </row>
    <row r="214" spans="1:3" ht="15.75" x14ac:dyDescent="0.25">
      <c r="A214" s="74">
        <v>46</v>
      </c>
      <c r="B214" s="74">
        <v>50</v>
      </c>
      <c r="C214" s="74">
        <v>47</v>
      </c>
    </row>
    <row r="215" spans="1:3" ht="15.75" x14ac:dyDescent="0.25">
      <c r="A215" s="74">
        <v>53</v>
      </c>
      <c r="B215" s="74">
        <v>49</v>
      </c>
      <c r="C215" s="74">
        <v>54</v>
      </c>
    </row>
    <row r="216" spans="1:3" ht="15.75" x14ac:dyDescent="0.25">
      <c r="A216" s="74">
        <v>53</v>
      </c>
      <c r="B216" s="74">
        <v>52</v>
      </c>
      <c r="C216" s="74">
        <v>52</v>
      </c>
    </row>
    <row r="217" spans="1:3" ht="15.75" x14ac:dyDescent="0.25">
      <c r="A217" s="74">
        <v>54</v>
      </c>
      <c r="B217" s="74">
        <v>50</v>
      </c>
      <c r="C217" s="74">
        <v>52</v>
      </c>
    </row>
    <row r="218" spans="1:3" ht="15.75" x14ac:dyDescent="0.25">
      <c r="A218" s="74">
        <v>55</v>
      </c>
      <c r="B218" s="74">
        <v>50</v>
      </c>
      <c r="C218" s="74">
        <v>46</v>
      </c>
    </row>
    <row r="219" spans="1:3" ht="15.75" x14ac:dyDescent="0.25">
      <c r="A219" s="74">
        <v>47</v>
      </c>
      <c r="B219" s="74">
        <v>46</v>
      </c>
      <c r="C219" s="74">
        <v>50</v>
      </c>
    </row>
    <row r="220" spans="1:3" ht="15.75" x14ac:dyDescent="0.25">
      <c r="A220" s="74">
        <v>55</v>
      </c>
      <c r="B220" s="74">
        <v>52</v>
      </c>
      <c r="C220" s="74">
        <v>48</v>
      </c>
    </row>
    <row r="221" spans="1:3" ht="15.75" x14ac:dyDescent="0.25">
      <c r="A221" s="74">
        <v>49</v>
      </c>
      <c r="B221" s="74">
        <v>47</v>
      </c>
      <c r="C221" s="74">
        <v>51</v>
      </c>
    </row>
    <row r="222" spans="1:3" ht="15.75" x14ac:dyDescent="0.25">
      <c r="A222" s="74">
        <v>53</v>
      </c>
      <c r="B222" s="74">
        <v>49</v>
      </c>
      <c r="C222" s="74">
        <v>51</v>
      </c>
    </row>
    <row r="223" spans="1:3" ht="15.75" x14ac:dyDescent="0.25">
      <c r="A223" s="74">
        <v>47</v>
      </c>
      <c r="B223" s="74">
        <v>52</v>
      </c>
      <c r="C223" s="74">
        <v>48</v>
      </c>
    </row>
    <row r="224" spans="1:3" ht="15.75" x14ac:dyDescent="0.25">
      <c r="A224" s="74">
        <v>54</v>
      </c>
      <c r="B224" s="74">
        <v>48</v>
      </c>
      <c r="C224" s="74">
        <v>47</v>
      </c>
    </row>
    <row r="225" spans="1:3" ht="15.75" x14ac:dyDescent="0.25">
      <c r="A225" s="74">
        <v>47</v>
      </c>
      <c r="B225" s="74">
        <v>46</v>
      </c>
      <c r="C225" s="74">
        <v>53</v>
      </c>
    </row>
    <row r="226" spans="1:3" ht="15.75" x14ac:dyDescent="0.25">
      <c r="A226" s="74">
        <v>45</v>
      </c>
      <c r="B226" s="74">
        <v>47</v>
      </c>
      <c r="C226" s="74">
        <v>46</v>
      </c>
    </row>
    <row r="227" spans="1:3" ht="15.75" x14ac:dyDescent="0.25">
      <c r="A227" s="74">
        <v>53</v>
      </c>
      <c r="B227" s="74">
        <v>49</v>
      </c>
      <c r="C227" s="74">
        <v>50</v>
      </c>
    </row>
    <row r="228" spans="1:3" ht="15.75" x14ac:dyDescent="0.25">
      <c r="A228" s="74">
        <v>49</v>
      </c>
      <c r="B228" s="74">
        <v>52</v>
      </c>
      <c r="C228" s="74">
        <v>52</v>
      </c>
    </row>
  </sheetData>
  <mergeCells count="19">
    <mergeCell ref="E153:F153"/>
    <mergeCell ref="A15:J15"/>
    <mergeCell ref="E34:K34"/>
    <mergeCell ref="E35:K35"/>
    <mergeCell ref="E36:K36"/>
    <mergeCell ref="E37:K38"/>
    <mergeCell ref="E17:F17"/>
    <mergeCell ref="A3:K3"/>
    <mergeCell ref="A139:K139"/>
    <mergeCell ref="A151:J151"/>
    <mergeCell ref="A149:J149"/>
    <mergeCell ref="A150:J150"/>
    <mergeCell ref="A13:J13"/>
    <mergeCell ref="A14:J14"/>
    <mergeCell ref="E169:F169"/>
    <mergeCell ref="E171:K171"/>
    <mergeCell ref="E173:K173"/>
    <mergeCell ref="E174:K175"/>
    <mergeCell ref="E172:K17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15BB-4B7D-4440-A90B-2A458576B2FC}">
  <dimension ref="A1:K104"/>
  <sheetViews>
    <sheetView workbookViewId="0">
      <selection activeCell="F6" sqref="F6"/>
    </sheetView>
  </sheetViews>
  <sheetFormatPr defaultRowHeight="15" x14ac:dyDescent="0.25"/>
  <cols>
    <col min="1" max="1" width="10.85546875" customWidth="1"/>
    <col min="2" max="2" width="11.5703125" customWidth="1"/>
    <col min="3" max="3" width="12" bestFit="1" customWidth="1"/>
    <col min="6" max="6" width="45.140625" bestFit="1" customWidth="1"/>
    <col min="7" max="8" width="11.85546875" bestFit="1" customWidth="1"/>
  </cols>
  <sheetData>
    <row r="1" spans="1:11" ht="16.5" thickBot="1" x14ac:dyDescent="0.3">
      <c r="A1" s="170" t="s">
        <v>72</v>
      </c>
      <c r="B1" s="210"/>
      <c r="C1" s="210"/>
      <c r="D1" s="210"/>
      <c r="E1" s="210"/>
      <c r="F1" s="210"/>
      <c r="G1" s="210"/>
      <c r="H1" s="210"/>
      <c r="I1" s="210"/>
      <c r="J1" s="210"/>
      <c r="K1" s="171"/>
    </row>
    <row r="2" spans="1:11" ht="15.75" thickBo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33.75" customHeight="1" thickBot="1" x14ac:dyDescent="0.3">
      <c r="A3" s="181" t="s">
        <v>73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</row>
    <row r="4" spans="1:11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6.5" thickBot="1" x14ac:dyDescent="0.3">
      <c r="A5" s="27"/>
      <c r="B5" s="38" t="s">
        <v>74</v>
      </c>
      <c r="C5" s="39" t="s">
        <v>75</v>
      </c>
      <c r="D5" s="27"/>
      <c r="E5" s="27"/>
      <c r="F5" s="27"/>
      <c r="G5" s="27"/>
      <c r="H5" s="27"/>
      <c r="I5" s="27"/>
      <c r="J5" s="27"/>
      <c r="K5" s="27"/>
    </row>
    <row r="6" spans="1:11" ht="15.75" x14ac:dyDescent="0.25">
      <c r="A6" s="27"/>
      <c r="B6" s="36">
        <v>75</v>
      </c>
      <c r="C6" s="36">
        <v>82</v>
      </c>
      <c r="D6" s="27"/>
      <c r="E6" s="27"/>
      <c r="F6" s="27"/>
      <c r="G6" s="27"/>
      <c r="H6" s="27"/>
      <c r="I6" s="27"/>
      <c r="J6" s="27"/>
      <c r="K6" s="27"/>
    </row>
    <row r="7" spans="1:11" ht="15.75" x14ac:dyDescent="0.25">
      <c r="A7" s="27"/>
      <c r="B7" s="37">
        <v>80</v>
      </c>
      <c r="C7" s="37">
        <v>78</v>
      </c>
      <c r="D7" s="27"/>
      <c r="E7" s="27"/>
      <c r="F7" s="27"/>
      <c r="G7" s="27"/>
      <c r="H7" s="27"/>
      <c r="I7" s="27"/>
      <c r="J7" s="27"/>
      <c r="K7" s="27"/>
    </row>
    <row r="8" spans="1:11" ht="15.75" thickBo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ht="16.5" thickBot="1" x14ac:dyDescent="0.3">
      <c r="A9" s="164" t="s">
        <v>76</v>
      </c>
      <c r="B9" s="165"/>
      <c r="C9" s="165"/>
      <c r="D9" s="165"/>
      <c r="E9" s="165"/>
      <c r="F9" s="165"/>
      <c r="G9" s="165"/>
      <c r="H9" s="165"/>
      <c r="I9" s="165"/>
      <c r="J9" s="165"/>
      <c r="K9" s="166"/>
    </row>
    <row r="10" spans="1:11" ht="16.5" thickBot="1" x14ac:dyDescent="0.3">
      <c r="A10" s="184" t="s">
        <v>77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6"/>
    </row>
    <row r="11" spans="1:11" ht="15.75" thickBot="1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ht="16.5" thickBot="1" x14ac:dyDescent="0.3">
      <c r="A12" s="164" t="s">
        <v>151</v>
      </c>
      <c r="B12" s="165"/>
      <c r="C12" s="165"/>
      <c r="D12" s="165"/>
      <c r="E12" s="165"/>
      <c r="F12" s="165"/>
      <c r="G12" s="165"/>
      <c r="H12" s="165"/>
      <c r="I12" s="165"/>
      <c r="J12" s="166"/>
      <c r="K12" s="28" t="s">
        <v>41</v>
      </c>
    </row>
    <row r="13" spans="1:11" ht="16.5" thickBot="1" x14ac:dyDescent="0.3">
      <c r="A13" s="184" t="s">
        <v>152</v>
      </c>
      <c r="B13" s="185"/>
      <c r="C13" s="185"/>
      <c r="D13" s="185"/>
      <c r="E13" s="185"/>
      <c r="F13" s="185"/>
      <c r="G13" s="185"/>
      <c r="H13" s="185"/>
      <c r="I13" s="185"/>
      <c r="J13" s="186"/>
      <c r="K13" s="29" t="s">
        <v>42</v>
      </c>
    </row>
    <row r="14" spans="1:11" ht="15.75" thickBot="1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6.5" thickBot="1" x14ac:dyDescent="0.3">
      <c r="A15" s="21"/>
      <c r="B15" s="32" t="s">
        <v>74</v>
      </c>
      <c r="C15" s="32" t="s">
        <v>75</v>
      </c>
      <c r="D15" s="27"/>
      <c r="E15" s="27"/>
      <c r="F15" s="170" t="s">
        <v>78</v>
      </c>
      <c r="G15" s="210"/>
      <c r="H15" s="171"/>
      <c r="I15" s="21"/>
      <c r="J15" s="21"/>
      <c r="K15" s="17"/>
    </row>
    <row r="16" spans="1:11" ht="16.5" thickBot="1" x14ac:dyDescent="0.3">
      <c r="A16" s="17"/>
      <c r="B16" s="34">
        <v>89</v>
      </c>
      <c r="C16" s="34">
        <v>90</v>
      </c>
      <c r="D16" s="27"/>
      <c r="E16" s="27"/>
      <c r="I16" s="17"/>
      <c r="J16" s="17"/>
      <c r="K16" s="17"/>
    </row>
    <row r="17" spans="1:11" ht="15.75" x14ac:dyDescent="0.25">
      <c r="A17" s="17"/>
      <c r="B17" s="35">
        <v>90</v>
      </c>
      <c r="C17" s="35">
        <v>89</v>
      </c>
      <c r="D17" s="27"/>
      <c r="E17" s="27"/>
      <c r="F17" s="55"/>
      <c r="G17" s="56" t="s">
        <v>74</v>
      </c>
      <c r="H17" s="56" t="s">
        <v>75</v>
      </c>
      <c r="I17" s="17"/>
      <c r="J17" s="17"/>
      <c r="K17" s="17"/>
    </row>
    <row r="18" spans="1:11" ht="15.75" x14ac:dyDescent="0.25">
      <c r="A18" s="17"/>
      <c r="B18" s="35">
        <v>81</v>
      </c>
      <c r="C18" s="35">
        <v>87</v>
      </c>
      <c r="D18" s="27"/>
      <c r="E18" s="27"/>
      <c r="F18" s="57" t="s">
        <v>79</v>
      </c>
      <c r="G18" s="58">
        <v>89.066666666666663</v>
      </c>
      <c r="H18" s="58">
        <v>87.6</v>
      </c>
      <c r="I18" s="17"/>
      <c r="J18" s="17"/>
      <c r="K18" s="17"/>
    </row>
    <row r="19" spans="1:11" ht="15.75" x14ac:dyDescent="0.25">
      <c r="A19" s="17"/>
      <c r="B19" s="35">
        <v>93</v>
      </c>
      <c r="C19" s="35">
        <v>86</v>
      </c>
      <c r="D19" s="27"/>
      <c r="E19" s="27"/>
      <c r="F19" s="57" t="s">
        <v>49</v>
      </c>
      <c r="G19" s="58">
        <v>31.512643678160909</v>
      </c>
      <c r="H19" s="58">
        <v>15.834482758620695</v>
      </c>
      <c r="I19" s="17"/>
      <c r="J19" s="17"/>
      <c r="K19" s="17"/>
    </row>
    <row r="20" spans="1:11" ht="15.75" x14ac:dyDescent="0.25">
      <c r="A20" s="17"/>
      <c r="B20" s="35">
        <v>93</v>
      </c>
      <c r="C20" s="35">
        <v>91</v>
      </c>
      <c r="D20" s="27"/>
      <c r="E20" s="27"/>
      <c r="F20" s="57" t="s">
        <v>80</v>
      </c>
      <c r="G20" s="58">
        <v>30</v>
      </c>
      <c r="H20" s="58">
        <v>30</v>
      </c>
      <c r="I20" s="17"/>
      <c r="J20" s="17"/>
      <c r="K20" s="17"/>
    </row>
    <row r="21" spans="1:11" ht="15.75" x14ac:dyDescent="0.25">
      <c r="A21" s="17"/>
      <c r="B21" s="35">
        <v>83</v>
      </c>
      <c r="C21" s="35">
        <v>93</v>
      </c>
      <c r="D21" s="27"/>
      <c r="E21" s="27"/>
      <c r="F21" s="57" t="s">
        <v>81</v>
      </c>
      <c r="G21" s="58">
        <v>0</v>
      </c>
      <c r="H21" s="58"/>
      <c r="I21" s="17"/>
      <c r="J21" s="17"/>
      <c r="K21" s="17"/>
    </row>
    <row r="22" spans="1:11" ht="15.75" x14ac:dyDescent="0.25">
      <c r="A22" s="17"/>
      <c r="B22" s="35">
        <v>96</v>
      </c>
      <c r="C22" s="35">
        <v>82</v>
      </c>
      <c r="D22" s="27"/>
      <c r="E22" s="27"/>
      <c r="F22" s="57" t="s">
        <v>53</v>
      </c>
      <c r="G22" s="58">
        <v>52</v>
      </c>
      <c r="H22" s="58"/>
      <c r="I22" s="17"/>
      <c r="J22" s="17"/>
      <c r="K22" s="17"/>
    </row>
    <row r="23" spans="1:11" ht="15.75" x14ac:dyDescent="0.25">
      <c r="A23" s="17"/>
      <c r="B23" s="35">
        <v>95</v>
      </c>
      <c r="C23" s="35">
        <v>95</v>
      </c>
      <c r="D23" s="27"/>
      <c r="E23" s="27"/>
      <c r="F23" s="57" t="s">
        <v>82</v>
      </c>
      <c r="G23" s="58">
        <v>1.1674686734620545</v>
      </c>
      <c r="H23" s="58"/>
      <c r="I23" s="17"/>
      <c r="J23" s="17"/>
      <c r="K23" s="17"/>
    </row>
    <row r="24" spans="1:11" ht="15.75" x14ac:dyDescent="0.25">
      <c r="A24" s="17"/>
      <c r="B24" s="35">
        <v>98</v>
      </c>
      <c r="C24" s="35">
        <v>82</v>
      </c>
      <c r="D24" s="27"/>
      <c r="E24" s="27"/>
      <c r="F24" s="57" t="s">
        <v>83</v>
      </c>
      <c r="G24" s="58">
        <v>0.12417334105695607</v>
      </c>
      <c r="H24" s="58"/>
      <c r="I24" s="17"/>
      <c r="J24" s="17"/>
      <c r="K24" s="17"/>
    </row>
    <row r="25" spans="1:11" ht="15.75" x14ac:dyDescent="0.25">
      <c r="A25" s="17"/>
      <c r="B25" s="35">
        <v>86</v>
      </c>
      <c r="C25" s="35">
        <v>86</v>
      </c>
      <c r="D25" s="27"/>
      <c r="E25" s="27"/>
      <c r="F25" s="57" t="s">
        <v>84</v>
      </c>
      <c r="G25" s="58">
        <v>1.6746891537260258</v>
      </c>
      <c r="H25" s="58"/>
      <c r="I25" s="17"/>
      <c r="J25" s="17"/>
      <c r="K25" s="17"/>
    </row>
    <row r="26" spans="1:11" ht="15.75" x14ac:dyDescent="0.25">
      <c r="A26" s="17"/>
      <c r="B26" s="35">
        <v>83</v>
      </c>
      <c r="C26" s="35">
        <v>92</v>
      </c>
      <c r="D26" s="27"/>
      <c r="E26" s="27"/>
      <c r="F26" s="63" t="s">
        <v>85</v>
      </c>
      <c r="G26" s="64">
        <v>0.24834668211391214</v>
      </c>
      <c r="H26" s="58"/>
      <c r="I26" s="17"/>
      <c r="J26" s="17"/>
      <c r="K26" s="17"/>
    </row>
    <row r="27" spans="1:11" ht="16.5" thickBot="1" x14ac:dyDescent="0.3">
      <c r="A27" s="17"/>
      <c r="B27" s="35">
        <v>93</v>
      </c>
      <c r="C27" s="35">
        <v>83</v>
      </c>
      <c r="D27" s="27"/>
      <c r="E27" s="27"/>
      <c r="F27" s="59" t="s">
        <v>86</v>
      </c>
      <c r="G27" s="60">
        <v>2.0066468050616861</v>
      </c>
      <c r="H27" s="60"/>
      <c r="I27" s="17"/>
      <c r="J27" s="17"/>
      <c r="K27" s="17"/>
    </row>
    <row r="28" spans="1:11" ht="15.75" x14ac:dyDescent="0.25">
      <c r="A28" s="17"/>
      <c r="B28" s="35">
        <v>90</v>
      </c>
      <c r="C28" s="35">
        <v>87</v>
      </c>
      <c r="D28" s="27"/>
      <c r="E28" s="27"/>
      <c r="F28" s="33"/>
      <c r="G28" s="33"/>
      <c r="H28" s="33"/>
      <c r="I28" s="17"/>
      <c r="J28" s="17"/>
      <c r="K28" s="17"/>
    </row>
    <row r="29" spans="1:11" ht="15.75" x14ac:dyDescent="0.25">
      <c r="A29" s="17"/>
      <c r="B29" s="35">
        <v>92</v>
      </c>
      <c r="C29" s="35">
        <v>91</v>
      </c>
      <c r="D29" s="27"/>
      <c r="E29" s="27"/>
      <c r="F29" s="33"/>
      <c r="G29" s="33"/>
      <c r="H29" s="33"/>
      <c r="I29" s="17"/>
      <c r="J29" s="17"/>
      <c r="K29" s="17"/>
    </row>
    <row r="30" spans="1:11" ht="15.75" x14ac:dyDescent="0.25">
      <c r="A30" s="17"/>
      <c r="B30" s="35">
        <v>98</v>
      </c>
      <c r="C30" s="35">
        <v>88</v>
      </c>
      <c r="D30" s="27"/>
      <c r="E30" s="27"/>
      <c r="F30" s="27"/>
      <c r="G30" s="27"/>
      <c r="H30" s="27"/>
      <c r="I30" s="17"/>
      <c r="J30" s="17"/>
      <c r="K30" s="17"/>
    </row>
    <row r="31" spans="1:11" ht="15.75" x14ac:dyDescent="0.25">
      <c r="A31" s="17"/>
      <c r="B31" s="35">
        <v>89</v>
      </c>
      <c r="C31" s="35">
        <v>84</v>
      </c>
      <c r="D31" s="27"/>
      <c r="E31" s="27"/>
      <c r="F31" s="27"/>
      <c r="G31" s="27"/>
      <c r="H31" s="27"/>
      <c r="I31" s="17"/>
      <c r="J31" s="17"/>
      <c r="K31" s="17"/>
    </row>
    <row r="32" spans="1:11" ht="15.75" x14ac:dyDescent="0.25">
      <c r="A32" s="17"/>
      <c r="B32" s="35">
        <v>85</v>
      </c>
      <c r="C32" s="35">
        <v>91</v>
      </c>
      <c r="D32" s="27"/>
      <c r="E32" s="27"/>
      <c r="F32" s="27"/>
      <c r="G32" s="27"/>
      <c r="H32" s="27"/>
      <c r="I32" s="17"/>
      <c r="J32" s="17"/>
      <c r="K32" s="17"/>
    </row>
    <row r="33" spans="1:11" ht="15.75" x14ac:dyDescent="0.25">
      <c r="A33" s="17"/>
      <c r="B33" s="35">
        <v>88</v>
      </c>
      <c r="C33" s="35">
        <v>92</v>
      </c>
      <c r="D33" s="27"/>
      <c r="E33" s="27"/>
      <c r="F33" s="27"/>
      <c r="G33" s="27"/>
      <c r="H33" s="27"/>
      <c r="I33" s="17"/>
      <c r="J33" s="17"/>
      <c r="K33" s="17"/>
    </row>
    <row r="34" spans="1:11" ht="15.75" x14ac:dyDescent="0.25">
      <c r="A34" s="17"/>
      <c r="B34" s="35">
        <v>80</v>
      </c>
      <c r="C34" s="35">
        <v>88</v>
      </c>
      <c r="D34" s="27"/>
      <c r="E34" s="27"/>
      <c r="F34" s="31"/>
      <c r="G34" s="31"/>
      <c r="H34" s="31"/>
      <c r="I34" s="17"/>
      <c r="J34" s="17"/>
      <c r="K34" s="17"/>
    </row>
    <row r="35" spans="1:11" ht="15.75" x14ac:dyDescent="0.25">
      <c r="A35" s="17"/>
      <c r="B35" s="35">
        <v>87</v>
      </c>
      <c r="C35" s="35">
        <v>85</v>
      </c>
      <c r="D35" s="27"/>
      <c r="E35" s="27"/>
      <c r="F35" s="27"/>
      <c r="G35" s="27"/>
      <c r="H35" s="27"/>
      <c r="I35" s="17"/>
      <c r="J35" s="17"/>
      <c r="K35" s="17"/>
    </row>
    <row r="36" spans="1:11" ht="15.75" x14ac:dyDescent="0.25">
      <c r="A36" s="17"/>
      <c r="B36" s="35">
        <v>92</v>
      </c>
      <c r="C36" s="35">
        <v>93</v>
      </c>
      <c r="D36" s="27"/>
      <c r="E36" s="27"/>
      <c r="F36" s="27"/>
      <c r="G36" s="27"/>
      <c r="H36" s="27"/>
      <c r="I36" s="17"/>
      <c r="J36" s="17"/>
      <c r="K36" s="17"/>
    </row>
    <row r="37" spans="1:11" ht="15.75" x14ac:dyDescent="0.25">
      <c r="A37" s="17"/>
      <c r="B37" s="35">
        <v>82</v>
      </c>
      <c r="C37" s="35">
        <v>83</v>
      </c>
      <c r="D37" s="27"/>
      <c r="E37" s="27"/>
      <c r="F37" s="27"/>
      <c r="G37" s="27"/>
      <c r="H37" s="27"/>
      <c r="I37" s="17"/>
      <c r="J37" s="17"/>
      <c r="K37" s="17"/>
    </row>
    <row r="38" spans="1:11" ht="15.75" x14ac:dyDescent="0.25">
      <c r="A38" s="17"/>
      <c r="B38" s="35">
        <v>91</v>
      </c>
      <c r="C38" s="35">
        <v>85</v>
      </c>
      <c r="D38" s="27"/>
      <c r="E38" s="27"/>
      <c r="F38" s="27"/>
      <c r="G38" s="27"/>
      <c r="H38" s="27"/>
      <c r="I38" s="17"/>
      <c r="J38" s="17"/>
      <c r="K38" s="17"/>
    </row>
    <row r="39" spans="1:11" ht="15.75" x14ac:dyDescent="0.25">
      <c r="A39" s="17"/>
      <c r="B39" s="35">
        <v>85</v>
      </c>
      <c r="C39" s="35">
        <v>92</v>
      </c>
      <c r="D39" s="27"/>
      <c r="E39" s="27"/>
      <c r="F39" s="27"/>
      <c r="G39" s="27"/>
      <c r="H39" s="27"/>
      <c r="I39" s="17"/>
      <c r="J39" s="17"/>
      <c r="K39" s="17"/>
    </row>
    <row r="40" spans="1:11" ht="15.75" x14ac:dyDescent="0.25">
      <c r="A40" s="17"/>
      <c r="B40" s="35">
        <v>83</v>
      </c>
      <c r="C40" s="35">
        <v>83</v>
      </c>
      <c r="D40" s="27"/>
      <c r="E40" s="27"/>
      <c r="F40" s="27"/>
      <c r="G40" s="27"/>
      <c r="H40" s="27"/>
      <c r="I40" s="17"/>
      <c r="J40" s="17"/>
      <c r="K40" s="17"/>
    </row>
    <row r="41" spans="1:11" ht="15.75" x14ac:dyDescent="0.25">
      <c r="A41" s="17"/>
      <c r="B41" s="35">
        <v>97</v>
      </c>
      <c r="C41" s="35">
        <v>82</v>
      </c>
      <c r="D41" s="27"/>
      <c r="E41" s="27"/>
      <c r="F41" s="27"/>
      <c r="G41" s="27"/>
      <c r="H41" s="27"/>
      <c r="I41" s="17"/>
      <c r="J41" s="17"/>
      <c r="K41" s="17"/>
    </row>
    <row r="42" spans="1:11" ht="15.75" x14ac:dyDescent="0.25">
      <c r="A42" s="17"/>
      <c r="B42" s="35">
        <v>91</v>
      </c>
      <c r="C42" s="35">
        <v>87</v>
      </c>
      <c r="D42" s="27"/>
      <c r="E42" s="27"/>
      <c r="F42" s="27"/>
      <c r="G42" s="27"/>
      <c r="H42" s="27"/>
      <c r="I42" s="17"/>
      <c r="J42" s="17"/>
      <c r="K42" s="17"/>
    </row>
    <row r="43" spans="1:11" ht="15.75" x14ac:dyDescent="0.25">
      <c r="A43" s="17"/>
      <c r="B43" s="35">
        <v>98</v>
      </c>
      <c r="C43" s="35">
        <v>84</v>
      </c>
      <c r="D43" s="27"/>
      <c r="E43" s="27"/>
      <c r="F43" s="27"/>
      <c r="G43" s="27"/>
      <c r="H43" s="27"/>
      <c r="I43" s="17"/>
      <c r="J43" s="17"/>
      <c r="K43" s="17"/>
    </row>
    <row r="44" spans="1:11" ht="15.75" x14ac:dyDescent="0.25">
      <c r="A44" s="17"/>
      <c r="B44" s="35">
        <v>82</v>
      </c>
      <c r="C44" s="35">
        <v>84</v>
      </c>
      <c r="D44" s="27"/>
      <c r="E44" s="27"/>
      <c r="F44" s="27"/>
      <c r="G44" s="27"/>
      <c r="H44" s="27"/>
      <c r="I44" s="17"/>
      <c r="J44" s="17"/>
      <c r="K44" s="17"/>
    </row>
    <row r="45" spans="1:11" ht="15.75" x14ac:dyDescent="0.25">
      <c r="A45" s="17"/>
      <c r="B45" s="35">
        <v>82</v>
      </c>
      <c r="C45" s="35">
        <v>93</v>
      </c>
      <c r="D45" s="27"/>
      <c r="E45" s="27"/>
      <c r="F45" s="27"/>
      <c r="G45" s="27"/>
      <c r="H45" s="27"/>
      <c r="I45" s="17"/>
      <c r="J45" s="17"/>
      <c r="K45" s="17"/>
    </row>
    <row r="46" spans="1:11" ht="15.75" thickBot="1" x14ac:dyDescent="0.3">
      <c r="A46" s="17"/>
      <c r="B46" s="30"/>
      <c r="C46" s="30"/>
      <c r="D46" s="27"/>
      <c r="E46" s="27"/>
      <c r="F46" s="27"/>
      <c r="G46" s="27"/>
      <c r="H46" s="27"/>
      <c r="I46" s="17"/>
      <c r="J46" s="17"/>
      <c r="K46" s="17"/>
    </row>
    <row r="47" spans="1:11" ht="16.5" thickBot="1" x14ac:dyDescent="0.3">
      <c r="A47" s="65" t="s">
        <v>43</v>
      </c>
      <c r="B47" s="66">
        <f>AVERAGE(B16:B45)</f>
        <v>89.066666666666663</v>
      </c>
      <c r="C47" s="66">
        <f>AVERAGE(C16:C45)</f>
        <v>87.6</v>
      </c>
      <c r="D47" s="27"/>
      <c r="E47" s="27"/>
      <c r="F47" s="27"/>
      <c r="G47" s="27"/>
      <c r="H47" s="27"/>
      <c r="I47" s="17"/>
      <c r="J47" s="17"/>
      <c r="K47" s="17"/>
    </row>
    <row r="48" spans="1:11" ht="16.5" thickBot="1" x14ac:dyDescent="0.3">
      <c r="A48" s="67" t="s">
        <v>49</v>
      </c>
      <c r="B48" s="66">
        <f>_xlfn.VAR.S(B16:B45)</f>
        <v>31.512643678160909</v>
      </c>
      <c r="C48" s="66">
        <f>_xlfn.VAR.S(C16:C45)</f>
        <v>15.834482758620695</v>
      </c>
      <c r="D48" s="27"/>
      <c r="E48" s="27"/>
      <c r="F48" s="27"/>
      <c r="G48" s="27"/>
      <c r="H48" s="27"/>
      <c r="I48" s="17"/>
      <c r="J48" s="17"/>
      <c r="K48" s="17"/>
    </row>
    <row r="49" spans="1:11" ht="15.75" thickBot="1" x14ac:dyDescent="0.3">
      <c r="A49" s="26"/>
      <c r="B49" s="18"/>
      <c r="C49" s="18"/>
      <c r="D49" s="17"/>
      <c r="E49" s="17"/>
      <c r="F49" s="17"/>
      <c r="G49" s="17"/>
      <c r="H49" s="17"/>
      <c r="I49" s="17"/>
      <c r="J49" s="17"/>
      <c r="K49" s="17"/>
    </row>
    <row r="50" spans="1:11" ht="16.5" thickBot="1" x14ac:dyDescent="0.3">
      <c r="A50" s="211" t="s">
        <v>153</v>
      </c>
      <c r="B50" s="212"/>
      <c r="C50" s="212"/>
      <c r="D50" s="212"/>
      <c r="E50" s="213"/>
      <c r="F50" s="8"/>
    </row>
    <row r="51" spans="1:11" ht="15.75" thickBot="1" x14ac:dyDescent="0.3"/>
    <row r="52" spans="1:11" ht="16.5" thickBot="1" x14ac:dyDescent="0.3">
      <c r="A52" s="152" t="s">
        <v>154</v>
      </c>
      <c r="B52" s="153"/>
      <c r="C52" s="153"/>
      <c r="D52" s="153"/>
      <c r="E52" s="153"/>
      <c r="F52" s="153"/>
      <c r="G52" s="153"/>
      <c r="H52" s="153"/>
      <c r="I52" s="153"/>
      <c r="J52" s="154"/>
    </row>
    <row r="53" spans="1:11" ht="16.5" thickBot="1" x14ac:dyDescent="0.3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6"/>
    </row>
    <row r="54" spans="1:11" ht="16.5" thickBot="1" x14ac:dyDescent="0.3">
      <c r="A54" s="204" t="s">
        <v>155</v>
      </c>
      <c r="B54" s="205"/>
      <c r="C54" s="205"/>
      <c r="D54" s="205"/>
      <c r="E54" s="205"/>
      <c r="F54" s="205"/>
      <c r="G54" s="205"/>
      <c r="H54" s="205"/>
      <c r="I54" s="205"/>
      <c r="J54" s="206"/>
    </row>
    <row r="56" spans="1:11" ht="15.75" thickBot="1" x14ac:dyDescent="0.3"/>
    <row r="57" spans="1:11" ht="29.25" customHeight="1" thickBot="1" x14ac:dyDescent="0.3">
      <c r="A57" s="181" t="s">
        <v>88</v>
      </c>
      <c r="B57" s="182"/>
      <c r="C57" s="182"/>
      <c r="D57" s="182"/>
      <c r="E57" s="182"/>
      <c r="F57" s="182"/>
      <c r="G57" s="182"/>
      <c r="H57" s="182"/>
      <c r="I57" s="182"/>
      <c r="J57" s="182"/>
      <c r="K57" s="183"/>
    </row>
    <row r="58" spans="1:11" ht="15.75" thickBot="1" x14ac:dyDescent="0.3"/>
    <row r="59" spans="1:11" ht="16.5" thickBot="1" x14ac:dyDescent="0.3">
      <c r="B59" s="43" t="s">
        <v>89</v>
      </c>
      <c r="C59" s="41" t="s">
        <v>90</v>
      </c>
    </row>
    <row r="60" spans="1:11" ht="15.75" x14ac:dyDescent="0.25">
      <c r="B60" s="42">
        <v>12.5</v>
      </c>
      <c r="C60" s="40">
        <v>14.2</v>
      </c>
    </row>
    <row r="61" spans="1:11" ht="15.75" x14ac:dyDescent="0.25">
      <c r="B61" s="40">
        <v>11.8</v>
      </c>
      <c r="C61" s="40">
        <v>13.9</v>
      </c>
    </row>
    <row r="62" spans="1:11" ht="15.75" thickBot="1" x14ac:dyDescent="0.3"/>
    <row r="63" spans="1:11" ht="16.5" thickBot="1" x14ac:dyDescent="0.3">
      <c r="A63" s="184" t="s">
        <v>91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6"/>
    </row>
    <row r="65" spans="1:11" ht="15.75" thickBot="1" x14ac:dyDescent="0.3"/>
    <row r="66" spans="1:11" ht="16.5" thickBot="1" x14ac:dyDescent="0.3">
      <c r="A66" s="184" t="s">
        <v>92</v>
      </c>
      <c r="B66" s="185"/>
      <c r="C66" s="185"/>
      <c r="D66" s="185"/>
      <c r="E66" s="185"/>
      <c r="F66" s="185"/>
      <c r="G66" s="185"/>
      <c r="H66" s="185"/>
      <c r="I66" s="185"/>
      <c r="J66" s="186"/>
      <c r="K66" s="28" t="s">
        <v>41</v>
      </c>
    </row>
    <row r="67" spans="1:11" ht="16.5" thickBot="1" x14ac:dyDescent="0.3">
      <c r="A67" s="184" t="s">
        <v>93</v>
      </c>
      <c r="B67" s="185"/>
      <c r="C67" s="185"/>
      <c r="D67" s="185"/>
      <c r="E67" s="185"/>
      <c r="F67" s="185"/>
      <c r="G67" s="185"/>
      <c r="H67" s="185"/>
      <c r="I67" s="185"/>
      <c r="J67" s="186"/>
      <c r="K67" s="29" t="s">
        <v>42</v>
      </c>
    </row>
    <row r="68" spans="1:11" ht="15.75" thickBot="1" x14ac:dyDescent="0.3"/>
    <row r="69" spans="1:11" ht="16.5" thickBot="1" x14ac:dyDescent="0.3">
      <c r="B69" s="47" t="s">
        <v>89</v>
      </c>
      <c r="C69" s="47" t="s">
        <v>90</v>
      </c>
    </row>
    <row r="70" spans="1:11" ht="15.75" x14ac:dyDescent="0.25">
      <c r="B70" s="45">
        <v>21.586422137261572</v>
      </c>
      <c r="C70" s="45">
        <v>24.292219076191323</v>
      </c>
    </row>
    <row r="71" spans="1:11" ht="16.5" thickBot="1" x14ac:dyDescent="0.3">
      <c r="B71" s="46">
        <v>12.876739545319285</v>
      </c>
      <c r="C71" s="46">
        <v>20.485418083853645</v>
      </c>
    </row>
    <row r="72" spans="1:11" ht="16.5" thickBot="1" x14ac:dyDescent="0.3">
      <c r="B72" s="46">
        <v>12.855422542716301</v>
      </c>
      <c r="C72" s="46">
        <v>19.842805941160442</v>
      </c>
      <c r="F72" s="201" t="s">
        <v>78</v>
      </c>
      <c r="G72" s="202"/>
      <c r="H72" s="203"/>
    </row>
    <row r="73" spans="1:11" ht="16.5" thickBot="1" x14ac:dyDescent="0.3">
      <c r="B73" s="46">
        <v>19.594210512237467</v>
      </c>
      <c r="C73" s="46">
        <v>15.151030541216674</v>
      </c>
    </row>
    <row r="74" spans="1:11" ht="15.75" x14ac:dyDescent="0.25">
      <c r="B74" s="46">
        <v>20.772068673633658</v>
      </c>
      <c r="C74" s="46">
        <v>9.980394426226006</v>
      </c>
      <c r="F74" s="55"/>
      <c r="G74" s="56" t="s">
        <v>89</v>
      </c>
      <c r="H74" s="56" t="s">
        <v>90</v>
      </c>
    </row>
    <row r="75" spans="1:11" ht="15.75" x14ac:dyDescent="0.25">
      <c r="B75" s="46">
        <v>20.416688287631452</v>
      </c>
      <c r="C75" s="46">
        <v>21.543992029256533</v>
      </c>
      <c r="F75" s="57" t="s">
        <v>79</v>
      </c>
      <c r="G75" s="58">
        <v>16.513444612255942</v>
      </c>
      <c r="H75" s="58">
        <v>16.175149862171381</v>
      </c>
    </row>
    <row r="76" spans="1:11" ht="15.75" x14ac:dyDescent="0.25">
      <c r="B76" s="46">
        <v>10.252549040089718</v>
      </c>
      <c r="C76" s="46">
        <v>17.601840742402256</v>
      </c>
      <c r="F76" s="57" t="s">
        <v>49</v>
      </c>
      <c r="G76" s="58">
        <v>19.306402224432912</v>
      </c>
      <c r="H76" s="58">
        <v>24.020637714511924</v>
      </c>
    </row>
    <row r="77" spans="1:11" ht="15.75" x14ac:dyDescent="0.25">
      <c r="B77" s="46">
        <v>11.409178636974083</v>
      </c>
      <c r="C77" s="46">
        <v>15.71527969443855</v>
      </c>
      <c r="F77" s="57" t="s">
        <v>80</v>
      </c>
      <c r="G77" s="58">
        <v>25</v>
      </c>
      <c r="H77" s="58">
        <v>25</v>
      </c>
    </row>
    <row r="78" spans="1:11" ht="15.75" x14ac:dyDescent="0.25">
      <c r="B78" s="46">
        <v>22.246470924275762</v>
      </c>
      <c r="C78" s="46">
        <v>15.074648032501138</v>
      </c>
      <c r="F78" s="57" t="s">
        <v>81</v>
      </c>
      <c r="G78" s="58">
        <v>0</v>
      </c>
      <c r="H78" s="58"/>
    </row>
    <row r="79" spans="1:11" ht="15.75" x14ac:dyDescent="0.25">
      <c r="B79" s="46">
        <v>9.7824859784542397</v>
      </c>
      <c r="C79" s="46">
        <v>10.202755977454327</v>
      </c>
      <c r="F79" s="57" t="s">
        <v>53</v>
      </c>
      <c r="G79" s="58">
        <v>47</v>
      </c>
      <c r="H79" s="58"/>
    </row>
    <row r="80" spans="1:11" ht="15.75" x14ac:dyDescent="0.25">
      <c r="B80" s="46">
        <v>22.371653815047289</v>
      </c>
      <c r="C80" s="46">
        <v>9.6688834538985873</v>
      </c>
      <c r="F80" s="57" t="s">
        <v>82</v>
      </c>
      <c r="G80" s="58">
        <v>0.25697196929326022</v>
      </c>
      <c r="H80" s="58"/>
    </row>
    <row r="81" spans="1:8" ht="15.75" x14ac:dyDescent="0.25">
      <c r="B81" s="46">
        <v>21.930449514603705</v>
      </c>
      <c r="C81" s="46">
        <v>12.833451226372368</v>
      </c>
      <c r="F81" s="57" t="s">
        <v>83</v>
      </c>
      <c r="G81" s="58">
        <v>0.39916102899100464</v>
      </c>
      <c r="H81" s="58"/>
    </row>
    <row r="82" spans="1:8" ht="15.75" x14ac:dyDescent="0.25">
      <c r="B82" s="46">
        <v>15.061771774324605</v>
      </c>
      <c r="C82" s="46">
        <v>11.977266295643687</v>
      </c>
      <c r="F82" s="57" t="s">
        <v>84</v>
      </c>
      <c r="G82" s="58">
        <v>1.6779267216418625</v>
      </c>
      <c r="H82" s="58"/>
    </row>
    <row r="83" spans="1:8" ht="15.75" x14ac:dyDescent="0.25">
      <c r="B83" s="46">
        <v>11.693657821460373</v>
      </c>
      <c r="C83" s="46">
        <v>14.450233011872932</v>
      </c>
      <c r="F83" s="63" t="s">
        <v>85</v>
      </c>
      <c r="G83" s="64">
        <v>0.79832205798200928</v>
      </c>
      <c r="H83" s="58"/>
    </row>
    <row r="84" spans="1:8" ht="16.5" thickBot="1" x14ac:dyDescent="0.3">
      <c r="B84" s="46">
        <v>15.828401160333211</v>
      </c>
      <c r="C84" s="46">
        <v>24.349410210525814</v>
      </c>
      <c r="F84" s="59" t="s">
        <v>86</v>
      </c>
      <c r="G84" s="60">
        <v>2.0117405137297668</v>
      </c>
      <c r="H84" s="60"/>
    </row>
    <row r="85" spans="1:8" ht="15.75" x14ac:dyDescent="0.25">
      <c r="B85" s="46">
        <v>15.329247405225843</v>
      </c>
      <c r="C85" s="46">
        <v>12.935110537309086</v>
      </c>
    </row>
    <row r="86" spans="1:8" ht="15.75" x14ac:dyDescent="0.25">
      <c r="B86" s="46">
        <v>13.198956356538471</v>
      </c>
      <c r="C86" s="46">
        <v>10.918084323258231</v>
      </c>
    </row>
    <row r="87" spans="1:8" ht="15.75" x14ac:dyDescent="0.25">
      <c r="B87" s="46">
        <v>11.236075858444714</v>
      </c>
      <c r="C87" s="46">
        <v>23.74628413616287</v>
      </c>
    </row>
    <row r="88" spans="1:8" ht="15.75" x14ac:dyDescent="0.25">
      <c r="B88" s="46">
        <v>19.366991642600571</v>
      </c>
      <c r="C88" s="46">
        <v>18.946702374242733</v>
      </c>
    </row>
    <row r="89" spans="1:8" ht="15.75" x14ac:dyDescent="0.25">
      <c r="B89" s="46">
        <v>16.538066899154309</v>
      </c>
      <c r="C89" s="46">
        <v>10.831322337084615</v>
      </c>
    </row>
    <row r="90" spans="1:8" ht="15.75" x14ac:dyDescent="0.25">
      <c r="B90" s="46">
        <v>17.179311940324904</v>
      </c>
      <c r="C90" s="46">
        <v>20.89481925688963</v>
      </c>
    </row>
    <row r="91" spans="1:8" ht="15.75" x14ac:dyDescent="0.25">
      <c r="B91" s="46">
        <v>21.249475530892632</v>
      </c>
      <c r="C91" s="46">
        <v>11.857905951003325</v>
      </c>
    </row>
    <row r="92" spans="1:8" ht="15.75" x14ac:dyDescent="0.25">
      <c r="B92" s="46">
        <v>10.354219791643299</v>
      </c>
      <c r="C92" s="46">
        <v>20.86784041189555</v>
      </c>
    </row>
    <row r="93" spans="1:8" ht="15.75" x14ac:dyDescent="0.25">
      <c r="B93" s="46">
        <v>18.481651083262172</v>
      </c>
      <c r="C93" s="46">
        <v>11.020799747020131</v>
      </c>
    </row>
    <row r="94" spans="1:8" ht="15.75" x14ac:dyDescent="0.25">
      <c r="B94" s="46">
        <v>21.223948433948784</v>
      </c>
      <c r="C94" s="46">
        <v>19.19024873640404</v>
      </c>
    </row>
    <row r="95" spans="1:8" ht="15.75" thickBot="1" x14ac:dyDescent="0.3"/>
    <row r="96" spans="1:8" ht="16.5" thickBot="1" x14ac:dyDescent="0.3">
      <c r="A96" s="44" t="s">
        <v>43</v>
      </c>
      <c r="B96" s="61">
        <f>AVERAGE(B70:B94)</f>
        <v>16.513444612255942</v>
      </c>
      <c r="C96" s="61">
        <f>AVERAGE(C70:C94)</f>
        <v>16.175149862171381</v>
      </c>
    </row>
    <row r="97" spans="1:7" ht="16.5" thickBot="1" x14ac:dyDescent="0.3">
      <c r="A97" s="44" t="s">
        <v>49</v>
      </c>
      <c r="B97" s="62">
        <f>_xlfn.VAR.S(B70:B94)</f>
        <v>19.306402224432912</v>
      </c>
      <c r="C97" s="62">
        <f>_xlfn.VAR.S(C70:C94)</f>
        <v>24.020637714511924</v>
      </c>
    </row>
    <row r="98" spans="1:7" x14ac:dyDescent="0.25">
      <c r="B98" s="1"/>
      <c r="C98" s="1"/>
    </row>
    <row r="99" spans="1:7" ht="15.75" thickBot="1" x14ac:dyDescent="0.3"/>
    <row r="100" spans="1:7" ht="16.5" thickBot="1" x14ac:dyDescent="0.3">
      <c r="A100" s="204" t="s">
        <v>153</v>
      </c>
      <c r="B100" s="205"/>
      <c r="C100" s="205"/>
      <c r="D100" s="205"/>
      <c r="E100" s="206"/>
      <c r="F100" s="8"/>
    </row>
    <row r="101" spans="1:7" ht="15.75" thickBot="1" x14ac:dyDescent="0.3"/>
    <row r="102" spans="1:7" ht="16.5" thickBot="1" x14ac:dyDescent="0.3">
      <c r="A102" s="207" t="s">
        <v>87</v>
      </c>
      <c r="B102" s="208"/>
      <c r="C102" s="208"/>
      <c r="D102" s="208"/>
      <c r="E102" s="208"/>
      <c r="F102" s="208"/>
      <c r="G102" s="209"/>
    </row>
    <row r="103" spans="1:7" ht="16.5" thickBot="1" x14ac:dyDescent="0.3">
      <c r="A103" s="207" t="s">
        <v>62</v>
      </c>
      <c r="B103" s="208"/>
      <c r="C103" s="208"/>
      <c r="D103" s="208"/>
      <c r="E103" s="208"/>
      <c r="F103" s="208"/>
      <c r="G103" s="209"/>
    </row>
    <row r="104" spans="1:7" ht="16.5" thickBot="1" x14ac:dyDescent="0.3">
      <c r="A104" s="207" t="s">
        <v>94</v>
      </c>
      <c r="B104" s="208"/>
      <c r="C104" s="208"/>
      <c r="D104" s="208"/>
      <c r="E104" s="208"/>
      <c r="F104" s="208"/>
      <c r="G104" s="209"/>
    </row>
  </sheetData>
  <mergeCells count="20">
    <mergeCell ref="A63:K63"/>
    <mergeCell ref="A66:J66"/>
    <mergeCell ref="A67:J67"/>
    <mergeCell ref="A54:J54"/>
    <mergeCell ref="F15:H15"/>
    <mergeCell ref="A57:K57"/>
    <mergeCell ref="A50:E50"/>
    <mergeCell ref="A53:J53"/>
    <mergeCell ref="A52:J52"/>
    <mergeCell ref="A13:J13"/>
    <mergeCell ref="A1:K1"/>
    <mergeCell ref="A3:K3"/>
    <mergeCell ref="A9:K9"/>
    <mergeCell ref="A10:K10"/>
    <mergeCell ref="A12:J12"/>
    <mergeCell ref="F72:H72"/>
    <mergeCell ref="A100:E100"/>
    <mergeCell ref="A102:G102"/>
    <mergeCell ref="A103:G103"/>
    <mergeCell ref="A104:G10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A7CA-0030-4FD1-8A83-4F3DE8D4C4BA}">
  <dimension ref="A1:P66"/>
  <sheetViews>
    <sheetView workbookViewId="0">
      <selection activeCell="F5" sqref="F5"/>
    </sheetView>
  </sheetViews>
  <sheetFormatPr defaultRowHeight="15" x14ac:dyDescent="0.25"/>
  <cols>
    <col min="1" max="1" width="10.140625" customWidth="1"/>
    <col min="2" max="2" width="18.42578125" customWidth="1"/>
    <col min="3" max="3" width="12.7109375" customWidth="1"/>
    <col min="4" max="4" width="12.5703125" customWidth="1"/>
    <col min="5" max="5" width="14.28515625" customWidth="1"/>
    <col min="6" max="6" width="14.85546875" customWidth="1"/>
    <col min="7" max="7" width="28.28515625" bestFit="1" customWidth="1"/>
    <col min="8" max="11" width="11.85546875" bestFit="1" customWidth="1"/>
    <col min="14" max="14" width="8.42578125" customWidth="1"/>
    <col min="15" max="15" width="8.85546875" customWidth="1"/>
    <col min="16" max="16" width="9.7109375" bestFit="1" customWidth="1"/>
  </cols>
  <sheetData>
    <row r="1" spans="1:16" ht="16.5" thickBot="1" x14ac:dyDescent="0.3">
      <c r="A1" s="184" t="s">
        <v>95</v>
      </c>
      <c r="B1" s="185"/>
      <c r="C1" s="185"/>
      <c r="D1" s="185"/>
      <c r="E1" s="185"/>
      <c r="F1" s="185"/>
      <c r="G1" s="185"/>
      <c r="H1" s="185"/>
      <c r="I1" s="185"/>
      <c r="J1" s="185"/>
      <c r="K1" s="186"/>
    </row>
    <row r="2" spans="1:16" ht="15.75" thickBot="1" x14ac:dyDescent="0.3"/>
    <row r="3" spans="1:16" ht="36" customHeight="1" thickBot="1" x14ac:dyDescent="0.3">
      <c r="A3" s="181" t="s">
        <v>156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</row>
    <row r="4" spans="1:16" ht="15.75" thickBot="1" x14ac:dyDescent="0.3"/>
    <row r="5" spans="1:16" ht="16.5" thickBot="1" x14ac:dyDescent="0.3">
      <c r="B5" s="132" t="s">
        <v>96</v>
      </c>
      <c r="C5" s="132" t="s">
        <v>97</v>
      </c>
    </row>
    <row r="6" spans="1:16" ht="15.75" x14ac:dyDescent="0.25">
      <c r="A6" s="1"/>
      <c r="B6" s="133">
        <v>65</v>
      </c>
      <c r="C6" s="133">
        <v>72</v>
      </c>
    </row>
    <row r="7" spans="1:16" ht="15.75" x14ac:dyDescent="0.25">
      <c r="A7" s="1"/>
      <c r="B7" s="134">
        <v>70</v>
      </c>
      <c r="C7" s="134">
        <v>68</v>
      </c>
    </row>
    <row r="8" spans="1:16" ht="15.75" thickBot="1" x14ac:dyDescent="0.3"/>
    <row r="9" spans="1:16" ht="16.5" thickBot="1" x14ac:dyDescent="0.3">
      <c r="A9" s="184" t="s">
        <v>98</v>
      </c>
      <c r="B9" s="185"/>
      <c r="C9" s="185"/>
      <c r="D9" s="185"/>
      <c r="E9" s="185"/>
      <c r="F9" s="186"/>
    </row>
    <row r="10" spans="1:16" ht="16.5" thickBot="1" x14ac:dyDescent="0.3">
      <c r="A10" s="184" t="s">
        <v>99</v>
      </c>
      <c r="B10" s="185"/>
      <c r="C10" s="185"/>
      <c r="D10" s="185"/>
      <c r="E10" s="185"/>
      <c r="F10" s="186"/>
    </row>
    <row r="11" spans="1:16" ht="15.75" thickBot="1" x14ac:dyDescent="0.3"/>
    <row r="12" spans="1:16" ht="16.5" thickBot="1" x14ac:dyDescent="0.3">
      <c r="A12" s="184" t="s">
        <v>100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6"/>
    </row>
    <row r="13" spans="1:16" ht="16.5" thickBot="1" x14ac:dyDescent="0.3">
      <c r="A13" s="184" t="s">
        <v>101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</row>
    <row r="14" spans="1:16" ht="15.75" thickBot="1" x14ac:dyDescent="0.3"/>
    <row r="15" spans="1:16" ht="16.5" thickBot="1" x14ac:dyDescent="0.3">
      <c r="C15" s="48" t="s">
        <v>96</v>
      </c>
      <c r="D15" s="48" t="s">
        <v>97</v>
      </c>
      <c r="N15" s="13"/>
      <c r="O15" s="13"/>
      <c r="P15" s="13"/>
    </row>
    <row r="16" spans="1:16" ht="16.5" thickBot="1" x14ac:dyDescent="0.3">
      <c r="C16" s="51">
        <v>63</v>
      </c>
      <c r="D16" s="52">
        <v>70</v>
      </c>
      <c r="F16" s="1"/>
    </row>
    <row r="17" spans="3:12" ht="16.5" thickBot="1" x14ac:dyDescent="0.3">
      <c r="C17" s="53">
        <v>68</v>
      </c>
      <c r="D17" s="54">
        <v>72</v>
      </c>
      <c r="F17" s="1"/>
      <c r="G17" s="217" t="s">
        <v>102</v>
      </c>
      <c r="H17" s="218"/>
      <c r="I17" s="219"/>
    </row>
    <row r="18" spans="3:12" ht="16.5" thickBot="1" x14ac:dyDescent="0.3">
      <c r="C18" s="53">
        <v>61</v>
      </c>
      <c r="D18" s="54">
        <v>65</v>
      </c>
      <c r="F18" s="1"/>
    </row>
    <row r="19" spans="3:12" ht="15.75" x14ac:dyDescent="0.25">
      <c r="C19" s="53">
        <v>59</v>
      </c>
      <c r="D19" s="54">
        <v>66</v>
      </c>
      <c r="F19" s="1"/>
      <c r="G19" s="55"/>
      <c r="H19" s="56" t="s">
        <v>96</v>
      </c>
      <c r="I19" s="56" t="s">
        <v>97</v>
      </c>
      <c r="J19" s="13"/>
      <c r="K19" s="13"/>
    </row>
    <row r="20" spans="3:12" ht="15.75" x14ac:dyDescent="0.25">
      <c r="C20" s="53">
        <v>68</v>
      </c>
      <c r="D20" s="54">
        <v>61</v>
      </c>
      <c r="F20" s="1"/>
      <c r="G20" s="57" t="s">
        <v>79</v>
      </c>
      <c r="H20" s="58">
        <v>63.4</v>
      </c>
      <c r="I20" s="58">
        <v>68.825000000000003</v>
      </c>
    </row>
    <row r="21" spans="3:12" ht="15.75" x14ac:dyDescent="0.25">
      <c r="C21" s="53">
        <v>70</v>
      </c>
      <c r="D21" s="54">
        <v>68</v>
      </c>
      <c r="F21" s="1"/>
      <c r="G21" s="57" t="s">
        <v>49</v>
      </c>
      <c r="H21" s="58">
        <v>21.938461538461546</v>
      </c>
      <c r="I21" s="58">
        <v>30.045512820512815</v>
      </c>
    </row>
    <row r="22" spans="3:12" ht="15.75" x14ac:dyDescent="0.25">
      <c r="C22" s="53">
        <v>56</v>
      </c>
      <c r="D22" s="54">
        <v>60</v>
      </c>
      <c r="F22" s="1"/>
      <c r="G22" s="57" t="s">
        <v>80</v>
      </c>
      <c r="H22" s="58">
        <v>40</v>
      </c>
      <c r="I22" s="58">
        <v>40</v>
      </c>
    </row>
    <row r="23" spans="3:12" ht="15.75" x14ac:dyDescent="0.25">
      <c r="C23" s="53">
        <v>60</v>
      </c>
      <c r="D23" s="54">
        <v>73</v>
      </c>
      <c r="F23" s="1"/>
      <c r="G23" s="57" t="s">
        <v>53</v>
      </c>
      <c r="H23" s="58">
        <v>39</v>
      </c>
      <c r="I23" s="58">
        <v>39</v>
      </c>
    </row>
    <row r="24" spans="3:12" ht="15.75" x14ac:dyDescent="0.25">
      <c r="C24" s="53">
        <v>66</v>
      </c>
      <c r="D24" s="54">
        <v>66</v>
      </c>
      <c r="F24" s="1"/>
      <c r="G24" s="57" t="s">
        <v>55</v>
      </c>
      <c r="H24" s="58">
        <v>0.73017430820763407</v>
      </c>
      <c r="I24" s="58"/>
    </row>
    <row r="25" spans="3:12" ht="15.75" x14ac:dyDescent="0.25">
      <c r="C25" s="53">
        <v>70</v>
      </c>
      <c r="D25" s="54">
        <v>61</v>
      </c>
      <c r="F25" s="1"/>
      <c r="G25" s="63" t="s">
        <v>103</v>
      </c>
      <c r="H25" s="64">
        <v>0.16510802955101977</v>
      </c>
      <c r="I25" s="58"/>
    </row>
    <row r="26" spans="3:12" ht="16.5" thickBot="1" x14ac:dyDescent="0.3">
      <c r="C26" s="53">
        <v>62</v>
      </c>
      <c r="D26" s="54">
        <v>69</v>
      </c>
      <c r="F26" s="1"/>
      <c r="G26" s="59" t="s">
        <v>104</v>
      </c>
      <c r="H26" s="60">
        <v>0.58669433554477302</v>
      </c>
      <c r="I26" s="60"/>
    </row>
    <row r="27" spans="3:12" ht="15.75" x14ac:dyDescent="0.25">
      <c r="C27" s="53">
        <v>60</v>
      </c>
      <c r="D27" s="54">
        <v>63</v>
      </c>
      <c r="F27" s="1"/>
      <c r="G27" s="1"/>
    </row>
    <row r="28" spans="3:12" ht="15.75" x14ac:dyDescent="0.25">
      <c r="C28" s="53">
        <v>63</v>
      </c>
      <c r="D28" s="54">
        <v>73</v>
      </c>
      <c r="F28" s="1"/>
      <c r="G28" s="1"/>
    </row>
    <row r="29" spans="3:12" ht="15.75" x14ac:dyDescent="0.25">
      <c r="C29" s="53">
        <v>55</v>
      </c>
      <c r="D29" s="54">
        <v>71</v>
      </c>
      <c r="F29" s="1"/>
      <c r="G29" s="1"/>
    </row>
    <row r="30" spans="3:12" ht="15.75" x14ac:dyDescent="0.25">
      <c r="C30" s="53">
        <v>64</v>
      </c>
      <c r="D30" s="54">
        <v>75</v>
      </c>
      <c r="F30" s="1"/>
      <c r="G30" s="1"/>
      <c r="I30" s="13"/>
      <c r="J30" s="13"/>
      <c r="K30" s="13"/>
      <c r="L30" s="49"/>
    </row>
    <row r="31" spans="3:12" ht="15.75" x14ac:dyDescent="0.25">
      <c r="C31" s="53">
        <v>62</v>
      </c>
      <c r="D31" s="54">
        <v>76</v>
      </c>
      <c r="F31" s="1"/>
      <c r="G31" s="1"/>
    </row>
    <row r="32" spans="3:12" ht="15.75" x14ac:dyDescent="0.25">
      <c r="C32" s="53">
        <v>64</v>
      </c>
      <c r="D32" s="54">
        <v>70</v>
      </c>
      <c r="F32" s="1"/>
      <c r="G32" s="1"/>
    </row>
    <row r="33" spans="3:7" ht="15.75" x14ac:dyDescent="0.25">
      <c r="C33" s="53">
        <v>59</v>
      </c>
      <c r="D33" s="54">
        <v>80</v>
      </c>
      <c r="F33" s="1"/>
      <c r="G33" s="1"/>
    </row>
    <row r="34" spans="3:7" ht="15.75" x14ac:dyDescent="0.25">
      <c r="C34" s="53">
        <v>58</v>
      </c>
      <c r="D34" s="54">
        <v>78</v>
      </c>
      <c r="F34" s="1"/>
      <c r="G34" s="1"/>
    </row>
    <row r="35" spans="3:7" ht="15.75" x14ac:dyDescent="0.25">
      <c r="C35" s="53">
        <v>66</v>
      </c>
      <c r="D35" s="54">
        <v>61</v>
      </c>
      <c r="F35" s="1"/>
      <c r="G35" s="1"/>
    </row>
    <row r="36" spans="3:7" ht="15.75" x14ac:dyDescent="0.25">
      <c r="C36" s="53">
        <v>70</v>
      </c>
      <c r="D36" s="54">
        <v>68</v>
      </c>
      <c r="F36" s="1"/>
      <c r="G36" s="1"/>
    </row>
    <row r="37" spans="3:7" ht="15.75" x14ac:dyDescent="0.25">
      <c r="C37" s="53">
        <v>63</v>
      </c>
      <c r="D37" s="54">
        <v>64</v>
      </c>
      <c r="F37" s="1"/>
      <c r="G37" s="1"/>
    </row>
    <row r="38" spans="3:7" ht="15.75" x14ac:dyDescent="0.25">
      <c r="C38" s="53">
        <v>68</v>
      </c>
      <c r="D38" s="54">
        <v>71</v>
      </c>
      <c r="F38" s="1"/>
      <c r="G38" s="1"/>
    </row>
    <row r="39" spans="3:7" ht="15.75" x14ac:dyDescent="0.25">
      <c r="C39" s="53">
        <v>62</v>
      </c>
      <c r="D39" s="54">
        <v>64</v>
      </c>
      <c r="F39" s="1"/>
      <c r="G39" s="1"/>
    </row>
    <row r="40" spans="3:7" ht="15.75" x14ac:dyDescent="0.25">
      <c r="C40" s="53">
        <v>62</v>
      </c>
      <c r="D40" s="54">
        <v>73</v>
      </c>
      <c r="F40" s="1"/>
      <c r="G40" s="1"/>
    </row>
    <row r="41" spans="3:7" ht="15.75" x14ac:dyDescent="0.25">
      <c r="C41" s="53">
        <v>67</v>
      </c>
      <c r="D41" s="54">
        <v>71</v>
      </c>
      <c r="F41" s="1"/>
      <c r="G41" s="1"/>
    </row>
    <row r="42" spans="3:7" ht="15.75" x14ac:dyDescent="0.25">
      <c r="C42" s="53">
        <v>69</v>
      </c>
      <c r="D42" s="54">
        <v>63</v>
      </c>
      <c r="F42" s="1"/>
      <c r="G42" s="1"/>
    </row>
    <row r="43" spans="3:7" ht="15.75" x14ac:dyDescent="0.25">
      <c r="C43" s="53">
        <v>70</v>
      </c>
      <c r="D43" s="54">
        <v>64</v>
      </c>
      <c r="F43" s="1"/>
      <c r="G43" s="1"/>
    </row>
    <row r="44" spans="3:7" ht="15.75" x14ac:dyDescent="0.25">
      <c r="C44" s="53">
        <v>68</v>
      </c>
      <c r="D44" s="54">
        <v>74</v>
      </c>
      <c r="F44" s="1"/>
      <c r="G44" s="1"/>
    </row>
    <row r="45" spans="3:7" ht="15.75" x14ac:dyDescent="0.25">
      <c r="C45" s="53">
        <v>55</v>
      </c>
      <c r="D45" s="54">
        <v>80</v>
      </c>
      <c r="F45" s="1"/>
      <c r="G45" s="1"/>
    </row>
    <row r="46" spans="3:7" ht="15.75" x14ac:dyDescent="0.25">
      <c r="C46" s="53">
        <v>65</v>
      </c>
      <c r="D46" s="54">
        <v>71</v>
      </c>
      <c r="F46" s="1"/>
      <c r="G46" s="1"/>
    </row>
    <row r="47" spans="3:7" ht="15.75" x14ac:dyDescent="0.25">
      <c r="C47" s="53">
        <v>56</v>
      </c>
      <c r="D47" s="54">
        <v>68</v>
      </c>
      <c r="F47" s="1"/>
      <c r="G47" s="1"/>
    </row>
    <row r="48" spans="3:7" ht="15.75" x14ac:dyDescent="0.25">
      <c r="C48" s="53">
        <v>58</v>
      </c>
      <c r="D48" s="54">
        <v>61</v>
      </c>
      <c r="F48" s="1"/>
      <c r="G48" s="1"/>
    </row>
    <row r="49" spans="1:11" ht="15.75" x14ac:dyDescent="0.25">
      <c r="C49" s="53">
        <v>65</v>
      </c>
      <c r="D49" s="54">
        <v>70</v>
      </c>
      <c r="F49" s="1"/>
      <c r="G49" s="1"/>
    </row>
    <row r="50" spans="1:11" ht="15.75" x14ac:dyDescent="0.25">
      <c r="C50" s="53">
        <v>68</v>
      </c>
      <c r="D50" s="54">
        <v>74</v>
      </c>
      <c r="F50" s="1"/>
      <c r="G50" s="1"/>
    </row>
    <row r="51" spans="1:11" ht="15.75" x14ac:dyDescent="0.25">
      <c r="C51" s="53">
        <v>67</v>
      </c>
      <c r="D51" s="54">
        <v>76</v>
      </c>
      <c r="F51" s="1"/>
      <c r="G51" s="1"/>
    </row>
    <row r="52" spans="1:11" ht="15.75" x14ac:dyDescent="0.25">
      <c r="C52" s="53">
        <v>57</v>
      </c>
      <c r="D52" s="54">
        <v>62</v>
      </c>
      <c r="F52" s="1"/>
      <c r="G52" s="1"/>
    </row>
    <row r="53" spans="1:11" ht="15.75" x14ac:dyDescent="0.25">
      <c r="C53" s="53">
        <v>58</v>
      </c>
      <c r="D53" s="54">
        <v>67</v>
      </c>
      <c r="F53" s="1"/>
      <c r="G53" s="1"/>
    </row>
    <row r="54" spans="1:11" ht="15.75" x14ac:dyDescent="0.25">
      <c r="C54" s="53">
        <v>70</v>
      </c>
      <c r="D54" s="54">
        <v>65</v>
      </c>
      <c r="F54" s="1"/>
      <c r="G54" s="1"/>
    </row>
    <row r="55" spans="1:11" ht="15.75" x14ac:dyDescent="0.25">
      <c r="C55" s="53">
        <v>64</v>
      </c>
      <c r="D55" s="54">
        <v>69</v>
      </c>
      <c r="F55" s="1"/>
      <c r="G55" s="1"/>
    </row>
    <row r="56" spans="1:11" x14ac:dyDescent="0.25">
      <c r="C56" s="1"/>
      <c r="D56" s="1"/>
      <c r="E56" s="1"/>
      <c r="F56" s="1"/>
      <c r="G56" s="1"/>
    </row>
    <row r="57" spans="1:11" ht="15.75" thickBot="1" x14ac:dyDescent="0.3">
      <c r="C57" s="1"/>
      <c r="D57" s="1"/>
      <c r="E57" s="1"/>
      <c r="F57" s="1"/>
      <c r="G57" s="1"/>
    </row>
    <row r="58" spans="1:11" ht="16.5" thickBot="1" x14ac:dyDescent="0.3">
      <c r="A58" s="220" t="s">
        <v>157</v>
      </c>
      <c r="B58" s="221"/>
      <c r="C58" s="116">
        <f>AVERAGE(C16:C55)</f>
        <v>63.4</v>
      </c>
      <c r="D58" s="220" t="s">
        <v>159</v>
      </c>
      <c r="E58" s="221"/>
      <c r="F58" s="114">
        <f>AVERAGE(D16:D55)</f>
        <v>68.825000000000003</v>
      </c>
    </row>
    <row r="59" spans="1:11" ht="16.5" thickBot="1" x14ac:dyDescent="0.3">
      <c r="A59" s="222" t="s">
        <v>158</v>
      </c>
      <c r="B59" s="223"/>
      <c r="C59" s="115">
        <f>_xlfn.VAR.S(C16:C55)</f>
        <v>21.938461538461546</v>
      </c>
      <c r="D59" s="222" t="s">
        <v>160</v>
      </c>
      <c r="E59" s="223"/>
      <c r="F59" s="115">
        <f>_xlfn.VAR.S(D16:D55)</f>
        <v>30.045512820512815</v>
      </c>
    </row>
    <row r="61" spans="1:11" ht="15.75" thickBot="1" x14ac:dyDescent="0.3"/>
    <row r="62" spans="1:11" ht="16.5" thickBot="1" x14ac:dyDescent="0.3">
      <c r="A62" s="204" t="s">
        <v>161</v>
      </c>
      <c r="B62" s="205"/>
      <c r="C62" s="205"/>
      <c r="D62" s="205"/>
      <c r="E62" s="206"/>
      <c r="F62" s="1"/>
    </row>
    <row r="63" spans="1:11" ht="15.75" thickBot="1" x14ac:dyDescent="0.3">
      <c r="B63" s="1"/>
      <c r="C63" s="1"/>
    </row>
    <row r="64" spans="1:11" ht="16.5" thickBot="1" x14ac:dyDescent="0.3">
      <c r="A64" s="214" t="s">
        <v>61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6"/>
    </row>
    <row r="65" spans="1:11" ht="16.5" thickBot="1" x14ac:dyDescent="0.3">
      <c r="A65" s="214" t="s">
        <v>62</v>
      </c>
      <c r="B65" s="215"/>
      <c r="C65" s="215"/>
      <c r="D65" s="215"/>
      <c r="E65" s="215"/>
      <c r="F65" s="215"/>
      <c r="G65" s="215"/>
      <c r="H65" s="215"/>
      <c r="I65" s="215"/>
      <c r="J65" s="215"/>
      <c r="K65" s="216"/>
    </row>
    <row r="66" spans="1:11" ht="16.5" thickBot="1" x14ac:dyDescent="0.3">
      <c r="A66" s="214" t="s">
        <v>105</v>
      </c>
      <c r="B66" s="215"/>
      <c r="C66" s="215"/>
      <c r="D66" s="215"/>
      <c r="E66" s="215"/>
      <c r="F66" s="215"/>
      <c r="G66" s="215"/>
      <c r="H66" s="215"/>
      <c r="I66" s="215"/>
      <c r="J66" s="215"/>
      <c r="K66" s="216"/>
    </row>
  </sheetData>
  <mergeCells count="15">
    <mergeCell ref="A64:K64"/>
    <mergeCell ref="A65:K65"/>
    <mergeCell ref="A66:K66"/>
    <mergeCell ref="G17:I17"/>
    <mergeCell ref="A58:B58"/>
    <mergeCell ref="A59:B59"/>
    <mergeCell ref="D58:E58"/>
    <mergeCell ref="D59:E59"/>
    <mergeCell ref="A62:E62"/>
    <mergeCell ref="A13:K13"/>
    <mergeCell ref="A1:K1"/>
    <mergeCell ref="A3:K3"/>
    <mergeCell ref="A9:F9"/>
    <mergeCell ref="A10:F10"/>
    <mergeCell ref="A12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AE9B-2E7C-4C95-AA92-62E382777DC1}">
  <dimension ref="A1:L126"/>
  <sheetViews>
    <sheetView workbookViewId="0">
      <selection activeCell="E6" sqref="E6"/>
    </sheetView>
  </sheetViews>
  <sheetFormatPr defaultRowHeight="15" x14ac:dyDescent="0.25"/>
  <cols>
    <col min="1" max="1" width="15.5703125" customWidth="1"/>
    <col min="2" max="2" width="16.85546875" customWidth="1"/>
    <col min="3" max="3" width="14.7109375" customWidth="1"/>
    <col min="4" max="4" width="13" customWidth="1"/>
    <col min="5" max="5" width="14.5703125" customWidth="1"/>
    <col min="7" max="7" width="31.5703125" bestFit="1" customWidth="1"/>
    <col min="8" max="8" width="19.140625" customWidth="1"/>
    <col min="9" max="9" width="20" customWidth="1"/>
    <col min="10" max="10" width="26.85546875" bestFit="1" customWidth="1"/>
    <col min="11" max="11" width="11.85546875" bestFit="1" customWidth="1"/>
    <col min="12" max="12" width="10.85546875" bestFit="1" customWidth="1"/>
  </cols>
  <sheetData>
    <row r="1" spans="1:12" ht="16.5" thickBot="1" x14ac:dyDescent="0.3">
      <c r="A1" s="170" t="s">
        <v>106</v>
      </c>
      <c r="B1" s="210"/>
      <c r="C1" s="210"/>
      <c r="D1" s="210"/>
      <c r="E1" s="210"/>
      <c r="F1" s="210"/>
      <c r="G1" s="210"/>
      <c r="H1" s="210"/>
      <c r="I1" s="210"/>
      <c r="J1" s="210"/>
      <c r="K1" s="171"/>
    </row>
    <row r="2" spans="1:12" ht="15.75" thickBot="1" x14ac:dyDescent="0.3"/>
    <row r="3" spans="1:12" ht="33.75" customHeight="1" thickBot="1" x14ac:dyDescent="0.3">
      <c r="A3" s="181" t="s">
        <v>107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</row>
    <row r="4" spans="1:12" ht="15.75" thickBot="1" x14ac:dyDescent="0.3"/>
    <row r="5" spans="1:12" ht="57.75" customHeight="1" thickBot="1" x14ac:dyDescent="0.3">
      <c r="B5" s="125" t="s">
        <v>108</v>
      </c>
      <c r="C5" s="126" t="s">
        <v>109</v>
      </c>
      <c r="E5" s="2"/>
    </row>
    <row r="6" spans="1:12" ht="17.25" customHeight="1" x14ac:dyDescent="0.25">
      <c r="B6" s="127" t="s">
        <v>110</v>
      </c>
      <c r="C6" s="127" t="s">
        <v>111</v>
      </c>
    </row>
    <row r="7" spans="1:12" ht="16.5" customHeight="1" x14ac:dyDescent="0.25">
      <c r="B7" s="128" t="s">
        <v>112</v>
      </c>
      <c r="C7" s="128" t="s">
        <v>113</v>
      </c>
    </row>
    <row r="8" spans="1:12" ht="15.75" thickBot="1" x14ac:dyDescent="0.3"/>
    <row r="9" spans="1:12" ht="16.5" thickBot="1" x14ac:dyDescent="0.3">
      <c r="A9" s="184" t="s">
        <v>114</v>
      </c>
      <c r="B9" s="185"/>
      <c r="C9" s="185"/>
      <c r="D9" s="185"/>
      <c r="E9" s="185"/>
      <c r="F9" s="185"/>
      <c r="G9" s="185"/>
      <c r="H9" s="186"/>
    </row>
    <row r="10" spans="1:12" ht="16.5" customHeight="1" thickBot="1" x14ac:dyDescent="0.3">
      <c r="A10" s="181" t="s">
        <v>115</v>
      </c>
      <c r="B10" s="182"/>
      <c r="C10" s="182"/>
      <c r="D10" s="182"/>
      <c r="E10" s="182"/>
      <c r="F10" s="182"/>
      <c r="G10" s="182"/>
      <c r="H10" s="183"/>
    </row>
    <row r="11" spans="1:12" ht="15.75" thickBot="1" x14ac:dyDescent="0.3"/>
    <row r="12" spans="1:12" ht="16.5" thickBot="1" x14ac:dyDescent="0.3">
      <c r="A12" s="184" t="s">
        <v>162</v>
      </c>
      <c r="B12" s="185"/>
      <c r="C12" s="185"/>
      <c r="D12" s="185"/>
      <c r="E12" s="185"/>
      <c r="F12" s="185"/>
      <c r="G12" s="185"/>
      <c r="H12" s="185"/>
      <c r="I12" s="185"/>
      <c r="J12" s="185"/>
      <c r="K12" s="22" t="s">
        <v>116</v>
      </c>
    </row>
    <row r="13" spans="1:12" ht="16.5" thickBot="1" x14ac:dyDescent="0.3">
      <c r="A13" s="184" t="s">
        <v>163</v>
      </c>
      <c r="B13" s="185"/>
      <c r="C13" s="185"/>
      <c r="D13" s="185"/>
      <c r="E13" s="185"/>
      <c r="F13" s="185"/>
      <c r="G13" s="185"/>
      <c r="H13" s="185"/>
      <c r="I13" s="185"/>
      <c r="J13" s="185"/>
      <c r="K13" s="23" t="s">
        <v>119</v>
      </c>
    </row>
    <row r="14" spans="1:12" ht="15.75" thickBot="1" x14ac:dyDescent="0.3">
      <c r="C14" s="33"/>
      <c r="J14" s="33"/>
      <c r="K14" s="33"/>
      <c r="L14" s="33"/>
    </row>
    <row r="15" spans="1:12" ht="16.5" thickBot="1" x14ac:dyDescent="0.3">
      <c r="A15" s="227" t="s">
        <v>117</v>
      </c>
      <c r="B15" s="228"/>
      <c r="C15" s="14"/>
      <c r="D15" s="227" t="s">
        <v>118</v>
      </c>
      <c r="E15" s="228"/>
      <c r="G15" s="229" t="s">
        <v>122</v>
      </c>
      <c r="H15" s="230"/>
      <c r="I15" s="231"/>
      <c r="J15" s="33"/>
      <c r="K15" s="33"/>
      <c r="L15" s="33"/>
    </row>
    <row r="16" spans="1:12" ht="16.5" thickBot="1" x14ac:dyDescent="0.3">
      <c r="A16" s="117" t="s">
        <v>120</v>
      </c>
      <c r="B16" s="117" t="s">
        <v>121</v>
      </c>
      <c r="C16" s="14"/>
      <c r="D16" s="117" t="s">
        <v>120</v>
      </c>
      <c r="E16" s="117" t="s">
        <v>121</v>
      </c>
      <c r="J16" s="118"/>
      <c r="K16" s="118"/>
      <c r="L16" s="118"/>
    </row>
    <row r="17" spans="1:12" ht="15.75" x14ac:dyDescent="0.25">
      <c r="A17" s="121">
        <v>94</v>
      </c>
      <c r="B17" s="122">
        <f>100-A17</f>
        <v>6</v>
      </c>
      <c r="C17" s="1"/>
      <c r="D17" s="121">
        <v>78</v>
      </c>
      <c r="E17" s="122">
        <f>100-D17</f>
        <v>22</v>
      </c>
      <c r="G17" s="50"/>
      <c r="H17" s="55" t="s">
        <v>164</v>
      </c>
      <c r="I17" s="55" t="s">
        <v>165</v>
      </c>
      <c r="J17" s="33"/>
      <c r="K17" s="33"/>
      <c r="L17" s="33"/>
    </row>
    <row r="18" spans="1:12" ht="15.75" x14ac:dyDescent="0.25">
      <c r="A18" s="123">
        <v>61</v>
      </c>
      <c r="B18" s="124">
        <f t="shared" ref="B18:B81" si="0">100-A18</f>
        <v>39</v>
      </c>
      <c r="C18" s="1"/>
      <c r="D18" s="123">
        <v>64</v>
      </c>
      <c r="E18" s="124">
        <f t="shared" ref="E18:E81" si="1">100-D18</f>
        <v>36</v>
      </c>
      <c r="G18" s="57" t="s">
        <v>79</v>
      </c>
      <c r="H18" s="57">
        <v>74.790000000000006</v>
      </c>
      <c r="I18" s="57">
        <v>75.290000000000006</v>
      </c>
      <c r="J18" s="33"/>
      <c r="K18" s="33"/>
      <c r="L18" s="33"/>
    </row>
    <row r="19" spans="1:12" ht="15.75" x14ac:dyDescent="0.25">
      <c r="A19" s="123">
        <v>73</v>
      </c>
      <c r="B19" s="124">
        <f t="shared" si="0"/>
        <v>27</v>
      </c>
      <c r="C19" s="1"/>
      <c r="D19" s="123">
        <v>83</v>
      </c>
      <c r="E19" s="124">
        <f t="shared" si="1"/>
        <v>17</v>
      </c>
      <c r="G19" s="57" t="s">
        <v>123</v>
      </c>
      <c r="H19" s="57">
        <v>224.69280000000001</v>
      </c>
      <c r="I19" s="57">
        <v>151.4605</v>
      </c>
      <c r="J19" s="33"/>
      <c r="K19" s="33"/>
      <c r="L19" s="33"/>
    </row>
    <row r="20" spans="1:12" ht="15.75" x14ac:dyDescent="0.25">
      <c r="A20" s="123">
        <v>91</v>
      </c>
      <c r="B20" s="124">
        <f t="shared" si="0"/>
        <v>9</v>
      </c>
      <c r="C20" s="1"/>
      <c r="D20" s="123">
        <v>74</v>
      </c>
      <c r="E20" s="124">
        <f t="shared" si="1"/>
        <v>26</v>
      </c>
      <c r="G20" s="57" t="s">
        <v>80</v>
      </c>
      <c r="H20" s="57">
        <v>100</v>
      </c>
      <c r="I20" s="57">
        <v>100</v>
      </c>
      <c r="J20" s="33"/>
      <c r="K20" s="33"/>
      <c r="L20" s="33"/>
    </row>
    <row r="21" spans="1:12" ht="15.75" x14ac:dyDescent="0.25">
      <c r="A21" s="123">
        <v>71</v>
      </c>
      <c r="B21" s="124">
        <f t="shared" si="0"/>
        <v>29</v>
      </c>
      <c r="C21" s="1"/>
      <c r="D21" s="123">
        <v>75</v>
      </c>
      <c r="E21" s="124">
        <f t="shared" si="1"/>
        <v>25</v>
      </c>
      <c r="G21" s="57" t="s">
        <v>81</v>
      </c>
      <c r="H21" s="57">
        <v>0</v>
      </c>
      <c r="I21" s="57"/>
      <c r="J21" s="33"/>
      <c r="K21" s="33"/>
      <c r="L21" s="33"/>
    </row>
    <row r="22" spans="1:12" ht="15.75" x14ac:dyDescent="0.25">
      <c r="A22" s="123">
        <v>71</v>
      </c>
      <c r="B22" s="124">
        <f t="shared" si="0"/>
        <v>29</v>
      </c>
      <c r="C22" s="1"/>
      <c r="D22" s="123">
        <v>59</v>
      </c>
      <c r="E22" s="124">
        <f t="shared" si="1"/>
        <v>41</v>
      </c>
      <c r="G22" s="57" t="s">
        <v>124</v>
      </c>
      <c r="H22" s="57">
        <v>-0.25780276218179576</v>
      </c>
      <c r="I22" s="57"/>
      <c r="J22" s="33"/>
      <c r="K22" s="33"/>
      <c r="L22" s="33"/>
    </row>
    <row r="23" spans="1:12" ht="15.75" x14ac:dyDescent="0.25">
      <c r="A23" s="123">
        <v>61</v>
      </c>
      <c r="B23" s="124">
        <f t="shared" si="0"/>
        <v>39</v>
      </c>
      <c r="C23" s="1"/>
      <c r="D23" s="123">
        <v>65</v>
      </c>
      <c r="E23" s="124">
        <f t="shared" si="1"/>
        <v>35</v>
      </c>
      <c r="G23" s="57" t="s">
        <v>125</v>
      </c>
      <c r="H23" s="57">
        <v>0.39827956630979688</v>
      </c>
      <c r="I23" s="57"/>
      <c r="J23" s="33"/>
      <c r="K23" s="33"/>
      <c r="L23" s="33"/>
    </row>
    <row r="24" spans="1:12" ht="15.75" x14ac:dyDescent="0.25">
      <c r="A24" s="123">
        <v>64</v>
      </c>
      <c r="B24" s="124">
        <f t="shared" si="0"/>
        <v>36</v>
      </c>
      <c r="C24" s="1"/>
      <c r="D24" s="123">
        <v>68</v>
      </c>
      <c r="E24" s="124">
        <f t="shared" si="1"/>
        <v>32</v>
      </c>
      <c r="G24" s="57" t="s">
        <v>126</v>
      </c>
      <c r="H24" s="57">
        <v>1.6448536269514715</v>
      </c>
      <c r="I24" s="57"/>
      <c r="J24" s="33"/>
      <c r="K24" s="33"/>
      <c r="L24" s="33"/>
    </row>
    <row r="25" spans="1:12" ht="15.75" x14ac:dyDescent="0.25">
      <c r="A25" s="123">
        <v>81</v>
      </c>
      <c r="B25" s="124">
        <f t="shared" si="0"/>
        <v>19</v>
      </c>
      <c r="C25" s="1"/>
      <c r="D25" s="123">
        <v>69</v>
      </c>
      <c r="E25" s="124">
        <f t="shared" si="1"/>
        <v>31</v>
      </c>
      <c r="G25" s="63" t="s">
        <v>127</v>
      </c>
      <c r="H25" s="63">
        <v>0.79655913261959377</v>
      </c>
      <c r="I25" s="57"/>
      <c r="J25" s="33"/>
      <c r="K25" s="33"/>
      <c r="L25" s="33"/>
    </row>
    <row r="26" spans="1:12" ht="16.5" thickBot="1" x14ac:dyDescent="0.3">
      <c r="A26" s="123">
        <v>60</v>
      </c>
      <c r="B26" s="124">
        <f t="shared" si="0"/>
        <v>40</v>
      </c>
      <c r="C26" s="1"/>
      <c r="D26" s="123">
        <v>57</v>
      </c>
      <c r="E26" s="124">
        <f t="shared" si="1"/>
        <v>43</v>
      </c>
      <c r="G26" s="59" t="s">
        <v>128</v>
      </c>
      <c r="H26" s="59">
        <v>1.9599639845400536</v>
      </c>
      <c r="I26" s="59"/>
    </row>
    <row r="27" spans="1:12" ht="15.75" x14ac:dyDescent="0.25">
      <c r="A27" s="123">
        <v>54</v>
      </c>
      <c r="B27" s="124">
        <f t="shared" si="0"/>
        <v>46</v>
      </c>
      <c r="C27" s="1"/>
      <c r="D27" s="123">
        <v>58</v>
      </c>
      <c r="E27" s="124">
        <f t="shared" si="1"/>
        <v>42</v>
      </c>
    </row>
    <row r="28" spans="1:12" ht="15.75" x14ac:dyDescent="0.25">
      <c r="A28" s="123">
        <v>80</v>
      </c>
      <c r="B28" s="124">
        <f t="shared" si="0"/>
        <v>20</v>
      </c>
      <c r="C28" s="1"/>
      <c r="D28" s="123">
        <v>72</v>
      </c>
      <c r="E28" s="124">
        <f t="shared" si="1"/>
        <v>28</v>
      </c>
    </row>
    <row r="29" spans="1:12" ht="15.75" x14ac:dyDescent="0.25">
      <c r="A29" s="123">
        <v>60</v>
      </c>
      <c r="B29" s="124">
        <f t="shared" si="0"/>
        <v>40</v>
      </c>
      <c r="C29" s="1"/>
      <c r="D29" s="123">
        <v>55</v>
      </c>
      <c r="E29" s="124">
        <f t="shared" si="1"/>
        <v>45</v>
      </c>
    </row>
    <row r="30" spans="1:12" ht="15.75" x14ac:dyDescent="0.25">
      <c r="A30" s="123">
        <v>93</v>
      </c>
      <c r="B30" s="124">
        <f t="shared" si="0"/>
        <v>7</v>
      </c>
      <c r="C30" s="1"/>
      <c r="D30" s="123">
        <v>58</v>
      </c>
      <c r="E30" s="124">
        <f t="shared" si="1"/>
        <v>42</v>
      </c>
    </row>
    <row r="31" spans="1:12" ht="15.75" x14ac:dyDescent="0.25">
      <c r="A31" s="123">
        <v>80</v>
      </c>
      <c r="B31" s="124">
        <f t="shared" si="0"/>
        <v>20</v>
      </c>
      <c r="C31" s="1"/>
      <c r="D31" s="123">
        <v>72</v>
      </c>
      <c r="E31" s="124">
        <f t="shared" si="1"/>
        <v>28</v>
      </c>
    </row>
    <row r="32" spans="1:12" ht="15.75" x14ac:dyDescent="0.25">
      <c r="A32" s="123">
        <v>78</v>
      </c>
      <c r="B32" s="124">
        <f t="shared" si="0"/>
        <v>22</v>
      </c>
      <c r="C32" s="1"/>
      <c r="D32" s="123">
        <v>91</v>
      </c>
      <c r="E32" s="124">
        <f t="shared" si="1"/>
        <v>9</v>
      </c>
    </row>
    <row r="33" spans="1:5" ht="15.75" x14ac:dyDescent="0.25">
      <c r="A33" s="123">
        <v>83</v>
      </c>
      <c r="B33" s="124">
        <f t="shared" si="0"/>
        <v>17</v>
      </c>
      <c r="C33" s="1"/>
      <c r="D33" s="123">
        <v>62</v>
      </c>
      <c r="E33" s="124">
        <f t="shared" si="1"/>
        <v>38</v>
      </c>
    </row>
    <row r="34" spans="1:5" ht="15.75" x14ac:dyDescent="0.25">
      <c r="A34" s="123">
        <v>98</v>
      </c>
      <c r="B34" s="124">
        <f t="shared" si="0"/>
        <v>2</v>
      </c>
      <c r="C34" s="1"/>
      <c r="D34" s="123">
        <v>80</v>
      </c>
      <c r="E34" s="124">
        <f t="shared" si="1"/>
        <v>20</v>
      </c>
    </row>
    <row r="35" spans="1:5" ht="15.75" x14ac:dyDescent="0.25">
      <c r="A35" s="123">
        <v>99</v>
      </c>
      <c r="B35" s="124">
        <f t="shared" si="0"/>
        <v>1</v>
      </c>
      <c r="C35" s="1"/>
      <c r="D35" s="123">
        <v>57</v>
      </c>
      <c r="E35" s="124">
        <f t="shared" si="1"/>
        <v>43</v>
      </c>
    </row>
    <row r="36" spans="1:5" ht="15.75" x14ac:dyDescent="0.25">
      <c r="A36" s="123">
        <v>96</v>
      </c>
      <c r="B36" s="124">
        <f t="shared" si="0"/>
        <v>4</v>
      </c>
      <c r="C36" s="1"/>
      <c r="D36" s="123">
        <v>60</v>
      </c>
      <c r="E36" s="124">
        <f t="shared" si="1"/>
        <v>40</v>
      </c>
    </row>
    <row r="37" spans="1:5" ht="15.75" x14ac:dyDescent="0.25">
      <c r="A37" s="123">
        <v>97</v>
      </c>
      <c r="B37" s="124">
        <f t="shared" si="0"/>
        <v>3</v>
      </c>
      <c r="C37" s="1"/>
      <c r="D37" s="123">
        <v>84</v>
      </c>
      <c r="E37" s="124">
        <f t="shared" si="1"/>
        <v>16</v>
      </c>
    </row>
    <row r="38" spans="1:5" ht="15.75" x14ac:dyDescent="0.25">
      <c r="A38" s="123">
        <v>55</v>
      </c>
      <c r="B38" s="124">
        <f t="shared" si="0"/>
        <v>45</v>
      </c>
      <c r="C38" s="1"/>
      <c r="D38" s="123">
        <v>71</v>
      </c>
      <c r="E38" s="124">
        <f t="shared" si="1"/>
        <v>29</v>
      </c>
    </row>
    <row r="39" spans="1:5" ht="15.75" x14ac:dyDescent="0.25">
      <c r="A39" s="123">
        <v>94</v>
      </c>
      <c r="B39" s="124">
        <f t="shared" si="0"/>
        <v>6</v>
      </c>
      <c r="C39" s="1"/>
      <c r="D39" s="123">
        <v>93</v>
      </c>
      <c r="E39" s="124">
        <f t="shared" si="1"/>
        <v>7</v>
      </c>
    </row>
    <row r="40" spans="1:5" ht="15.75" x14ac:dyDescent="0.25">
      <c r="A40" s="123">
        <v>99</v>
      </c>
      <c r="B40" s="124">
        <f t="shared" si="0"/>
        <v>1</v>
      </c>
      <c r="C40" s="1"/>
      <c r="D40" s="123">
        <v>81</v>
      </c>
      <c r="E40" s="124">
        <f t="shared" si="1"/>
        <v>19</v>
      </c>
    </row>
    <row r="41" spans="1:5" ht="15.75" x14ac:dyDescent="0.25">
      <c r="A41" s="123">
        <v>67</v>
      </c>
      <c r="B41" s="124">
        <f t="shared" si="0"/>
        <v>33</v>
      </c>
      <c r="C41" s="1"/>
      <c r="D41" s="123">
        <v>96</v>
      </c>
      <c r="E41" s="124">
        <f t="shared" si="1"/>
        <v>4</v>
      </c>
    </row>
    <row r="42" spans="1:5" ht="15.75" x14ac:dyDescent="0.25">
      <c r="A42" s="123">
        <v>61</v>
      </c>
      <c r="B42" s="124">
        <f t="shared" si="0"/>
        <v>39</v>
      </c>
      <c r="C42" s="1"/>
      <c r="D42" s="123">
        <v>87</v>
      </c>
      <c r="E42" s="124">
        <f t="shared" si="1"/>
        <v>13</v>
      </c>
    </row>
    <row r="43" spans="1:5" ht="15.75" x14ac:dyDescent="0.25">
      <c r="A43" s="123">
        <v>58</v>
      </c>
      <c r="B43" s="124">
        <f t="shared" si="0"/>
        <v>42</v>
      </c>
      <c r="C43" s="1"/>
      <c r="D43" s="123">
        <v>94</v>
      </c>
      <c r="E43" s="124">
        <f t="shared" si="1"/>
        <v>6</v>
      </c>
    </row>
    <row r="44" spans="1:5" ht="15.75" x14ac:dyDescent="0.25">
      <c r="A44" s="123">
        <v>58</v>
      </c>
      <c r="B44" s="124">
        <f t="shared" si="0"/>
        <v>42</v>
      </c>
      <c r="C44" s="1"/>
      <c r="D44" s="123">
        <v>62</v>
      </c>
      <c r="E44" s="124">
        <f t="shared" si="1"/>
        <v>38</v>
      </c>
    </row>
    <row r="45" spans="1:5" ht="15.75" x14ac:dyDescent="0.25">
      <c r="A45" s="123">
        <v>66</v>
      </c>
      <c r="B45" s="124">
        <f t="shared" si="0"/>
        <v>34</v>
      </c>
      <c r="C45" s="1"/>
      <c r="D45" s="123">
        <v>71</v>
      </c>
      <c r="E45" s="124">
        <f t="shared" si="1"/>
        <v>29</v>
      </c>
    </row>
    <row r="46" spans="1:5" ht="15.75" x14ac:dyDescent="0.25">
      <c r="A46" s="123">
        <v>99</v>
      </c>
      <c r="B46" s="124">
        <f t="shared" si="0"/>
        <v>1</v>
      </c>
      <c r="C46" s="1"/>
      <c r="D46" s="123">
        <v>60</v>
      </c>
      <c r="E46" s="124">
        <f t="shared" si="1"/>
        <v>40</v>
      </c>
    </row>
    <row r="47" spans="1:5" ht="15.75" x14ac:dyDescent="0.25">
      <c r="A47" s="123">
        <v>77</v>
      </c>
      <c r="B47" s="124">
        <f t="shared" si="0"/>
        <v>23</v>
      </c>
      <c r="C47" s="1"/>
      <c r="D47" s="123">
        <v>82</v>
      </c>
      <c r="E47" s="124">
        <f t="shared" si="1"/>
        <v>18</v>
      </c>
    </row>
    <row r="48" spans="1:5" ht="15.75" x14ac:dyDescent="0.25">
      <c r="A48" s="123">
        <v>81</v>
      </c>
      <c r="B48" s="124">
        <f t="shared" si="0"/>
        <v>19</v>
      </c>
      <c r="C48" s="1"/>
      <c r="D48" s="123">
        <v>87</v>
      </c>
      <c r="E48" s="124">
        <f t="shared" si="1"/>
        <v>13</v>
      </c>
    </row>
    <row r="49" spans="1:5" ht="15.75" x14ac:dyDescent="0.25">
      <c r="A49" s="123">
        <v>74</v>
      </c>
      <c r="B49" s="124">
        <f t="shared" si="0"/>
        <v>26</v>
      </c>
      <c r="C49" s="1"/>
      <c r="D49" s="123">
        <v>82</v>
      </c>
      <c r="E49" s="124">
        <f t="shared" si="1"/>
        <v>18</v>
      </c>
    </row>
    <row r="50" spans="1:5" ht="15.75" x14ac:dyDescent="0.25">
      <c r="A50" s="123">
        <v>97</v>
      </c>
      <c r="B50" s="124">
        <f t="shared" si="0"/>
        <v>3</v>
      </c>
      <c r="C50" s="1"/>
      <c r="D50" s="123">
        <v>63</v>
      </c>
      <c r="E50" s="124">
        <f t="shared" si="1"/>
        <v>37</v>
      </c>
    </row>
    <row r="51" spans="1:5" ht="15.75" x14ac:dyDescent="0.25">
      <c r="A51" s="123">
        <v>66</v>
      </c>
      <c r="B51" s="124">
        <f t="shared" si="0"/>
        <v>34</v>
      </c>
      <c r="C51" s="1"/>
      <c r="D51" s="123">
        <v>99</v>
      </c>
      <c r="E51" s="124">
        <f t="shared" si="1"/>
        <v>1</v>
      </c>
    </row>
    <row r="52" spans="1:5" ht="15.75" x14ac:dyDescent="0.25">
      <c r="A52" s="123">
        <v>71</v>
      </c>
      <c r="B52" s="124">
        <f t="shared" si="0"/>
        <v>29</v>
      </c>
      <c r="C52" s="1"/>
      <c r="D52" s="123">
        <v>86</v>
      </c>
      <c r="E52" s="124">
        <f t="shared" si="1"/>
        <v>14</v>
      </c>
    </row>
    <row r="53" spans="1:5" ht="15.75" x14ac:dyDescent="0.25">
      <c r="A53" s="123">
        <v>90</v>
      </c>
      <c r="B53" s="124">
        <f t="shared" si="0"/>
        <v>10</v>
      </c>
      <c r="C53" s="1"/>
      <c r="D53" s="123">
        <v>90</v>
      </c>
      <c r="E53" s="124">
        <f t="shared" si="1"/>
        <v>10</v>
      </c>
    </row>
    <row r="54" spans="1:5" ht="15.75" x14ac:dyDescent="0.25">
      <c r="A54" s="123">
        <v>67</v>
      </c>
      <c r="B54" s="124">
        <f t="shared" si="0"/>
        <v>33</v>
      </c>
      <c r="C54" s="1"/>
      <c r="D54" s="123">
        <v>72</v>
      </c>
      <c r="E54" s="124">
        <f t="shared" si="1"/>
        <v>28</v>
      </c>
    </row>
    <row r="55" spans="1:5" ht="15.75" x14ac:dyDescent="0.25">
      <c r="A55" s="123">
        <v>85</v>
      </c>
      <c r="B55" s="124">
        <f t="shared" si="0"/>
        <v>15</v>
      </c>
      <c r="C55" s="1"/>
      <c r="D55" s="123">
        <v>91</v>
      </c>
      <c r="E55" s="124">
        <f t="shared" si="1"/>
        <v>9</v>
      </c>
    </row>
    <row r="56" spans="1:5" ht="15.75" x14ac:dyDescent="0.25">
      <c r="A56" s="123">
        <v>90</v>
      </c>
      <c r="B56" s="124">
        <f t="shared" si="0"/>
        <v>10</v>
      </c>
      <c r="C56" s="1"/>
      <c r="D56" s="123">
        <v>73</v>
      </c>
      <c r="E56" s="124">
        <f t="shared" si="1"/>
        <v>27</v>
      </c>
    </row>
    <row r="57" spans="1:5" ht="15.75" x14ac:dyDescent="0.25">
      <c r="A57" s="123">
        <v>64</v>
      </c>
      <c r="B57" s="124">
        <f t="shared" si="0"/>
        <v>36</v>
      </c>
      <c r="C57" s="1"/>
      <c r="D57" s="123">
        <v>73</v>
      </c>
      <c r="E57" s="124">
        <f t="shared" si="1"/>
        <v>27</v>
      </c>
    </row>
    <row r="58" spans="1:5" ht="15.75" x14ac:dyDescent="0.25">
      <c r="A58" s="123">
        <v>66</v>
      </c>
      <c r="B58" s="124">
        <f t="shared" si="0"/>
        <v>34</v>
      </c>
      <c r="C58" s="1"/>
      <c r="D58" s="123">
        <v>88</v>
      </c>
      <c r="E58" s="124">
        <f t="shared" si="1"/>
        <v>12</v>
      </c>
    </row>
    <row r="59" spans="1:5" ht="15.75" x14ac:dyDescent="0.25">
      <c r="A59" s="123">
        <v>58</v>
      </c>
      <c r="B59" s="124">
        <f t="shared" si="0"/>
        <v>42</v>
      </c>
      <c r="C59" s="1"/>
      <c r="D59" s="123">
        <v>55</v>
      </c>
      <c r="E59" s="124">
        <f t="shared" si="1"/>
        <v>45</v>
      </c>
    </row>
    <row r="60" spans="1:5" ht="15.75" x14ac:dyDescent="0.25">
      <c r="A60" s="123">
        <v>75</v>
      </c>
      <c r="B60" s="124">
        <f t="shared" si="0"/>
        <v>25</v>
      </c>
      <c r="C60" s="1"/>
      <c r="D60" s="123">
        <v>68</v>
      </c>
      <c r="E60" s="124">
        <f t="shared" si="1"/>
        <v>32</v>
      </c>
    </row>
    <row r="61" spans="1:5" ht="15.75" x14ac:dyDescent="0.25">
      <c r="A61" s="123">
        <v>89</v>
      </c>
      <c r="B61" s="124">
        <f t="shared" si="0"/>
        <v>11</v>
      </c>
      <c r="C61" s="1"/>
      <c r="D61" s="123">
        <v>68</v>
      </c>
      <c r="E61" s="124">
        <f t="shared" si="1"/>
        <v>32</v>
      </c>
    </row>
    <row r="62" spans="1:5" ht="15.75" x14ac:dyDescent="0.25">
      <c r="A62" s="123">
        <v>90</v>
      </c>
      <c r="B62" s="124">
        <f t="shared" si="0"/>
        <v>10</v>
      </c>
      <c r="C62" s="1"/>
      <c r="D62" s="123">
        <v>74</v>
      </c>
      <c r="E62" s="124">
        <f t="shared" si="1"/>
        <v>26</v>
      </c>
    </row>
    <row r="63" spans="1:5" ht="15.75" x14ac:dyDescent="0.25">
      <c r="A63" s="123">
        <v>75</v>
      </c>
      <c r="B63" s="124">
        <f t="shared" si="0"/>
        <v>25</v>
      </c>
      <c r="C63" s="1"/>
      <c r="D63" s="123">
        <v>87</v>
      </c>
      <c r="E63" s="124">
        <f t="shared" si="1"/>
        <v>13</v>
      </c>
    </row>
    <row r="64" spans="1:5" ht="15.75" x14ac:dyDescent="0.25">
      <c r="A64" s="123">
        <v>78</v>
      </c>
      <c r="B64" s="124">
        <f t="shared" si="0"/>
        <v>22</v>
      </c>
      <c r="C64" s="1"/>
      <c r="D64" s="123">
        <v>69</v>
      </c>
      <c r="E64" s="124">
        <f t="shared" si="1"/>
        <v>31</v>
      </c>
    </row>
    <row r="65" spans="1:5" ht="15.75" x14ac:dyDescent="0.25">
      <c r="A65" s="123">
        <v>64</v>
      </c>
      <c r="B65" s="124">
        <f t="shared" si="0"/>
        <v>36</v>
      </c>
      <c r="C65" s="1"/>
      <c r="D65" s="123">
        <v>78</v>
      </c>
      <c r="E65" s="124">
        <f t="shared" si="1"/>
        <v>22</v>
      </c>
    </row>
    <row r="66" spans="1:5" ht="15.75" x14ac:dyDescent="0.25">
      <c r="A66" s="123">
        <v>79</v>
      </c>
      <c r="B66" s="124">
        <f t="shared" si="0"/>
        <v>21</v>
      </c>
      <c r="C66" s="1"/>
      <c r="D66" s="123">
        <v>90</v>
      </c>
      <c r="E66" s="124">
        <f t="shared" si="1"/>
        <v>10</v>
      </c>
    </row>
    <row r="67" spans="1:5" ht="15.75" x14ac:dyDescent="0.25">
      <c r="A67" s="123">
        <v>76</v>
      </c>
      <c r="B67" s="124">
        <f t="shared" si="0"/>
        <v>24</v>
      </c>
      <c r="C67" s="1"/>
      <c r="D67" s="123">
        <v>91</v>
      </c>
      <c r="E67" s="124">
        <f t="shared" si="1"/>
        <v>9</v>
      </c>
    </row>
    <row r="68" spans="1:5" ht="15.75" x14ac:dyDescent="0.25">
      <c r="A68" s="123">
        <v>93</v>
      </c>
      <c r="B68" s="124">
        <f t="shared" si="0"/>
        <v>7</v>
      </c>
      <c r="C68" s="1"/>
      <c r="D68" s="123">
        <v>72</v>
      </c>
      <c r="E68" s="124">
        <f t="shared" si="1"/>
        <v>28</v>
      </c>
    </row>
    <row r="69" spans="1:5" ht="15.75" x14ac:dyDescent="0.25">
      <c r="A69" s="123">
        <v>79</v>
      </c>
      <c r="B69" s="124">
        <f t="shared" si="0"/>
        <v>21</v>
      </c>
      <c r="C69" s="1"/>
      <c r="D69" s="123">
        <v>80</v>
      </c>
      <c r="E69" s="124">
        <f t="shared" si="1"/>
        <v>20</v>
      </c>
    </row>
    <row r="70" spans="1:5" ht="15.75" x14ac:dyDescent="0.25">
      <c r="A70" s="123">
        <v>98</v>
      </c>
      <c r="B70" s="124">
        <f t="shared" si="0"/>
        <v>2</v>
      </c>
      <c r="C70" s="1"/>
      <c r="D70" s="123">
        <v>64</v>
      </c>
      <c r="E70" s="124">
        <f t="shared" si="1"/>
        <v>36</v>
      </c>
    </row>
    <row r="71" spans="1:5" ht="15.75" x14ac:dyDescent="0.25">
      <c r="A71" s="123">
        <v>61</v>
      </c>
      <c r="B71" s="124">
        <f t="shared" si="0"/>
        <v>39</v>
      </c>
      <c r="C71" s="1"/>
      <c r="D71" s="123">
        <v>61</v>
      </c>
      <c r="E71" s="124">
        <f t="shared" si="1"/>
        <v>39</v>
      </c>
    </row>
    <row r="72" spans="1:5" ht="15.75" x14ac:dyDescent="0.25">
      <c r="A72" s="123">
        <v>98</v>
      </c>
      <c r="B72" s="124">
        <f t="shared" si="0"/>
        <v>2</v>
      </c>
      <c r="C72" s="1"/>
      <c r="D72" s="123">
        <v>84</v>
      </c>
      <c r="E72" s="124">
        <f t="shared" si="1"/>
        <v>16</v>
      </c>
    </row>
    <row r="73" spans="1:5" ht="15.75" x14ac:dyDescent="0.25">
      <c r="A73" s="123">
        <v>53</v>
      </c>
      <c r="B73" s="124">
        <f t="shared" si="0"/>
        <v>47</v>
      </c>
      <c r="C73" s="1"/>
      <c r="D73" s="123">
        <v>75</v>
      </c>
      <c r="E73" s="124">
        <f t="shared" si="1"/>
        <v>25</v>
      </c>
    </row>
    <row r="74" spans="1:5" ht="15.75" x14ac:dyDescent="0.25">
      <c r="A74" s="123">
        <v>98</v>
      </c>
      <c r="B74" s="124">
        <f t="shared" si="0"/>
        <v>2</v>
      </c>
      <c r="C74" s="1"/>
      <c r="D74" s="123">
        <v>88</v>
      </c>
      <c r="E74" s="124">
        <f t="shared" si="1"/>
        <v>12</v>
      </c>
    </row>
    <row r="75" spans="1:5" ht="15.75" x14ac:dyDescent="0.25">
      <c r="A75" s="123">
        <v>57</v>
      </c>
      <c r="B75" s="124">
        <f t="shared" si="0"/>
        <v>43</v>
      </c>
      <c r="C75" s="1"/>
      <c r="D75" s="123">
        <v>72</v>
      </c>
      <c r="E75" s="124">
        <f t="shared" si="1"/>
        <v>28</v>
      </c>
    </row>
    <row r="76" spans="1:5" ht="15.75" x14ac:dyDescent="0.25">
      <c r="A76" s="123">
        <v>95</v>
      </c>
      <c r="B76" s="124">
        <f t="shared" si="0"/>
        <v>5</v>
      </c>
      <c r="C76" s="1"/>
      <c r="D76" s="123">
        <v>91</v>
      </c>
      <c r="E76" s="124">
        <f t="shared" si="1"/>
        <v>9</v>
      </c>
    </row>
    <row r="77" spans="1:5" ht="15.75" x14ac:dyDescent="0.25">
      <c r="A77" s="123">
        <v>70</v>
      </c>
      <c r="B77" s="124">
        <f t="shared" si="0"/>
        <v>30</v>
      </c>
      <c r="C77" s="1"/>
      <c r="D77" s="123">
        <v>58</v>
      </c>
      <c r="E77" s="124">
        <f t="shared" si="1"/>
        <v>42</v>
      </c>
    </row>
    <row r="78" spans="1:5" ht="15.75" x14ac:dyDescent="0.25">
      <c r="A78" s="123">
        <v>56</v>
      </c>
      <c r="B78" s="124">
        <f t="shared" si="0"/>
        <v>44</v>
      </c>
      <c r="C78" s="1"/>
      <c r="D78" s="123">
        <v>73</v>
      </c>
      <c r="E78" s="124">
        <f t="shared" si="1"/>
        <v>27</v>
      </c>
    </row>
    <row r="79" spans="1:5" ht="15.75" x14ac:dyDescent="0.25">
      <c r="A79" s="123">
        <v>67</v>
      </c>
      <c r="B79" s="124">
        <f t="shared" si="0"/>
        <v>33</v>
      </c>
      <c r="C79" s="1"/>
      <c r="D79" s="123">
        <v>66</v>
      </c>
      <c r="E79" s="124">
        <f t="shared" si="1"/>
        <v>34</v>
      </c>
    </row>
    <row r="80" spans="1:5" ht="15.75" x14ac:dyDescent="0.25">
      <c r="A80" s="123">
        <v>60</v>
      </c>
      <c r="B80" s="124">
        <f t="shared" si="0"/>
        <v>40</v>
      </c>
      <c r="C80" s="1"/>
      <c r="D80" s="123">
        <v>60</v>
      </c>
      <c r="E80" s="124">
        <f t="shared" si="1"/>
        <v>40</v>
      </c>
    </row>
    <row r="81" spans="1:5" ht="15.75" x14ac:dyDescent="0.25">
      <c r="A81" s="123">
        <v>54</v>
      </c>
      <c r="B81" s="124">
        <f t="shared" si="0"/>
        <v>46</v>
      </c>
      <c r="C81" s="1"/>
      <c r="D81" s="123">
        <v>80</v>
      </c>
      <c r="E81" s="124">
        <f t="shared" si="1"/>
        <v>20</v>
      </c>
    </row>
    <row r="82" spans="1:5" ht="15.75" x14ac:dyDescent="0.25">
      <c r="A82" s="123">
        <v>73</v>
      </c>
      <c r="B82" s="124">
        <f t="shared" ref="B82:B116" si="2">100-A82</f>
        <v>27</v>
      </c>
      <c r="C82" s="1"/>
      <c r="D82" s="123">
        <v>86</v>
      </c>
      <c r="E82" s="124">
        <f t="shared" ref="E82:E116" si="3">100-D82</f>
        <v>14</v>
      </c>
    </row>
    <row r="83" spans="1:5" ht="15.75" x14ac:dyDescent="0.25">
      <c r="A83" s="123">
        <v>97</v>
      </c>
      <c r="B83" s="124">
        <f t="shared" si="2"/>
        <v>3</v>
      </c>
      <c r="C83" s="1"/>
      <c r="D83" s="123">
        <v>92</v>
      </c>
      <c r="E83" s="124">
        <f t="shared" si="3"/>
        <v>8</v>
      </c>
    </row>
    <row r="84" spans="1:5" ht="15.75" x14ac:dyDescent="0.25">
      <c r="A84" s="123">
        <v>73</v>
      </c>
      <c r="B84" s="124">
        <f t="shared" si="2"/>
        <v>27</v>
      </c>
      <c r="C84" s="1"/>
      <c r="D84" s="123">
        <v>81</v>
      </c>
      <c r="E84" s="124">
        <f t="shared" si="3"/>
        <v>19</v>
      </c>
    </row>
    <row r="85" spans="1:5" ht="15.75" x14ac:dyDescent="0.25">
      <c r="A85" s="123">
        <v>50</v>
      </c>
      <c r="B85" s="124">
        <f t="shared" si="2"/>
        <v>50</v>
      </c>
      <c r="C85" s="1"/>
      <c r="D85" s="123">
        <v>95</v>
      </c>
      <c r="E85" s="124">
        <f t="shared" si="3"/>
        <v>5</v>
      </c>
    </row>
    <row r="86" spans="1:5" ht="15.75" x14ac:dyDescent="0.25">
      <c r="A86" s="123">
        <v>59</v>
      </c>
      <c r="B86" s="124">
        <f t="shared" si="2"/>
        <v>41</v>
      </c>
      <c r="C86" s="1"/>
      <c r="D86" s="123">
        <v>94</v>
      </c>
      <c r="E86" s="124">
        <f t="shared" si="3"/>
        <v>6</v>
      </c>
    </row>
    <row r="87" spans="1:5" ht="15.75" x14ac:dyDescent="0.25">
      <c r="A87" s="123">
        <v>54</v>
      </c>
      <c r="B87" s="124">
        <f t="shared" si="2"/>
        <v>46</v>
      </c>
      <c r="C87" s="1"/>
      <c r="D87" s="123">
        <v>65</v>
      </c>
      <c r="E87" s="124">
        <f t="shared" si="3"/>
        <v>35</v>
      </c>
    </row>
    <row r="88" spans="1:5" ht="15.75" x14ac:dyDescent="0.25">
      <c r="A88" s="123">
        <v>93</v>
      </c>
      <c r="B88" s="124">
        <f t="shared" si="2"/>
        <v>7</v>
      </c>
      <c r="C88" s="1"/>
      <c r="D88" s="123">
        <v>68</v>
      </c>
      <c r="E88" s="124">
        <f t="shared" si="3"/>
        <v>32</v>
      </c>
    </row>
    <row r="89" spans="1:5" ht="15.75" x14ac:dyDescent="0.25">
      <c r="A89" s="123">
        <v>64</v>
      </c>
      <c r="B89" s="124">
        <f t="shared" si="2"/>
        <v>36</v>
      </c>
      <c r="C89" s="1"/>
      <c r="D89" s="123">
        <v>90</v>
      </c>
      <c r="E89" s="124">
        <f t="shared" si="3"/>
        <v>10</v>
      </c>
    </row>
    <row r="90" spans="1:5" ht="15.75" x14ac:dyDescent="0.25">
      <c r="A90" s="123">
        <v>87</v>
      </c>
      <c r="B90" s="124">
        <f t="shared" si="2"/>
        <v>13</v>
      </c>
      <c r="C90" s="1"/>
      <c r="D90" s="123">
        <v>88</v>
      </c>
      <c r="E90" s="124">
        <f t="shared" si="3"/>
        <v>12</v>
      </c>
    </row>
    <row r="91" spans="1:5" ht="15.75" x14ac:dyDescent="0.25">
      <c r="A91" s="123">
        <v>91</v>
      </c>
      <c r="B91" s="124">
        <f t="shared" si="2"/>
        <v>9</v>
      </c>
      <c r="C91" s="1"/>
      <c r="D91" s="123">
        <v>74</v>
      </c>
      <c r="E91" s="124">
        <f t="shared" si="3"/>
        <v>26</v>
      </c>
    </row>
    <row r="92" spans="1:5" ht="15.75" x14ac:dyDescent="0.25">
      <c r="A92" s="123">
        <v>72</v>
      </c>
      <c r="B92" s="124">
        <f t="shared" si="2"/>
        <v>28</v>
      </c>
      <c r="C92" s="1"/>
      <c r="D92" s="123">
        <v>66</v>
      </c>
      <c r="E92" s="124">
        <f t="shared" si="3"/>
        <v>34</v>
      </c>
    </row>
    <row r="93" spans="1:5" ht="15.75" x14ac:dyDescent="0.25">
      <c r="A93" s="123">
        <v>77</v>
      </c>
      <c r="B93" s="124">
        <f t="shared" si="2"/>
        <v>23</v>
      </c>
      <c r="C93" s="1"/>
      <c r="D93" s="123">
        <v>81</v>
      </c>
      <c r="E93" s="124">
        <f t="shared" si="3"/>
        <v>19</v>
      </c>
    </row>
    <row r="94" spans="1:5" ht="15.75" x14ac:dyDescent="0.25">
      <c r="A94" s="123">
        <v>86</v>
      </c>
      <c r="B94" s="124">
        <f t="shared" si="2"/>
        <v>14</v>
      </c>
      <c r="C94" s="1"/>
      <c r="D94" s="123">
        <v>84</v>
      </c>
      <c r="E94" s="124">
        <f t="shared" si="3"/>
        <v>16</v>
      </c>
    </row>
    <row r="95" spans="1:5" ht="15.75" x14ac:dyDescent="0.25">
      <c r="A95" s="123">
        <v>72</v>
      </c>
      <c r="B95" s="124">
        <f t="shared" si="2"/>
        <v>28</v>
      </c>
      <c r="C95" s="1"/>
      <c r="D95" s="123">
        <v>77</v>
      </c>
      <c r="E95" s="124">
        <f t="shared" si="3"/>
        <v>23</v>
      </c>
    </row>
    <row r="96" spans="1:5" ht="15.75" x14ac:dyDescent="0.25">
      <c r="A96" s="123">
        <v>100</v>
      </c>
      <c r="B96" s="124">
        <f t="shared" si="2"/>
        <v>0</v>
      </c>
      <c r="C96" s="1"/>
      <c r="D96" s="123">
        <v>61</v>
      </c>
      <c r="E96" s="124">
        <f t="shared" si="3"/>
        <v>39</v>
      </c>
    </row>
    <row r="97" spans="1:5" ht="15.75" x14ac:dyDescent="0.25">
      <c r="A97" s="123">
        <v>78</v>
      </c>
      <c r="B97" s="124">
        <f t="shared" si="2"/>
        <v>22</v>
      </c>
      <c r="C97" s="1"/>
      <c r="D97" s="123">
        <v>65</v>
      </c>
      <c r="E97" s="124">
        <f t="shared" si="3"/>
        <v>35</v>
      </c>
    </row>
    <row r="98" spans="1:5" ht="15.75" x14ac:dyDescent="0.25">
      <c r="A98" s="123">
        <v>54</v>
      </c>
      <c r="B98" s="124">
        <f t="shared" si="2"/>
        <v>46</v>
      </c>
      <c r="C98" s="1"/>
      <c r="D98" s="123">
        <v>65</v>
      </c>
      <c r="E98" s="124">
        <f t="shared" si="3"/>
        <v>35</v>
      </c>
    </row>
    <row r="99" spans="1:5" ht="15.75" x14ac:dyDescent="0.25">
      <c r="A99" s="123">
        <v>68</v>
      </c>
      <c r="B99" s="124">
        <f t="shared" si="2"/>
        <v>32</v>
      </c>
      <c r="C99" s="1"/>
      <c r="D99" s="123">
        <v>57</v>
      </c>
      <c r="E99" s="124">
        <f t="shared" si="3"/>
        <v>43</v>
      </c>
    </row>
    <row r="100" spans="1:5" ht="15.75" x14ac:dyDescent="0.25">
      <c r="A100" s="123">
        <v>76</v>
      </c>
      <c r="B100" s="124">
        <f t="shared" si="2"/>
        <v>24</v>
      </c>
      <c r="C100" s="1"/>
      <c r="D100" s="123">
        <v>63</v>
      </c>
      <c r="E100" s="124">
        <f t="shared" si="3"/>
        <v>37</v>
      </c>
    </row>
    <row r="101" spans="1:5" ht="15.75" x14ac:dyDescent="0.25">
      <c r="A101" s="123">
        <v>87</v>
      </c>
      <c r="B101" s="124">
        <f t="shared" si="2"/>
        <v>13</v>
      </c>
      <c r="C101" s="1"/>
      <c r="D101" s="123">
        <v>68</v>
      </c>
      <c r="E101" s="124">
        <f t="shared" si="3"/>
        <v>32</v>
      </c>
    </row>
    <row r="102" spans="1:5" ht="15.75" x14ac:dyDescent="0.25">
      <c r="A102" s="123">
        <v>93</v>
      </c>
      <c r="B102" s="124">
        <f t="shared" si="2"/>
        <v>7</v>
      </c>
      <c r="C102" s="1"/>
      <c r="D102" s="123">
        <v>71</v>
      </c>
      <c r="E102" s="124">
        <f t="shared" si="3"/>
        <v>29</v>
      </c>
    </row>
    <row r="103" spans="1:5" ht="15.75" x14ac:dyDescent="0.25">
      <c r="A103" s="123">
        <v>67</v>
      </c>
      <c r="B103" s="124">
        <f t="shared" si="2"/>
        <v>33</v>
      </c>
      <c r="C103" s="1"/>
      <c r="D103" s="123">
        <v>59</v>
      </c>
      <c r="E103" s="124">
        <f t="shared" si="3"/>
        <v>41</v>
      </c>
    </row>
    <row r="104" spans="1:5" ht="15.75" x14ac:dyDescent="0.25">
      <c r="A104" s="123">
        <v>90</v>
      </c>
      <c r="B104" s="124">
        <f t="shared" si="2"/>
        <v>10</v>
      </c>
      <c r="C104" s="1"/>
      <c r="D104" s="123">
        <v>92</v>
      </c>
      <c r="E104" s="124">
        <f t="shared" si="3"/>
        <v>8</v>
      </c>
    </row>
    <row r="105" spans="1:5" ht="15.75" x14ac:dyDescent="0.25">
      <c r="A105" s="123">
        <v>74</v>
      </c>
      <c r="B105" s="124">
        <f t="shared" si="2"/>
        <v>26</v>
      </c>
      <c r="C105" s="1"/>
      <c r="D105" s="123">
        <v>99</v>
      </c>
      <c r="E105" s="124">
        <f t="shared" si="3"/>
        <v>1</v>
      </c>
    </row>
    <row r="106" spans="1:5" ht="15.75" x14ac:dyDescent="0.25">
      <c r="A106" s="123">
        <v>60</v>
      </c>
      <c r="B106" s="124">
        <f t="shared" si="2"/>
        <v>40</v>
      </c>
      <c r="C106" s="1"/>
      <c r="D106" s="123">
        <v>96</v>
      </c>
      <c r="E106" s="124">
        <f t="shared" si="3"/>
        <v>4</v>
      </c>
    </row>
    <row r="107" spans="1:5" ht="15.75" x14ac:dyDescent="0.25">
      <c r="A107" s="123">
        <v>55</v>
      </c>
      <c r="B107" s="124">
        <f t="shared" si="2"/>
        <v>45</v>
      </c>
      <c r="C107" s="1"/>
      <c r="D107" s="123">
        <v>69</v>
      </c>
      <c r="E107" s="124">
        <f t="shared" si="3"/>
        <v>31</v>
      </c>
    </row>
    <row r="108" spans="1:5" ht="15.75" x14ac:dyDescent="0.25">
      <c r="A108" s="123">
        <v>52</v>
      </c>
      <c r="B108" s="124">
        <f t="shared" si="2"/>
        <v>48</v>
      </c>
      <c r="C108" s="1"/>
      <c r="D108" s="123">
        <v>70</v>
      </c>
      <c r="E108" s="124">
        <f t="shared" si="3"/>
        <v>30</v>
      </c>
    </row>
    <row r="109" spans="1:5" ht="15.75" x14ac:dyDescent="0.25">
      <c r="A109" s="123">
        <v>72</v>
      </c>
      <c r="B109" s="124">
        <f t="shared" si="2"/>
        <v>28</v>
      </c>
      <c r="C109" s="1"/>
      <c r="D109" s="123">
        <v>77</v>
      </c>
      <c r="E109" s="124">
        <f t="shared" si="3"/>
        <v>23</v>
      </c>
    </row>
    <row r="110" spans="1:5" ht="15.75" x14ac:dyDescent="0.25">
      <c r="A110" s="123">
        <v>85</v>
      </c>
      <c r="B110" s="124">
        <f t="shared" si="2"/>
        <v>15</v>
      </c>
      <c r="C110" s="1"/>
      <c r="D110" s="123">
        <v>83</v>
      </c>
      <c r="E110" s="124">
        <f t="shared" si="3"/>
        <v>17</v>
      </c>
    </row>
    <row r="111" spans="1:5" ht="15.75" x14ac:dyDescent="0.25">
      <c r="A111" s="123">
        <v>51</v>
      </c>
      <c r="B111" s="124">
        <f t="shared" si="2"/>
        <v>49</v>
      </c>
      <c r="C111" s="1"/>
      <c r="D111" s="123">
        <v>90</v>
      </c>
      <c r="E111" s="124">
        <f t="shared" si="3"/>
        <v>10</v>
      </c>
    </row>
    <row r="112" spans="1:5" ht="15.75" x14ac:dyDescent="0.25">
      <c r="A112" s="123">
        <v>88</v>
      </c>
      <c r="B112" s="124">
        <f t="shared" si="2"/>
        <v>12</v>
      </c>
      <c r="C112" s="1"/>
      <c r="D112" s="123">
        <v>92</v>
      </c>
      <c r="E112" s="124">
        <f t="shared" si="3"/>
        <v>8</v>
      </c>
    </row>
    <row r="113" spans="1:10" ht="15.75" x14ac:dyDescent="0.25">
      <c r="A113" s="123">
        <v>64</v>
      </c>
      <c r="B113" s="124">
        <f t="shared" si="2"/>
        <v>36</v>
      </c>
      <c r="C113" s="1"/>
      <c r="D113" s="123">
        <v>63</v>
      </c>
      <c r="E113" s="124">
        <f t="shared" si="3"/>
        <v>37</v>
      </c>
    </row>
    <row r="114" spans="1:10" ht="15.75" x14ac:dyDescent="0.25">
      <c r="A114" s="123">
        <v>60</v>
      </c>
      <c r="B114" s="124">
        <f t="shared" si="2"/>
        <v>40</v>
      </c>
      <c r="C114" s="1"/>
      <c r="D114" s="123">
        <v>84</v>
      </c>
      <c r="E114" s="124">
        <f t="shared" si="3"/>
        <v>16</v>
      </c>
      <c r="F114" s="1"/>
      <c r="G114" s="1"/>
      <c r="H114" s="1"/>
    </row>
    <row r="115" spans="1:10" ht="15.75" x14ac:dyDescent="0.25">
      <c r="A115" s="123">
        <v>50</v>
      </c>
      <c r="B115" s="124">
        <f t="shared" si="2"/>
        <v>50</v>
      </c>
      <c r="C115" s="1"/>
      <c r="D115" s="123">
        <v>60</v>
      </c>
      <c r="E115" s="124">
        <f t="shared" si="3"/>
        <v>40</v>
      </c>
      <c r="F115" s="1"/>
      <c r="G115" s="18"/>
      <c r="H115" s="18"/>
    </row>
    <row r="116" spans="1:10" ht="15.75" x14ac:dyDescent="0.25">
      <c r="A116" s="123">
        <v>54</v>
      </c>
      <c r="B116" s="124">
        <f t="shared" si="2"/>
        <v>46</v>
      </c>
      <c r="C116" s="1"/>
      <c r="D116" s="123">
        <v>58</v>
      </c>
      <c r="E116" s="124">
        <f t="shared" si="3"/>
        <v>42</v>
      </c>
      <c r="F116" s="1"/>
      <c r="G116" s="18"/>
      <c r="H116" s="18"/>
    </row>
    <row r="117" spans="1:10" ht="15.75" thickBot="1" x14ac:dyDescent="0.3"/>
    <row r="118" spans="1:10" s="27" customFormat="1" ht="16.5" thickBot="1" x14ac:dyDescent="0.3">
      <c r="A118" s="129">
        <f>AVERAGE(A17:A116)</f>
        <v>74.790000000000006</v>
      </c>
      <c r="B118" s="129">
        <f>AVERAGE(B17:B116)</f>
        <v>25.21</v>
      </c>
      <c r="C118" s="119" t="s">
        <v>43</v>
      </c>
      <c r="D118" s="129">
        <f>AVERAGE(D17:D116)</f>
        <v>75.290000000000006</v>
      </c>
      <c r="E118" s="129">
        <f>AVERAGE(E17:E116)</f>
        <v>24.71</v>
      </c>
    </row>
    <row r="119" spans="1:10" s="27" customFormat="1" ht="16.5" thickBot="1" x14ac:dyDescent="0.3">
      <c r="A119" s="131">
        <f>_xlfn.VAR.S(A17:A116)</f>
        <v>224.69282828282795</v>
      </c>
      <c r="B119" s="129">
        <f>_xlfn.VAR.S(B17:B116)</f>
        <v>224.69282828282826</v>
      </c>
      <c r="C119" s="120" t="s">
        <v>49</v>
      </c>
      <c r="D119" s="129">
        <f>_xlfn.VAR.S(D17:D116)</f>
        <v>151.46050505050471</v>
      </c>
      <c r="E119" s="130">
        <f>_xlfn.VAR.S(E17:E116)</f>
        <v>151.46050505050502</v>
      </c>
    </row>
    <row r="120" spans="1:10" s="27" customFormat="1" x14ac:dyDescent="0.25"/>
    <row r="121" spans="1:10" ht="15.75" thickBot="1" x14ac:dyDescent="0.3"/>
    <row r="122" spans="1:10" ht="16.5" thickBot="1" x14ac:dyDescent="0.3">
      <c r="A122" s="204" t="s">
        <v>60</v>
      </c>
      <c r="B122" s="205"/>
      <c r="C122" s="205"/>
      <c r="D122" s="205"/>
      <c r="E122" s="206"/>
    </row>
    <row r="123" spans="1:10" ht="15.75" thickBot="1" x14ac:dyDescent="0.3"/>
    <row r="124" spans="1:10" ht="16.5" thickBot="1" x14ac:dyDescent="0.3">
      <c r="A124" s="224" t="s">
        <v>87</v>
      </c>
      <c r="B124" s="225"/>
      <c r="C124" s="225"/>
      <c r="D124" s="225"/>
      <c r="E124" s="225"/>
      <c r="F124" s="225"/>
      <c r="G124" s="225"/>
      <c r="H124" s="225"/>
      <c r="I124" s="225"/>
      <c r="J124" s="226"/>
    </row>
    <row r="125" spans="1:10" ht="16.5" thickBot="1" x14ac:dyDescent="0.3">
      <c r="A125" s="224" t="s">
        <v>62</v>
      </c>
      <c r="B125" s="225"/>
      <c r="C125" s="225"/>
      <c r="D125" s="225"/>
      <c r="E125" s="225"/>
      <c r="F125" s="225"/>
      <c r="G125" s="225"/>
      <c r="H125" s="225"/>
      <c r="I125" s="225"/>
      <c r="J125" s="226"/>
    </row>
    <row r="126" spans="1:10" ht="16.5" thickBot="1" x14ac:dyDescent="0.3">
      <c r="A126" s="224" t="s">
        <v>129</v>
      </c>
      <c r="B126" s="225"/>
      <c r="C126" s="225"/>
      <c r="D126" s="225"/>
      <c r="E126" s="225"/>
      <c r="F126" s="225"/>
      <c r="G126" s="225"/>
      <c r="H126" s="225"/>
      <c r="I126" s="225"/>
      <c r="J126" s="226"/>
    </row>
  </sheetData>
  <mergeCells count="13">
    <mergeCell ref="A122:E122"/>
    <mergeCell ref="A124:J124"/>
    <mergeCell ref="A125:J125"/>
    <mergeCell ref="A126:J126"/>
    <mergeCell ref="A15:B15"/>
    <mergeCell ref="D15:E15"/>
    <mergeCell ref="G15:I15"/>
    <mergeCell ref="A1:K1"/>
    <mergeCell ref="A3:K3"/>
    <mergeCell ref="A12:J12"/>
    <mergeCell ref="A13:J13"/>
    <mergeCell ref="A9:H9"/>
    <mergeCell ref="A10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Square Test</vt:lpstr>
      <vt:lpstr>Anova Test</vt:lpstr>
      <vt:lpstr>T-test</vt:lpstr>
      <vt:lpstr>Variance test</vt:lpstr>
      <vt:lpstr>Proportion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singh</dc:creator>
  <cp:lastModifiedBy>shivam singh</cp:lastModifiedBy>
  <dcterms:created xsi:type="dcterms:W3CDTF">2024-04-27T04:49:49Z</dcterms:created>
  <dcterms:modified xsi:type="dcterms:W3CDTF">2024-05-06T16:34:44Z</dcterms:modified>
</cp:coreProperties>
</file>