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Documents\Problem_solving\Data Science\"/>
    </mc:Choice>
  </mc:AlternateContent>
  <xr:revisionPtr revIDLastSave="0" documentId="13_ncr:1_{61EE6934-BB5D-46CF-BE77-CD7580835B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L5" i="1"/>
  <c r="L6" i="1"/>
  <c r="L7" i="1"/>
  <c r="L8" i="1"/>
  <c r="L9" i="1"/>
  <c r="L10" i="1"/>
  <c r="L4" i="1"/>
  <c r="L3" i="1"/>
  <c r="F15" i="1"/>
  <c r="F13" i="1"/>
  <c r="O4" i="1"/>
  <c r="O5" i="1"/>
  <c r="O6" i="1"/>
  <c r="O7" i="1"/>
  <c r="O8" i="1"/>
  <c r="O9" i="1"/>
  <c r="O10" i="1"/>
  <c r="O3" i="1"/>
  <c r="N4" i="1"/>
  <c r="N5" i="1"/>
  <c r="N6" i="1"/>
  <c r="N7" i="1"/>
  <c r="N8" i="1"/>
  <c r="N9" i="1"/>
  <c r="N10" i="1"/>
  <c r="N3" i="1"/>
  <c r="M3" i="1"/>
  <c r="K10" i="1"/>
  <c r="K14" i="1"/>
  <c r="K3" i="1"/>
  <c r="K4" i="1"/>
  <c r="K5" i="1"/>
  <c r="K6" i="1"/>
  <c r="K7" i="1"/>
  <c r="K8" i="1"/>
  <c r="K9" i="1"/>
</calcChain>
</file>

<file path=xl/sharedStrings.xml><?xml version="1.0" encoding="utf-8"?>
<sst xmlns="http://schemas.openxmlformats.org/spreadsheetml/2006/main" count="44" uniqueCount="33">
  <si>
    <t>Student Details</t>
  </si>
  <si>
    <t>S_ID</t>
  </si>
  <si>
    <t>ROLL NO</t>
  </si>
  <si>
    <t>ETHICS</t>
  </si>
  <si>
    <t>AUTOMATA</t>
  </si>
  <si>
    <t>DATA SCIENCE</t>
  </si>
  <si>
    <t>ANDROID DEVELOPMENT</t>
  </si>
  <si>
    <t>APTITUDE</t>
  </si>
  <si>
    <t>Maneesha</t>
  </si>
  <si>
    <t>Anagha</t>
  </si>
  <si>
    <t xml:space="preserve">Shivam </t>
  </si>
  <si>
    <t>Rishita</t>
  </si>
  <si>
    <t>Harshad</t>
  </si>
  <si>
    <t>Priyanshu</t>
  </si>
  <si>
    <t>Adarsh</t>
  </si>
  <si>
    <t>Aditya</t>
  </si>
  <si>
    <t>NAME</t>
  </si>
  <si>
    <t>BRANCH</t>
  </si>
  <si>
    <t>CSE</t>
  </si>
  <si>
    <t>PERCENTAGE</t>
  </si>
  <si>
    <t>ADDRESS</t>
  </si>
  <si>
    <t>Amritsar</t>
  </si>
  <si>
    <t>Ludhiana</t>
  </si>
  <si>
    <t>Hydrabad</t>
  </si>
  <si>
    <t>Kochi</t>
  </si>
  <si>
    <t>AVERAGE</t>
  </si>
  <si>
    <t>PASS/FAIL</t>
  </si>
  <si>
    <t>COUNT</t>
  </si>
  <si>
    <t>EMAIL</t>
  </si>
  <si>
    <t>Rajasthan</t>
  </si>
  <si>
    <t>count blank</t>
  </si>
  <si>
    <t>counta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</si>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</sst>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0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DFF3F-076F-43B0-B8A4-374987EC1EE5}" name="Table2" displayName="Table2" ref="A2:O10" totalsRowShown="0" headerRowDxfId="0" dataDxfId="1" headerRowBorderDxfId="18" tableBorderDxfId="19" totalsRowBorderDxfId="17">
  <autoFilter ref="A2:O10" xr:uid="{631DFF3F-076F-43B0-B8A4-374987EC1EE5}"/>
  <tableColumns count="15">
    <tableColumn id="1" xr3:uid="{4E7EA93F-E610-4BF9-AB11-BD6A7E2A5A49}" name="S_ID" dataDxfId="16"/>
    <tableColumn id="2" xr3:uid="{16A34BE9-02A2-4131-ADFA-5F5B1A91D1B5}" name="NAME" dataDxfId="15"/>
    <tableColumn id="3" xr3:uid="{64A85145-0FB0-4653-9C37-64007CFFC3C1}" name="ROLL NO" dataDxfId="14"/>
    <tableColumn id="4" xr3:uid="{8CD4990E-E5E6-429A-8D94-8193612814F1}" name="BRANCH" dataDxfId="13"/>
    <tableColumn id="5" xr3:uid="{AB1B2970-1DE5-4D94-987D-96B838F6447F}" name="ADDRESS" dataDxfId="12"/>
    <tableColumn id="6" xr3:uid="{10C6449C-A5BF-43D0-8335-27A07E53DA06}" name="ETHICS" dataDxfId="11"/>
    <tableColumn id="7" xr3:uid="{BD5C6C93-BC44-451E-A29B-751CD583E439}" name="AUTOMATA" dataDxfId="10"/>
    <tableColumn id="8" xr3:uid="{197EE78F-6401-4E75-A8F6-10322FBC8999}" name="DATA SCIENCE" dataDxfId="9"/>
    <tableColumn id="9" xr3:uid="{929F865B-DEC6-42ED-A022-A1126FA79A64}" name="ANDROID DEVELOPMENT" dataDxfId="8"/>
    <tableColumn id="10" xr3:uid="{43175FC8-86F3-4B13-902A-8A103EBCA49C}" name="APTITUDE" dataDxfId="7"/>
    <tableColumn id="11" xr3:uid="{C0F9845E-486C-4BD6-9425-019F2F9AACA0}" name="PERCENTAGE" dataDxfId="6" dataCellStyle="Percent">
      <calculatedColumnFormula>SUM(F3:J3)/180</calculatedColumnFormula>
    </tableColumn>
    <tableColumn id="12" xr3:uid="{1D54AE2B-9369-4B7F-824F-497CE5327781}" name="AVERAGE" dataDxfId="5">
      <calculatedColumnFormula>IF(AND(E3="Amritsar",F3&gt;3,G3&gt;3,H3&gt;3,I3&gt;3,J3&gt;4),AVERAGE(E3:J3),"N/A")</calculatedColumnFormula>
    </tableColumn>
    <tableColumn id="13" xr3:uid="{4BDD0997-3EDD-4324-A3F3-3762113409EB}" name="COUNT" dataDxfId="4"/>
    <tableColumn id="14" xr3:uid="{409A154D-B3D1-4982-97DD-A96029B2B934}" name="PASS/FAIL" dataDxfId="3">
      <calculatedColumnFormula>IF(K3&gt;33%,"PASS","FAIL")</calculatedColumnFormula>
    </tableColumn>
    <tableColumn id="15" xr3:uid="{6B06FD3C-755C-43B2-A4AC-853367B089AF}" name="EMAIL" dataDxfId="2">
      <calculatedColumnFormula>_xlfn.CONCAT(B3,D3,A3,"@gmail.com")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85" zoomScaleNormal="85" workbookViewId="0">
      <selection activeCell="O17" sqref="O17"/>
    </sheetView>
  </sheetViews>
  <sheetFormatPr defaultRowHeight="14.4" x14ac:dyDescent="0.3"/>
  <cols>
    <col min="1" max="1" width="9.77734375" customWidth="1"/>
    <col min="2" max="2" width="11.44140625" customWidth="1"/>
    <col min="3" max="3" width="13.33203125" customWidth="1"/>
    <col min="4" max="4" width="13.109375" customWidth="1"/>
    <col min="5" max="5" width="13.44140625" customWidth="1"/>
    <col min="6" max="6" width="11.77734375" customWidth="1"/>
    <col min="7" max="7" width="19.44140625" customWidth="1"/>
    <col min="8" max="8" width="18" customWidth="1"/>
    <col min="9" max="9" width="26.5546875" customWidth="1"/>
    <col min="10" max="10" width="14" customWidth="1"/>
    <col min="11" max="11" width="18.33203125" customWidth="1"/>
    <col min="12" max="12" width="13.33203125" customWidth="1"/>
    <col min="13" max="13" width="11.77734375" customWidth="1"/>
    <col min="14" max="14" width="15" customWidth="1"/>
    <col min="15" max="15" width="27.109375" customWidth="1"/>
  </cols>
  <sheetData>
    <row r="1" spans="1:15" ht="21" x14ac:dyDescent="0.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x14ac:dyDescent="0.3">
      <c r="A2" s="16" t="s">
        <v>1</v>
      </c>
      <c r="B2" s="17" t="s">
        <v>16</v>
      </c>
      <c r="C2" s="17" t="s">
        <v>2</v>
      </c>
      <c r="D2" s="17" t="s">
        <v>17</v>
      </c>
      <c r="E2" s="17" t="s">
        <v>20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19</v>
      </c>
      <c r="L2" s="17" t="s">
        <v>25</v>
      </c>
      <c r="M2" s="17" t="s">
        <v>27</v>
      </c>
      <c r="N2" s="17" t="s">
        <v>26</v>
      </c>
      <c r="O2" s="18" t="s">
        <v>28</v>
      </c>
    </row>
    <row r="3" spans="1:15" x14ac:dyDescent="0.3">
      <c r="A3" s="14">
        <v>101</v>
      </c>
      <c r="B3" s="10" t="s">
        <v>8</v>
      </c>
      <c r="C3" s="10">
        <v>23</v>
      </c>
      <c r="D3" s="10" t="s">
        <v>18</v>
      </c>
      <c r="E3" s="10" t="s">
        <v>21</v>
      </c>
      <c r="F3" s="10">
        <v>25</v>
      </c>
      <c r="G3" s="10">
        <v>23</v>
      </c>
      <c r="H3" s="10">
        <v>29</v>
      </c>
      <c r="I3" s="10">
        <v>24</v>
      </c>
      <c r="J3" s="10">
        <v>29</v>
      </c>
      <c r="K3" s="11">
        <f t="shared" ref="K3:K9" si="0">SUM(F3:J3)/180</f>
        <v>0.72222222222222221</v>
      </c>
      <c r="L3" s="10">
        <f>IF(AND(E3="Amritsar",F3&gt;3,G3&gt;3,H3&gt;3,I3&gt;3,J3&gt;4),AVERAGE(E3:J3),"N/A")</f>
        <v>26</v>
      </c>
      <c r="M3" s="10">
        <f>COUNTIF(K3:K10,"&gt;30%")</f>
        <v>7</v>
      </c>
      <c r="N3" s="10" t="str">
        <f>IF(K3&gt;33%,"PASS","FAIL")</f>
        <v>PASS</v>
      </c>
      <c r="O3" s="15" t="str">
        <f>_xlfn.CONCAT(B3,D3,A3,"@gmail.com")</f>
        <v>ManeeshaCSE101@gmail.com</v>
      </c>
    </row>
    <row r="4" spans="1:15" x14ac:dyDescent="0.3">
      <c r="A4" s="14">
        <v>102</v>
      </c>
      <c r="B4" s="10" t="s">
        <v>9</v>
      </c>
      <c r="C4" s="10">
        <v>32</v>
      </c>
      <c r="D4" s="10" t="s">
        <v>18</v>
      </c>
      <c r="E4" s="10" t="s">
        <v>22</v>
      </c>
      <c r="F4" s="10">
        <v>23</v>
      </c>
      <c r="G4" s="10">
        <v>22</v>
      </c>
      <c r="H4" s="10">
        <v>29</v>
      </c>
      <c r="I4" s="10">
        <v>27</v>
      </c>
      <c r="J4" s="10">
        <v>29</v>
      </c>
      <c r="K4" s="11">
        <f t="shared" si="0"/>
        <v>0.72222222222222221</v>
      </c>
      <c r="L4" s="10" t="str">
        <f t="shared" ref="L4:L10" si="1">IF(AND(E4="Amritsar",F4&gt;3,G4&gt;3,H4&gt;3,I4&gt;3,J4&gt;4),AVERAGE(E4:J4),"N/A")</f>
        <v>N/A</v>
      </c>
      <c r="M4" s="10"/>
      <c r="N4" s="10" t="str">
        <f t="shared" ref="N4:N10" si="2">IF(K4&gt;33%,"PASS","FAIL")</f>
        <v>PASS</v>
      </c>
      <c r="O4" s="15" t="str">
        <f t="shared" ref="O4:O10" si="3">_xlfn.CONCAT(B4,D4,A4,"@gmail.com")</f>
        <v>AnaghaCSE102@gmail.com</v>
      </c>
    </row>
    <row r="5" spans="1:15" x14ac:dyDescent="0.3">
      <c r="A5" s="14">
        <v>103</v>
      </c>
      <c r="B5" s="10" t="s">
        <v>10</v>
      </c>
      <c r="C5" s="10">
        <v>43</v>
      </c>
      <c r="D5" s="10" t="s">
        <v>18</v>
      </c>
      <c r="E5" s="10" t="s">
        <v>21</v>
      </c>
      <c r="F5" s="10">
        <v>27</v>
      </c>
      <c r="G5" s="10">
        <v>28</v>
      </c>
      <c r="H5" s="10">
        <v>29</v>
      </c>
      <c r="I5" s="10">
        <v>28</v>
      </c>
      <c r="J5" s="10">
        <v>29</v>
      </c>
      <c r="K5" s="11">
        <f t="shared" si="0"/>
        <v>0.78333333333333333</v>
      </c>
      <c r="L5" s="10">
        <f t="shared" si="1"/>
        <v>28.2</v>
      </c>
      <c r="M5" s="10"/>
      <c r="N5" s="10" t="str">
        <f t="shared" si="2"/>
        <v>PASS</v>
      </c>
      <c r="O5" s="15" t="str">
        <f t="shared" si="3"/>
        <v>Shivam CSE103@gmail.com</v>
      </c>
    </row>
    <row r="6" spans="1:15" x14ac:dyDescent="0.3">
      <c r="A6" s="14">
        <v>104</v>
      </c>
      <c r="B6" s="10" t="s">
        <v>11</v>
      </c>
      <c r="C6" s="10">
        <v>26</v>
      </c>
      <c r="D6" s="10" t="s">
        <v>18</v>
      </c>
      <c r="E6" s="10" t="s">
        <v>21</v>
      </c>
      <c r="F6" s="10">
        <v>24</v>
      </c>
      <c r="G6" s="10">
        <v>21</v>
      </c>
      <c r="H6" s="10">
        <v>23</v>
      </c>
      <c r="I6" s="10">
        <v>22</v>
      </c>
      <c r="J6" s="10">
        <v>28</v>
      </c>
      <c r="K6" s="11">
        <f t="shared" si="0"/>
        <v>0.65555555555555556</v>
      </c>
      <c r="L6" s="10">
        <f t="shared" si="1"/>
        <v>23.6</v>
      </c>
      <c r="M6" s="10"/>
      <c r="N6" s="10" t="str">
        <f t="shared" si="2"/>
        <v>PASS</v>
      </c>
      <c r="O6" s="15" t="str">
        <f t="shared" si="3"/>
        <v>RishitaCSE104@gmail.com</v>
      </c>
    </row>
    <row r="7" spans="1:15" x14ac:dyDescent="0.3">
      <c r="A7" s="14">
        <v>105</v>
      </c>
      <c r="B7" s="10" t="s">
        <v>12</v>
      </c>
      <c r="C7" s="10">
        <v>54</v>
      </c>
      <c r="D7" s="10" t="s">
        <v>18</v>
      </c>
      <c r="E7" s="10" t="s">
        <v>23</v>
      </c>
      <c r="F7" s="10">
        <v>22</v>
      </c>
      <c r="G7" s="10">
        <v>12</v>
      </c>
      <c r="H7" s="10">
        <v>21</v>
      </c>
      <c r="I7" s="10">
        <v>10</v>
      </c>
      <c r="J7" s="10">
        <v>28</v>
      </c>
      <c r="K7" s="11">
        <f t="shared" si="0"/>
        <v>0.51666666666666672</v>
      </c>
      <c r="L7" s="10" t="str">
        <f t="shared" si="1"/>
        <v>N/A</v>
      </c>
      <c r="M7" s="10"/>
      <c r="N7" s="10" t="str">
        <f t="shared" si="2"/>
        <v>PASS</v>
      </c>
      <c r="O7" s="15" t="str">
        <f t="shared" si="3"/>
        <v>HarshadCSE105@gmail.com</v>
      </c>
    </row>
    <row r="8" spans="1:15" x14ac:dyDescent="0.3">
      <c r="A8" s="14">
        <v>106</v>
      </c>
      <c r="B8" s="10" t="s">
        <v>13</v>
      </c>
      <c r="C8" s="10">
        <v>67</v>
      </c>
      <c r="D8" s="10" t="s">
        <v>18</v>
      </c>
      <c r="E8" s="10" t="s">
        <v>21</v>
      </c>
      <c r="F8" s="10">
        <v>19</v>
      </c>
      <c r="G8" s="10">
        <v>2</v>
      </c>
      <c r="H8" s="10">
        <v>15</v>
      </c>
      <c r="I8" s="10">
        <v>9</v>
      </c>
      <c r="J8" s="10">
        <v>25</v>
      </c>
      <c r="K8" s="11">
        <f t="shared" si="0"/>
        <v>0.3888888888888889</v>
      </c>
      <c r="L8" s="10" t="str">
        <f t="shared" si="1"/>
        <v>N/A</v>
      </c>
      <c r="M8" s="10"/>
      <c r="N8" s="10" t="str">
        <f t="shared" si="2"/>
        <v>PASS</v>
      </c>
      <c r="O8" s="15" t="str">
        <f t="shared" si="3"/>
        <v>PriyanshuCSE106@gmail.com</v>
      </c>
    </row>
    <row r="9" spans="1:15" x14ac:dyDescent="0.3">
      <c r="A9" s="14">
        <v>107</v>
      </c>
      <c r="B9" s="10" t="s">
        <v>14</v>
      </c>
      <c r="C9" s="10">
        <v>45</v>
      </c>
      <c r="D9" s="10" t="s">
        <v>18</v>
      </c>
      <c r="E9" s="10" t="s">
        <v>24</v>
      </c>
      <c r="F9" s="10">
        <v>23</v>
      </c>
      <c r="G9" s="10">
        <v>3</v>
      </c>
      <c r="H9" s="10">
        <v>16</v>
      </c>
      <c r="I9" s="10">
        <v>7</v>
      </c>
      <c r="J9" s="10">
        <v>25</v>
      </c>
      <c r="K9" s="11">
        <f t="shared" si="0"/>
        <v>0.41111111111111109</v>
      </c>
      <c r="L9" s="10" t="str">
        <f t="shared" si="1"/>
        <v>N/A</v>
      </c>
      <c r="M9" s="10"/>
      <c r="N9" s="10" t="str">
        <f t="shared" si="2"/>
        <v>PASS</v>
      </c>
      <c r="O9" s="15" t="str">
        <f t="shared" si="3"/>
        <v>AdarshCSE107@gmail.com</v>
      </c>
    </row>
    <row r="10" spans="1:15" x14ac:dyDescent="0.3">
      <c r="A10" s="19">
        <v>108</v>
      </c>
      <c r="B10" s="12" t="s">
        <v>15</v>
      </c>
      <c r="C10" s="12">
        <v>46</v>
      </c>
      <c r="D10" s="12" t="s">
        <v>18</v>
      </c>
      <c r="E10" s="12" t="s">
        <v>29</v>
      </c>
      <c r="F10" s="12">
        <v>19</v>
      </c>
      <c r="G10" s="12">
        <v>4</v>
      </c>
      <c r="H10" s="12">
        <v>12</v>
      </c>
      <c r="I10" s="12">
        <v>6</v>
      </c>
      <c r="J10" s="12">
        <v>2</v>
      </c>
      <c r="K10" s="13">
        <f>SUM(F10:J10)/180</f>
        <v>0.2388888888888889</v>
      </c>
      <c r="L10" s="12" t="str">
        <f t="shared" si="1"/>
        <v>N/A</v>
      </c>
      <c r="M10" s="12"/>
      <c r="N10" s="12" t="str">
        <f t="shared" si="2"/>
        <v>FAIL</v>
      </c>
      <c r="O10" s="20" t="str">
        <f t="shared" si="3"/>
        <v>AdityaCSE108@gmail.com</v>
      </c>
    </row>
    <row r="11" spans="1:15" x14ac:dyDescent="0.3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2" spans="1:15" x14ac:dyDescent="0.3">
      <c r="A12" s="2"/>
      <c r="B12" s="1"/>
      <c r="C12" s="1"/>
      <c r="D12" s="1"/>
      <c r="E12" s="1"/>
      <c r="F12" s="1" t="s">
        <v>30</v>
      </c>
      <c r="G12" s="1"/>
      <c r="H12" s="1"/>
      <c r="I12" s="1"/>
      <c r="J12" s="1"/>
      <c r="K12" s="1"/>
      <c r="L12" s="1"/>
      <c r="M12" s="1"/>
      <c r="N12" s="1"/>
      <c r="O12" s="3"/>
    </row>
    <row r="13" spans="1:15" x14ac:dyDescent="0.3">
      <c r="A13" s="2"/>
      <c r="B13" s="1"/>
      <c r="C13" s="1"/>
      <c r="D13" s="1"/>
      <c r="E13" s="1"/>
      <c r="F13" s="1">
        <f>COUNTBLANK(F3:F10)</f>
        <v>0</v>
      </c>
      <c r="G13" s="1"/>
      <c r="H13" s="1"/>
      <c r="I13" s="1"/>
      <c r="J13" s="1"/>
      <c r="K13" s="1" t="s">
        <v>32</v>
      </c>
      <c r="L13" s="1"/>
      <c r="M13" s="1"/>
      <c r="N13" s="1"/>
      <c r="O13" s="3"/>
    </row>
    <row r="14" spans="1:15" x14ac:dyDescent="0.3">
      <c r="A14" s="2"/>
      <c r="B14" s="1"/>
      <c r="C14" s="1"/>
      <c r="D14" s="1"/>
      <c r="E14" s="1"/>
      <c r="F14" s="1" t="s">
        <v>31</v>
      </c>
      <c r="G14" s="1"/>
      <c r="H14" s="1"/>
      <c r="I14" s="1"/>
      <c r="J14" s="1"/>
      <c r="K14" s="1">
        <f>COUNTIF(K3:K10,"&gt;30%")</f>
        <v>7</v>
      </c>
      <c r="L14" s="1"/>
      <c r="M14" s="1"/>
      <c r="N14" s="1"/>
      <c r="O14" s="3"/>
    </row>
    <row r="15" spans="1:15" x14ac:dyDescent="0.3">
      <c r="A15" s="2"/>
      <c r="B15" s="1"/>
      <c r="C15" s="1"/>
      <c r="D15" s="1"/>
      <c r="E15" s="1"/>
      <c r="F15" s="1">
        <f>COUNTA(F3:F10)</f>
        <v>8</v>
      </c>
      <c r="G15" s="1"/>
      <c r="H15" s="1"/>
      <c r="I15" s="1"/>
      <c r="J15" s="1"/>
      <c r="K15" s="1"/>
      <c r="L15" s="1"/>
      <c r="M15" s="1"/>
      <c r="N15" s="1"/>
      <c r="O15" s="3"/>
    </row>
    <row r="16" spans="1:15" x14ac:dyDescent="0.3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3"/>
    </row>
    <row r="17" spans="1:15" x14ac:dyDescent="0.3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 t="e">
        <f>AVERAGEIFS(F3:J3,E3,I21,L3,"&gt;3")</f>
        <v>#VALUE!</v>
      </c>
    </row>
    <row r="18" spans="1:15" x14ac:dyDescent="0.3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"/>
    </row>
    <row r="19" spans="1:15" x14ac:dyDescent="0.3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"/>
    </row>
    <row r="20" spans="1:15" x14ac:dyDescent="0.3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3"/>
    </row>
    <row r="21" spans="1:15" ht="15" thickBot="1" x14ac:dyDescent="0.35">
      <c r="A21" s="4"/>
      <c r="B21" s="5"/>
      <c r="C21" s="5"/>
      <c r="D21" s="5"/>
      <c r="E21" s="5"/>
      <c r="F21" s="5"/>
      <c r="G21" s="5"/>
      <c r="H21" s="5"/>
      <c r="I21" s="5" t="s">
        <v>21</v>
      </c>
      <c r="J21" s="5"/>
      <c r="K21" s="5"/>
      <c r="L21" s="5"/>
      <c r="M21" s="5"/>
      <c r="N21" s="5"/>
      <c r="O21" s="6"/>
    </row>
  </sheetData>
  <mergeCells count="1">
    <mergeCell ref="A1:O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2022-09-05T11:06:57Z</cp:lastPrinted>
  <dcterms:created xsi:type="dcterms:W3CDTF">2015-06-05T18:17:20Z</dcterms:created>
  <dcterms:modified xsi:type="dcterms:W3CDTF">2022-09-05T11:14:38Z</dcterms:modified>
</cp:coreProperties>
</file>