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1BD7527B-3DA0-4ABF-A252-007A8C0AD7DA}" xr6:coauthVersionLast="47" xr6:coauthVersionMax="47" xr10:uidLastSave="{00000000-0000-0000-0000-000000000000}"/>
  <bookViews>
    <workbookView xWindow="-108" yWindow="-108" windowWidth="23256" windowHeight="13176" activeTab="2" xr2:uid="{B87ABD0A-6085-4B94-B6B3-620DDEA482B8}"/>
  </bookViews>
  <sheets>
    <sheet name="Q1" sheetId="1" r:id="rId1"/>
    <sheet name="Q2" sheetId="4" r:id="rId2"/>
    <sheet name="Mooncity" sheetId="7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7" l="1"/>
  <c r="I22" i="7"/>
  <c r="I24" i="7"/>
  <c r="H24" i="7"/>
  <c r="J21" i="7"/>
  <c r="I21" i="7"/>
  <c r="J20" i="7"/>
  <c r="I20" i="7"/>
  <c r="J19" i="7"/>
  <c r="I19" i="7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</calcChain>
</file>

<file path=xl/sharedStrings.xml><?xml version="1.0" encoding="utf-8"?>
<sst xmlns="http://schemas.openxmlformats.org/spreadsheetml/2006/main" count="309" uniqueCount="85">
  <si>
    <t>Group Segment</t>
  </si>
  <si>
    <t>Revenue</t>
  </si>
  <si>
    <t>Expenses</t>
  </si>
  <si>
    <t>Medium</t>
  </si>
  <si>
    <t>Small</t>
  </si>
  <si>
    <t>Big</t>
  </si>
  <si>
    <t>Subdivision</t>
  </si>
  <si>
    <t>Bigger</t>
  </si>
  <si>
    <t>Pretty Small</t>
  </si>
  <si>
    <t>Very Small</t>
  </si>
  <si>
    <t>Not as Big</t>
  </si>
  <si>
    <t>Not Real Big</t>
  </si>
  <si>
    <t>More than 500</t>
  </si>
  <si>
    <t>You have been asked to analyse the rainfall pattern of a city called Mooncity.  The following data, which shows the average weekly and monthly rainfall, has been provided.</t>
  </si>
  <si>
    <t>Table 1.</t>
  </si>
  <si>
    <t>Weekly Rainfall of Mooncity in mm.</t>
  </si>
  <si>
    <t>MON</t>
  </si>
  <si>
    <t>TUE</t>
  </si>
  <si>
    <t>WED</t>
  </si>
  <si>
    <t>THUR</t>
  </si>
  <si>
    <t>FRI</t>
  </si>
  <si>
    <t>SAT</t>
  </si>
  <si>
    <t>SUN</t>
  </si>
  <si>
    <t>Table 2.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</si>
  <si>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</si>
  <si>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</si>
  <si>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</si>
  <si>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</si>
  <si>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</si>
  <si>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</si>
  <si>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</si>
  <si>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</si>
  <si>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</si>
  <si>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</si>
  <si>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</si>
  <si>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</si>
  <si>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</si>
  <si>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(a).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Enter Table 1 and Table 2 into Microsoft Excel and Save as </t>
    </r>
    <r>
      <rPr>
        <b/>
        <sz val="12"/>
        <color theme="1"/>
        <rFont val="Times New Roman"/>
        <family val="1"/>
      </rPr>
      <t>Mooncity</t>
    </r>
  </si>
  <si>
    <r>
      <t>(b).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Using the most appropriate formulas and functions,</t>
    </r>
  </si>
  <si>
    <r>
      <t>(i).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Calculate the total rainfall for the week and the year respectively.</t>
    </r>
  </si>
  <si>
    <t>(4 marks).</t>
  </si>
  <si>
    <r>
      <t>(ii).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Find the lowest rainfall for the week and the year respectively.</t>
    </r>
  </si>
  <si>
    <t xml:space="preserve">     </t>
  </si>
  <si>
    <t>(2 marks).</t>
  </si>
  <si>
    <r>
      <t>(iii).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Find the highest rainfall for the week and the year respectively.</t>
    </r>
  </si>
  <si>
    <r>
      <t>(iv).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Find the mean rainfall for the week and the year respectively.</t>
    </r>
  </si>
  <si>
    <r>
      <t>(c).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Save the changes made to the worksheet.</t>
    </r>
  </si>
  <si>
    <t xml:space="preserve">    </t>
  </si>
  <si>
    <t>(10 marks)</t>
  </si>
  <si>
    <r>
      <t>(d).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Create a 3-D column chart for Table 1.  The title for the graph should be </t>
    </r>
    <r>
      <rPr>
        <b/>
        <sz val="12"/>
        <color theme="1"/>
        <rFont val="Times New Roman"/>
        <family val="1"/>
      </rPr>
      <t>AVERAGE DAILY RAINFALL</t>
    </r>
    <r>
      <rPr>
        <sz val="12"/>
        <color theme="1"/>
        <rFont val="Times New Roman"/>
        <family val="1"/>
      </rPr>
      <t xml:space="preserve">.  The title for the X-axis should be </t>
    </r>
    <r>
      <rPr>
        <b/>
        <sz val="12"/>
        <color theme="1"/>
        <rFont val="Times New Roman"/>
        <family val="1"/>
      </rPr>
      <t>DAY</t>
    </r>
    <r>
      <rPr>
        <sz val="12"/>
        <color theme="1"/>
        <rFont val="Times New Roman"/>
        <family val="1"/>
      </rPr>
      <t xml:space="preserve"> while that of the Z-axis should be labeled as </t>
    </r>
    <r>
      <rPr>
        <b/>
        <sz val="12"/>
        <color theme="1"/>
        <rFont val="Times New Roman"/>
        <family val="1"/>
      </rPr>
      <t>RAINFALL (mm).</t>
    </r>
    <r>
      <rPr>
        <sz val="12"/>
        <color theme="1"/>
        <rFont val="Times New Roman"/>
        <family val="1"/>
      </rPr>
      <t xml:space="preserve">  The chart should be inserted as an object within the worksheet.  Format the chart appropriately. Analyse the conculsion in 2 points</t>
    </r>
  </si>
  <si>
    <t>Net Income/Loss</t>
  </si>
  <si>
    <t>Row Labels</t>
  </si>
  <si>
    <t>Grand Total</t>
  </si>
  <si>
    <t>Sum of Revenue</t>
  </si>
  <si>
    <t>Sum of Expenses</t>
  </si>
  <si>
    <t>Sum of Net Income/Loss</t>
  </si>
  <si>
    <r>
      <rPr>
        <b/>
        <sz val="11"/>
        <color theme="1"/>
        <rFont val="Calibri"/>
        <family val="2"/>
        <scheme val="minor"/>
      </rPr>
      <t>1a)</t>
    </r>
    <r>
      <rPr>
        <sz val="11"/>
        <color theme="1"/>
        <rFont val="Calibri"/>
        <family val="2"/>
        <scheme val="minor"/>
      </rPr>
      <t xml:space="preserve"> I make column of heading Net Income/Loss which I calculate by applying that formula =$G2-$H2 which give me the ans and then I drag by doctor symbol</t>
    </r>
  </si>
  <si>
    <t>1b)</t>
  </si>
  <si>
    <t>2a)</t>
  </si>
  <si>
    <t>Calculate the total rainfall for the week and the year respectively.</t>
  </si>
  <si>
    <t>2c)</t>
  </si>
  <si>
    <t>2bi)</t>
  </si>
  <si>
    <t>2bii)</t>
  </si>
  <si>
    <t>2biii)</t>
  </si>
  <si>
    <t>2biv)</t>
  </si>
  <si>
    <t>Find the lowest rainfall for the week and the year respectively.</t>
  </si>
  <si>
    <t>Find the highest rainfall for the week and the year respectively.</t>
  </si>
  <si>
    <t>Find the mean rainfall for the week and the year respectively.</t>
  </si>
  <si>
    <t>2d)</t>
  </si>
  <si>
    <t>Conclusion</t>
  </si>
  <si>
    <t xml:space="preserve">I create 3-D column chart by select table weekly rainfall in Mooncity then go in Insert-&gt;Recommended chart-&gt;Column-&gt;3-D column </t>
  </si>
  <si>
    <t xml:space="preserve">then change the title as Average Daily Rainfall, then change the format of the graph by chart design and then change the x-axis as </t>
  </si>
  <si>
    <t>Day and z-axis as Rainfall(mm)</t>
  </si>
  <si>
    <t>I do this by applying =sum() formula and then put range from c5 to c11 and in other range is h5 to h16.</t>
  </si>
  <si>
    <t>I do this by applying =min() formula and then put range from c5 to c11 and in other range is h5 to h16.</t>
  </si>
  <si>
    <t>I do this by applying =max() formula and then put range from c5 to c11 and in other range is h5 to h16.</t>
  </si>
  <si>
    <t xml:space="preserve">I do this by applying =sum() formula and and then divide by =count() formula(which I apply in h24 and in i24) of range c5 to c11 and in other range is h5 to h16. </t>
  </si>
  <si>
    <t>First I create new worksheet and reaname as Mooncity by right click of sheet-&gt;rename then I put name as Mooncity and save it and</t>
  </si>
  <si>
    <t>count-&gt;</t>
  </si>
  <si>
    <r>
      <rPr>
        <b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>According to data the maximum rainfull weekly is on Sunday(SUN) which is 50mm and minimum is on Saturday(SAT) which is 0mm.</t>
    </r>
  </si>
  <si>
    <r>
      <rPr>
        <b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this data the total rainfall is 130mm and the mean rainfall is 18.57143mm.</t>
    </r>
  </si>
  <si>
    <t>then I copy both of the table(Weekly Rainfall of Mooncity in mm)(Monthly Rainfall of Mooncity in mm) and then paste it as paste-&gt;transpose paste at B5 and G5.</t>
  </si>
  <si>
    <t>I click the cell E2 then Insert-&gt;PivotTable-&gt;From table/Range-&gt;ExistingWroksheet-&gt;Ok</t>
  </si>
  <si>
    <t>Put GroupSegment  and Subdivision in row; and revenue,expenses and new income/loss in values.</t>
  </si>
  <si>
    <t xml:space="preserve"> After apply all these conditions I go to the File-&gt;Save-as-&gt;this PC-&gt;Ca2ExcelShivam-&gt;pdf(*.pdf)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</si>
</sst>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7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20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 indent="2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wrapText="1" indent="3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Mooncity!$B$5:$B$11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Mooncity!$C$5:$C$11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9-45B2-A000-5B77F9286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72809920"/>
        <c:axId val="1172801600"/>
        <c:axId val="1146006848"/>
      </c:bar3DChart>
      <c:catAx>
        <c:axId val="117280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1600"/>
        <c:crosses val="autoZero"/>
        <c:auto val="1"/>
        <c:lblAlgn val="ctr"/>
        <c:lblOffset val="100"/>
        <c:noMultiLvlLbl val="0"/>
      </c:catAx>
      <c:valAx>
        <c:axId val="1172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9920"/>
        <c:crosses val="autoZero"/>
        <c:crossBetween val="between"/>
      </c:valAx>
      <c:serAx>
        <c:axId val="11460068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0160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333375</xdr:colOff>
      <xdr:row>12</xdr:row>
      <xdr:rowOff>142875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8BEA155-ABFA-43CD-9688-A0CB62B3D88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162175" cy="2154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entitled "Net Income/Loss."  This column will represent Revenue minus Expenses.</a:t>
          </a: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representing Each Segment and Subdivision by Revenue, Expenses, and Net Income.  Use row headers and column headers.</a:t>
          </a: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28</xdr:row>
      <xdr:rowOff>179070</xdr:rowOff>
    </xdr:from>
    <xdr:to>
      <xdr:col>9</xdr:col>
      <xdr:colOff>297180</xdr:colOff>
      <xdr:row>43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6B960-A662-FF68-3365-217977D1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l" refreshedDate="44852.432528124998" createdVersion="8" refreshedVersion="8" minRefreshableVersion="3" recordCount="99" xr:uid="{7756CAB9-EB4E-46EF-A17E-90BD49E46577}">
  <cacheSource type="worksheet">
    <worksheetSource ref="E1:I100" sheet="Q1"/>
  </cacheSource>
  <cacheFields count="5">
    <cacheField name="Subdivision" numFmtId="0">
      <sharedItems count="6">
        <s v="Bigger"/>
        <s v="Pretty Small"/>
        <s v="Very Small"/>
        <s v="Not as Big"/>
        <s v="Not Real Big"/>
        <s v="More than 500"/>
      </sharedItems>
    </cacheField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Net Income/Loss" numFmtId="0">
      <sharedItems containsSemiMixedTypes="0" containsString="0" containsNumber="1" minValue="30.771546101605736" maxValue="10090.448695368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8249.327669812732"/>
    <n v="594.8782420079541"/>
    <n v="7654.4494278047778"/>
  </r>
  <r>
    <x v="0"/>
    <x v="0"/>
    <n v="6557.8729832219478"/>
    <n v="83.339385972085097"/>
    <n v="6474.5335972498624"/>
  </r>
  <r>
    <x v="1"/>
    <x v="1"/>
    <n v="6180.0357471981151"/>
    <n v="551.2667803915291"/>
    <n v="5628.7689668065859"/>
  </r>
  <r>
    <x v="0"/>
    <x v="0"/>
    <n v="9915.4543112250485"/>
    <n v="336.85767843720402"/>
    <n v="9578.596632787845"/>
  </r>
  <r>
    <x v="2"/>
    <x v="1"/>
    <n v="4047.6691780881433"/>
    <n v="481.00830089228009"/>
    <n v="3566.6608771958631"/>
  </r>
  <r>
    <x v="1"/>
    <x v="1"/>
    <n v="4797.0875045760986"/>
    <n v="962.35509434426979"/>
    <n v="3834.7324102318289"/>
  </r>
  <r>
    <x v="1"/>
    <x v="1"/>
    <n v="6537.8001010167409"/>
    <n v="931.96972478373198"/>
    <n v="5605.8303762330088"/>
  </r>
  <r>
    <x v="3"/>
    <x v="0"/>
    <n v="3151.4227753703763"/>
    <n v="848.2135170177911"/>
    <n v="2303.209258352585"/>
  </r>
  <r>
    <x v="4"/>
    <x v="2"/>
    <n v="9504.7818270497992"/>
    <n v="827.56322444340958"/>
    <n v="8677.21860260639"/>
  </r>
  <r>
    <x v="3"/>
    <x v="0"/>
    <n v="9378.1404699584928"/>
    <n v="566.79765360330634"/>
    <n v="8811.3428163551871"/>
  </r>
  <r>
    <x v="4"/>
    <x v="2"/>
    <n v="6772.1330424373045"/>
    <n v="436.87998361183077"/>
    <n v="6335.253058825474"/>
  </r>
  <r>
    <x v="1"/>
    <x v="1"/>
    <n v="1854.6321581898053"/>
    <n v="930.54825060805194"/>
    <n v="924.08390758175335"/>
  </r>
  <r>
    <x v="5"/>
    <x v="2"/>
    <n v="8303.9426643250299"/>
    <n v="680.75037198642121"/>
    <n v="7623.1922923386082"/>
  </r>
  <r>
    <x v="1"/>
    <x v="1"/>
    <n v="6741.4600639306091"/>
    <n v="418.03173847175805"/>
    <n v="6323.4283254588508"/>
  </r>
  <r>
    <x v="2"/>
    <x v="1"/>
    <n v="4151.439757679469"/>
    <n v="336.40563842105678"/>
    <n v="3815.0341192584124"/>
  </r>
  <r>
    <x v="1"/>
    <x v="1"/>
    <n v="7972.3018907031992"/>
    <n v="917.14060090691464"/>
    <n v="7055.1612897962841"/>
  </r>
  <r>
    <x v="4"/>
    <x v="2"/>
    <n v="10331.578474842798"/>
    <n v="440.47440972644478"/>
    <n v="9891.104065116353"/>
  </r>
  <r>
    <x v="1"/>
    <x v="1"/>
    <n v="3695.193020761345"/>
    <n v="217.65628645401875"/>
    <n v="3477.5367343073262"/>
  </r>
  <r>
    <x v="1"/>
    <x v="1"/>
    <n v="7904.2936251937244"/>
    <n v="764.58393242117882"/>
    <n v="7139.7096927725452"/>
  </r>
  <r>
    <x v="0"/>
    <x v="0"/>
    <n v="849.25992484386654"/>
    <n v="94.517036643067257"/>
    <n v="754.74288820079926"/>
  </r>
  <r>
    <x v="5"/>
    <x v="2"/>
    <n v="7157.6275489007958"/>
    <n v="915.92453866148048"/>
    <n v="6241.7030102393155"/>
  </r>
  <r>
    <x v="0"/>
    <x v="0"/>
    <n v="3712.5650123250789"/>
    <n v="432.54858750004723"/>
    <n v="3280.0164248250317"/>
  </r>
  <r>
    <x v="2"/>
    <x v="1"/>
    <n v="7596.4395031012127"/>
    <n v="134.82258799032877"/>
    <n v="7461.6169151108843"/>
  </r>
  <r>
    <x v="2"/>
    <x v="1"/>
    <n v="2198.6577925001716"/>
    <n v="1037.2944248302504"/>
    <n v="1161.3633676699212"/>
  </r>
  <r>
    <x v="4"/>
    <x v="2"/>
    <n v="4723.9958751124723"/>
    <n v="463.28991155825514"/>
    <n v="4260.7059635542173"/>
  </r>
  <r>
    <x v="0"/>
    <x v="0"/>
    <n v="1331.2645180152683"/>
    <n v="959.23073233204514"/>
    <n v="372.03378568322319"/>
  </r>
  <r>
    <x v="3"/>
    <x v="0"/>
    <n v="2743.8026187562032"/>
    <n v="222.91926187271972"/>
    <n v="2520.8833568834834"/>
  </r>
  <r>
    <x v="5"/>
    <x v="2"/>
    <n v="5038.30681337436"/>
    <n v="306.9576869104551"/>
    <n v="4731.3491264639051"/>
  </r>
  <r>
    <x v="2"/>
    <x v="1"/>
    <n v="10458.266016908119"/>
    <n v="692.76310831422688"/>
    <n v="9765.5029085938913"/>
  </r>
  <r>
    <x v="1"/>
    <x v="1"/>
    <n v="7567.0351493275748"/>
    <n v="720.31906395495128"/>
    <n v="6846.7160853726236"/>
  </r>
  <r>
    <x v="5"/>
    <x v="2"/>
    <n v="7688.4341585784132"/>
    <n v="851.85133745041651"/>
    <n v="6836.5828211279968"/>
  </r>
  <r>
    <x v="1"/>
    <x v="1"/>
    <n v="4023.2273803650451"/>
    <n v="166.49421959634211"/>
    <n v="3856.7331607687029"/>
  </r>
  <r>
    <x v="3"/>
    <x v="0"/>
    <n v="4551.6036698894313"/>
    <n v="701.04565888555442"/>
    <n v="3850.5580110038768"/>
  </r>
  <r>
    <x v="3"/>
    <x v="0"/>
    <n v="2665.1140925000996"/>
    <n v="654.97966582026004"/>
    <n v="2010.1344266798396"/>
  </r>
  <r>
    <x v="2"/>
    <x v="1"/>
    <n v="6589.124662448583"/>
    <n v="278.1883837719671"/>
    <n v="6310.936278676616"/>
  </r>
  <r>
    <x v="3"/>
    <x v="0"/>
    <n v="5220.4269398046581"/>
    <n v="589.17379594114607"/>
    <n v="4631.2531438635124"/>
  </r>
  <r>
    <x v="3"/>
    <x v="0"/>
    <n v="7282.1887565893921"/>
    <n v="387.54962072226323"/>
    <n v="6894.639135867129"/>
  </r>
  <r>
    <x v="1"/>
    <x v="1"/>
    <n v="6444.5836306460551"/>
    <n v="258.50268259163744"/>
    <n v="6186.0809480544176"/>
  </r>
  <r>
    <x v="2"/>
    <x v="1"/>
    <n v="10299.029260339175"/>
    <n v="287.80492577866693"/>
    <n v="10011.224334560509"/>
  </r>
  <r>
    <x v="1"/>
    <x v="1"/>
    <n v="9841.2295754339411"/>
    <n v="824.47567918127606"/>
    <n v="9016.7538962526651"/>
  </r>
  <r>
    <x v="2"/>
    <x v="1"/>
    <n v="8237.8478361810994"/>
    <n v="48.295935833982497"/>
    <n v="8189.5519003471172"/>
  </r>
  <r>
    <x v="0"/>
    <x v="0"/>
    <n v="6221.2486222635498"/>
    <n v="414.88207471162951"/>
    <n v="5806.3665475519201"/>
  </r>
  <r>
    <x v="0"/>
    <x v="0"/>
    <n v="5401.2418187664589"/>
    <n v="877.96790903439273"/>
    <n v="4523.2739097320664"/>
  </r>
  <r>
    <x v="2"/>
    <x v="1"/>
    <n v="10013.811174449889"/>
    <n v="807.85076740109389"/>
    <n v="9205.9604070487949"/>
  </r>
  <r>
    <x v="5"/>
    <x v="2"/>
    <n v="8466.6998122226432"/>
    <n v="450.5696925698154"/>
    <n v="8016.1301196528275"/>
  </r>
  <r>
    <x v="1"/>
    <x v="1"/>
    <n v="8382.2143021091724"/>
    <n v="958.25116840138946"/>
    <n v="7423.9631337077826"/>
  </r>
  <r>
    <x v="2"/>
    <x v="1"/>
    <n v="8105.4172921759964"/>
    <n v="647.6468244176009"/>
    <n v="7457.7704677583952"/>
  </r>
  <r>
    <x v="2"/>
    <x v="1"/>
    <n v="10051.255389800937"/>
    <n v="1003.7298818404427"/>
    <n v="9047.525507960494"/>
  </r>
  <r>
    <x v="1"/>
    <x v="1"/>
    <n v="3667.2011903397988"/>
    <n v="680.71467791986652"/>
    <n v="2986.4865124199323"/>
  </r>
  <r>
    <x v="1"/>
    <x v="1"/>
    <n v="7822.0618391282369"/>
    <n v="924.35629613804338"/>
    <n v="6897.7055429901939"/>
  </r>
  <r>
    <x v="2"/>
    <x v="1"/>
    <n v="4575.5271715324125"/>
    <n v="657.64932007878463"/>
    <n v="3917.877851453628"/>
  </r>
  <r>
    <x v="1"/>
    <x v="1"/>
    <n v="3178.1969187317777"/>
    <n v="756.2079622278327"/>
    <n v="2421.9889565039448"/>
  </r>
  <r>
    <x v="1"/>
    <x v="1"/>
    <n v="1734.4124287934283"/>
    <n v="864.14638185640229"/>
    <n v="870.26604693702598"/>
  </r>
  <r>
    <x v="0"/>
    <x v="0"/>
    <n v="8601.0660961888152"/>
    <n v="666.9245543096406"/>
    <n v="7934.1415418791748"/>
  </r>
  <r>
    <x v="0"/>
    <x v="0"/>
    <n v="8328.4456772696885"/>
    <n v="898.70918783601462"/>
    <n v="7429.7364894336743"/>
  </r>
  <r>
    <x v="3"/>
    <x v="0"/>
    <n v="9715.2700007065469"/>
    <n v="536.26185349382467"/>
    <n v="9179.0081472127222"/>
  </r>
  <r>
    <x v="0"/>
    <x v="0"/>
    <n v="4722.7733516561848"/>
    <n v="837.71333318809695"/>
    <n v="3885.0600184680879"/>
  </r>
  <r>
    <x v="3"/>
    <x v="0"/>
    <n v="3434.6941177052058"/>
    <n v="574.12489941728677"/>
    <n v="2860.5692182879193"/>
  </r>
  <r>
    <x v="2"/>
    <x v="1"/>
    <n v="8696.7559833849282"/>
    <n v="581.44447681776853"/>
    <n v="8115.31150656716"/>
  </r>
  <r>
    <x v="3"/>
    <x v="0"/>
    <n v="9195.0795951441251"/>
    <n v="1000.6729727958499"/>
    <n v="8194.4066223482751"/>
  </r>
  <r>
    <x v="4"/>
    <x v="2"/>
    <n v="4168.8717148103042"/>
    <n v="650.90374457176995"/>
    <n v="3517.9679702385342"/>
  </r>
  <r>
    <x v="4"/>
    <x v="2"/>
    <n v="885.24324283816077"/>
    <n v="323.976885301972"/>
    <n v="561.26635753618871"/>
  </r>
  <r>
    <x v="0"/>
    <x v="0"/>
    <n v="3222.2105426214039"/>
    <n v="760.28409125706662"/>
    <n v="2461.9264513643375"/>
  </r>
  <r>
    <x v="1"/>
    <x v="1"/>
    <n v="3185.1817433305173"/>
    <n v="455.46472795886746"/>
    <n v="2729.7170153716497"/>
  </r>
  <r>
    <x v="1"/>
    <x v="1"/>
    <n v="5050.9759276908626"/>
    <n v="618.32601633686181"/>
    <n v="4432.6499113540012"/>
  </r>
  <r>
    <x v="2"/>
    <x v="1"/>
    <n v="306.07808341232368"/>
    <n v="275.30653731071794"/>
    <n v="30.771546101605736"/>
  </r>
  <r>
    <x v="1"/>
    <x v="1"/>
    <n v="9598.9767485102457"/>
    <n v="613.29115994800804"/>
    <n v="8985.6855885622372"/>
  </r>
  <r>
    <x v="2"/>
    <x v="1"/>
    <n v="10338.800649091172"/>
    <n v="979.85200251533888"/>
    <n v="9358.9486465758328"/>
  </r>
  <r>
    <x v="0"/>
    <x v="0"/>
    <n v="7350.6122898347694"/>
    <n v="271.98794359137952"/>
    <n v="7078.6243462433895"/>
  </r>
  <r>
    <x v="2"/>
    <x v="1"/>
    <n v="7506.4726445372089"/>
    <n v="408.00833258324303"/>
    <n v="7098.464311953966"/>
  </r>
  <r>
    <x v="2"/>
    <x v="1"/>
    <n v="1939.7810982666861"/>
    <n v="413.94179234244899"/>
    <n v="1525.8393059242371"/>
  </r>
  <r>
    <x v="5"/>
    <x v="2"/>
    <n v="7692.2168494088473"/>
    <n v="1015.8743011635308"/>
    <n v="6676.3425482453167"/>
  </r>
  <r>
    <x v="4"/>
    <x v="2"/>
    <n v="1060.4865464279324"/>
    <n v="607.34367116714134"/>
    <n v="453.14287526079102"/>
  </r>
  <r>
    <x v="0"/>
    <x v="0"/>
    <n v="738.50815792793753"/>
    <n v="431.47494325501481"/>
    <n v="307.03321467292272"/>
  </r>
  <r>
    <x v="2"/>
    <x v="1"/>
    <n v="8174.8391784214318"/>
    <n v="206.64530965907625"/>
    <n v="7968.1938687623551"/>
  </r>
  <r>
    <x v="2"/>
    <x v="1"/>
    <n v="4368.8062371313963"/>
    <n v="203.37534465935275"/>
    <n v="4165.4308924720435"/>
  </r>
  <r>
    <x v="1"/>
    <x v="1"/>
    <n v="1292.519502923664"/>
    <n v="123.10562752622414"/>
    <n v="1169.4138753974398"/>
  </r>
  <r>
    <x v="5"/>
    <x v="2"/>
    <n v="2210.7487570108456"/>
    <n v="465.5261878632503"/>
    <n v="1745.2225691475953"/>
  </r>
  <r>
    <x v="4"/>
    <x v="2"/>
    <n v="4240.7446320371364"/>
    <n v="737.06885350145706"/>
    <n v="3503.6757785356795"/>
  </r>
  <r>
    <x v="2"/>
    <x v="1"/>
    <n v="5927.0420304616682"/>
    <n v="501.23884288222814"/>
    <n v="5425.8031875794404"/>
  </r>
  <r>
    <x v="2"/>
    <x v="1"/>
    <n v="2597.3536595969358"/>
    <n v="489.98697768347893"/>
    <n v="2107.3666819134569"/>
  </r>
  <r>
    <x v="2"/>
    <x v="1"/>
    <n v="9549.4868167863915"/>
    <n v="835.02365046958505"/>
    <n v="8714.4631663168057"/>
  </r>
  <r>
    <x v="1"/>
    <x v="1"/>
    <n v="3931.3343697968071"/>
    <n v="191.42132948390361"/>
    <n v="3739.9130403129034"/>
  </r>
  <r>
    <x v="1"/>
    <x v="1"/>
    <n v="8578.8035799992285"/>
    <n v="670.24122856412225"/>
    <n v="7908.5623514351064"/>
  </r>
  <r>
    <x v="5"/>
    <x v="2"/>
    <n v="1946.1366556305982"/>
    <n v="273.51173570509246"/>
    <n v="1672.6249199255058"/>
  </r>
  <r>
    <x v="3"/>
    <x v="0"/>
    <n v="9021.0164310180826"/>
    <n v="402.05872540443846"/>
    <n v="8618.9577056136441"/>
  </r>
  <r>
    <x v="3"/>
    <x v="0"/>
    <n v="5575.6717397642551"/>
    <n v="148.33397406830827"/>
    <n v="5427.3377656959465"/>
  </r>
  <r>
    <x v="5"/>
    <x v="2"/>
    <n v="1193.0661622927053"/>
    <n v="148.13474306752858"/>
    <n v="1044.9314192251768"/>
  </r>
  <r>
    <x v="2"/>
    <x v="1"/>
    <n v="10340.53334627444"/>
    <n v="250.08465090549635"/>
    <n v="10090.448695368945"/>
  </r>
  <r>
    <x v="2"/>
    <x v="1"/>
    <n v="5512.7676568329189"/>
    <n v="542.61872251933937"/>
    <n v="4970.14893431358"/>
  </r>
  <r>
    <x v="3"/>
    <x v="0"/>
    <n v="2555.9990671807363"/>
    <n v="824.12949035108954"/>
    <n v="1731.8695768296468"/>
  </r>
  <r>
    <x v="1"/>
    <x v="1"/>
    <n v="10157.813669637655"/>
    <n v="508.16982774684521"/>
    <n v="9649.6438418908092"/>
  </r>
  <r>
    <x v="0"/>
    <x v="0"/>
    <n v="8921.5218567564407"/>
    <n v="259.33185370205149"/>
    <n v="8662.1900030543893"/>
  </r>
  <r>
    <x v="5"/>
    <x v="2"/>
    <n v="10494.443301691008"/>
    <n v="565.43185973588402"/>
    <n v="9929.0114419551246"/>
  </r>
  <r>
    <x v="0"/>
    <x v="0"/>
    <n v="7007.768244715191"/>
    <n v="765.69169878332241"/>
    <n v="6242.0765459318682"/>
  </r>
  <r>
    <x v="3"/>
    <x v="0"/>
    <n v="4811.0377530315063"/>
    <n v="193.1749368479567"/>
    <n v="4617.8628161835495"/>
  </r>
  <r>
    <x v="1"/>
    <x v="1"/>
    <n v="8657.8271850025976"/>
    <n v="171.60241252653552"/>
    <n v="8486.2247724760618"/>
  </r>
  <r>
    <x v="0"/>
    <x v="0"/>
    <n v="8204.3205994818563"/>
    <n v="278.74778436308486"/>
    <n v="7925.5728151187714"/>
  </r>
  <r>
    <x v="1"/>
    <x v="1"/>
    <n v="4246.8831914753619"/>
    <n v="644.5164909707853"/>
    <n v="3602.36670050457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74613-9049-4A8F-8F5E-0793CCB88EFD}" name="Representation of Segemtn and Subdivision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O17" firstHeaderRow="0" firstDataRow="1" firstDataCol="1"/>
  <pivotFields count="5">
    <pivotField axis="axisRow" showAll="0">
      <items count="7">
        <item x="0"/>
        <item x="5"/>
        <item x="3"/>
        <item x="4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0">
    <i>
      <x/>
    </i>
    <i r="1">
      <x v="1"/>
    </i>
    <i r="1">
      <x v="3"/>
    </i>
    <i>
      <x v="1"/>
    </i>
    <i r="1">
      <x/>
    </i>
    <i r="1">
      <x v="2"/>
    </i>
    <i>
      <x v="2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Net Income/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7092-4075-4845-8E42-21A844529605}">
  <dimension ref="E1:U100"/>
  <sheetViews>
    <sheetView zoomScale="80" zoomScaleNormal="80" workbookViewId="0">
      <selection activeCell="C18" sqref="C18:C19"/>
    </sheetView>
  </sheetViews>
  <sheetFormatPr defaultRowHeight="14.4" x14ac:dyDescent="0.3"/>
  <cols>
    <col min="5" max="5" width="12.88671875" bestFit="1" customWidth="1"/>
    <col min="6" max="6" width="15.44140625" bestFit="1" customWidth="1"/>
    <col min="9" max="9" width="17.77734375" customWidth="1"/>
    <col min="12" max="12" width="17.109375" bestFit="1" customWidth="1"/>
    <col min="13" max="13" width="14.88671875" bestFit="1" customWidth="1"/>
    <col min="14" max="14" width="15.21875" bestFit="1" customWidth="1"/>
    <col min="15" max="15" width="22" bestFit="1" customWidth="1"/>
    <col min="261" max="261" width="12.88671875" bestFit="1" customWidth="1"/>
    <col min="262" max="262" width="15.44140625" bestFit="1" customWidth="1"/>
    <col min="517" max="517" width="12.88671875" bestFit="1" customWidth="1"/>
    <col min="518" max="518" width="15.44140625" bestFit="1" customWidth="1"/>
    <col min="773" max="773" width="12.88671875" bestFit="1" customWidth="1"/>
    <col min="774" max="774" width="15.44140625" bestFit="1" customWidth="1"/>
    <col min="1029" max="1029" width="12.88671875" bestFit="1" customWidth="1"/>
    <col min="1030" max="1030" width="15.44140625" bestFit="1" customWidth="1"/>
    <col min="1285" max="1285" width="12.88671875" bestFit="1" customWidth="1"/>
    <col min="1286" max="1286" width="15.44140625" bestFit="1" customWidth="1"/>
    <col min="1541" max="1541" width="12.88671875" bestFit="1" customWidth="1"/>
    <col min="1542" max="1542" width="15.44140625" bestFit="1" customWidth="1"/>
    <col min="1797" max="1797" width="12.88671875" bestFit="1" customWidth="1"/>
    <col min="1798" max="1798" width="15.44140625" bestFit="1" customWidth="1"/>
    <col min="2053" max="2053" width="12.88671875" bestFit="1" customWidth="1"/>
    <col min="2054" max="2054" width="15.44140625" bestFit="1" customWidth="1"/>
    <col min="2309" max="2309" width="12.88671875" bestFit="1" customWidth="1"/>
    <col min="2310" max="2310" width="15.44140625" bestFit="1" customWidth="1"/>
    <col min="2565" max="2565" width="12.88671875" bestFit="1" customWidth="1"/>
    <col min="2566" max="2566" width="15.44140625" bestFit="1" customWidth="1"/>
    <col min="2821" max="2821" width="12.88671875" bestFit="1" customWidth="1"/>
    <col min="2822" max="2822" width="15.44140625" bestFit="1" customWidth="1"/>
    <col min="3077" max="3077" width="12.88671875" bestFit="1" customWidth="1"/>
    <col min="3078" max="3078" width="15.44140625" bestFit="1" customWidth="1"/>
    <col min="3333" max="3333" width="12.88671875" bestFit="1" customWidth="1"/>
    <col min="3334" max="3334" width="15.44140625" bestFit="1" customWidth="1"/>
    <col min="3589" max="3589" width="12.88671875" bestFit="1" customWidth="1"/>
    <col min="3590" max="3590" width="15.44140625" bestFit="1" customWidth="1"/>
    <col min="3845" max="3845" width="12.88671875" bestFit="1" customWidth="1"/>
    <col min="3846" max="3846" width="15.44140625" bestFit="1" customWidth="1"/>
    <col min="4101" max="4101" width="12.88671875" bestFit="1" customWidth="1"/>
    <col min="4102" max="4102" width="15.44140625" bestFit="1" customWidth="1"/>
    <col min="4357" max="4357" width="12.88671875" bestFit="1" customWidth="1"/>
    <col min="4358" max="4358" width="15.44140625" bestFit="1" customWidth="1"/>
    <col min="4613" max="4613" width="12.88671875" bestFit="1" customWidth="1"/>
    <col min="4614" max="4614" width="15.44140625" bestFit="1" customWidth="1"/>
    <col min="4869" max="4869" width="12.88671875" bestFit="1" customWidth="1"/>
    <col min="4870" max="4870" width="15.44140625" bestFit="1" customWidth="1"/>
    <col min="5125" max="5125" width="12.88671875" bestFit="1" customWidth="1"/>
    <col min="5126" max="5126" width="15.44140625" bestFit="1" customWidth="1"/>
    <col min="5381" max="5381" width="12.88671875" bestFit="1" customWidth="1"/>
    <col min="5382" max="5382" width="15.44140625" bestFit="1" customWidth="1"/>
    <col min="5637" max="5637" width="12.88671875" bestFit="1" customWidth="1"/>
    <col min="5638" max="5638" width="15.44140625" bestFit="1" customWidth="1"/>
    <col min="5893" max="5893" width="12.88671875" bestFit="1" customWidth="1"/>
    <col min="5894" max="5894" width="15.44140625" bestFit="1" customWidth="1"/>
    <col min="6149" max="6149" width="12.88671875" bestFit="1" customWidth="1"/>
    <col min="6150" max="6150" width="15.44140625" bestFit="1" customWidth="1"/>
    <col min="6405" max="6405" width="12.88671875" bestFit="1" customWidth="1"/>
    <col min="6406" max="6406" width="15.44140625" bestFit="1" customWidth="1"/>
    <col min="6661" max="6661" width="12.88671875" bestFit="1" customWidth="1"/>
    <col min="6662" max="6662" width="15.44140625" bestFit="1" customWidth="1"/>
    <col min="6917" max="6917" width="12.88671875" bestFit="1" customWidth="1"/>
    <col min="6918" max="6918" width="15.44140625" bestFit="1" customWidth="1"/>
    <col min="7173" max="7173" width="12.88671875" bestFit="1" customWidth="1"/>
    <col min="7174" max="7174" width="15.44140625" bestFit="1" customWidth="1"/>
    <col min="7429" max="7429" width="12.88671875" bestFit="1" customWidth="1"/>
    <col min="7430" max="7430" width="15.44140625" bestFit="1" customWidth="1"/>
    <col min="7685" max="7685" width="12.88671875" bestFit="1" customWidth="1"/>
    <col min="7686" max="7686" width="15.44140625" bestFit="1" customWidth="1"/>
    <col min="7941" max="7941" width="12.88671875" bestFit="1" customWidth="1"/>
    <col min="7942" max="7942" width="15.44140625" bestFit="1" customWidth="1"/>
    <col min="8197" max="8197" width="12.88671875" bestFit="1" customWidth="1"/>
    <col min="8198" max="8198" width="15.44140625" bestFit="1" customWidth="1"/>
    <col min="8453" max="8453" width="12.88671875" bestFit="1" customWidth="1"/>
    <col min="8454" max="8454" width="15.44140625" bestFit="1" customWidth="1"/>
    <col min="8709" max="8709" width="12.88671875" bestFit="1" customWidth="1"/>
    <col min="8710" max="8710" width="15.44140625" bestFit="1" customWidth="1"/>
    <col min="8965" max="8965" width="12.88671875" bestFit="1" customWidth="1"/>
    <col min="8966" max="8966" width="15.44140625" bestFit="1" customWidth="1"/>
    <col min="9221" max="9221" width="12.88671875" bestFit="1" customWidth="1"/>
    <col min="9222" max="9222" width="15.44140625" bestFit="1" customWidth="1"/>
    <col min="9477" max="9477" width="12.88671875" bestFit="1" customWidth="1"/>
    <col min="9478" max="9478" width="15.44140625" bestFit="1" customWidth="1"/>
    <col min="9733" max="9733" width="12.88671875" bestFit="1" customWidth="1"/>
    <col min="9734" max="9734" width="15.44140625" bestFit="1" customWidth="1"/>
    <col min="9989" max="9989" width="12.88671875" bestFit="1" customWidth="1"/>
    <col min="9990" max="9990" width="15.44140625" bestFit="1" customWidth="1"/>
    <col min="10245" max="10245" width="12.88671875" bestFit="1" customWidth="1"/>
    <col min="10246" max="10246" width="15.44140625" bestFit="1" customWidth="1"/>
    <col min="10501" max="10501" width="12.88671875" bestFit="1" customWidth="1"/>
    <col min="10502" max="10502" width="15.44140625" bestFit="1" customWidth="1"/>
    <col min="10757" max="10757" width="12.88671875" bestFit="1" customWidth="1"/>
    <col min="10758" max="10758" width="15.44140625" bestFit="1" customWidth="1"/>
    <col min="11013" max="11013" width="12.88671875" bestFit="1" customWidth="1"/>
    <col min="11014" max="11014" width="15.44140625" bestFit="1" customWidth="1"/>
    <col min="11269" max="11269" width="12.88671875" bestFit="1" customWidth="1"/>
    <col min="11270" max="11270" width="15.44140625" bestFit="1" customWidth="1"/>
    <col min="11525" max="11525" width="12.88671875" bestFit="1" customWidth="1"/>
    <col min="11526" max="11526" width="15.44140625" bestFit="1" customWidth="1"/>
    <col min="11781" max="11781" width="12.88671875" bestFit="1" customWidth="1"/>
    <col min="11782" max="11782" width="15.44140625" bestFit="1" customWidth="1"/>
    <col min="12037" max="12037" width="12.88671875" bestFit="1" customWidth="1"/>
    <col min="12038" max="12038" width="15.44140625" bestFit="1" customWidth="1"/>
    <col min="12293" max="12293" width="12.88671875" bestFit="1" customWidth="1"/>
    <col min="12294" max="12294" width="15.44140625" bestFit="1" customWidth="1"/>
    <col min="12549" max="12549" width="12.88671875" bestFit="1" customWidth="1"/>
    <col min="12550" max="12550" width="15.44140625" bestFit="1" customWidth="1"/>
    <col min="12805" max="12805" width="12.88671875" bestFit="1" customWidth="1"/>
    <col min="12806" max="12806" width="15.44140625" bestFit="1" customWidth="1"/>
    <col min="13061" max="13061" width="12.88671875" bestFit="1" customWidth="1"/>
    <col min="13062" max="13062" width="15.44140625" bestFit="1" customWidth="1"/>
    <col min="13317" max="13317" width="12.88671875" bestFit="1" customWidth="1"/>
    <col min="13318" max="13318" width="15.44140625" bestFit="1" customWidth="1"/>
    <col min="13573" max="13573" width="12.88671875" bestFit="1" customWidth="1"/>
    <col min="13574" max="13574" width="15.44140625" bestFit="1" customWidth="1"/>
    <col min="13829" max="13829" width="12.88671875" bestFit="1" customWidth="1"/>
    <col min="13830" max="13830" width="15.44140625" bestFit="1" customWidth="1"/>
    <col min="14085" max="14085" width="12.88671875" bestFit="1" customWidth="1"/>
    <col min="14086" max="14086" width="15.44140625" bestFit="1" customWidth="1"/>
    <col min="14341" max="14341" width="12.88671875" bestFit="1" customWidth="1"/>
    <col min="14342" max="14342" width="15.44140625" bestFit="1" customWidth="1"/>
    <col min="14597" max="14597" width="12.88671875" bestFit="1" customWidth="1"/>
    <col min="14598" max="14598" width="15.44140625" bestFit="1" customWidth="1"/>
    <col min="14853" max="14853" width="12.88671875" bestFit="1" customWidth="1"/>
    <col min="14854" max="14854" width="15.44140625" bestFit="1" customWidth="1"/>
    <col min="15109" max="15109" width="12.88671875" bestFit="1" customWidth="1"/>
    <col min="15110" max="15110" width="15.44140625" bestFit="1" customWidth="1"/>
    <col min="15365" max="15365" width="12.88671875" bestFit="1" customWidth="1"/>
    <col min="15366" max="15366" width="15.44140625" bestFit="1" customWidth="1"/>
    <col min="15621" max="15621" width="12.88671875" bestFit="1" customWidth="1"/>
    <col min="15622" max="15622" width="15.44140625" bestFit="1" customWidth="1"/>
    <col min="15877" max="15877" width="12.88671875" bestFit="1" customWidth="1"/>
    <col min="15878" max="15878" width="15.44140625" bestFit="1" customWidth="1"/>
    <col min="16133" max="16133" width="12.88671875" bestFit="1" customWidth="1"/>
    <col min="16134" max="16134" width="15.44140625" bestFit="1" customWidth="1"/>
  </cols>
  <sheetData>
    <row r="1" spans="5:21" x14ac:dyDescent="0.3">
      <c r="E1" s="1" t="s">
        <v>6</v>
      </c>
      <c r="F1" s="1" t="s">
        <v>0</v>
      </c>
      <c r="G1" s="1" t="s">
        <v>1</v>
      </c>
      <c r="H1" s="1" t="s">
        <v>2</v>
      </c>
      <c r="I1" s="1" t="s">
        <v>50</v>
      </c>
    </row>
    <row r="2" spans="5:21" x14ac:dyDescent="0.3">
      <c r="E2" t="s">
        <v>7</v>
      </c>
      <c r="F2" t="s">
        <v>3</v>
      </c>
      <c r="G2">
        <v>8249.327669812732</v>
      </c>
      <c r="H2">
        <v>594.8782420079541</v>
      </c>
      <c r="I2">
        <f>$G2-$H2</f>
        <v>7654.4494278047778</v>
      </c>
      <c r="L2" s="18" t="s">
        <v>56</v>
      </c>
      <c r="M2" s="18"/>
      <c r="N2" s="18"/>
      <c r="O2" s="18"/>
      <c r="P2" s="18"/>
      <c r="Q2" s="18"/>
      <c r="R2" s="18"/>
      <c r="S2" s="18"/>
      <c r="T2" s="18"/>
      <c r="U2" s="18"/>
    </row>
    <row r="3" spans="5:21" x14ac:dyDescent="0.3">
      <c r="E3" t="s">
        <v>7</v>
      </c>
      <c r="F3" t="s">
        <v>3</v>
      </c>
      <c r="G3">
        <v>6557.8729832219478</v>
      </c>
      <c r="H3">
        <v>83.339385972085097</v>
      </c>
      <c r="I3">
        <f t="shared" ref="I3:I66" si="0">$G3-$H3</f>
        <v>6474.5335972498624</v>
      </c>
    </row>
    <row r="4" spans="5:21" x14ac:dyDescent="0.3">
      <c r="E4" t="s">
        <v>8</v>
      </c>
      <c r="F4" t="s">
        <v>4</v>
      </c>
      <c r="G4">
        <v>6180.0357471981151</v>
      </c>
      <c r="H4">
        <v>551.2667803915291</v>
      </c>
      <c r="I4">
        <f t="shared" si="0"/>
        <v>5628.7689668065859</v>
      </c>
    </row>
    <row r="5" spans="5:21" x14ac:dyDescent="0.3">
      <c r="E5" t="s">
        <v>7</v>
      </c>
      <c r="F5" t="s">
        <v>3</v>
      </c>
      <c r="G5">
        <v>9915.4543112250485</v>
      </c>
      <c r="H5">
        <v>336.85767843720402</v>
      </c>
      <c r="I5">
        <f t="shared" si="0"/>
        <v>9578.596632787845</v>
      </c>
    </row>
    <row r="6" spans="5:21" x14ac:dyDescent="0.3">
      <c r="E6" t="s">
        <v>9</v>
      </c>
      <c r="F6" t="s">
        <v>4</v>
      </c>
      <c r="G6">
        <v>4047.6691780881433</v>
      </c>
      <c r="H6">
        <v>481.00830089228009</v>
      </c>
      <c r="I6">
        <f t="shared" si="0"/>
        <v>3566.6608771958631</v>
      </c>
      <c r="L6" s="19" t="s">
        <v>57</v>
      </c>
    </row>
    <row r="7" spans="5:21" x14ac:dyDescent="0.3">
      <c r="E7" t="s">
        <v>8</v>
      </c>
      <c r="F7" t="s">
        <v>4</v>
      </c>
      <c r="G7">
        <v>4797.0875045760986</v>
      </c>
      <c r="H7">
        <v>962.35509434426979</v>
      </c>
      <c r="I7">
        <f t="shared" si="0"/>
        <v>3834.7324102318289</v>
      </c>
      <c r="L7" s="14" t="s">
        <v>51</v>
      </c>
      <c r="M7" t="s">
        <v>53</v>
      </c>
      <c r="N7" t="s">
        <v>54</v>
      </c>
      <c r="O7" t="s">
        <v>55</v>
      </c>
    </row>
    <row r="8" spans="5:21" x14ac:dyDescent="0.3">
      <c r="E8" t="s">
        <v>8</v>
      </c>
      <c r="F8" t="s">
        <v>4</v>
      </c>
      <c r="G8">
        <v>6537.8001010167409</v>
      </c>
      <c r="H8">
        <v>931.96972478373198</v>
      </c>
      <c r="I8">
        <f t="shared" si="0"/>
        <v>5605.8303762330088</v>
      </c>
      <c r="L8" s="15" t="s">
        <v>5</v>
      </c>
      <c r="M8" s="17">
        <v>101879.45807899116</v>
      </c>
      <c r="N8" s="17">
        <v>10162.033138996154</v>
      </c>
      <c r="O8" s="17">
        <v>91717.424939994991</v>
      </c>
    </row>
    <row r="9" spans="5:21" x14ac:dyDescent="0.3">
      <c r="E9" t="s">
        <v>10</v>
      </c>
      <c r="F9" t="s">
        <v>3</v>
      </c>
      <c r="G9">
        <v>3151.4227753703763</v>
      </c>
      <c r="H9">
        <v>848.2135170177911</v>
      </c>
      <c r="I9">
        <f t="shared" si="0"/>
        <v>2303.209258352585</v>
      </c>
      <c r="L9" s="16" t="s">
        <v>12</v>
      </c>
      <c r="M9" s="17">
        <v>60191.622723435241</v>
      </c>
      <c r="N9" s="17">
        <v>5674.5324551138747</v>
      </c>
      <c r="O9" s="17">
        <v>54517.090268321372</v>
      </c>
    </row>
    <row r="10" spans="5:21" x14ac:dyDescent="0.3">
      <c r="E10" t="s">
        <v>11</v>
      </c>
      <c r="F10" t="s">
        <v>5</v>
      </c>
      <c r="G10">
        <v>9504.7818270497992</v>
      </c>
      <c r="H10">
        <v>827.56322444340958</v>
      </c>
      <c r="I10">
        <f t="shared" si="0"/>
        <v>8677.21860260639</v>
      </c>
      <c r="L10" s="16" t="s">
        <v>11</v>
      </c>
      <c r="M10" s="17">
        <v>41687.835355555908</v>
      </c>
      <c r="N10" s="17">
        <v>4487.5006838822801</v>
      </c>
      <c r="O10" s="17">
        <v>37200.334671673627</v>
      </c>
    </row>
    <row r="11" spans="5:21" x14ac:dyDescent="0.3">
      <c r="E11" t="s">
        <v>10</v>
      </c>
      <c r="F11" t="s">
        <v>3</v>
      </c>
      <c r="G11">
        <v>9378.1404699584928</v>
      </c>
      <c r="H11">
        <v>566.79765360330634</v>
      </c>
      <c r="I11">
        <f t="shared" si="0"/>
        <v>8811.3428163551871</v>
      </c>
      <c r="L11" s="15" t="s">
        <v>3</v>
      </c>
      <c r="M11" s="17">
        <v>178636.92970434533</v>
      </c>
      <c r="N11" s="17">
        <v>16614.523063165892</v>
      </c>
      <c r="O11" s="17">
        <v>162022.40664117943</v>
      </c>
    </row>
    <row r="12" spans="5:21" x14ac:dyDescent="0.3">
      <c r="E12" t="s">
        <v>11</v>
      </c>
      <c r="F12" t="s">
        <v>5</v>
      </c>
      <c r="G12">
        <v>6772.1330424373045</v>
      </c>
      <c r="H12">
        <v>436.87998361183077</v>
      </c>
      <c r="I12">
        <f t="shared" si="0"/>
        <v>6335.253058825474</v>
      </c>
      <c r="L12" s="16" t="s">
        <v>7</v>
      </c>
      <c r="M12" s="17">
        <v>99335.461676926236</v>
      </c>
      <c r="N12" s="17">
        <v>8965.0870369240965</v>
      </c>
      <c r="O12" s="17">
        <v>90370.374640002119</v>
      </c>
    </row>
    <row r="13" spans="5:21" x14ac:dyDescent="0.3">
      <c r="E13" t="s">
        <v>8</v>
      </c>
      <c r="F13" t="s">
        <v>4</v>
      </c>
      <c r="G13">
        <v>1854.6321581898053</v>
      </c>
      <c r="H13">
        <v>930.54825060805194</v>
      </c>
      <c r="I13">
        <f t="shared" si="0"/>
        <v>924.08390758175335</v>
      </c>
      <c r="L13" s="16" t="s">
        <v>10</v>
      </c>
      <c r="M13" s="17">
        <v>79301.468027419091</v>
      </c>
      <c r="N13" s="17">
        <v>7649.4360262417958</v>
      </c>
      <c r="O13" s="17">
        <v>71652.032001177315</v>
      </c>
    </row>
    <row r="14" spans="5:21" x14ac:dyDescent="0.3">
      <c r="E14" t="s">
        <v>12</v>
      </c>
      <c r="F14" t="s">
        <v>5</v>
      </c>
      <c r="G14">
        <v>8303.9426643250299</v>
      </c>
      <c r="H14">
        <v>680.75037198642121</v>
      </c>
      <c r="I14">
        <f t="shared" si="0"/>
        <v>7623.1922923386082</v>
      </c>
      <c r="L14" s="15" t="s">
        <v>4</v>
      </c>
      <c r="M14" s="17">
        <v>314626.48486421432</v>
      </c>
      <c r="N14" s="17">
        <v>27944.146101230108</v>
      </c>
      <c r="O14" s="17">
        <v>286682.33876298426</v>
      </c>
    </row>
    <row r="15" spans="5:21" x14ac:dyDescent="0.3">
      <c r="E15" t="s">
        <v>8</v>
      </c>
      <c r="F15" t="s">
        <v>4</v>
      </c>
      <c r="G15">
        <v>6741.4600639306091</v>
      </c>
      <c r="H15">
        <v>418.03173847175805</v>
      </c>
      <c r="I15">
        <f t="shared" si="0"/>
        <v>6323.4283254588508</v>
      </c>
      <c r="L15" s="16" t="s">
        <v>8</v>
      </c>
      <c r="M15" s="17">
        <v>153043.28244481157</v>
      </c>
      <c r="N15" s="17">
        <v>15843.159361311349</v>
      </c>
      <c r="O15" s="17">
        <v>137200.12308350028</v>
      </c>
    </row>
    <row r="16" spans="5:21" x14ac:dyDescent="0.3">
      <c r="E16" t="s">
        <v>9</v>
      </c>
      <c r="F16" t="s">
        <v>4</v>
      </c>
      <c r="G16">
        <v>4151.439757679469</v>
      </c>
      <c r="H16">
        <v>336.40563842105678</v>
      </c>
      <c r="I16">
        <f t="shared" si="0"/>
        <v>3815.0341192584124</v>
      </c>
      <c r="L16" s="16" t="s">
        <v>9</v>
      </c>
      <c r="M16" s="17">
        <v>161583.20241940272</v>
      </c>
      <c r="N16" s="17">
        <v>12100.986739918757</v>
      </c>
      <c r="O16" s="17">
        <v>149482.21567948398</v>
      </c>
    </row>
    <row r="17" spans="5:17" x14ac:dyDescent="0.3">
      <c r="E17" t="s">
        <v>8</v>
      </c>
      <c r="F17" t="s">
        <v>4</v>
      </c>
      <c r="G17">
        <v>7972.3018907031992</v>
      </c>
      <c r="H17">
        <v>917.14060090691464</v>
      </c>
      <c r="I17">
        <f t="shared" si="0"/>
        <v>7055.1612897962841</v>
      </c>
      <c r="L17" s="15" t="s">
        <v>52</v>
      </c>
      <c r="M17" s="17">
        <v>595142.87264755066</v>
      </c>
      <c r="N17" s="17">
        <v>54720.702303392158</v>
      </c>
      <c r="O17" s="17">
        <v>540422.17034415866</v>
      </c>
    </row>
    <row r="18" spans="5:17" x14ac:dyDescent="0.3">
      <c r="E18" t="s">
        <v>11</v>
      </c>
      <c r="F18" t="s">
        <v>5</v>
      </c>
      <c r="G18">
        <v>10331.578474842798</v>
      </c>
      <c r="H18">
        <v>440.47440972644478</v>
      </c>
      <c r="I18">
        <f t="shared" si="0"/>
        <v>9891.104065116353</v>
      </c>
    </row>
    <row r="19" spans="5:17" x14ac:dyDescent="0.3">
      <c r="E19" t="s">
        <v>8</v>
      </c>
      <c r="F19" t="s">
        <v>4</v>
      </c>
      <c r="G19">
        <v>3695.193020761345</v>
      </c>
      <c r="H19">
        <v>217.65628645401875</v>
      </c>
      <c r="I19">
        <f t="shared" si="0"/>
        <v>3477.5367343073262</v>
      </c>
      <c r="L19" s="13" t="s">
        <v>82</v>
      </c>
      <c r="M19" s="13"/>
      <c r="N19" s="13"/>
      <c r="O19" s="13"/>
      <c r="P19" s="13"/>
      <c r="Q19" s="13"/>
    </row>
    <row r="20" spans="5:17" x14ac:dyDescent="0.3">
      <c r="E20" t="s">
        <v>8</v>
      </c>
      <c r="F20" t="s">
        <v>4</v>
      </c>
      <c r="G20">
        <v>7904.2936251937244</v>
      </c>
      <c r="H20">
        <v>764.58393242117882</v>
      </c>
      <c r="I20">
        <f t="shared" si="0"/>
        <v>7139.7096927725452</v>
      </c>
      <c r="L20" s="13" t="s">
        <v>83</v>
      </c>
      <c r="M20" s="13"/>
      <c r="N20" s="13"/>
      <c r="O20" s="13"/>
      <c r="P20" s="13"/>
      <c r="Q20" s="13"/>
    </row>
    <row r="21" spans="5:17" x14ac:dyDescent="0.3">
      <c r="E21" t="s">
        <v>7</v>
      </c>
      <c r="F21" t="s">
        <v>3</v>
      </c>
      <c r="G21">
        <v>849.25992484386654</v>
      </c>
      <c r="H21">
        <v>94.517036643067257</v>
      </c>
      <c r="I21">
        <f t="shared" si="0"/>
        <v>754.74288820079926</v>
      </c>
    </row>
    <row r="22" spans="5:17" x14ac:dyDescent="0.3">
      <c r="E22" t="s">
        <v>12</v>
      </c>
      <c r="F22" t="s">
        <v>5</v>
      </c>
      <c r="G22">
        <v>7157.6275489007958</v>
      </c>
      <c r="H22">
        <v>915.92453866148048</v>
      </c>
      <c r="I22">
        <f t="shared" si="0"/>
        <v>6241.7030102393155</v>
      </c>
    </row>
    <row r="23" spans="5:17" x14ac:dyDescent="0.3">
      <c r="E23" t="s">
        <v>7</v>
      </c>
      <c r="F23" t="s">
        <v>3</v>
      </c>
      <c r="G23">
        <v>3712.5650123250789</v>
      </c>
      <c r="H23">
        <v>432.54858750004723</v>
      </c>
      <c r="I23">
        <f t="shared" si="0"/>
        <v>3280.0164248250317</v>
      </c>
    </row>
    <row r="24" spans="5:17" x14ac:dyDescent="0.3">
      <c r="E24" t="s">
        <v>9</v>
      </c>
      <c r="F24" t="s">
        <v>4</v>
      </c>
      <c r="G24">
        <v>7596.4395031012127</v>
      </c>
      <c r="H24">
        <v>134.82258799032877</v>
      </c>
      <c r="I24">
        <f t="shared" si="0"/>
        <v>7461.6169151108843</v>
      </c>
    </row>
    <row r="25" spans="5:17" x14ac:dyDescent="0.3">
      <c r="E25" t="s">
        <v>9</v>
      </c>
      <c r="F25" t="s">
        <v>4</v>
      </c>
      <c r="G25">
        <v>2198.6577925001716</v>
      </c>
      <c r="H25">
        <v>1037.2944248302504</v>
      </c>
      <c r="I25">
        <f t="shared" si="0"/>
        <v>1161.3633676699212</v>
      </c>
    </row>
    <row r="26" spans="5:17" x14ac:dyDescent="0.3">
      <c r="E26" t="s">
        <v>11</v>
      </c>
      <c r="F26" t="s">
        <v>5</v>
      </c>
      <c r="G26">
        <v>4723.9958751124723</v>
      </c>
      <c r="H26">
        <v>463.28991155825514</v>
      </c>
      <c r="I26">
        <f t="shared" si="0"/>
        <v>4260.7059635542173</v>
      </c>
    </row>
    <row r="27" spans="5:17" x14ac:dyDescent="0.3">
      <c r="E27" t="s">
        <v>7</v>
      </c>
      <c r="F27" t="s">
        <v>3</v>
      </c>
      <c r="G27">
        <v>1331.2645180152683</v>
      </c>
      <c r="H27">
        <v>959.23073233204514</v>
      </c>
      <c r="I27">
        <f t="shared" si="0"/>
        <v>372.03378568322319</v>
      </c>
    </row>
    <row r="28" spans="5:17" x14ac:dyDescent="0.3">
      <c r="E28" t="s">
        <v>10</v>
      </c>
      <c r="F28" t="s">
        <v>3</v>
      </c>
      <c r="G28">
        <v>2743.8026187562032</v>
      </c>
      <c r="H28">
        <v>222.91926187271972</v>
      </c>
      <c r="I28">
        <f t="shared" si="0"/>
        <v>2520.8833568834834</v>
      </c>
    </row>
    <row r="29" spans="5:17" x14ac:dyDescent="0.3">
      <c r="E29" t="s">
        <v>12</v>
      </c>
      <c r="F29" t="s">
        <v>5</v>
      </c>
      <c r="G29">
        <v>5038.30681337436</v>
      </c>
      <c r="H29">
        <v>306.9576869104551</v>
      </c>
      <c r="I29">
        <f t="shared" si="0"/>
        <v>4731.3491264639051</v>
      </c>
    </row>
    <row r="30" spans="5:17" x14ac:dyDescent="0.3">
      <c r="E30" t="s">
        <v>9</v>
      </c>
      <c r="F30" t="s">
        <v>4</v>
      </c>
      <c r="G30">
        <v>10458.266016908119</v>
      </c>
      <c r="H30">
        <v>692.76310831422688</v>
      </c>
      <c r="I30">
        <f t="shared" si="0"/>
        <v>9765.5029085938913</v>
      </c>
    </row>
    <row r="31" spans="5:17" x14ac:dyDescent="0.3">
      <c r="E31" t="s">
        <v>8</v>
      </c>
      <c r="F31" t="s">
        <v>4</v>
      </c>
      <c r="G31">
        <v>7567.0351493275748</v>
      </c>
      <c r="H31">
        <v>720.31906395495128</v>
      </c>
      <c r="I31">
        <f t="shared" si="0"/>
        <v>6846.7160853726236</v>
      </c>
    </row>
    <row r="32" spans="5:17" x14ac:dyDescent="0.3">
      <c r="E32" t="s">
        <v>12</v>
      </c>
      <c r="F32" t="s">
        <v>5</v>
      </c>
      <c r="G32">
        <v>7688.4341585784132</v>
      </c>
      <c r="H32">
        <v>851.85133745041651</v>
      </c>
      <c r="I32">
        <f t="shared" si="0"/>
        <v>6836.5828211279968</v>
      </c>
    </row>
    <row r="33" spans="5:9" x14ac:dyDescent="0.3">
      <c r="E33" t="s">
        <v>8</v>
      </c>
      <c r="F33" t="s">
        <v>4</v>
      </c>
      <c r="G33">
        <v>4023.2273803650451</v>
      </c>
      <c r="H33">
        <v>166.49421959634211</v>
      </c>
      <c r="I33">
        <f t="shared" si="0"/>
        <v>3856.7331607687029</v>
      </c>
    </row>
    <row r="34" spans="5:9" x14ac:dyDescent="0.3">
      <c r="E34" t="s">
        <v>10</v>
      </c>
      <c r="F34" t="s">
        <v>3</v>
      </c>
      <c r="G34">
        <v>4551.6036698894313</v>
      </c>
      <c r="H34">
        <v>701.04565888555442</v>
      </c>
      <c r="I34">
        <f t="shared" si="0"/>
        <v>3850.5580110038768</v>
      </c>
    </row>
    <row r="35" spans="5:9" x14ac:dyDescent="0.3">
      <c r="E35" t="s">
        <v>10</v>
      </c>
      <c r="F35" t="s">
        <v>3</v>
      </c>
      <c r="G35">
        <v>2665.1140925000996</v>
      </c>
      <c r="H35">
        <v>654.97966582026004</v>
      </c>
      <c r="I35">
        <f t="shared" si="0"/>
        <v>2010.1344266798396</v>
      </c>
    </row>
    <row r="36" spans="5:9" x14ac:dyDescent="0.3">
      <c r="E36" t="s">
        <v>9</v>
      </c>
      <c r="F36" t="s">
        <v>4</v>
      </c>
      <c r="G36">
        <v>6589.124662448583</v>
      </c>
      <c r="H36">
        <v>278.1883837719671</v>
      </c>
      <c r="I36">
        <f t="shared" si="0"/>
        <v>6310.936278676616</v>
      </c>
    </row>
    <row r="37" spans="5:9" x14ac:dyDescent="0.3">
      <c r="E37" t="s">
        <v>10</v>
      </c>
      <c r="F37" t="s">
        <v>3</v>
      </c>
      <c r="G37">
        <v>5220.4269398046581</v>
      </c>
      <c r="H37">
        <v>589.17379594114607</v>
      </c>
      <c r="I37">
        <f t="shared" si="0"/>
        <v>4631.2531438635124</v>
      </c>
    </row>
    <row r="38" spans="5:9" x14ac:dyDescent="0.3">
      <c r="E38" t="s">
        <v>10</v>
      </c>
      <c r="F38" t="s">
        <v>3</v>
      </c>
      <c r="G38">
        <v>7282.1887565893921</v>
      </c>
      <c r="H38">
        <v>387.54962072226323</v>
      </c>
      <c r="I38">
        <f t="shared" si="0"/>
        <v>6894.639135867129</v>
      </c>
    </row>
    <row r="39" spans="5:9" x14ac:dyDescent="0.3">
      <c r="E39" t="s">
        <v>8</v>
      </c>
      <c r="F39" t="s">
        <v>4</v>
      </c>
      <c r="G39">
        <v>6444.5836306460551</v>
      </c>
      <c r="H39">
        <v>258.50268259163744</v>
      </c>
      <c r="I39">
        <f t="shared" si="0"/>
        <v>6186.0809480544176</v>
      </c>
    </row>
    <row r="40" spans="5:9" x14ac:dyDescent="0.3">
      <c r="E40" t="s">
        <v>9</v>
      </c>
      <c r="F40" t="s">
        <v>4</v>
      </c>
      <c r="G40">
        <v>10299.029260339175</v>
      </c>
      <c r="H40">
        <v>287.80492577866693</v>
      </c>
      <c r="I40">
        <f t="shared" si="0"/>
        <v>10011.224334560509</v>
      </c>
    </row>
    <row r="41" spans="5:9" x14ac:dyDescent="0.3">
      <c r="E41" t="s">
        <v>8</v>
      </c>
      <c r="F41" t="s">
        <v>4</v>
      </c>
      <c r="G41">
        <v>9841.2295754339411</v>
      </c>
      <c r="H41">
        <v>824.47567918127606</v>
      </c>
      <c r="I41">
        <f t="shared" si="0"/>
        <v>9016.7538962526651</v>
      </c>
    </row>
    <row r="42" spans="5:9" x14ac:dyDescent="0.3">
      <c r="E42" t="s">
        <v>9</v>
      </c>
      <c r="F42" t="s">
        <v>4</v>
      </c>
      <c r="G42">
        <v>8237.8478361810994</v>
      </c>
      <c r="H42">
        <v>48.295935833982497</v>
      </c>
      <c r="I42">
        <f t="shared" si="0"/>
        <v>8189.5519003471172</v>
      </c>
    </row>
    <row r="43" spans="5:9" x14ac:dyDescent="0.3">
      <c r="E43" t="s">
        <v>7</v>
      </c>
      <c r="F43" t="s">
        <v>3</v>
      </c>
      <c r="G43">
        <v>6221.2486222635498</v>
      </c>
      <c r="H43">
        <v>414.88207471162951</v>
      </c>
      <c r="I43">
        <f t="shared" si="0"/>
        <v>5806.3665475519201</v>
      </c>
    </row>
    <row r="44" spans="5:9" x14ac:dyDescent="0.3">
      <c r="E44" t="s">
        <v>7</v>
      </c>
      <c r="F44" t="s">
        <v>3</v>
      </c>
      <c r="G44">
        <v>5401.2418187664589</v>
      </c>
      <c r="H44">
        <v>877.96790903439273</v>
      </c>
      <c r="I44">
        <f t="shared" si="0"/>
        <v>4523.2739097320664</v>
      </c>
    </row>
    <row r="45" spans="5:9" x14ac:dyDescent="0.3">
      <c r="E45" t="s">
        <v>9</v>
      </c>
      <c r="F45" t="s">
        <v>4</v>
      </c>
      <c r="G45">
        <v>10013.811174449889</v>
      </c>
      <c r="H45">
        <v>807.85076740109389</v>
      </c>
      <c r="I45">
        <f t="shared" si="0"/>
        <v>9205.9604070487949</v>
      </c>
    </row>
    <row r="46" spans="5:9" x14ac:dyDescent="0.3">
      <c r="E46" t="s">
        <v>12</v>
      </c>
      <c r="F46" t="s">
        <v>5</v>
      </c>
      <c r="G46">
        <v>8466.6998122226432</v>
      </c>
      <c r="H46">
        <v>450.5696925698154</v>
      </c>
      <c r="I46">
        <f t="shared" si="0"/>
        <v>8016.1301196528275</v>
      </c>
    </row>
    <row r="47" spans="5:9" x14ac:dyDescent="0.3">
      <c r="E47" t="s">
        <v>8</v>
      </c>
      <c r="F47" t="s">
        <v>4</v>
      </c>
      <c r="G47">
        <v>8382.2143021091724</v>
      </c>
      <c r="H47">
        <v>958.25116840138946</v>
      </c>
      <c r="I47">
        <f t="shared" si="0"/>
        <v>7423.9631337077826</v>
      </c>
    </row>
    <row r="48" spans="5:9" x14ac:dyDescent="0.3">
      <c r="E48" t="s">
        <v>9</v>
      </c>
      <c r="F48" t="s">
        <v>4</v>
      </c>
      <c r="G48">
        <v>8105.4172921759964</v>
      </c>
      <c r="H48">
        <v>647.6468244176009</v>
      </c>
      <c r="I48">
        <f t="shared" si="0"/>
        <v>7457.7704677583952</v>
      </c>
    </row>
    <row r="49" spans="5:9" x14ac:dyDescent="0.3">
      <c r="E49" t="s">
        <v>9</v>
      </c>
      <c r="F49" t="s">
        <v>4</v>
      </c>
      <c r="G49">
        <v>10051.255389800937</v>
      </c>
      <c r="H49">
        <v>1003.7298818404427</v>
      </c>
      <c r="I49">
        <f t="shared" si="0"/>
        <v>9047.525507960494</v>
      </c>
    </row>
    <row r="50" spans="5:9" x14ac:dyDescent="0.3">
      <c r="E50" t="s">
        <v>8</v>
      </c>
      <c r="F50" t="s">
        <v>4</v>
      </c>
      <c r="G50">
        <v>3667.2011903397988</v>
      </c>
      <c r="H50">
        <v>680.71467791986652</v>
      </c>
      <c r="I50">
        <f t="shared" si="0"/>
        <v>2986.4865124199323</v>
      </c>
    </row>
    <row r="51" spans="5:9" x14ac:dyDescent="0.3">
      <c r="E51" t="s">
        <v>8</v>
      </c>
      <c r="F51" t="s">
        <v>4</v>
      </c>
      <c r="G51">
        <v>7822.0618391282369</v>
      </c>
      <c r="H51">
        <v>924.35629613804338</v>
      </c>
      <c r="I51">
        <f t="shared" si="0"/>
        <v>6897.7055429901939</v>
      </c>
    </row>
    <row r="52" spans="5:9" x14ac:dyDescent="0.3">
      <c r="E52" t="s">
        <v>9</v>
      </c>
      <c r="F52" t="s">
        <v>4</v>
      </c>
      <c r="G52">
        <v>4575.5271715324125</v>
      </c>
      <c r="H52">
        <v>657.64932007878463</v>
      </c>
      <c r="I52">
        <f t="shared" si="0"/>
        <v>3917.877851453628</v>
      </c>
    </row>
    <row r="53" spans="5:9" x14ac:dyDescent="0.3">
      <c r="E53" t="s">
        <v>8</v>
      </c>
      <c r="F53" t="s">
        <v>4</v>
      </c>
      <c r="G53">
        <v>3178.1969187317777</v>
      </c>
      <c r="H53">
        <v>756.2079622278327</v>
      </c>
      <c r="I53">
        <f t="shared" si="0"/>
        <v>2421.9889565039448</v>
      </c>
    </row>
    <row r="54" spans="5:9" x14ac:dyDescent="0.3">
      <c r="E54" t="s">
        <v>8</v>
      </c>
      <c r="F54" t="s">
        <v>4</v>
      </c>
      <c r="G54">
        <v>1734.4124287934283</v>
      </c>
      <c r="H54">
        <v>864.14638185640229</v>
      </c>
      <c r="I54">
        <f t="shared" si="0"/>
        <v>870.26604693702598</v>
      </c>
    </row>
    <row r="55" spans="5:9" x14ac:dyDescent="0.3">
      <c r="E55" t="s">
        <v>7</v>
      </c>
      <c r="F55" t="s">
        <v>3</v>
      </c>
      <c r="G55">
        <v>8601.0660961888152</v>
      </c>
      <c r="H55">
        <v>666.9245543096406</v>
      </c>
      <c r="I55">
        <f t="shared" si="0"/>
        <v>7934.1415418791748</v>
      </c>
    </row>
    <row r="56" spans="5:9" x14ac:dyDescent="0.3">
      <c r="E56" t="s">
        <v>7</v>
      </c>
      <c r="F56" t="s">
        <v>3</v>
      </c>
      <c r="G56">
        <v>8328.4456772696885</v>
      </c>
      <c r="H56">
        <v>898.70918783601462</v>
      </c>
      <c r="I56">
        <f t="shared" si="0"/>
        <v>7429.7364894336743</v>
      </c>
    </row>
    <row r="57" spans="5:9" x14ac:dyDescent="0.3">
      <c r="E57" t="s">
        <v>10</v>
      </c>
      <c r="F57" t="s">
        <v>3</v>
      </c>
      <c r="G57">
        <v>9715.2700007065469</v>
      </c>
      <c r="H57">
        <v>536.26185349382467</v>
      </c>
      <c r="I57">
        <f t="shared" si="0"/>
        <v>9179.0081472127222</v>
      </c>
    </row>
    <row r="58" spans="5:9" x14ac:dyDescent="0.3">
      <c r="E58" t="s">
        <v>7</v>
      </c>
      <c r="F58" t="s">
        <v>3</v>
      </c>
      <c r="G58">
        <v>4722.7733516561848</v>
      </c>
      <c r="H58">
        <v>837.71333318809695</v>
      </c>
      <c r="I58">
        <f t="shared" si="0"/>
        <v>3885.0600184680879</v>
      </c>
    </row>
    <row r="59" spans="5:9" x14ac:dyDescent="0.3">
      <c r="E59" t="s">
        <v>10</v>
      </c>
      <c r="F59" t="s">
        <v>3</v>
      </c>
      <c r="G59">
        <v>3434.6941177052058</v>
      </c>
      <c r="H59">
        <v>574.12489941728677</v>
      </c>
      <c r="I59">
        <f t="shared" si="0"/>
        <v>2860.5692182879193</v>
      </c>
    </row>
    <row r="60" spans="5:9" x14ac:dyDescent="0.3">
      <c r="E60" t="s">
        <v>9</v>
      </c>
      <c r="F60" t="s">
        <v>4</v>
      </c>
      <c r="G60">
        <v>8696.7559833849282</v>
      </c>
      <c r="H60">
        <v>581.44447681776853</v>
      </c>
      <c r="I60">
        <f t="shared" si="0"/>
        <v>8115.31150656716</v>
      </c>
    </row>
    <row r="61" spans="5:9" x14ac:dyDescent="0.3">
      <c r="E61" t="s">
        <v>10</v>
      </c>
      <c r="F61" t="s">
        <v>3</v>
      </c>
      <c r="G61">
        <v>9195.0795951441251</v>
      </c>
      <c r="H61">
        <v>1000.6729727958499</v>
      </c>
      <c r="I61">
        <f t="shared" si="0"/>
        <v>8194.4066223482751</v>
      </c>
    </row>
    <row r="62" spans="5:9" x14ac:dyDescent="0.3">
      <c r="E62" t="s">
        <v>11</v>
      </c>
      <c r="F62" t="s">
        <v>5</v>
      </c>
      <c r="G62">
        <v>4168.8717148103042</v>
      </c>
      <c r="H62">
        <v>650.90374457176995</v>
      </c>
      <c r="I62">
        <f t="shared" si="0"/>
        <v>3517.9679702385342</v>
      </c>
    </row>
    <row r="63" spans="5:9" x14ac:dyDescent="0.3">
      <c r="E63" t="s">
        <v>11</v>
      </c>
      <c r="F63" t="s">
        <v>5</v>
      </c>
      <c r="G63">
        <v>885.24324283816077</v>
      </c>
      <c r="H63">
        <v>323.976885301972</v>
      </c>
      <c r="I63">
        <f t="shared" si="0"/>
        <v>561.26635753618871</v>
      </c>
    </row>
    <row r="64" spans="5:9" x14ac:dyDescent="0.3">
      <c r="E64" t="s">
        <v>7</v>
      </c>
      <c r="F64" t="s">
        <v>3</v>
      </c>
      <c r="G64">
        <v>3222.2105426214039</v>
      </c>
      <c r="H64">
        <v>760.28409125706662</v>
      </c>
      <c r="I64">
        <f t="shared" si="0"/>
        <v>2461.9264513643375</v>
      </c>
    </row>
    <row r="65" spans="5:9" x14ac:dyDescent="0.3">
      <c r="E65" t="s">
        <v>8</v>
      </c>
      <c r="F65" t="s">
        <v>4</v>
      </c>
      <c r="G65">
        <v>3185.1817433305173</v>
      </c>
      <c r="H65">
        <v>455.46472795886746</v>
      </c>
      <c r="I65">
        <f t="shared" si="0"/>
        <v>2729.7170153716497</v>
      </c>
    </row>
    <row r="66" spans="5:9" x14ac:dyDescent="0.3">
      <c r="E66" t="s">
        <v>8</v>
      </c>
      <c r="F66" t="s">
        <v>4</v>
      </c>
      <c r="G66">
        <v>5050.9759276908626</v>
      </c>
      <c r="H66">
        <v>618.32601633686181</v>
      </c>
      <c r="I66">
        <f t="shared" si="0"/>
        <v>4432.6499113540012</v>
      </c>
    </row>
    <row r="67" spans="5:9" x14ac:dyDescent="0.3">
      <c r="E67" t="s">
        <v>9</v>
      </c>
      <c r="F67" t="s">
        <v>4</v>
      </c>
      <c r="G67">
        <v>306.07808341232368</v>
      </c>
      <c r="H67">
        <v>275.30653731071794</v>
      </c>
      <c r="I67">
        <f t="shared" ref="I67:I101" si="1">$G67-$H67</f>
        <v>30.771546101605736</v>
      </c>
    </row>
    <row r="68" spans="5:9" x14ac:dyDescent="0.3">
      <c r="E68" t="s">
        <v>8</v>
      </c>
      <c r="F68" t="s">
        <v>4</v>
      </c>
      <c r="G68">
        <v>9598.9767485102457</v>
      </c>
      <c r="H68">
        <v>613.29115994800804</v>
      </c>
      <c r="I68">
        <f t="shared" si="1"/>
        <v>8985.6855885622372</v>
      </c>
    </row>
    <row r="69" spans="5:9" x14ac:dyDescent="0.3">
      <c r="E69" t="s">
        <v>9</v>
      </c>
      <c r="F69" t="s">
        <v>4</v>
      </c>
      <c r="G69">
        <v>10338.800649091172</v>
      </c>
      <c r="H69">
        <v>979.85200251533888</v>
      </c>
      <c r="I69">
        <f t="shared" si="1"/>
        <v>9358.9486465758328</v>
      </c>
    </row>
    <row r="70" spans="5:9" x14ac:dyDescent="0.3">
      <c r="E70" t="s">
        <v>7</v>
      </c>
      <c r="F70" t="s">
        <v>3</v>
      </c>
      <c r="G70">
        <v>7350.6122898347694</v>
      </c>
      <c r="H70">
        <v>271.98794359137952</v>
      </c>
      <c r="I70">
        <f t="shared" si="1"/>
        <v>7078.6243462433895</v>
      </c>
    </row>
    <row r="71" spans="5:9" x14ac:dyDescent="0.3">
      <c r="E71" t="s">
        <v>9</v>
      </c>
      <c r="F71" t="s">
        <v>4</v>
      </c>
      <c r="G71">
        <v>7506.4726445372089</v>
      </c>
      <c r="H71">
        <v>408.00833258324303</v>
      </c>
      <c r="I71">
        <f t="shared" si="1"/>
        <v>7098.464311953966</v>
      </c>
    </row>
    <row r="72" spans="5:9" x14ac:dyDescent="0.3">
      <c r="E72" t="s">
        <v>9</v>
      </c>
      <c r="F72" t="s">
        <v>4</v>
      </c>
      <c r="G72">
        <v>1939.7810982666861</v>
      </c>
      <c r="H72">
        <v>413.94179234244899</v>
      </c>
      <c r="I72">
        <f t="shared" si="1"/>
        <v>1525.8393059242371</v>
      </c>
    </row>
    <row r="73" spans="5:9" x14ac:dyDescent="0.3">
      <c r="E73" t="s">
        <v>12</v>
      </c>
      <c r="F73" t="s">
        <v>5</v>
      </c>
      <c r="G73">
        <v>7692.2168494088473</v>
      </c>
      <c r="H73">
        <v>1015.8743011635308</v>
      </c>
      <c r="I73">
        <f t="shared" si="1"/>
        <v>6676.3425482453167</v>
      </c>
    </row>
    <row r="74" spans="5:9" x14ac:dyDescent="0.3">
      <c r="E74" t="s">
        <v>11</v>
      </c>
      <c r="F74" t="s">
        <v>5</v>
      </c>
      <c r="G74">
        <v>1060.4865464279324</v>
      </c>
      <c r="H74">
        <v>607.34367116714134</v>
      </c>
      <c r="I74">
        <f t="shared" si="1"/>
        <v>453.14287526079102</v>
      </c>
    </row>
    <row r="75" spans="5:9" x14ac:dyDescent="0.3">
      <c r="E75" t="s">
        <v>7</v>
      </c>
      <c r="F75" t="s">
        <v>3</v>
      </c>
      <c r="G75">
        <v>738.50815792793753</v>
      </c>
      <c r="H75">
        <v>431.47494325501481</v>
      </c>
      <c r="I75">
        <f t="shared" si="1"/>
        <v>307.03321467292272</v>
      </c>
    </row>
    <row r="76" spans="5:9" x14ac:dyDescent="0.3">
      <c r="E76" t="s">
        <v>9</v>
      </c>
      <c r="F76" t="s">
        <v>4</v>
      </c>
      <c r="G76">
        <v>8174.8391784214318</v>
      </c>
      <c r="H76">
        <v>206.64530965907625</v>
      </c>
      <c r="I76">
        <f t="shared" si="1"/>
        <v>7968.1938687623551</v>
      </c>
    </row>
    <row r="77" spans="5:9" x14ac:dyDescent="0.3">
      <c r="E77" t="s">
        <v>9</v>
      </c>
      <c r="F77" t="s">
        <v>4</v>
      </c>
      <c r="G77">
        <v>4368.8062371313963</v>
      </c>
      <c r="H77">
        <v>203.37534465935275</v>
      </c>
      <c r="I77">
        <f t="shared" si="1"/>
        <v>4165.4308924720435</v>
      </c>
    </row>
    <row r="78" spans="5:9" x14ac:dyDescent="0.3">
      <c r="E78" t="s">
        <v>8</v>
      </c>
      <c r="F78" t="s">
        <v>4</v>
      </c>
      <c r="G78">
        <v>1292.519502923664</v>
      </c>
      <c r="H78">
        <v>123.10562752622414</v>
      </c>
      <c r="I78">
        <f t="shared" si="1"/>
        <v>1169.4138753974398</v>
      </c>
    </row>
    <row r="79" spans="5:9" x14ac:dyDescent="0.3">
      <c r="E79" t="s">
        <v>12</v>
      </c>
      <c r="F79" t="s">
        <v>5</v>
      </c>
      <c r="G79">
        <v>2210.7487570108456</v>
      </c>
      <c r="H79">
        <v>465.5261878632503</v>
      </c>
      <c r="I79">
        <f t="shared" si="1"/>
        <v>1745.2225691475953</v>
      </c>
    </row>
    <row r="80" spans="5:9" x14ac:dyDescent="0.3">
      <c r="E80" t="s">
        <v>11</v>
      </c>
      <c r="F80" t="s">
        <v>5</v>
      </c>
      <c r="G80">
        <v>4240.7446320371364</v>
      </c>
      <c r="H80">
        <v>737.06885350145706</v>
      </c>
      <c r="I80">
        <f t="shared" si="1"/>
        <v>3503.6757785356795</v>
      </c>
    </row>
    <row r="81" spans="5:9" x14ac:dyDescent="0.3">
      <c r="E81" t="s">
        <v>9</v>
      </c>
      <c r="F81" t="s">
        <v>4</v>
      </c>
      <c r="G81">
        <v>5927.0420304616682</v>
      </c>
      <c r="H81">
        <v>501.23884288222814</v>
      </c>
      <c r="I81">
        <f t="shared" si="1"/>
        <v>5425.8031875794404</v>
      </c>
    </row>
    <row r="82" spans="5:9" x14ac:dyDescent="0.3">
      <c r="E82" t="s">
        <v>9</v>
      </c>
      <c r="F82" t="s">
        <v>4</v>
      </c>
      <c r="G82">
        <v>2597.3536595969358</v>
      </c>
      <c r="H82">
        <v>489.98697768347893</v>
      </c>
      <c r="I82">
        <f t="shared" si="1"/>
        <v>2107.3666819134569</v>
      </c>
    </row>
    <row r="83" spans="5:9" x14ac:dyDescent="0.3">
      <c r="E83" t="s">
        <v>9</v>
      </c>
      <c r="F83" t="s">
        <v>4</v>
      </c>
      <c r="G83">
        <v>9549.4868167863915</v>
      </c>
      <c r="H83">
        <v>835.02365046958505</v>
      </c>
      <c r="I83">
        <f t="shared" si="1"/>
        <v>8714.4631663168057</v>
      </c>
    </row>
    <row r="84" spans="5:9" x14ac:dyDescent="0.3">
      <c r="E84" t="s">
        <v>8</v>
      </c>
      <c r="F84" t="s">
        <v>4</v>
      </c>
      <c r="G84">
        <v>3931.3343697968071</v>
      </c>
      <c r="H84">
        <v>191.42132948390361</v>
      </c>
      <c r="I84">
        <f t="shared" si="1"/>
        <v>3739.9130403129034</v>
      </c>
    </row>
    <row r="85" spans="5:9" x14ac:dyDescent="0.3">
      <c r="E85" t="s">
        <v>8</v>
      </c>
      <c r="F85" t="s">
        <v>4</v>
      </c>
      <c r="G85">
        <v>8578.8035799992285</v>
      </c>
      <c r="H85">
        <v>670.24122856412225</v>
      </c>
      <c r="I85">
        <f t="shared" si="1"/>
        <v>7908.5623514351064</v>
      </c>
    </row>
    <row r="86" spans="5:9" x14ac:dyDescent="0.3">
      <c r="E86" t="s">
        <v>12</v>
      </c>
      <c r="F86" t="s">
        <v>5</v>
      </c>
      <c r="G86">
        <v>1946.1366556305982</v>
      </c>
      <c r="H86">
        <v>273.51173570509246</v>
      </c>
      <c r="I86">
        <f t="shared" si="1"/>
        <v>1672.6249199255058</v>
      </c>
    </row>
    <row r="87" spans="5:9" x14ac:dyDescent="0.3">
      <c r="E87" t="s">
        <v>10</v>
      </c>
      <c r="F87" t="s">
        <v>3</v>
      </c>
      <c r="G87">
        <v>9021.0164310180826</v>
      </c>
      <c r="H87">
        <v>402.05872540443846</v>
      </c>
      <c r="I87">
        <f t="shared" si="1"/>
        <v>8618.9577056136441</v>
      </c>
    </row>
    <row r="88" spans="5:9" x14ac:dyDescent="0.3">
      <c r="E88" t="s">
        <v>10</v>
      </c>
      <c r="F88" t="s">
        <v>3</v>
      </c>
      <c r="G88">
        <v>5575.6717397642551</v>
      </c>
      <c r="H88">
        <v>148.33397406830827</v>
      </c>
      <c r="I88">
        <f t="shared" si="1"/>
        <v>5427.3377656959465</v>
      </c>
    </row>
    <row r="89" spans="5:9" x14ac:dyDescent="0.3">
      <c r="E89" t="s">
        <v>12</v>
      </c>
      <c r="F89" t="s">
        <v>5</v>
      </c>
      <c r="G89">
        <v>1193.0661622927053</v>
      </c>
      <c r="H89">
        <v>148.13474306752858</v>
      </c>
      <c r="I89">
        <f t="shared" si="1"/>
        <v>1044.9314192251768</v>
      </c>
    </row>
    <row r="90" spans="5:9" x14ac:dyDescent="0.3">
      <c r="E90" t="s">
        <v>9</v>
      </c>
      <c r="F90" t="s">
        <v>4</v>
      </c>
      <c r="G90">
        <v>10340.53334627444</v>
      </c>
      <c r="H90">
        <v>250.08465090549635</v>
      </c>
      <c r="I90">
        <f t="shared" si="1"/>
        <v>10090.448695368945</v>
      </c>
    </row>
    <row r="91" spans="5:9" x14ac:dyDescent="0.3">
      <c r="E91" t="s">
        <v>9</v>
      </c>
      <c r="F91" t="s">
        <v>4</v>
      </c>
      <c r="G91">
        <v>5512.7676568329189</v>
      </c>
      <c r="H91">
        <v>542.61872251933937</v>
      </c>
      <c r="I91">
        <f t="shared" si="1"/>
        <v>4970.14893431358</v>
      </c>
    </row>
    <row r="92" spans="5:9" x14ac:dyDescent="0.3">
      <c r="E92" t="s">
        <v>10</v>
      </c>
      <c r="F92" t="s">
        <v>3</v>
      </c>
      <c r="G92">
        <v>2555.9990671807363</v>
      </c>
      <c r="H92">
        <v>824.12949035108954</v>
      </c>
      <c r="I92">
        <f t="shared" si="1"/>
        <v>1731.8695768296468</v>
      </c>
    </row>
    <row r="93" spans="5:9" x14ac:dyDescent="0.3">
      <c r="E93" t="s">
        <v>8</v>
      </c>
      <c r="F93" t="s">
        <v>4</v>
      </c>
      <c r="G93">
        <v>10157.813669637655</v>
      </c>
      <c r="H93">
        <v>508.16982774684521</v>
      </c>
      <c r="I93">
        <f t="shared" si="1"/>
        <v>9649.6438418908092</v>
      </c>
    </row>
    <row r="94" spans="5:9" x14ac:dyDescent="0.3">
      <c r="E94" t="s">
        <v>7</v>
      </c>
      <c r="F94" t="s">
        <v>3</v>
      </c>
      <c r="G94">
        <v>8921.5218567564407</v>
      </c>
      <c r="H94">
        <v>259.33185370205149</v>
      </c>
      <c r="I94">
        <f t="shared" si="1"/>
        <v>8662.1900030543893</v>
      </c>
    </row>
    <row r="95" spans="5:9" x14ac:dyDescent="0.3">
      <c r="E95" t="s">
        <v>12</v>
      </c>
      <c r="F95" t="s">
        <v>5</v>
      </c>
      <c r="G95">
        <v>10494.443301691008</v>
      </c>
      <c r="H95">
        <v>565.43185973588402</v>
      </c>
      <c r="I95">
        <f t="shared" si="1"/>
        <v>9929.0114419551246</v>
      </c>
    </row>
    <row r="96" spans="5:9" x14ac:dyDescent="0.3">
      <c r="E96" t="s">
        <v>7</v>
      </c>
      <c r="F96" t="s">
        <v>3</v>
      </c>
      <c r="G96">
        <v>7007.768244715191</v>
      </c>
      <c r="H96">
        <v>765.69169878332241</v>
      </c>
      <c r="I96">
        <f t="shared" si="1"/>
        <v>6242.0765459318682</v>
      </c>
    </row>
    <row r="97" spans="5:9" x14ac:dyDescent="0.3">
      <c r="E97" t="s">
        <v>10</v>
      </c>
      <c r="F97" t="s">
        <v>3</v>
      </c>
      <c r="G97">
        <v>4811.0377530315063</v>
      </c>
      <c r="H97">
        <v>193.1749368479567</v>
      </c>
      <c r="I97">
        <f t="shared" si="1"/>
        <v>4617.8628161835495</v>
      </c>
    </row>
    <row r="98" spans="5:9" x14ac:dyDescent="0.3">
      <c r="E98" t="s">
        <v>8</v>
      </c>
      <c r="F98" t="s">
        <v>4</v>
      </c>
      <c r="G98">
        <v>8657.8271850025976</v>
      </c>
      <c r="H98">
        <v>171.60241252653552</v>
      </c>
      <c r="I98">
        <f t="shared" si="1"/>
        <v>8486.2247724760618</v>
      </c>
    </row>
    <row r="99" spans="5:9" x14ac:dyDescent="0.3">
      <c r="E99" t="s">
        <v>7</v>
      </c>
      <c r="F99" t="s">
        <v>3</v>
      </c>
      <c r="G99">
        <v>8204.3205994818563</v>
      </c>
      <c r="H99">
        <v>278.74778436308486</v>
      </c>
      <c r="I99">
        <f t="shared" si="1"/>
        <v>7925.5728151187714</v>
      </c>
    </row>
    <row r="100" spans="5:9" x14ac:dyDescent="0.3">
      <c r="E100" t="s">
        <v>8</v>
      </c>
      <c r="F100" t="s">
        <v>4</v>
      </c>
      <c r="G100">
        <v>4246.8831914753619</v>
      </c>
      <c r="H100">
        <v>644.5164909707853</v>
      </c>
      <c r="I100">
        <f t="shared" si="1"/>
        <v>3602.3667005045763</v>
      </c>
    </row>
  </sheetData>
  <mergeCells count="2">
    <mergeCell ref="L19:Q19"/>
    <mergeCell ref="L20:Q20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C60E-6148-4E3C-98FC-9A6E116BA6F9}">
  <dimension ref="A1:L20"/>
  <sheetViews>
    <sheetView workbookViewId="0">
      <selection activeCell="H16" sqref="H16"/>
    </sheetView>
  </sheetViews>
  <sheetFormatPr defaultRowHeight="14.4" x14ac:dyDescent="0.3"/>
  <cols>
    <col min="1" max="1" width="74.6640625" customWidth="1"/>
  </cols>
  <sheetData>
    <row r="1" spans="1:12" ht="15.6" x14ac:dyDescent="0.3">
      <c r="A1" s="2" t="s">
        <v>13</v>
      </c>
    </row>
    <row r="2" spans="1:12" x14ac:dyDescent="0.3">
      <c r="A2" s="7"/>
    </row>
    <row r="3" spans="1:12" ht="15.6" x14ac:dyDescent="0.3">
      <c r="A3" s="4" t="s">
        <v>14</v>
      </c>
    </row>
    <row r="4" spans="1:12" ht="16.2" thickBot="1" x14ac:dyDescent="0.35">
      <c r="A4" s="2" t="s">
        <v>15</v>
      </c>
    </row>
    <row r="5" spans="1:12" ht="16.2" thickBot="1" x14ac:dyDescent="0.35">
      <c r="A5" s="8" t="s">
        <v>16</v>
      </c>
      <c r="B5" s="9" t="s">
        <v>17</v>
      </c>
      <c r="C5" s="9" t="s">
        <v>18</v>
      </c>
      <c r="D5" s="9" t="s">
        <v>19</v>
      </c>
      <c r="E5" s="9" t="s">
        <v>20</v>
      </c>
      <c r="F5" s="9" t="s">
        <v>21</v>
      </c>
      <c r="G5" s="9" t="s">
        <v>22</v>
      </c>
    </row>
    <row r="6" spans="1:12" ht="16.2" thickBot="1" x14ac:dyDescent="0.35">
      <c r="A6" s="6">
        <v>10</v>
      </c>
      <c r="B6" s="5">
        <v>5</v>
      </c>
      <c r="C6" s="5">
        <v>30</v>
      </c>
      <c r="D6" s="5">
        <v>20</v>
      </c>
      <c r="E6" s="5">
        <v>15</v>
      </c>
      <c r="F6" s="5">
        <v>0</v>
      </c>
      <c r="G6" s="5">
        <v>50</v>
      </c>
    </row>
    <row r="7" spans="1:12" ht="15.6" x14ac:dyDescent="0.3">
      <c r="A7" s="3"/>
    </row>
    <row r="8" spans="1:12" ht="15.6" x14ac:dyDescent="0.3">
      <c r="A8" s="4" t="s">
        <v>23</v>
      </c>
    </row>
    <row r="9" spans="1:12" ht="16.2" thickBot="1" x14ac:dyDescent="0.35">
      <c r="A9" s="2" t="s">
        <v>24</v>
      </c>
    </row>
    <row r="10" spans="1:12" ht="16.2" thickBot="1" x14ac:dyDescent="0.35">
      <c r="A10" s="8" t="s">
        <v>25</v>
      </c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9" t="s">
        <v>31</v>
      </c>
      <c r="H10" s="9" t="s">
        <v>32</v>
      </c>
      <c r="I10" s="9" t="s">
        <v>33</v>
      </c>
      <c r="J10" s="9" t="s">
        <v>34</v>
      </c>
      <c r="K10" s="9" t="s">
        <v>35</v>
      </c>
      <c r="L10" s="9" t="s">
        <v>36</v>
      </c>
    </row>
    <row r="11" spans="1:12" ht="16.2" thickBot="1" x14ac:dyDescent="0.35">
      <c r="A11" s="6">
        <v>30</v>
      </c>
      <c r="B11" s="5">
        <v>25</v>
      </c>
      <c r="C11" s="5">
        <v>55</v>
      </c>
      <c r="D11" s="5">
        <v>100</v>
      </c>
      <c r="E11" s="5">
        <v>60</v>
      </c>
      <c r="F11" s="5">
        <v>40</v>
      </c>
      <c r="G11" s="5">
        <v>35</v>
      </c>
      <c r="H11" s="5">
        <v>60</v>
      </c>
      <c r="I11" s="5">
        <v>35</v>
      </c>
      <c r="J11" s="5">
        <v>25</v>
      </c>
      <c r="K11" s="5">
        <v>20</v>
      </c>
      <c r="L11" s="5">
        <v>10</v>
      </c>
    </row>
    <row r="12" spans="1:12" ht="15.6" x14ac:dyDescent="0.3">
      <c r="A12" s="3"/>
    </row>
    <row r="13" spans="1:12" ht="15.6" x14ac:dyDescent="0.3">
      <c r="A13" s="10" t="s">
        <v>37</v>
      </c>
      <c r="B13" s="10"/>
    </row>
    <row r="14" spans="1:12" ht="15.6" x14ac:dyDescent="0.3">
      <c r="A14" s="10" t="s">
        <v>38</v>
      </c>
    </row>
    <row r="15" spans="1:12" ht="15.6" x14ac:dyDescent="0.3">
      <c r="A15" s="11" t="s">
        <v>39</v>
      </c>
      <c r="B15" s="11" t="s">
        <v>40</v>
      </c>
    </row>
    <row r="16" spans="1:12" ht="15.6" x14ac:dyDescent="0.3">
      <c r="A16" s="11" t="s">
        <v>41</v>
      </c>
      <c r="B16" s="11" t="s">
        <v>42</v>
      </c>
      <c r="C16" s="11" t="s">
        <v>43</v>
      </c>
    </row>
    <row r="17" spans="1:6" ht="15.6" x14ac:dyDescent="0.3">
      <c r="A17" s="11" t="s">
        <v>44</v>
      </c>
      <c r="B17" s="11" t="s">
        <v>42</v>
      </c>
      <c r="C17" s="11" t="s">
        <v>43</v>
      </c>
    </row>
    <row r="18" spans="1:6" ht="15.6" x14ac:dyDescent="0.3">
      <c r="A18" s="11" t="s">
        <v>45</v>
      </c>
      <c r="B18" s="11" t="s">
        <v>42</v>
      </c>
      <c r="C18" s="11" t="s">
        <v>40</v>
      </c>
    </row>
    <row r="19" spans="1:6" ht="15.6" x14ac:dyDescent="0.3">
      <c r="A19" s="10" t="s">
        <v>46</v>
      </c>
      <c r="F19" s="10" t="s">
        <v>43</v>
      </c>
    </row>
    <row r="20" spans="1:6" ht="78" x14ac:dyDescent="0.3">
      <c r="A20" s="12" t="s">
        <v>49</v>
      </c>
      <c r="D20" s="10" t="s">
        <v>47</v>
      </c>
      <c r="F20" s="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09E6-D983-4F31-83C7-3D30FA68F87C}">
  <dimension ref="B2:Z41"/>
  <sheetViews>
    <sheetView tabSelected="1" zoomScale="80" zoomScaleNormal="80" workbookViewId="0">
      <selection activeCell="P27" sqref="P27"/>
    </sheetView>
  </sheetViews>
  <sheetFormatPr defaultRowHeight="14.4" x14ac:dyDescent="0.3"/>
  <sheetData>
    <row r="2" spans="2:23" x14ac:dyDescent="0.3">
      <c r="B2" s="19" t="s">
        <v>58</v>
      </c>
    </row>
    <row r="3" spans="2:23" ht="15.6" x14ac:dyDescent="0.3">
      <c r="B3" s="20" t="s">
        <v>15</v>
      </c>
      <c r="C3" s="20"/>
      <c r="D3" s="20"/>
      <c r="E3" s="20"/>
      <c r="G3" s="20" t="s">
        <v>24</v>
      </c>
      <c r="H3" s="20"/>
      <c r="I3" s="20"/>
      <c r="J3" s="20"/>
    </row>
    <row r="4" spans="2:23" x14ac:dyDescent="0.3">
      <c r="L4" s="18" t="s">
        <v>77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2:23" ht="15.6" x14ac:dyDescent="0.3">
      <c r="B5" s="21" t="s">
        <v>16</v>
      </c>
      <c r="C5" s="21">
        <v>10</v>
      </c>
      <c r="G5" s="21" t="s">
        <v>25</v>
      </c>
      <c r="H5" s="21">
        <v>30</v>
      </c>
      <c r="L5" s="18" t="s">
        <v>81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ht="15.6" x14ac:dyDescent="0.3">
      <c r="B6" s="21" t="s">
        <v>17</v>
      </c>
      <c r="C6" s="21">
        <v>5</v>
      </c>
      <c r="G6" s="21" t="s">
        <v>26</v>
      </c>
      <c r="H6" s="21">
        <v>25</v>
      </c>
    </row>
    <row r="7" spans="2:23" ht="15.6" x14ac:dyDescent="0.3">
      <c r="B7" s="21" t="s">
        <v>18</v>
      </c>
      <c r="C7" s="21">
        <v>30</v>
      </c>
      <c r="G7" s="21" t="s">
        <v>27</v>
      </c>
      <c r="H7" s="21">
        <v>55</v>
      </c>
    </row>
    <row r="8" spans="2:23" ht="15.6" x14ac:dyDescent="0.3">
      <c r="B8" s="21" t="s">
        <v>19</v>
      </c>
      <c r="C8" s="21">
        <v>20</v>
      </c>
      <c r="G8" s="21" t="s">
        <v>28</v>
      </c>
      <c r="H8" s="21">
        <v>100</v>
      </c>
    </row>
    <row r="9" spans="2:23" ht="15.6" x14ac:dyDescent="0.3">
      <c r="B9" s="21" t="s">
        <v>20</v>
      </c>
      <c r="C9" s="21">
        <v>15</v>
      </c>
      <c r="G9" s="21" t="s">
        <v>29</v>
      </c>
      <c r="H9" s="21">
        <v>60</v>
      </c>
    </row>
    <row r="10" spans="2:23" ht="15.6" x14ac:dyDescent="0.3">
      <c r="B10" s="21" t="s">
        <v>21</v>
      </c>
      <c r="C10" s="21">
        <v>0</v>
      </c>
      <c r="G10" s="21" t="s">
        <v>30</v>
      </c>
      <c r="H10" s="21">
        <v>40</v>
      </c>
    </row>
    <row r="11" spans="2:23" ht="15.6" x14ac:dyDescent="0.3">
      <c r="B11" s="21" t="s">
        <v>22</v>
      </c>
      <c r="C11" s="21">
        <v>50</v>
      </c>
      <c r="G11" s="21" t="s">
        <v>31</v>
      </c>
      <c r="H11" s="21">
        <v>35</v>
      </c>
    </row>
    <row r="12" spans="2:23" ht="15.6" x14ac:dyDescent="0.3">
      <c r="G12" s="21" t="s">
        <v>32</v>
      </c>
      <c r="H12" s="21">
        <v>60</v>
      </c>
    </row>
    <row r="13" spans="2:23" ht="15.6" x14ac:dyDescent="0.3">
      <c r="G13" s="21" t="s">
        <v>33</v>
      </c>
      <c r="H13" s="21">
        <v>35</v>
      </c>
    </row>
    <row r="14" spans="2:23" ht="15.6" x14ac:dyDescent="0.3">
      <c r="G14" s="21" t="s">
        <v>34</v>
      </c>
      <c r="H14" s="21">
        <v>25</v>
      </c>
    </row>
    <row r="15" spans="2:23" ht="15.6" x14ac:dyDescent="0.3">
      <c r="G15" s="21" t="s">
        <v>35</v>
      </c>
      <c r="H15" s="21">
        <v>20</v>
      </c>
    </row>
    <row r="16" spans="2:23" ht="15.6" x14ac:dyDescent="0.3">
      <c r="G16" s="21" t="s">
        <v>36</v>
      </c>
      <c r="H16" s="21">
        <v>10</v>
      </c>
    </row>
    <row r="19" spans="2:26" x14ac:dyDescent="0.3">
      <c r="B19" s="19" t="s">
        <v>61</v>
      </c>
      <c r="C19" s="13" t="s">
        <v>59</v>
      </c>
      <c r="D19" s="13"/>
      <c r="E19" s="13"/>
      <c r="F19" s="13"/>
      <c r="G19" s="13"/>
      <c r="H19" s="13"/>
      <c r="I19">
        <f>SUM(C5:C11)</f>
        <v>130</v>
      </c>
      <c r="J19">
        <f>SUM(H5:H16)</f>
        <v>495</v>
      </c>
      <c r="L19" s="13" t="s">
        <v>73</v>
      </c>
      <c r="M19" s="13"/>
      <c r="N19" s="13"/>
      <c r="O19" s="13"/>
      <c r="P19" s="13"/>
      <c r="Q19" s="13"/>
      <c r="R19" s="13"/>
      <c r="S19" s="13"/>
      <c r="T19" s="13"/>
      <c r="U19" s="13"/>
    </row>
    <row r="20" spans="2:26" x14ac:dyDescent="0.3">
      <c r="B20" s="19" t="s">
        <v>62</v>
      </c>
      <c r="C20" s="13" t="s">
        <v>65</v>
      </c>
      <c r="D20" s="13"/>
      <c r="E20" s="13"/>
      <c r="F20" s="13"/>
      <c r="G20" s="13"/>
      <c r="H20" s="13"/>
      <c r="I20">
        <f>MIN(C5:C11)</f>
        <v>0</v>
      </c>
      <c r="J20">
        <f>MIN(H5:H16)</f>
        <v>10</v>
      </c>
      <c r="L20" s="13" t="s">
        <v>74</v>
      </c>
      <c r="M20" s="13"/>
      <c r="N20" s="13"/>
      <c r="O20" s="13"/>
      <c r="P20" s="13"/>
      <c r="Q20" s="13"/>
      <c r="R20" s="13"/>
      <c r="S20" s="13"/>
      <c r="T20" s="13"/>
      <c r="U20" s="13"/>
    </row>
    <row r="21" spans="2:26" x14ac:dyDescent="0.3">
      <c r="B21" s="19" t="s">
        <v>63</v>
      </c>
      <c r="C21" s="13" t="s">
        <v>66</v>
      </c>
      <c r="D21" s="13"/>
      <c r="E21" s="13"/>
      <c r="F21" s="13"/>
      <c r="G21" s="13"/>
      <c r="H21" s="13"/>
      <c r="I21">
        <f>MAX(C5:C11)</f>
        <v>50</v>
      </c>
      <c r="J21">
        <f>MAX(H5:H16)</f>
        <v>100</v>
      </c>
      <c r="L21" s="13" t="s">
        <v>75</v>
      </c>
      <c r="M21" s="13"/>
      <c r="N21" s="13"/>
      <c r="O21" s="13"/>
      <c r="P21" s="13"/>
      <c r="Q21" s="13"/>
      <c r="R21" s="13"/>
      <c r="S21" s="13"/>
      <c r="T21" s="13"/>
      <c r="U21" s="13"/>
    </row>
    <row r="22" spans="2:26" x14ac:dyDescent="0.3">
      <c r="B22" s="19" t="s">
        <v>64</v>
      </c>
      <c r="C22" s="13" t="s">
        <v>67</v>
      </c>
      <c r="D22" s="13"/>
      <c r="E22" s="13"/>
      <c r="F22" s="13"/>
      <c r="G22" s="13"/>
      <c r="H22" s="13"/>
      <c r="I22">
        <f>I19/H24</f>
        <v>18.571428571428573</v>
      </c>
      <c r="J22">
        <f>J19/I24</f>
        <v>41.25</v>
      </c>
      <c r="L22" s="13" t="s">
        <v>76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4" spans="2:26" x14ac:dyDescent="0.3">
      <c r="G24" t="s">
        <v>78</v>
      </c>
      <c r="H24">
        <f>COUNT(C5:C11)</f>
        <v>7</v>
      </c>
      <c r="I24">
        <f>COUNT(H5:H16)</f>
        <v>12</v>
      </c>
    </row>
    <row r="26" spans="2:26" x14ac:dyDescent="0.3">
      <c r="B26" s="19" t="s">
        <v>60</v>
      </c>
      <c r="C26" s="18" t="s">
        <v>84</v>
      </c>
      <c r="D26" s="18"/>
      <c r="E26" s="18"/>
      <c r="F26" s="18"/>
      <c r="G26" s="18"/>
      <c r="H26" s="18"/>
      <c r="I26" s="18"/>
      <c r="J26" s="18"/>
    </row>
    <row r="29" spans="2:26" x14ac:dyDescent="0.3">
      <c r="B29" s="19" t="s">
        <v>68</v>
      </c>
    </row>
    <row r="30" spans="2:26" x14ac:dyDescent="0.3">
      <c r="L30" t="s">
        <v>70</v>
      </c>
    </row>
    <row r="31" spans="2:26" x14ac:dyDescent="0.3">
      <c r="L31" s="18" t="s">
        <v>71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2:26" x14ac:dyDescent="0.3">
      <c r="L32" s="13" t="s">
        <v>72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8" spans="12:24" ht="28.2" x14ac:dyDescent="0.55000000000000004">
      <c r="L38" s="22" t="s">
        <v>69</v>
      </c>
      <c r="M38" s="22"/>
      <c r="N38" s="22"/>
    </row>
    <row r="40" spans="12:24" x14ac:dyDescent="0.3">
      <c r="L40" s="18" t="s">
        <v>79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2:24" x14ac:dyDescent="0.3">
      <c r="L41" s="13" t="s">
        <v>80</v>
      </c>
      <c r="M41" s="13"/>
      <c r="N41" s="13"/>
      <c r="O41" s="13"/>
      <c r="P41" s="13"/>
      <c r="Q41" s="13"/>
      <c r="R41" s="13"/>
      <c r="S41" s="13"/>
    </row>
  </sheetData>
  <mergeCells count="13">
    <mergeCell ref="L32:W32"/>
    <mergeCell ref="L19:U19"/>
    <mergeCell ref="L20:U20"/>
    <mergeCell ref="L21:U21"/>
    <mergeCell ref="L22:Z22"/>
    <mergeCell ref="C20:H20"/>
    <mergeCell ref="C21:H21"/>
    <mergeCell ref="C22:H22"/>
    <mergeCell ref="L38:N38"/>
    <mergeCell ref="L41:S41"/>
    <mergeCell ref="B3:E3"/>
    <mergeCell ref="G3:J3"/>
    <mergeCell ref="C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Mooncity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91977</dc:creator>
  <cp:lastModifiedBy>intel</cp:lastModifiedBy>
  <cp:lastPrinted>2022-10-18T06:13:03Z</cp:lastPrinted>
  <dcterms:created xsi:type="dcterms:W3CDTF">2022-10-17T08:29:48Z</dcterms:created>
  <dcterms:modified xsi:type="dcterms:W3CDTF">2022-10-18T06:16:23Z</dcterms:modified>
</cp:coreProperties>
</file>