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ee0f24ef844e11/Desktop/projects/"/>
    </mc:Choice>
  </mc:AlternateContent>
  <xr:revisionPtr revIDLastSave="36" documentId="13_ncr:1_{737E4C6D-CF73-4EFC-AB30-2CB6E205636F}" xr6:coauthVersionLast="47" xr6:coauthVersionMax="47" xr10:uidLastSave="{08EAFB70-F18A-40EF-9776-7B19CBC8CF88}"/>
  <bookViews>
    <workbookView xWindow="-108" yWindow="-108" windowWidth="23256" windowHeight="12456" xr2:uid="{A18593AD-B75E-4722-9F74-AAFF95EFC58A}"/>
  </bookViews>
  <sheets>
    <sheet name="orders" sheetId="1" r:id="rId1"/>
    <sheet name="products" sheetId="2" r:id="rId2"/>
    <sheet name="custom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 a="1"/>
  <c r="L3" i="1" s="1"/>
  <c r="M3" i="1" s="1"/>
  <c r="L4" i="1" a="1"/>
  <c r="L4" i="1" s="1"/>
  <c r="M4" i="1" s="1"/>
  <c r="L5" i="1" a="1"/>
  <c r="L5" i="1" s="1"/>
  <c r="M5" i="1" s="1"/>
  <c r="L6" i="1" a="1"/>
  <c r="L6" i="1" s="1"/>
  <c r="M6" i="1" s="1"/>
  <c r="L7" i="1" a="1"/>
  <c r="L7" i="1" s="1"/>
  <c r="M7" i="1" s="1"/>
  <c r="L8" i="1" a="1"/>
  <c r="L8" i="1" s="1"/>
  <c r="M8" i="1" s="1"/>
  <c r="L9" i="1" a="1"/>
  <c r="L9" i="1" s="1"/>
  <c r="M9" i="1" s="1"/>
  <c r="L10" i="1" a="1"/>
  <c r="L10" i="1"/>
  <c r="M10" i="1" s="1"/>
  <c r="L11" i="1" a="1"/>
  <c r="L11" i="1" s="1"/>
  <c r="M11" i="1" s="1"/>
  <c r="L12" i="1" a="1"/>
  <c r="L12" i="1"/>
  <c r="M12" i="1" s="1"/>
  <c r="L13" i="1" a="1"/>
  <c r="L13" i="1" s="1"/>
  <c r="M13" i="1" s="1"/>
  <c r="L14" i="1" a="1"/>
  <c r="L14" i="1" s="1"/>
  <c r="M14" i="1" s="1"/>
  <c r="L15" i="1" a="1"/>
  <c r="L15" i="1" s="1"/>
  <c r="M15" i="1" s="1"/>
  <c r="L16" i="1" a="1"/>
  <c r="L16" i="1" s="1"/>
  <c r="M16" i="1" s="1"/>
  <c r="L17" i="1" a="1"/>
  <c r="L17" i="1" s="1"/>
  <c r="M17" i="1" s="1"/>
  <c r="L18" i="1" a="1"/>
  <c r="L18" i="1" s="1"/>
  <c r="M18" i="1" s="1"/>
  <c r="L19" i="1" a="1"/>
  <c r="L19" i="1"/>
  <c r="M19" i="1" s="1"/>
  <c r="L20" i="1" a="1"/>
  <c r="L20" i="1"/>
  <c r="M20" i="1" s="1"/>
  <c r="L21" i="1" a="1"/>
  <c r="L21" i="1" s="1"/>
  <c r="M21" i="1" s="1"/>
  <c r="L22" i="1" a="1"/>
  <c r="L22" i="1" s="1"/>
  <c r="M22" i="1" s="1"/>
  <c r="L23" i="1" a="1"/>
  <c r="L23" i="1" s="1"/>
  <c r="M23" i="1" s="1"/>
  <c r="L24" i="1" a="1"/>
  <c r="L24" i="1" s="1"/>
  <c r="M24" i="1" s="1"/>
  <c r="L25" i="1" a="1"/>
  <c r="L25" i="1" s="1"/>
  <c r="M25" i="1" s="1"/>
  <c r="L26" i="1" a="1"/>
  <c r="L26" i="1" s="1"/>
  <c r="M26" i="1" s="1"/>
  <c r="L27" i="1" a="1"/>
  <c r="L27" i="1" s="1"/>
  <c r="M27" i="1" s="1"/>
  <c r="L28" i="1" a="1"/>
  <c r="L28" i="1" s="1"/>
  <c r="M28" i="1" s="1"/>
  <c r="L29" i="1" a="1"/>
  <c r="L29" i="1" s="1"/>
  <c r="M29" i="1" s="1"/>
  <c r="L30" i="1" a="1"/>
  <c r="L30" i="1" s="1"/>
  <c r="M30" i="1" s="1"/>
  <c r="L31" i="1" a="1"/>
  <c r="L31" i="1" s="1"/>
  <c r="M31" i="1" s="1"/>
  <c r="L32" i="1" a="1"/>
  <c r="L32" i="1"/>
  <c r="M32" i="1" s="1"/>
  <c r="L33" i="1" a="1"/>
  <c r="L33" i="1" s="1"/>
  <c r="M33" i="1" s="1"/>
  <c r="L34" i="1" a="1"/>
  <c r="L34" i="1" s="1"/>
  <c r="M34" i="1" s="1"/>
  <c r="L35" i="1" a="1"/>
  <c r="L35" i="1" s="1"/>
  <c r="M35" i="1" s="1"/>
  <c r="L36" i="1" a="1"/>
  <c r="L36" i="1" s="1"/>
  <c r="M36" i="1" s="1"/>
  <c r="L37" i="1" a="1"/>
  <c r="L37" i="1" s="1"/>
  <c r="M37" i="1" s="1"/>
  <c r="L38" i="1" a="1"/>
  <c r="L38" i="1" s="1"/>
  <c r="M38" i="1" s="1"/>
  <c r="L39" i="1" a="1"/>
  <c r="L39" i="1" s="1"/>
  <c r="M39" i="1" s="1"/>
  <c r="L40" i="1" a="1"/>
  <c r="L40" i="1"/>
  <c r="M40" i="1" s="1"/>
  <c r="L41" i="1" a="1"/>
  <c r="L41" i="1" s="1"/>
  <c r="M41" i="1" s="1"/>
  <c r="L42" i="1" a="1"/>
  <c r="L42" i="1" s="1"/>
  <c r="M42" i="1" s="1"/>
  <c r="L43" i="1" a="1"/>
  <c r="L43" i="1" s="1"/>
  <c r="M43" i="1" s="1"/>
  <c r="L44" i="1" a="1"/>
  <c r="L44" i="1" s="1"/>
  <c r="M44" i="1" s="1"/>
  <c r="L45" i="1" a="1"/>
  <c r="L45" i="1" s="1"/>
  <c r="M45" i="1" s="1"/>
  <c r="L46" i="1" a="1"/>
  <c r="L46" i="1" s="1"/>
  <c r="M46" i="1" s="1"/>
  <c r="L47" i="1" a="1"/>
  <c r="L47" i="1" s="1"/>
  <c r="M47" i="1" s="1"/>
  <c r="L48" i="1" a="1"/>
  <c r="L48" i="1" s="1"/>
  <c r="M48" i="1" s="1"/>
  <c r="L49" i="1" a="1"/>
  <c r="L49" i="1" s="1"/>
  <c r="M49" i="1" s="1"/>
  <c r="L50" i="1" a="1"/>
  <c r="L50" i="1" s="1"/>
  <c r="M50" i="1" s="1"/>
  <c r="L51" i="1" a="1"/>
  <c r="L51" i="1" s="1"/>
  <c r="M51" i="1" s="1"/>
  <c r="L52" i="1" a="1"/>
  <c r="L52" i="1" s="1"/>
  <c r="M52" i="1" s="1"/>
  <c r="L53" i="1" a="1"/>
  <c r="L53" i="1" s="1"/>
  <c r="M53" i="1" s="1"/>
  <c r="L54" i="1" a="1"/>
  <c r="L54" i="1" s="1"/>
  <c r="M54" i="1" s="1"/>
  <c r="L55" i="1" a="1"/>
  <c r="L55" i="1" s="1"/>
  <c r="M55" i="1" s="1"/>
  <c r="L56" i="1" a="1"/>
  <c r="L56" i="1" s="1"/>
  <c r="M56" i="1" s="1"/>
  <c r="L57" i="1" a="1"/>
  <c r="L57" i="1" s="1"/>
  <c r="M57" i="1" s="1"/>
  <c r="L58" i="1" a="1"/>
  <c r="L58" i="1" s="1"/>
  <c r="M58" i="1" s="1"/>
  <c r="L59" i="1" a="1"/>
  <c r="L59" i="1" s="1"/>
  <c r="M59" i="1" s="1"/>
  <c r="L60" i="1" a="1"/>
  <c r="L60" i="1" s="1"/>
  <c r="M60" i="1" s="1"/>
  <c r="L61" i="1" a="1"/>
  <c r="L61" i="1" s="1"/>
  <c r="M61" i="1" s="1"/>
  <c r="L62" i="1" a="1"/>
  <c r="L62" i="1" s="1"/>
  <c r="M62" i="1" s="1"/>
  <c r="L63" i="1" a="1"/>
  <c r="L63" i="1" s="1"/>
  <c r="M63" i="1" s="1"/>
  <c r="L64" i="1" a="1"/>
  <c r="L64" i="1" s="1"/>
  <c r="M64" i="1" s="1"/>
  <c r="L65" i="1" a="1"/>
  <c r="L65" i="1" s="1"/>
  <c r="M65" i="1" s="1"/>
  <c r="L66" i="1" a="1"/>
  <c r="L66" i="1" s="1"/>
  <c r="M66" i="1" s="1"/>
  <c r="L67" i="1" a="1"/>
  <c r="L67" i="1" s="1"/>
  <c r="M67" i="1" s="1"/>
  <c r="L68" i="1" a="1"/>
  <c r="L68" i="1" s="1"/>
  <c r="M68" i="1" s="1"/>
  <c r="L69" i="1" a="1"/>
  <c r="L69" i="1" s="1"/>
  <c r="M69" i="1" s="1"/>
  <c r="L70" i="1" a="1"/>
  <c r="L70" i="1" s="1"/>
  <c r="M70" i="1" s="1"/>
  <c r="L71" i="1" a="1"/>
  <c r="L71" i="1" s="1"/>
  <c r="M71" i="1" s="1"/>
  <c r="L72" i="1" a="1"/>
  <c r="L72" i="1" s="1"/>
  <c r="M72" i="1" s="1"/>
  <c r="L73" i="1" a="1"/>
  <c r="L73" i="1" s="1"/>
  <c r="M73" i="1" s="1"/>
  <c r="L74" i="1" a="1"/>
  <c r="L74" i="1" s="1"/>
  <c r="M74" i="1" s="1"/>
  <c r="L75" i="1" a="1"/>
  <c r="L75" i="1" s="1"/>
  <c r="M75" i="1" s="1"/>
  <c r="L76" i="1" a="1"/>
  <c r="L76" i="1" s="1"/>
  <c r="M76" i="1" s="1"/>
  <c r="L77" i="1" a="1"/>
  <c r="L77" i="1" s="1"/>
  <c r="M77" i="1" s="1"/>
  <c r="L78" i="1" a="1"/>
  <c r="L78" i="1" s="1"/>
  <c r="M78" i="1" s="1"/>
  <c r="L79" i="1" a="1"/>
  <c r="L79" i="1" s="1"/>
  <c r="M79" i="1" s="1"/>
  <c r="L80" i="1" a="1"/>
  <c r="L80" i="1" s="1"/>
  <c r="M80" i="1" s="1"/>
  <c r="L81" i="1" a="1"/>
  <c r="L81" i="1" s="1"/>
  <c r="M81" i="1" s="1"/>
  <c r="L82" i="1" a="1"/>
  <c r="L82" i="1" s="1"/>
  <c r="M82" i="1" s="1"/>
  <c r="L83" i="1" a="1"/>
  <c r="L83" i="1" s="1"/>
  <c r="M83" i="1" s="1"/>
  <c r="L84" i="1" a="1"/>
  <c r="L84" i="1" s="1"/>
  <c r="M84" i="1" s="1"/>
  <c r="L85" i="1" a="1"/>
  <c r="L85" i="1" s="1"/>
  <c r="M85" i="1" s="1"/>
  <c r="L86" i="1" a="1"/>
  <c r="L86" i="1" s="1"/>
  <c r="M86" i="1" s="1"/>
  <c r="L87" i="1" a="1"/>
  <c r="L87" i="1" s="1"/>
  <c r="M87" i="1" s="1"/>
  <c r="L88" i="1" a="1"/>
  <c r="L88" i="1" s="1"/>
  <c r="M88" i="1" s="1"/>
  <c r="L89" i="1" a="1"/>
  <c r="L89" i="1" s="1"/>
  <c r="M89" i="1" s="1"/>
  <c r="L90" i="1" a="1"/>
  <c r="L90" i="1" s="1"/>
  <c r="M90" i="1" s="1"/>
  <c r="L91" i="1" a="1"/>
  <c r="L91" i="1" s="1"/>
  <c r="M91" i="1" s="1"/>
  <c r="L92" i="1" a="1"/>
  <c r="L92" i="1" s="1"/>
  <c r="M92" i="1" s="1"/>
  <c r="L93" i="1" a="1"/>
  <c r="L93" i="1" s="1"/>
  <c r="M93" i="1" s="1"/>
  <c r="L94" i="1" a="1"/>
  <c r="L94" i="1" s="1"/>
  <c r="M94" i="1" s="1"/>
  <c r="L95" i="1" a="1"/>
  <c r="L95" i="1" s="1"/>
  <c r="M95" i="1" s="1"/>
  <c r="L96" i="1" a="1"/>
  <c r="L96" i="1" s="1"/>
  <c r="M96" i="1" s="1"/>
  <c r="L97" i="1" a="1"/>
  <c r="L97" i="1" s="1"/>
  <c r="M97" i="1" s="1"/>
  <c r="L98" i="1" a="1"/>
  <c r="L98" i="1" s="1"/>
  <c r="M98" i="1" s="1"/>
  <c r="L99" i="1" a="1"/>
  <c r="L99" i="1" s="1"/>
  <c r="M99" i="1" s="1"/>
  <c r="L100" i="1" a="1"/>
  <c r="L100" i="1" s="1"/>
  <c r="M100" i="1" s="1"/>
  <c r="L101" i="1" a="1"/>
  <c r="L101" i="1" s="1"/>
  <c r="M101" i="1" s="1"/>
  <c r="L2" i="1" a="1"/>
  <c r="L2" i="1" s="1"/>
  <c r="M2" i="1" s="1"/>
  <c r="H3" i="1" a="1"/>
  <c r="H3" i="1" s="1"/>
  <c r="I3" i="1" a="1"/>
  <c r="I3" i="1" s="1"/>
  <c r="J3" i="1" a="1"/>
  <c r="J3" i="1" s="1"/>
  <c r="K3" i="1" a="1"/>
  <c r="K3" i="1" s="1"/>
  <c r="H4" i="1" a="1"/>
  <c r="H4" i="1" s="1"/>
  <c r="I4" i="1" a="1"/>
  <c r="I4" i="1" s="1"/>
  <c r="J4" i="1" a="1"/>
  <c r="J4" i="1" s="1"/>
  <c r="K4" i="1" a="1"/>
  <c r="K4" i="1" s="1"/>
  <c r="H5" i="1" a="1"/>
  <c r="H5" i="1" s="1"/>
  <c r="I5" i="1" a="1"/>
  <c r="I5" i="1" s="1"/>
  <c r="J5" i="1" a="1"/>
  <c r="J5" i="1" s="1"/>
  <c r="K5" i="1" a="1"/>
  <c r="K5" i="1" s="1"/>
  <c r="H6" i="1" a="1"/>
  <c r="H6" i="1" s="1"/>
  <c r="I6" i="1" a="1"/>
  <c r="I6" i="1" s="1"/>
  <c r="J6" i="1" a="1"/>
  <c r="J6" i="1" s="1"/>
  <c r="K6" i="1" a="1"/>
  <c r="K6" i="1"/>
  <c r="H7" i="1" a="1"/>
  <c r="H7" i="1" s="1"/>
  <c r="I7" i="1" a="1"/>
  <c r="I7" i="1" s="1"/>
  <c r="J7" i="1" a="1"/>
  <c r="J7" i="1" s="1"/>
  <c r="K7" i="1" a="1"/>
  <c r="K7" i="1" s="1"/>
  <c r="H8" i="1" a="1"/>
  <c r="H8" i="1" s="1"/>
  <c r="I8" i="1" a="1"/>
  <c r="I8" i="1" s="1"/>
  <c r="J8" i="1" a="1"/>
  <c r="J8" i="1" s="1"/>
  <c r="K8" i="1" a="1"/>
  <c r="K8" i="1"/>
  <c r="H9" i="1" a="1"/>
  <c r="H9" i="1" s="1"/>
  <c r="I9" i="1" a="1"/>
  <c r="I9" i="1" s="1"/>
  <c r="J9" i="1" a="1"/>
  <c r="J9" i="1" s="1"/>
  <c r="K9" i="1" a="1"/>
  <c r="K9" i="1" s="1"/>
  <c r="H10" i="1" a="1"/>
  <c r="H10" i="1" s="1"/>
  <c r="I10" i="1" a="1"/>
  <c r="I10" i="1" s="1"/>
  <c r="J10" i="1" a="1"/>
  <c r="J10" i="1" s="1"/>
  <c r="K10" i="1" a="1"/>
  <c r="K10" i="1" s="1"/>
  <c r="H11" i="1" a="1"/>
  <c r="H11" i="1" s="1"/>
  <c r="I11" i="1" a="1"/>
  <c r="I11" i="1" s="1"/>
  <c r="J11" i="1" a="1"/>
  <c r="J11" i="1" s="1"/>
  <c r="K11" i="1" a="1"/>
  <c r="K11" i="1" s="1"/>
  <c r="H12" i="1" a="1"/>
  <c r="H12" i="1" s="1"/>
  <c r="I12" i="1" a="1"/>
  <c r="I12" i="1" s="1"/>
  <c r="J12" i="1" a="1"/>
  <c r="J12" i="1" s="1"/>
  <c r="K12" i="1" a="1"/>
  <c r="K12" i="1" s="1"/>
  <c r="H13" i="1" a="1"/>
  <c r="H13" i="1" s="1"/>
  <c r="I13" i="1" a="1"/>
  <c r="I13" i="1"/>
  <c r="J13" i="1" a="1"/>
  <c r="J13" i="1" s="1"/>
  <c r="K13" i="1" a="1"/>
  <c r="K13" i="1" s="1"/>
  <c r="H14" i="1" a="1"/>
  <c r="H14" i="1" s="1"/>
  <c r="I14" i="1" a="1"/>
  <c r="I14" i="1" s="1"/>
  <c r="J14" i="1" a="1"/>
  <c r="J14" i="1" s="1"/>
  <c r="K14" i="1" a="1"/>
  <c r="K14" i="1" s="1"/>
  <c r="H15" i="1" a="1"/>
  <c r="H15" i="1" s="1"/>
  <c r="I15" i="1" a="1"/>
  <c r="I15" i="1" s="1"/>
  <c r="J15" i="1" a="1"/>
  <c r="J15" i="1" s="1"/>
  <c r="K15" i="1" a="1"/>
  <c r="K15" i="1" s="1"/>
  <c r="H16" i="1" a="1"/>
  <c r="H16" i="1" s="1"/>
  <c r="I16" i="1" a="1"/>
  <c r="I16" i="1" s="1"/>
  <c r="J16" i="1" a="1"/>
  <c r="J16" i="1" s="1"/>
  <c r="K16" i="1" a="1"/>
  <c r="K16" i="1" s="1"/>
  <c r="H17" i="1" a="1"/>
  <c r="H17" i="1" s="1"/>
  <c r="I17" i="1" a="1"/>
  <c r="I17" i="1" s="1"/>
  <c r="J17" i="1" a="1"/>
  <c r="J17" i="1" s="1"/>
  <c r="K17" i="1" a="1"/>
  <c r="K17" i="1" s="1"/>
  <c r="H18" i="1" a="1"/>
  <c r="H18" i="1" s="1"/>
  <c r="I18" i="1" a="1"/>
  <c r="I18" i="1" s="1"/>
  <c r="J18" i="1" a="1"/>
  <c r="J18" i="1" s="1"/>
  <c r="K18" i="1" a="1"/>
  <c r="K18" i="1" s="1"/>
  <c r="H19" i="1" a="1"/>
  <c r="H19" i="1" s="1"/>
  <c r="I19" i="1" a="1"/>
  <c r="I19" i="1" s="1"/>
  <c r="J19" i="1" a="1"/>
  <c r="J19" i="1" s="1"/>
  <c r="K19" i="1" a="1"/>
  <c r="K19" i="1" s="1"/>
  <c r="H20" i="1" a="1"/>
  <c r="H20" i="1" s="1"/>
  <c r="I20" i="1" a="1"/>
  <c r="I20" i="1" s="1"/>
  <c r="J20" i="1" a="1"/>
  <c r="J20" i="1" s="1"/>
  <c r="K20" i="1" a="1"/>
  <c r="K20" i="1" s="1"/>
  <c r="H21" i="1" a="1"/>
  <c r="H21" i="1" s="1"/>
  <c r="I21" i="1" a="1"/>
  <c r="I21" i="1" s="1"/>
  <c r="J21" i="1" a="1"/>
  <c r="J21" i="1" s="1"/>
  <c r="K21" i="1" a="1"/>
  <c r="K21" i="1" s="1"/>
  <c r="H22" i="1" a="1"/>
  <c r="H22" i="1" s="1"/>
  <c r="I22" i="1" a="1"/>
  <c r="I22" i="1" s="1"/>
  <c r="J22" i="1" a="1"/>
  <c r="J22" i="1" s="1"/>
  <c r="K22" i="1" a="1"/>
  <c r="K22" i="1" s="1"/>
  <c r="H23" i="1" a="1"/>
  <c r="H23" i="1" s="1"/>
  <c r="I23" i="1" a="1"/>
  <c r="I23" i="1" s="1"/>
  <c r="J23" i="1" a="1"/>
  <c r="J23" i="1" s="1"/>
  <c r="K23" i="1" a="1"/>
  <c r="K23" i="1" s="1"/>
  <c r="H24" i="1" a="1"/>
  <c r="H24" i="1" s="1"/>
  <c r="I24" i="1" a="1"/>
  <c r="I24" i="1" s="1"/>
  <c r="J24" i="1" a="1"/>
  <c r="J24" i="1" s="1"/>
  <c r="K24" i="1" a="1"/>
  <c r="K24" i="1"/>
  <c r="H25" i="1" a="1"/>
  <c r="H25" i="1" s="1"/>
  <c r="I25" i="1" a="1"/>
  <c r="I25" i="1" s="1"/>
  <c r="J25" i="1" a="1"/>
  <c r="J25" i="1" s="1"/>
  <c r="K25" i="1" a="1"/>
  <c r="K25" i="1"/>
  <c r="H26" i="1" a="1"/>
  <c r="H26" i="1"/>
  <c r="I26" i="1" a="1"/>
  <c r="I26" i="1" s="1"/>
  <c r="J26" i="1" a="1"/>
  <c r="J26" i="1" s="1"/>
  <c r="K26" i="1" a="1"/>
  <c r="K26" i="1" s="1"/>
  <c r="H27" i="1" a="1"/>
  <c r="H27" i="1" s="1"/>
  <c r="I27" i="1" a="1"/>
  <c r="I27" i="1" s="1"/>
  <c r="J27" i="1" a="1"/>
  <c r="J27" i="1" s="1"/>
  <c r="K27" i="1" a="1"/>
  <c r="K27" i="1" s="1"/>
  <c r="H28" i="1" a="1"/>
  <c r="H28" i="1" s="1"/>
  <c r="I28" i="1" a="1"/>
  <c r="I28" i="1" s="1"/>
  <c r="J28" i="1" a="1"/>
  <c r="J28" i="1" s="1"/>
  <c r="K28" i="1" a="1"/>
  <c r="K28" i="1" s="1"/>
  <c r="H29" i="1" a="1"/>
  <c r="H29" i="1" s="1"/>
  <c r="I29" i="1" a="1"/>
  <c r="I29" i="1" s="1"/>
  <c r="J29" i="1" a="1"/>
  <c r="J29" i="1" s="1"/>
  <c r="K29" i="1" a="1"/>
  <c r="K29" i="1" s="1"/>
  <c r="H30" i="1" a="1"/>
  <c r="H30" i="1" s="1"/>
  <c r="I30" i="1" a="1"/>
  <c r="I30" i="1" s="1"/>
  <c r="J30" i="1" a="1"/>
  <c r="J30" i="1" s="1"/>
  <c r="K30" i="1" a="1"/>
  <c r="K30" i="1"/>
  <c r="H31" i="1" a="1"/>
  <c r="H31" i="1" s="1"/>
  <c r="I31" i="1" a="1"/>
  <c r="I31" i="1" s="1"/>
  <c r="J31" i="1" a="1"/>
  <c r="J31" i="1" s="1"/>
  <c r="K31" i="1" a="1"/>
  <c r="K31" i="1" s="1"/>
  <c r="H32" i="1" a="1"/>
  <c r="H32" i="1" s="1"/>
  <c r="I32" i="1" a="1"/>
  <c r="I32" i="1" s="1"/>
  <c r="J32" i="1" a="1"/>
  <c r="J32" i="1" s="1"/>
  <c r="K32" i="1" a="1"/>
  <c r="K32" i="1" s="1"/>
  <c r="H33" i="1" a="1"/>
  <c r="H33" i="1" s="1"/>
  <c r="I33" i="1" a="1"/>
  <c r="I33" i="1" s="1"/>
  <c r="J33" i="1" a="1"/>
  <c r="J33" i="1" s="1"/>
  <c r="K33" i="1" a="1"/>
  <c r="K33" i="1" s="1"/>
  <c r="H34" i="1" a="1"/>
  <c r="H34" i="1" s="1"/>
  <c r="I34" i="1" a="1"/>
  <c r="I34" i="1" s="1"/>
  <c r="J34" i="1" a="1"/>
  <c r="J34" i="1" s="1"/>
  <c r="K34" i="1" a="1"/>
  <c r="K34" i="1" s="1"/>
  <c r="H35" i="1" a="1"/>
  <c r="H35" i="1" s="1"/>
  <c r="I35" i="1" a="1"/>
  <c r="I35" i="1" s="1"/>
  <c r="J35" i="1" a="1"/>
  <c r="J35" i="1" s="1"/>
  <c r="K35" i="1" a="1"/>
  <c r="K35" i="1" s="1"/>
  <c r="H36" i="1" a="1"/>
  <c r="H36" i="1" s="1"/>
  <c r="I36" i="1" a="1"/>
  <c r="I36" i="1" s="1"/>
  <c r="J36" i="1" a="1"/>
  <c r="J36" i="1" s="1"/>
  <c r="K36" i="1" a="1"/>
  <c r="K36" i="1" s="1"/>
  <c r="H37" i="1" a="1"/>
  <c r="H37" i="1" s="1"/>
  <c r="I37" i="1" a="1"/>
  <c r="I37" i="1" s="1"/>
  <c r="J37" i="1" a="1"/>
  <c r="J37" i="1" s="1"/>
  <c r="K37" i="1" a="1"/>
  <c r="K37" i="1" s="1"/>
  <c r="H38" i="1" a="1"/>
  <c r="H38" i="1" s="1"/>
  <c r="I38" i="1" a="1"/>
  <c r="I38" i="1" s="1"/>
  <c r="J38" i="1" a="1"/>
  <c r="J38" i="1" s="1"/>
  <c r="K38" i="1" a="1"/>
  <c r="K38" i="1" s="1"/>
  <c r="H39" i="1" a="1"/>
  <c r="H39" i="1" s="1"/>
  <c r="I39" i="1" a="1"/>
  <c r="I39" i="1" s="1"/>
  <c r="J39" i="1" a="1"/>
  <c r="J39" i="1" s="1"/>
  <c r="K39" i="1" a="1"/>
  <c r="K39" i="1" s="1"/>
  <c r="H40" i="1" a="1"/>
  <c r="H40" i="1" s="1"/>
  <c r="I40" i="1" a="1"/>
  <c r="I40" i="1" s="1"/>
  <c r="J40" i="1" a="1"/>
  <c r="J40" i="1" s="1"/>
  <c r="K40" i="1" a="1"/>
  <c r="K40" i="1" s="1"/>
  <c r="H41" i="1" a="1"/>
  <c r="H41" i="1" s="1"/>
  <c r="I41" i="1" a="1"/>
  <c r="I41" i="1" s="1"/>
  <c r="J41" i="1" a="1"/>
  <c r="J41" i="1" s="1"/>
  <c r="K41" i="1" a="1"/>
  <c r="K41" i="1"/>
  <c r="H42" i="1" a="1"/>
  <c r="H42" i="1" s="1"/>
  <c r="I42" i="1" a="1"/>
  <c r="I42" i="1" s="1"/>
  <c r="J42" i="1" a="1"/>
  <c r="J42" i="1" s="1"/>
  <c r="K42" i="1" a="1"/>
  <c r="K42" i="1" s="1"/>
  <c r="H43" i="1" a="1"/>
  <c r="H43" i="1" s="1"/>
  <c r="I43" i="1" a="1"/>
  <c r="I43" i="1" s="1"/>
  <c r="J43" i="1" a="1"/>
  <c r="J43" i="1" s="1"/>
  <c r="K43" i="1" a="1"/>
  <c r="K43" i="1" s="1"/>
  <c r="H44" i="1" a="1"/>
  <c r="H44" i="1" s="1"/>
  <c r="I44" i="1" a="1"/>
  <c r="I44" i="1" s="1"/>
  <c r="J44" i="1" a="1"/>
  <c r="J44" i="1" s="1"/>
  <c r="K44" i="1" a="1"/>
  <c r="K44" i="1" s="1"/>
  <c r="H45" i="1" a="1"/>
  <c r="H45" i="1"/>
  <c r="I45" i="1" a="1"/>
  <c r="I45" i="1" s="1"/>
  <c r="J45" i="1" a="1"/>
  <c r="J45" i="1" s="1"/>
  <c r="K45" i="1" a="1"/>
  <c r="K45" i="1" s="1"/>
  <c r="H46" i="1" a="1"/>
  <c r="H46" i="1" s="1"/>
  <c r="I46" i="1" a="1"/>
  <c r="I46" i="1" s="1"/>
  <c r="J46" i="1" a="1"/>
  <c r="J46" i="1" s="1"/>
  <c r="K46" i="1" a="1"/>
  <c r="K46" i="1" s="1"/>
  <c r="H47" i="1" a="1"/>
  <c r="H47" i="1" s="1"/>
  <c r="I47" i="1" a="1"/>
  <c r="I47" i="1"/>
  <c r="J47" i="1" a="1"/>
  <c r="J47" i="1" s="1"/>
  <c r="K47" i="1" a="1"/>
  <c r="K47" i="1" s="1"/>
  <c r="H48" i="1" a="1"/>
  <c r="H48" i="1" s="1"/>
  <c r="I48" i="1" a="1"/>
  <c r="I48" i="1" s="1"/>
  <c r="J48" i="1" a="1"/>
  <c r="J48" i="1" s="1"/>
  <c r="K48" i="1" a="1"/>
  <c r="K48" i="1" s="1"/>
  <c r="H49" i="1" a="1"/>
  <c r="H49" i="1" s="1"/>
  <c r="I49" i="1" a="1"/>
  <c r="I49" i="1" s="1"/>
  <c r="J49" i="1" a="1"/>
  <c r="J49" i="1"/>
  <c r="K49" i="1" a="1"/>
  <c r="K49" i="1" s="1"/>
  <c r="H50" i="1" a="1"/>
  <c r="H50" i="1" s="1"/>
  <c r="I50" i="1" a="1"/>
  <c r="I50" i="1" s="1"/>
  <c r="J50" i="1" a="1"/>
  <c r="J50" i="1" s="1"/>
  <c r="K50" i="1" a="1"/>
  <c r="K50" i="1" s="1"/>
  <c r="H51" i="1" a="1"/>
  <c r="H51" i="1" s="1"/>
  <c r="I51" i="1" a="1"/>
  <c r="I51" i="1" s="1"/>
  <c r="J51" i="1" a="1"/>
  <c r="J51" i="1" s="1"/>
  <c r="K51" i="1" a="1"/>
  <c r="K51" i="1" s="1"/>
  <c r="H52" i="1" a="1"/>
  <c r="H52" i="1" s="1"/>
  <c r="I52" i="1" a="1"/>
  <c r="I52" i="1"/>
  <c r="J52" i="1" a="1"/>
  <c r="J52" i="1" s="1"/>
  <c r="K52" i="1" a="1"/>
  <c r="K52" i="1" s="1"/>
  <c r="H53" i="1" a="1"/>
  <c r="H53" i="1" s="1"/>
  <c r="I53" i="1" a="1"/>
  <c r="I53" i="1" s="1"/>
  <c r="J53" i="1" a="1"/>
  <c r="J53" i="1" s="1"/>
  <c r="K53" i="1" a="1"/>
  <c r="K53" i="1" s="1"/>
  <c r="H54" i="1" a="1"/>
  <c r="H54" i="1" s="1"/>
  <c r="I54" i="1" a="1"/>
  <c r="I54" i="1" s="1"/>
  <c r="J54" i="1" a="1"/>
  <c r="J54" i="1" s="1"/>
  <c r="K54" i="1" a="1"/>
  <c r="K54" i="1" s="1"/>
  <c r="H55" i="1" a="1"/>
  <c r="H55" i="1" s="1"/>
  <c r="I55" i="1" a="1"/>
  <c r="I55" i="1" s="1"/>
  <c r="J55" i="1" a="1"/>
  <c r="J55" i="1" s="1"/>
  <c r="K55" i="1" a="1"/>
  <c r="K55" i="1" s="1"/>
  <c r="H56" i="1" a="1"/>
  <c r="H56" i="1" s="1"/>
  <c r="I56" i="1" a="1"/>
  <c r="I56" i="1"/>
  <c r="J56" i="1" a="1"/>
  <c r="J56" i="1" s="1"/>
  <c r="K56" i="1" a="1"/>
  <c r="K56" i="1" s="1"/>
  <c r="H57" i="1" a="1"/>
  <c r="H57" i="1" s="1"/>
  <c r="I57" i="1" a="1"/>
  <c r="I57" i="1" s="1"/>
  <c r="J57" i="1" a="1"/>
  <c r="J57" i="1" s="1"/>
  <c r="K57" i="1" a="1"/>
  <c r="K57" i="1"/>
  <c r="H58" i="1" a="1"/>
  <c r="H58" i="1" s="1"/>
  <c r="I58" i="1" a="1"/>
  <c r="I58" i="1" s="1"/>
  <c r="J58" i="1" a="1"/>
  <c r="J58" i="1" s="1"/>
  <c r="K58" i="1" a="1"/>
  <c r="K58" i="1" s="1"/>
  <c r="H59" i="1" a="1"/>
  <c r="H59" i="1" s="1"/>
  <c r="I59" i="1" a="1"/>
  <c r="I59" i="1" s="1"/>
  <c r="J59" i="1" a="1"/>
  <c r="J59" i="1" s="1"/>
  <c r="K59" i="1" a="1"/>
  <c r="K59" i="1" s="1"/>
  <c r="H60" i="1" a="1"/>
  <c r="H60" i="1" s="1"/>
  <c r="I60" i="1" a="1"/>
  <c r="I60" i="1" s="1"/>
  <c r="J60" i="1" a="1"/>
  <c r="J60" i="1"/>
  <c r="K60" i="1" a="1"/>
  <c r="K60" i="1" s="1"/>
  <c r="H61" i="1" a="1"/>
  <c r="H61" i="1" s="1"/>
  <c r="I61" i="1" a="1"/>
  <c r="I61" i="1" s="1"/>
  <c r="J61" i="1" a="1"/>
  <c r="J61" i="1" s="1"/>
  <c r="K61" i="1" a="1"/>
  <c r="K61" i="1" s="1"/>
  <c r="H62" i="1" a="1"/>
  <c r="H62" i="1" s="1"/>
  <c r="I62" i="1" a="1"/>
  <c r="I62" i="1"/>
  <c r="J62" i="1" a="1"/>
  <c r="J62" i="1" s="1"/>
  <c r="K62" i="1" a="1"/>
  <c r="K62" i="1" s="1"/>
  <c r="H63" i="1" a="1"/>
  <c r="H63" i="1" s="1"/>
  <c r="I63" i="1" a="1"/>
  <c r="I63" i="1" s="1"/>
  <c r="J63" i="1" a="1"/>
  <c r="J63" i="1" s="1"/>
  <c r="K63" i="1" a="1"/>
  <c r="K63" i="1" s="1"/>
  <c r="H64" i="1" a="1"/>
  <c r="H64" i="1" s="1"/>
  <c r="I64" i="1" a="1"/>
  <c r="I64" i="1" s="1"/>
  <c r="J64" i="1" a="1"/>
  <c r="J64" i="1" s="1"/>
  <c r="K64" i="1" a="1"/>
  <c r="K64" i="1" s="1"/>
  <c r="H65" i="1" a="1"/>
  <c r="H65" i="1" s="1"/>
  <c r="I65" i="1" a="1"/>
  <c r="I65" i="1" s="1"/>
  <c r="J65" i="1" a="1"/>
  <c r="J65" i="1"/>
  <c r="K65" i="1" a="1"/>
  <c r="K65" i="1" s="1"/>
  <c r="H66" i="1" a="1"/>
  <c r="H66" i="1" s="1"/>
  <c r="I66" i="1" a="1"/>
  <c r="I66" i="1" s="1"/>
  <c r="J66" i="1" a="1"/>
  <c r="J66" i="1" s="1"/>
  <c r="K66" i="1" a="1"/>
  <c r="K66" i="1" s="1"/>
  <c r="H67" i="1" a="1"/>
  <c r="H67" i="1" s="1"/>
  <c r="I67" i="1" a="1"/>
  <c r="I67" i="1" s="1"/>
  <c r="J67" i="1" a="1"/>
  <c r="J67" i="1" s="1"/>
  <c r="K67" i="1" a="1"/>
  <c r="K67" i="1" s="1"/>
  <c r="H68" i="1" a="1"/>
  <c r="H68" i="1" s="1"/>
  <c r="I68" i="1" a="1"/>
  <c r="I68" i="1" s="1"/>
  <c r="J68" i="1" a="1"/>
  <c r="J68" i="1" s="1"/>
  <c r="K68" i="1" a="1"/>
  <c r="K68" i="1" s="1"/>
  <c r="H69" i="1" a="1"/>
  <c r="H69" i="1" s="1"/>
  <c r="I69" i="1" a="1"/>
  <c r="I69" i="1" s="1"/>
  <c r="J69" i="1" a="1"/>
  <c r="J69" i="1" s="1"/>
  <c r="K69" i="1" a="1"/>
  <c r="K69" i="1" s="1"/>
  <c r="H70" i="1" a="1"/>
  <c r="H70" i="1" s="1"/>
  <c r="I70" i="1" a="1"/>
  <c r="I70" i="1" s="1"/>
  <c r="J70" i="1" a="1"/>
  <c r="J70" i="1" s="1"/>
  <c r="K70" i="1" a="1"/>
  <c r="K70" i="1" s="1"/>
  <c r="H71" i="1" a="1"/>
  <c r="H71" i="1" s="1"/>
  <c r="I71" i="1" a="1"/>
  <c r="I71" i="1" s="1"/>
  <c r="J71" i="1" a="1"/>
  <c r="J71" i="1" s="1"/>
  <c r="K71" i="1" a="1"/>
  <c r="K71" i="1" s="1"/>
  <c r="H72" i="1" a="1"/>
  <c r="H72" i="1" s="1"/>
  <c r="I72" i="1" a="1"/>
  <c r="I72" i="1" s="1"/>
  <c r="J72" i="1" a="1"/>
  <c r="J72" i="1" s="1"/>
  <c r="K72" i="1" a="1"/>
  <c r="K72" i="1" s="1"/>
  <c r="H73" i="1" a="1"/>
  <c r="H73" i="1" s="1"/>
  <c r="I73" i="1" a="1"/>
  <c r="I73" i="1" s="1"/>
  <c r="J73" i="1" a="1"/>
  <c r="J73" i="1" s="1"/>
  <c r="K73" i="1" a="1"/>
  <c r="K73" i="1" s="1"/>
  <c r="H74" i="1" a="1"/>
  <c r="H74" i="1" s="1"/>
  <c r="I74" i="1" a="1"/>
  <c r="I74" i="1" s="1"/>
  <c r="J74" i="1" a="1"/>
  <c r="J74" i="1"/>
  <c r="K74" i="1" a="1"/>
  <c r="K74" i="1" s="1"/>
  <c r="H75" i="1" a="1"/>
  <c r="H75" i="1" s="1"/>
  <c r="I75" i="1" a="1"/>
  <c r="I75" i="1" s="1"/>
  <c r="J75" i="1" a="1"/>
  <c r="J75" i="1" s="1"/>
  <c r="K75" i="1" a="1"/>
  <c r="K75" i="1" s="1"/>
  <c r="H76" i="1" a="1"/>
  <c r="H76" i="1" s="1"/>
  <c r="I76" i="1" a="1"/>
  <c r="I76" i="1" s="1"/>
  <c r="J76" i="1" a="1"/>
  <c r="J76" i="1" s="1"/>
  <c r="K76" i="1" a="1"/>
  <c r="K76" i="1" s="1"/>
  <c r="H77" i="1" a="1"/>
  <c r="H77" i="1" s="1"/>
  <c r="I77" i="1" a="1"/>
  <c r="I77" i="1" s="1"/>
  <c r="J77" i="1" a="1"/>
  <c r="J77" i="1" s="1"/>
  <c r="K77" i="1" a="1"/>
  <c r="K77" i="1" s="1"/>
  <c r="H78" i="1" a="1"/>
  <c r="H78" i="1"/>
  <c r="I78" i="1" a="1"/>
  <c r="I78" i="1" s="1"/>
  <c r="J78" i="1" a="1"/>
  <c r="J78" i="1"/>
  <c r="K78" i="1" a="1"/>
  <c r="K78" i="1" s="1"/>
  <c r="H79" i="1" a="1"/>
  <c r="H79" i="1" s="1"/>
  <c r="I79" i="1" a="1"/>
  <c r="I79" i="1" s="1"/>
  <c r="J79" i="1" a="1"/>
  <c r="J79" i="1" s="1"/>
  <c r="K79" i="1" a="1"/>
  <c r="K79" i="1"/>
  <c r="H80" i="1" a="1"/>
  <c r="H80" i="1" s="1"/>
  <c r="I80" i="1" a="1"/>
  <c r="I80" i="1" s="1"/>
  <c r="J80" i="1" a="1"/>
  <c r="J80" i="1" s="1"/>
  <c r="K80" i="1" a="1"/>
  <c r="K80" i="1" s="1"/>
  <c r="H81" i="1" a="1"/>
  <c r="H81" i="1" s="1"/>
  <c r="I81" i="1" a="1"/>
  <c r="I81" i="1" s="1"/>
  <c r="J81" i="1" a="1"/>
  <c r="J81" i="1" s="1"/>
  <c r="K81" i="1" a="1"/>
  <c r="K81" i="1" s="1"/>
  <c r="H82" i="1" a="1"/>
  <c r="H82" i="1" s="1"/>
  <c r="I82" i="1" a="1"/>
  <c r="I82" i="1" s="1"/>
  <c r="J82" i="1" a="1"/>
  <c r="J82" i="1"/>
  <c r="K82" i="1" a="1"/>
  <c r="K82" i="1" s="1"/>
  <c r="H83" i="1" a="1"/>
  <c r="H83" i="1" s="1"/>
  <c r="I83" i="1" a="1"/>
  <c r="I83" i="1" s="1"/>
  <c r="J83" i="1" a="1"/>
  <c r="J83" i="1" s="1"/>
  <c r="K83" i="1" a="1"/>
  <c r="K83" i="1" s="1"/>
  <c r="H84" i="1" a="1"/>
  <c r="H84" i="1" s="1"/>
  <c r="I84" i="1" a="1"/>
  <c r="I84" i="1"/>
  <c r="J84" i="1" a="1"/>
  <c r="J84" i="1" s="1"/>
  <c r="K84" i="1" a="1"/>
  <c r="K84" i="1" s="1"/>
  <c r="H85" i="1" a="1"/>
  <c r="H85" i="1" s="1"/>
  <c r="I85" i="1" a="1"/>
  <c r="I85" i="1" s="1"/>
  <c r="J85" i="1" a="1"/>
  <c r="J85" i="1" s="1"/>
  <c r="K85" i="1" a="1"/>
  <c r="K85" i="1" s="1"/>
  <c r="H86" i="1" a="1"/>
  <c r="H86" i="1" s="1"/>
  <c r="I86" i="1" a="1"/>
  <c r="I86" i="1"/>
  <c r="J86" i="1" a="1"/>
  <c r="J86" i="1" s="1"/>
  <c r="K86" i="1" a="1"/>
  <c r="K86" i="1" s="1"/>
  <c r="H87" i="1" a="1"/>
  <c r="H87" i="1" s="1"/>
  <c r="I87" i="1" a="1"/>
  <c r="I87" i="1" s="1"/>
  <c r="J87" i="1" a="1"/>
  <c r="J87" i="1" s="1"/>
  <c r="K87" i="1" a="1"/>
  <c r="K87" i="1" s="1"/>
  <c r="H88" i="1" a="1"/>
  <c r="H88" i="1" s="1"/>
  <c r="I88" i="1" a="1"/>
  <c r="I88" i="1"/>
  <c r="J88" i="1" a="1"/>
  <c r="J88" i="1" s="1"/>
  <c r="K88" i="1" a="1"/>
  <c r="K88" i="1" s="1"/>
  <c r="H89" i="1" a="1"/>
  <c r="H89" i="1" s="1"/>
  <c r="I89" i="1" a="1"/>
  <c r="I89" i="1" s="1"/>
  <c r="J89" i="1" a="1"/>
  <c r="J89" i="1" s="1"/>
  <c r="K89" i="1" a="1"/>
  <c r="K89" i="1" s="1"/>
  <c r="H90" i="1" a="1"/>
  <c r="H90" i="1" s="1"/>
  <c r="I90" i="1" a="1"/>
  <c r="I90" i="1" s="1"/>
  <c r="J90" i="1" a="1"/>
  <c r="J90" i="1" s="1"/>
  <c r="K90" i="1" a="1"/>
  <c r="K90" i="1" s="1"/>
  <c r="H91" i="1" a="1"/>
  <c r="H91" i="1" s="1"/>
  <c r="I91" i="1" a="1"/>
  <c r="I91" i="1" s="1"/>
  <c r="J91" i="1" a="1"/>
  <c r="J91" i="1" s="1"/>
  <c r="K91" i="1" a="1"/>
  <c r="K91" i="1" s="1"/>
  <c r="H92" i="1" a="1"/>
  <c r="H92" i="1" s="1"/>
  <c r="I92" i="1" a="1"/>
  <c r="I92" i="1" s="1"/>
  <c r="J92" i="1" a="1"/>
  <c r="J92" i="1" s="1"/>
  <c r="K92" i="1" a="1"/>
  <c r="K92" i="1" s="1"/>
  <c r="H93" i="1" a="1"/>
  <c r="H93" i="1" s="1"/>
  <c r="I93" i="1" a="1"/>
  <c r="I93" i="1" s="1"/>
  <c r="J93" i="1" a="1"/>
  <c r="J93" i="1"/>
  <c r="K93" i="1" a="1"/>
  <c r="K93" i="1" s="1"/>
  <c r="H94" i="1" a="1"/>
  <c r="H94" i="1" s="1"/>
  <c r="I94" i="1" a="1"/>
  <c r="I94" i="1" s="1"/>
  <c r="J94" i="1" a="1"/>
  <c r="J94" i="1" s="1"/>
  <c r="K94" i="1" a="1"/>
  <c r="K94" i="1" s="1"/>
  <c r="H95" i="1" a="1"/>
  <c r="H95" i="1" s="1"/>
  <c r="I95" i="1" a="1"/>
  <c r="I95" i="1" s="1"/>
  <c r="J95" i="1" a="1"/>
  <c r="J95" i="1" s="1"/>
  <c r="K95" i="1" a="1"/>
  <c r="K95" i="1" s="1"/>
  <c r="H96" i="1" a="1"/>
  <c r="H96" i="1" s="1"/>
  <c r="I96" i="1" a="1"/>
  <c r="I96" i="1" s="1"/>
  <c r="J96" i="1" a="1"/>
  <c r="J96" i="1" s="1"/>
  <c r="K96" i="1" a="1"/>
  <c r="K96" i="1" s="1"/>
  <c r="H97" i="1" a="1"/>
  <c r="H97" i="1" s="1"/>
  <c r="I97" i="1" a="1"/>
  <c r="I97" i="1" s="1"/>
  <c r="J97" i="1" a="1"/>
  <c r="J97" i="1" s="1"/>
  <c r="K97" i="1" a="1"/>
  <c r="K97" i="1"/>
  <c r="H98" i="1" a="1"/>
  <c r="H98" i="1" s="1"/>
  <c r="I98" i="1" a="1"/>
  <c r="I98" i="1" s="1"/>
  <c r="J98" i="1" a="1"/>
  <c r="J98" i="1" s="1"/>
  <c r="K98" i="1" a="1"/>
  <c r="K98" i="1" s="1"/>
  <c r="H99" i="1" a="1"/>
  <c r="H99" i="1" s="1"/>
  <c r="I99" i="1" a="1"/>
  <c r="I99" i="1" s="1"/>
  <c r="J99" i="1" a="1"/>
  <c r="J99" i="1"/>
  <c r="K99" i="1" a="1"/>
  <c r="K99" i="1" s="1"/>
  <c r="H100" i="1" a="1"/>
  <c r="H100" i="1" s="1"/>
  <c r="I100" i="1" a="1"/>
  <c r="I100" i="1" s="1"/>
  <c r="J100" i="1" a="1"/>
  <c r="J100" i="1" s="1"/>
  <c r="K100" i="1" a="1"/>
  <c r="K100" i="1" s="1"/>
  <c r="H101" i="1" a="1"/>
  <c r="H101" i="1" s="1"/>
  <c r="I101" i="1" a="1"/>
  <c r="I101" i="1" s="1"/>
  <c r="J101" i="1" a="1"/>
  <c r="J101" i="1" s="1"/>
  <c r="K101" i="1" a="1"/>
  <c r="K101" i="1" s="1"/>
  <c r="H2" i="1" a="1"/>
  <c r="H2" i="1" s="1"/>
  <c r="I2" i="1" a="1"/>
  <c r="I2" i="1" s="1"/>
  <c r="J2" i="1" a="1"/>
  <c r="J2" i="1" s="1"/>
  <c r="K2" i="1" a="1"/>
  <c r="K2" i="1" s="1"/>
  <c r="G3" i="1"/>
  <c r="G8" i="1"/>
  <c r="G2" i="1"/>
  <c r="G4" i="1"/>
  <c r="G5" i="1"/>
  <c r="G6" i="1"/>
  <c r="G7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F7" i="1"/>
  <c r="F2" i="1" l="1"/>
  <c r="F3" i="1"/>
  <c r="F4" i="1"/>
  <c r="F5" i="1"/>
  <c r="F6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<sst xmlns="http://schemas.openxmlformats.org/spreadsheetml/2006/main" count="99" uniqueCount="54">
  <si>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order_id</t>
  </si>
  <si>
    <t>date</t>
  </si>
  <si>
    <t>customer_id</t>
  </si>
  <si>
    <t>product_id</t>
  </si>
  <si>
    <t>2/13/2023</t>
  </si>
  <si>
    <t>2/14/2023</t>
  </si>
  <si>
    <t>2/15/2023</t>
  </si>
  <si>
    <t>2/16/2023</t>
  </si>
  <si>
    <t>2/17/2023</t>
  </si>
  <si>
    <t>2/18/2023</t>
  </si>
  <si>
    <t>2/19/2023</t>
  </si>
  <si>
    <t>2/20/2023</t>
  </si>
  <si>
    <t>product_name</t>
  </si>
  <si>
    <t>calories</t>
  </si>
  <si>
    <t>protein</t>
  </si>
  <si>
    <t>carbs</t>
  </si>
  <si>
    <t>fat</t>
  </si>
  <si>
    <t>Banana</t>
  </si>
  <si>
    <t>Avocado</t>
  </si>
  <si>
    <t>Broccoli</t>
  </si>
  <si>
    <t>Chicken</t>
  </si>
  <si>
    <t>Fish</t>
  </si>
  <si>
    <t>Rice</t>
  </si>
  <si>
    <t>Pasta</t>
  </si>
  <si>
    <t>Carrot</t>
  </si>
  <si>
    <t>Celery</t>
  </si>
  <si>
    <t>Chocolate Cake</t>
  </si>
  <si>
    <t>Yogurt</t>
  </si>
  <si>
    <t>Donut</t>
  </si>
  <si>
    <t>Eggs</t>
  </si>
  <si>
    <t>French Fries</t>
  </si>
  <si>
    <t>Grape Juice</t>
  </si>
  <si>
    <t>Grilled Cheese</t>
  </si>
  <si>
    <t>NOT AVAILABLE</t>
  </si>
  <si>
    <t>Apple</t>
  </si>
  <si>
    <t>Cheese</t>
  </si>
  <si>
    <t>Grapefruit</t>
  </si>
  <si>
    <t>Hamburger</t>
  </si>
  <si>
    <t>jay</t>
  </si>
  <si>
    <t>john</t>
  </si>
  <si>
    <t>tim</t>
  </si>
  <si>
    <t>ravi</t>
  </si>
  <si>
    <t>lisa</t>
  </si>
  <si>
    <t>ahmed</t>
  </si>
  <si>
    <t>mike</t>
  </si>
  <si>
    <t>bruce</t>
  </si>
  <si>
    <t>mahesh</t>
  </si>
  <si>
    <t>anthony</t>
  </si>
  <si>
    <t>customer_name</t>
  </si>
  <si>
    <t>product_name 1</t>
  </si>
  <si>
    <t>fats</t>
  </si>
  <si>
    <t>price(in rupees)</t>
  </si>
  <si>
    <t>TOTAL PRISE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</si>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</sst>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14" fontId="2" fillId="3" borderId="0" xfId="0" applyNumberFormat="1" applyFont="1" applyFill="1"/>
    <xf numFmtId="0" fontId="2" fillId="0" borderId="0" xfId="0" applyFont="1"/>
    <xf numFmtId="14" fontId="2" fillId="0" borderId="0" xfId="0" applyNumberFormat="1" applyFont="1"/>
    <xf numFmtId="49" fontId="1" fillId="2" borderId="0" xfId="0" applyNumberFormat="1" applyFont="1" applyFill="1"/>
    <xf numFmtId="49" fontId="2" fillId="3" borderId="0" xfId="0" applyNumberFormat="1" applyFont="1" applyFill="1"/>
    <xf numFmtId="49" fontId="2" fillId="0" borderId="0" xfId="0" applyNumberFormat="1" applyFont="1"/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38" fontId="2" fillId="3" borderId="0" xfId="0" applyNumberFormat="1" applyFont="1" applyFill="1"/>
    <xf numFmtId="38" fontId="2" fillId="0" borderId="0" xfId="0" applyNumberFormat="1" applyFont="1"/>
  </cellXfs>
  <cellStyles count="1">
    <cellStyle name="Normal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6" formatCode="#,##0;[Red]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</dxfs>
  <tableStyles count="1" defaultTableStyle="TableStyleMedium2" defaultPivotStyle="PivotStyleLight16">
    <tableStyle name="Invisible" pivot="0" table="0" count="0" xr9:uid="{5BE7BC9B-5F57-4765-AD59-1E56926F7D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7B4F31-0769-468A-BEAA-CFBD46165FE9}" name="orders" displayName="orders" ref="A1:G101" totalsRowShown="0" headerRowDxfId="30" dataDxfId="29">
  <autoFilter ref="A1:G101" xr:uid="{EF7B4F31-0769-468A-BEAA-CFBD46165FE9}"/>
  <tableColumns count="7">
    <tableColumn id="1" xr3:uid="{9AD4DCCD-627A-41A7-BD7D-EEA5FA35540C}" name="order_id" dataDxfId="28"/>
    <tableColumn id="2" xr3:uid="{CC2C8F02-5EC0-4B36-9AF6-4E657E9584EE}" name="date" dataDxfId="27"/>
    <tableColumn id="3" xr3:uid="{E23C1F55-CEEC-486E-BEFE-B33C7A5A8B0B}" name="customer_id" dataDxfId="26"/>
    <tableColumn id="4" xr3:uid="{576847A0-35A1-4B69-B6A2-C8D1B2DCD763}" name="product_id" dataDxfId="25"/>
    <tableColumn id="5" xr3:uid="{216BC67C-6534-4092-9599-29286E130137}" name="qty" dataDxfId="24"/>
    <tableColumn id="6" xr3:uid="{1569A7F8-6438-4EE7-8296-19E20B81FAD8}" name="customer_name" dataDxfId="23">
      <calculatedColumnFormula>VLOOKUP(orders[[#This Row],[customer_id]],customer[#All],2,FALSE)</calculatedColumnFormula>
    </tableColumn>
    <tableColumn id="7" xr3:uid="{59BEFD49-5E53-4EAA-8697-4A3C9269F1BB}" name="product_name 1" dataDxfId="22">
      <calculatedColumnFormula>INDEX(products[],MATCH(orders[[#This Row],[product_id]],products[product_id],0),2)</calculatedColumnFormula>
    </tableColumn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DFAF3D-E5B3-4878-8B69-6726DBB1CFB5}" name="Table4" displayName="Table4" ref="H1:M101" totalsRowShown="0" headerRowDxfId="21" dataDxfId="20">
  <autoFilter ref="H1:M101" xr:uid="{BADFAF3D-E5B3-4878-8B69-6726DBB1CFB5}"/>
  <tableColumns count="6">
    <tableColumn id="1" xr3:uid="{1548DC65-AD9F-4047-804C-6F91E32098F8}" name="calories" dataDxfId="19">
      <calculatedColumnFormula array="1">INDEX(products[],MATCH(orders[[#This Row],[product_id]:[product_id]],products[[product_id]:[product_id]],0),MATCH(products[[#Headers],[calories]],products[#Headers],0))</calculatedColumnFormula>
    </tableColumn>
    <tableColumn id="2" xr3:uid="{0FC60228-5564-42A0-A91C-5F3C7AE5342E}" name="protein" dataDxfId="18">
      <calculatedColumnFormula array="1">INDEX(products[],MATCH(orders[[#This Row],[product_id]:[product_id]],products[[product_id]:[product_id]],0),MATCH(products[[#Headers],[protein]],products[#Headers],0))</calculatedColumnFormula>
    </tableColumn>
    <tableColumn id="3" xr3:uid="{7513F1AF-5BF0-44A8-8E15-AF76051C9CDD}" name="carbs" dataDxfId="17">
      <calculatedColumnFormula array="1">INDEX(products[],MATCH(orders[[#This Row],[product_id]:[product_id]],products[[product_id]:[product_id]],0),MATCH(products[[#Headers],[carbs]],products[#Headers],0))</calculatedColumnFormula>
    </tableColumn>
    <tableColumn id="4" xr3:uid="{D096FE6F-8725-4B2C-8541-8B58AD3EDCD0}" name="fats" dataDxfId="16">
      <calculatedColumnFormula array="1">INDEX(products[],MATCH(orders[[#This Row],[product_id]:[product_id]],products[[product_id]:[product_id]],0),MATCH(products[[#Headers],[fat]],products[#Headers],0))</calculatedColumnFormula>
    </tableColumn>
    <tableColumn id="5" xr3:uid="{A5C143E4-CC47-4B50-B3F4-36C6EFD7F6A2}" name="price(in rupees)" dataDxfId="15">
      <calculatedColumnFormula array="1">_xlfn.XLOOKUP(orders[[#This Row],[product_id]:[product_id]],products[[#All],[product_id]:[product_id]],products[[#All],[price(in rupees)]],"NOT AVAILABLE",0)</calculatedColumnFormula>
    </tableColumn>
    <tableColumn id="6" xr3:uid="{6D2633F4-07EE-4863-9C92-89CEEABC31FE}" name="TOTAL PRISE" dataDxfId="14">
      <calculatedColumnFormula>PRODUCT(orders[[#This Row],[qty]],L2)</calculatedColumnFormula>
    </tableColumn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DF07A1-CAE0-4726-ABC0-AE3CCCCC0BFC}" name="products" displayName="products" ref="A1:G21" totalsRowShown="0" headerRowDxfId="13" dataDxfId="12">
  <autoFilter ref="A1:G21" xr:uid="{C0DF07A1-CAE0-4726-ABC0-AE3CCCCC0BFC}"/>
  <tableColumns count="7">
    <tableColumn id="1" xr3:uid="{D9319A3B-5D03-4B62-8B56-36E3E5873C86}" name="product_id" dataDxfId="11"/>
    <tableColumn id="2" xr3:uid="{CB07C4FB-3479-4694-AD12-C0EE528D32E3}" name="product_name" dataDxfId="10"/>
    <tableColumn id="3" xr3:uid="{264F351B-C015-458B-A6E5-C65A9019E596}" name="calories" dataDxfId="9"/>
    <tableColumn id="4" xr3:uid="{4BEF02B7-343C-426E-8245-91447F24581B}" name="protein" dataDxfId="8"/>
    <tableColumn id="5" xr3:uid="{667120AA-6590-43B3-8143-89295D095402}" name="carbs" dataDxfId="7"/>
    <tableColumn id="6" xr3:uid="{1562E9DC-6FC7-4D3B-BE55-6E16C98BBE6C}" name="fat" dataDxfId="6"/>
    <tableColumn id="7" xr3:uid="{D9D2B1BF-A65D-4AF8-90F4-56138A1F257E}" name="price(in rupees)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016B0D-6427-4430-AD49-8C317BD33BE1}" name="customer" displayName="customer" ref="A1:B11" totalsRowShown="0" headerRowDxfId="4" dataDxfId="3">
  <autoFilter ref="A1:B11" xr:uid="{F8016B0D-6427-4430-AD49-8C317BD33BE1}"/>
  <tableColumns count="2">
    <tableColumn id="1" xr3:uid="{CDBAF519-1CD5-4236-B9B0-D725B21E0FAB}" name="customer_id" dataDxfId="2"/>
    <tableColumn id="2" xr3:uid="{BE8ECC93-CA03-4D40-AD76-51FA90A0CE7D}" name="customer_na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B5F2-F99B-4F75-B4A7-865B8BDD8AFD}">
  <dimension ref="A1:M101"/>
  <sheetViews>
    <sheetView tabSelected="1" topLeftCell="B1" workbookViewId="0">
      <selection activeCell="N2" sqref="N2"/>
    </sheetView>
  </sheetViews>
  <sheetFormatPr defaultRowHeight="14.4" x14ac:dyDescent="0.3"/>
  <cols>
    <col min="1" max="1" width="10" customWidth="1"/>
    <col min="2" max="2" width="10.33203125" bestFit="1" customWidth="1"/>
    <col min="3" max="3" width="13.33203125" customWidth="1"/>
    <col min="4" max="4" width="12.109375" customWidth="1"/>
    <col min="5" max="5" width="20" customWidth="1"/>
    <col min="6" max="6" width="24.5546875" customWidth="1"/>
    <col min="7" max="7" width="19.77734375" customWidth="1"/>
    <col min="8" max="8" width="14.109375" customWidth="1"/>
    <col min="9" max="9" width="13.44140625" customWidth="1"/>
    <col min="10" max="10" width="14.33203125" customWidth="1"/>
    <col min="11" max="11" width="14.6640625" customWidth="1"/>
    <col min="12" max="12" width="16" customWidth="1"/>
    <col min="13" max="13" width="13.5546875" customWidth="1"/>
    <col min="15" max="15" width="20.21875" customWidth="1"/>
    <col min="16" max="16" width="12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  <c r="F1" s="1" t="s">
        <v>48</v>
      </c>
      <c r="G1" s="1" t="s">
        <v>49</v>
      </c>
      <c r="H1" s="1" t="s">
        <v>13</v>
      </c>
      <c r="I1" s="1" t="s">
        <v>14</v>
      </c>
      <c r="J1" s="1" t="s">
        <v>15</v>
      </c>
      <c r="K1" s="1" t="s">
        <v>50</v>
      </c>
      <c r="L1" s="1" t="s">
        <v>51</v>
      </c>
      <c r="M1" s="1" t="s">
        <v>52</v>
      </c>
    </row>
    <row r="2" spans="1:13" x14ac:dyDescent="0.3">
      <c r="A2" s="2">
        <v>1125</v>
      </c>
      <c r="B2" s="3">
        <v>44928</v>
      </c>
      <c r="C2" s="2">
        <v>11</v>
      </c>
      <c r="D2" s="2">
        <v>704</v>
      </c>
      <c r="E2" s="2">
        <v>6</v>
      </c>
      <c r="F2" s="2" t="str">
        <f>VLOOKUP(orders[[#This Row],[customer_id]],customer[#All],2,FALSE)</f>
        <v>anthony</v>
      </c>
      <c r="G2" s="2" t="str">
        <f>INDEX(products[],MATCH(orders[[#This Row],[product_id]],products[product_id],0),2)</f>
        <v>Eggs</v>
      </c>
      <c r="H2" s="2" cm="1">
        <f t="array" ref="H2">INDEX(products[],MATCH(orders[[#This Row],[product_id]:[product_id]],products[[product_id]:[product_id]],0),MATCH(products[[#Headers],[calories]],products[#Headers],0))</f>
        <v>155</v>
      </c>
      <c r="I2" s="2" cm="1">
        <f t="array" ref="I2">INDEX(products[],MATCH(orders[[#This Row],[product_id]:[product_id]],products[[product_id]:[product_id]],0),MATCH(products[[#Headers],[protein]],products[#Headers],0))</f>
        <v>12.58</v>
      </c>
      <c r="J2" s="2" cm="1">
        <f t="array" ref="J2">INDEX(products[],MATCH(orders[[#This Row],[product_id]:[product_id]],products[[product_id]:[product_id]],0),MATCH(products[[#Headers],[carbs]],products[#Headers],0))</f>
        <v>0.77</v>
      </c>
      <c r="K2" s="2" cm="1">
        <f t="array" ref="K2">INDEX(products[],MATCH(orders[[#This Row],[product_id]:[product_id]],products[[product_id]:[product_id]],0),MATCH(products[[#Headers],[fat]],products[#Headers],0))</f>
        <v>10.61</v>
      </c>
      <c r="L2" s="2" cm="1">
        <f t="array" ref="L2">_xlfn.XLOOKUP(orders[[#This Row],[product_id]:[product_id]],products[[#All],[product_id]:[product_id]],products[[#All],[price(in rupees)]],"NOT AVAILABLE",0)</f>
        <v>65</v>
      </c>
      <c r="M2" s="2">
        <f>PRODUCT(orders[[#This Row],[qty]],L2)</f>
        <v>390</v>
      </c>
    </row>
    <row r="3" spans="1:13" x14ac:dyDescent="0.3">
      <c r="A3" s="4">
        <v>1127</v>
      </c>
      <c r="B3" s="5">
        <v>44928</v>
      </c>
      <c r="C3" s="4">
        <v>19</v>
      </c>
      <c r="D3" s="4">
        <v>392</v>
      </c>
      <c r="E3" s="4">
        <v>2</v>
      </c>
      <c r="F3" s="2" t="str">
        <f>VLOOKUP(orders[[#This Row],[customer_id]],customer[#All],2,FALSE)</f>
        <v>ahmed</v>
      </c>
      <c r="G3" s="2" t="str">
        <f>INDEX(products[],MATCH(orders[[#This Row],[product_id]],products[product_id],0),2)</f>
        <v>Yogurt</v>
      </c>
      <c r="H3" s="2" cm="1">
        <f t="array" ref="H3">INDEX(products[],MATCH(orders[[#This Row],[product_id]:[product_id]],products[[product_id]:[product_id]],0),MATCH(products[[#Headers],[calories]],products[#Headers],0))</f>
        <v>118</v>
      </c>
      <c r="I3" s="2" cm="1">
        <f t="array" ref="I3">INDEX(products[],MATCH(orders[[#This Row],[product_id]:[product_id]],products[[product_id]:[product_id]],0),MATCH(products[[#Headers],[protein]],products[#Headers],0))</f>
        <v>6.38</v>
      </c>
      <c r="J3" s="2" cm="1">
        <f t="array" ref="J3">INDEX(products[],MATCH(orders[[#This Row],[product_id]:[product_id]],products[[product_id]:[product_id]],0),MATCH(products[[#Headers],[carbs]],products[#Headers],0))</f>
        <v>14.02</v>
      </c>
      <c r="K3" s="2" cm="1">
        <f t="array" ref="K3">INDEX(products[],MATCH(orders[[#This Row],[product_id]:[product_id]],products[[product_id]:[product_id]],0),MATCH(products[[#Headers],[fat]],products[#Headers],0))</f>
        <v>4.0999999999999996</v>
      </c>
      <c r="L3" s="2" cm="1">
        <f t="array" ref="L3">_xlfn.XLOOKUP(orders[[#This Row],[product_id]:[product_id]],products[[#All],[product_id]:[product_id]],products[[#All],[price(in rupees)]],"NOT AVAILABLE",0)</f>
        <v>30</v>
      </c>
      <c r="M3" s="2">
        <f>PRODUCT(orders[[#This Row],[qty]],L3)</f>
        <v>60</v>
      </c>
    </row>
    <row r="4" spans="1:13" x14ac:dyDescent="0.3">
      <c r="A4" s="2">
        <v>1152</v>
      </c>
      <c r="B4" s="3">
        <v>44928</v>
      </c>
      <c r="C4" s="2">
        <v>14</v>
      </c>
      <c r="D4" s="2">
        <v>646</v>
      </c>
      <c r="E4" s="2">
        <v>7</v>
      </c>
      <c r="F4" s="2" t="str">
        <f>VLOOKUP(orders[[#This Row],[customer_id]],customer[#All],2,FALSE)</f>
        <v>ravi</v>
      </c>
      <c r="G4" s="2" t="str">
        <f>INDEX(products[],MATCH(orders[[#This Row],[product_id]],products[product_id],0),2)</f>
        <v>Apple</v>
      </c>
      <c r="H4" s="2" cm="1">
        <f t="array" ref="H4">INDEX(products[],MATCH(orders[[#This Row],[product_id]:[product_id]],products[[product_id]:[product_id]],0),MATCH(products[[#Headers],[calories]],products[#Headers],0))</f>
        <v>52</v>
      </c>
      <c r="I4" s="2" cm="1">
        <f t="array" ref="I4">INDEX(products[],MATCH(orders[[#This Row],[product_id]:[product_id]],products[[product_id]:[product_id]],0),MATCH(products[[#Headers],[protein]],products[#Headers],0))</f>
        <v>0.26</v>
      </c>
      <c r="J4" s="2" cm="1">
        <f t="array" ref="J4">INDEX(products[],MATCH(orders[[#This Row],[product_id]:[product_id]],products[[product_id]:[product_id]],0),MATCH(products[[#Headers],[carbs]],products[#Headers],0))</f>
        <v>13.8</v>
      </c>
      <c r="K4" s="2" cm="1">
        <f t="array" ref="K4">INDEX(products[],MATCH(orders[[#This Row],[product_id]:[product_id]],products[[product_id]:[product_id]],0),MATCH(products[[#Headers],[fat]],products[#Headers],0))</f>
        <v>0.17</v>
      </c>
      <c r="L4" s="2" cm="1">
        <f t="array" ref="L4">_xlfn.XLOOKUP(orders[[#This Row],[product_id]:[product_id]],products[[#All],[product_id]:[product_id]],products[[#All],[price(in rupees)]],"NOT AVAILABLE",0)</f>
        <v>200</v>
      </c>
      <c r="M4" s="2">
        <f>PRODUCT(orders[[#This Row],[qty]],L4)</f>
        <v>1400</v>
      </c>
    </row>
    <row r="5" spans="1:13" x14ac:dyDescent="0.3">
      <c r="A5" s="4">
        <v>1153</v>
      </c>
      <c r="B5" s="5">
        <v>44928</v>
      </c>
      <c r="C5" s="4">
        <v>35</v>
      </c>
      <c r="D5" s="4">
        <v>294</v>
      </c>
      <c r="E5" s="4">
        <v>9</v>
      </c>
      <c r="F5" s="2" t="str">
        <f>VLOOKUP(orders[[#This Row],[customer_id]],customer[#All],2,FALSE)</f>
        <v>mike</v>
      </c>
      <c r="G5" s="2" t="str">
        <f>INDEX(products[],MATCH(orders[[#This Row],[product_id]],products[product_id],0),2)</f>
        <v>Rice</v>
      </c>
      <c r="H5" s="2" cm="1">
        <f t="array" ref="H5">INDEX(products[],MATCH(orders[[#This Row],[product_id]:[product_id]],products[[product_id]:[product_id]],0),MATCH(products[[#Headers],[calories]],products[#Headers],0))</f>
        <v>130</v>
      </c>
      <c r="I5" s="2" cm="1">
        <f t="array" ref="I5">INDEX(products[],MATCH(orders[[#This Row],[product_id]:[product_id]],products[[product_id]:[product_id]],0),MATCH(products[[#Headers],[protein]],products[#Headers],0))</f>
        <v>2.69</v>
      </c>
      <c r="J5" s="2" cm="1">
        <f t="array" ref="J5">INDEX(products[],MATCH(orders[[#This Row],[product_id]:[product_id]],products[[product_id]:[product_id]],0),MATCH(products[[#Headers],[carbs]],products[#Headers],0))</f>
        <v>28.73</v>
      </c>
      <c r="K5" s="2" cm="1">
        <f t="array" ref="K5">INDEX(products[],MATCH(orders[[#This Row],[product_id]:[product_id]],products[[product_id]:[product_id]],0),MATCH(products[[#Headers],[fat]],products[#Headers],0))</f>
        <v>0.28000000000000003</v>
      </c>
      <c r="L5" s="2" cm="1">
        <f t="array" ref="L5">_xlfn.XLOOKUP(orders[[#This Row],[product_id]:[product_id]],products[[#All],[product_id]:[product_id]],products[[#All],[price(in rupees)]],"NOT AVAILABLE",0)</f>
        <v>80</v>
      </c>
      <c r="M5" s="2">
        <f>PRODUCT(orders[[#This Row],[qty]],L5)</f>
        <v>720</v>
      </c>
    </row>
    <row r="6" spans="1:13" x14ac:dyDescent="0.3">
      <c r="A6" s="2">
        <v>1161</v>
      </c>
      <c r="B6" s="3">
        <v>44928</v>
      </c>
      <c r="C6" s="2">
        <v>35</v>
      </c>
      <c r="D6" s="2">
        <v>651</v>
      </c>
      <c r="E6" s="2">
        <v>6</v>
      </c>
      <c r="F6" s="2" t="str">
        <f>VLOOKUP(orders[[#This Row],[customer_id]],customer[#All],2,FALSE)</f>
        <v>mike</v>
      </c>
      <c r="G6" s="2" t="str">
        <f>INDEX(products[],MATCH(orders[[#This Row],[product_id]],products[product_id],0),2)</f>
        <v>Banana</v>
      </c>
      <c r="H6" s="2" cm="1">
        <f t="array" ref="H6">INDEX(products[],MATCH(orders[[#This Row],[product_id]:[product_id]],products[[product_id]:[product_id]],0),MATCH(products[[#Headers],[calories]],products[#Headers],0))</f>
        <v>89</v>
      </c>
      <c r="I6" s="2" cm="1">
        <f t="array" ref="I6">INDEX(products[],MATCH(orders[[#This Row],[product_id]:[product_id]],products[[product_id]:[product_id]],0),MATCH(products[[#Headers],[protein]],products[#Headers],0))</f>
        <v>1.0900000000000001</v>
      </c>
      <c r="J6" s="2" cm="1">
        <f t="array" ref="J6">INDEX(products[],MATCH(orders[[#This Row],[product_id]:[product_id]],products[[product_id]:[product_id]],0),MATCH(products[[#Headers],[carbs]],products[#Headers],0))</f>
        <v>22.8</v>
      </c>
      <c r="K6" s="2" cm="1">
        <f t="array" ref="K6">INDEX(products[],MATCH(orders[[#This Row],[product_id]:[product_id]],products[[product_id]:[product_id]],0),MATCH(products[[#Headers],[fat]],products[#Headers],0))</f>
        <v>0.33</v>
      </c>
      <c r="L6" s="2" cm="1">
        <f t="array" ref="L6">_xlfn.XLOOKUP(orders[[#This Row],[product_id]:[product_id]],products[[#All],[product_id]:[product_id]],products[[#All],[price(in rupees)]],"NOT AVAILABLE",0)</f>
        <v>80</v>
      </c>
      <c r="M6" s="2">
        <f>PRODUCT(orders[[#This Row],[qty]],L6)</f>
        <v>480</v>
      </c>
    </row>
    <row r="7" spans="1:13" x14ac:dyDescent="0.3">
      <c r="A7" s="4">
        <v>1163</v>
      </c>
      <c r="B7" s="5">
        <v>44959</v>
      </c>
      <c r="C7" s="4">
        <v>50</v>
      </c>
      <c r="D7" s="4">
        <v>646</v>
      </c>
      <c r="E7" s="4">
        <v>4</v>
      </c>
      <c r="F7" s="2" t="str">
        <f>VLOOKUP(orders[[#This Row],[customer_id]],customer[#All],2,FALSE)</f>
        <v>bruce</v>
      </c>
      <c r="G7" s="2" t="str">
        <f>INDEX(products[],MATCH(orders[[#This Row],[product_id]],products[product_id],0),2)</f>
        <v>Apple</v>
      </c>
      <c r="H7" s="2" cm="1">
        <f t="array" ref="H7">INDEX(products[],MATCH(orders[[#This Row],[product_id]:[product_id]],products[[product_id]:[product_id]],0),MATCH(products[[#Headers],[calories]],products[#Headers],0))</f>
        <v>52</v>
      </c>
      <c r="I7" s="2" cm="1">
        <f t="array" ref="I7">INDEX(products[],MATCH(orders[[#This Row],[product_id]:[product_id]],products[[product_id]:[product_id]],0),MATCH(products[[#Headers],[protein]],products[#Headers],0))</f>
        <v>0.26</v>
      </c>
      <c r="J7" s="2" cm="1">
        <f t="array" ref="J7">INDEX(products[],MATCH(orders[[#This Row],[product_id]:[product_id]],products[[product_id]:[product_id]],0),MATCH(products[[#Headers],[carbs]],products[#Headers],0))</f>
        <v>13.8</v>
      </c>
      <c r="K7" s="2" cm="1">
        <f t="array" ref="K7">INDEX(products[],MATCH(orders[[#This Row],[product_id]:[product_id]],products[[product_id]:[product_id]],0),MATCH(products[[#Headers],[fat]],products[#Headers],0))</f>
        <v>0.17</v>
      </c>
      <c r="L7" s="2" cm="1">
        <f t="array" ref="L7">_xlfn.XLOOKUP(orders[[#This Row],[product_id]:[product_id]],products[[#All],[product_id]:[product_id]],products[[#All],[price(in rupees)]],"NOT AVAILABLE",0)</f>
        <v>200</v>
      </c>
      <c r="M7" s="2">
        <f>PRODUCT(orders[[#This Row],[qty]],L7)</f>
        <v>800</v>
      </c>
    </row>
    <row r="8" spans="1:13" x14ac:dyDescent="0.3">
      <c r="A8" s="2">
        <v>1167</v>
      </c>
      <c r="B8" s="3">
        <v>44959</v>
      </c>
      <c r="C8" s="2">
        <v>35</v>
      </c>
      <c r="D8" s="2">
        <v>739</v>
      </c>
      <c r="E8" s="2">
        <v>9</v>
      </c>
      <c r="F8" s="2" t="str">
        <f>VLOOKUP(orders[[#This Row],[customer_id]],customer[#All],2,FALSE)</f>
        <v>mike</v>
      </c>
      <c r="G8" s="2" t="str">
        <f>INDEX(products[],MATCH(orders[[#This Row],[product_id]],products[product_id],0),2)</f>
        <v>Donut</v>
      </c>
      <c r="H8" s="2" cm="1">
        <f t="array" ref="H8">INDEX(products[],MATCH(orders[[#This Row],[product_id]:[product_id]],products[[product_id]:[product_id]],0),MATCH(products[[#Headers],[calories]],products[#Headers],0))</f>
        <v>452</v>
      </c>
      <c r="I8" s="2" cm="1">
        <f t="array" ref="I8">INDEX(products[],MATCH(orders[[#This Row],[product_id]:[product_id]],products[[product_id]:[product_id]],0),MATCH(products[[#Headers],[protein]],products[#Headers],0))</f>
        <v>4.09</v>
      </c>
      <c r="J8" s="2" cm="1">
        <f t="array" ref="J8">INDEX(products[],MATCH(orders[[#This Row],[product_id]:[product_id]],products[[product_id]:[product_id]],0),MATCH(products[[#Headers],[carbs]],products[#Headers],0))</f>
        <v>50.44</v>
      </c>
      <c r="K8" s="2" cm="1">
        <f t="array" ref="K8">INDEX(products[],MATCH(orders[[#This Row],[product_id]:[product_id]],products[[product_id]:[product_id]],0),MATCH(products[[#Headers],[fat]],products[#Headers],0))</f>
        <v>27.51</v>
      </c>
      <c r="L8" s="2" cm="1">
        <f t="array" ref="L8">_xlfn.XLOOKUP(orders[[#This Row],[product_id]:[product_id]],products[[#All],[product_id]:[product_id]],products[[#All],[price(in rupees)]],"NOT AVAILABLE",0)</f>
        <v>40</v>
      </c>
      <c r="M8" s="2">
        <f>PRODUCT(orders[[#This Row],[qty]],L8)</f>
        <v>360</v>
      </c>
    </row>
    <row r="9" spans="1:13" x14ac:dyDescent="0.3">
      <c r="A9" s="2">
        <v>1176</v>
      </c>
      <c r="B9" s="3">
        <v>44959</v>
      </c>
      <c r="C9" s="2">
        <v>11</v>
      </c>
      <c r="D9" s="2">
        <v>628</v>
      </c>
      <c r="E9" s="2">
        <v>5</v>
      </c>
      <c r="F9" s="2" t="str">
        <f>VLOOKUP(orders[[#This Row],[customer_id]],customer[#All],2,FALSE)</f>
        <v>anthony</v>
      </c>
      <c r="G9" s="2" t="str">
        <f>INDEX(products[],MATCH(orders[[#This Row],[product_id]],products[product_id],0),2)</f>
        <v>Fish</v>
      </c>
      <c r="H9" s="2" cm="1">
        <f t="array" ref="H9">INDEX(products[],MATCH(orders[[#This Row],[product_id]:[product_id]],products[[product_id]:[product_id]],0),MATCH(products[[#Headers],[calories]],products[#Headers],0))</f>
        <v>206</v>
      </c>
      <c r="I9" s="2" cm="1">
        <f t="array" ref="I9">INDEX(products[],MATCH(orders[[#This Row],[product_id]:[product_id]],products[[product_id]:[product_id]],0),MATCH(products[[#Headers],[protein]],products[#Headers],0))</f>
        <v>20.260000000000002</v>
      </c>
      <c r="J9" s="2" cm="1">
        <f t="array" ref="J9">INDEX(products[],MATCH(orders[[#This Row],[product_id]:[product_id]],products[[product_id]:[product_id]],0),MATCH(products[[#Headers],[carbs]],products[#Headers],0))</f>
        <v>0</v>
      </c>
      <c r="K9" s="2" cm="1">
        <f t="array" ref="K9">INDEX(products[],MATCH(orders[[#This Row],[product_id]:[product_id]],products[[product_id]:[product_id]],0),MATCH(products[[#Headers],[fat]],products[#Headers],0))</f>
        <v>13.92</v>
      </c>
      <c r="L9" s="2" cm="1">
        <f t="array" ref="L9">_xlfn.XLOOKUP(orders[[#This Row],[product_id]:[product_id]],products[[#All],[product_id]:[product_id]],products[[#All],[price(in rupees)]],"NOT AVAILABLE",0)</f>
        <v>120</v>
      </c>
      <c r="M9" s="2">
        <f>PRODUCT(orders[[#This Row],[qty]],L9)</f>
        <v>600</v>
      </c>
    </row>
    <row r="10" spans="1:13" x14ac:dyDescent="0.3">
      <c r="A10" s="4">
        <v>1183</v>
      </c>
      <c r="B10" s="5">
        <v>44959</v>
      </c>
      <c r="C10" s="4">
        <v>21</v>
      </c>
      <c r="D10" s="4">
        <v>163</v>
      </c>
      <c r="E10" s="4">
        <v>7</v>
      </c>
      <c r="F10" s="2" t="str">
        <f>VLOOKUP(orders[[#This Row],[customer_id]],customer[#All],2,FALSE)</f>
        <v>lisa</v>
      </c>
      <c r="G10" s="2" t="str">
        <f>INDEX(products[],MATCH(orders[[#This Row],[product_id]],products[product_id],0),2)</f>
        <v>Grape Juice</v>
      </c>
      <c r="H10" s="2" cm="1">
        <f t="array" ref="H10">INDEX(products[],MATCH(orders[[#This Row],[product_id]:[product_id]],products[[product_id]:[product_id]],0),MATCH(products[[#Headers],[calories]],products[#Headers],0))</f>
        <v>152</v>
      </c>
      <c r="I10" s="2" cm="1">
        <f t="array" ref="I10">INDEX(products[],MATCH(orders[[#This Row],[product_id]:[product_id]],products[[product_id]:[product_id]],0),MATCH(products[[#Headers],[protein]],products[#Headers],0))</f>
        <v>1.72</v>
      </c>
      <c r="J10" s="2" cm="1">
        <f t="array" ref="J10">INDEX(products[],MATCH(orders[[#This Row],[product_id]:[product_id]],products[[product_id]:[product_id]],0),MATCH(products[[#Headers],[carbs]],products[#Headers],0))</f>
        <v>37.130000000000003</v>
      </c>
      <c r="K10" s="2" cm="1">
        <f t="array" ref="K10">INDEX(products[],MATCH(orders[[#This Row],[product_id]:[product_id]],products[[product_id]:[product_id]],0),MATCH(products[[#Headers],[fat]],products[#Headers],0))</f>
        <v>0.37</v>
      </c>
      <c r="L10" s="2" cm="1">
        <f t="array" ref="L10">_xlfn.XLOOKUP(orders[[#This Row],[product_id]:[product_id]],products[[#All],[product_id]:[product_id]],products[[#All],[price(in rupees)]],"NOT AVAILABLE",0)</f>
        <v>40</v>
      </c>
      <c r="M10" s="2">
        <f>PRODUCT(orders[[#This Row],[qty]],L10)</f>
        <v>280</v>
      </c>
    </row>
    <row r="11" spans="1:13" x14ac:dyDescent="0.3">
      <c r="A11" s="2">
        <v>1187</v>
      </c>
      <c r="B11" s="3">
        <v>44959</v>
      </c>
      <c r="C11" s="2">
        <v>19</v>
      </c>
      <c r="D11" s="2">
        <v>594</v>
      </c>
      <c r="E11" s="2">
        <v>6</v>
      </c>
      <c r="F11" s="2" t="str">
        <f>VLOOKUP(orders[[#This Row],[customer_id]],customer[#All],2,FALSE)</f>
        <v>ahmed</v>
      </c>
      <c r="G11" s="2" t="str">
        <f>INDEX(products[],MATCH(orders[[#This Row],[product_id]],products[product_id],0),2)</f>
        <v>Chicken</v>
      </c>
      <c r="H11" s="2" cm="1">
        <f t="array" ref="H11">INDEX(products[],MATCH(orders[[#This Row],[product_id]:[product_id]],products[[product_id]:[product_id]],0),MATCH(products[[#Headers],[calories]],products[#Headers],0))</f>
        <v>335</v>
      </c>
      <c r="I11" s="2" cm="1">
        <f t="array" ref="I11">INDEX(products[],MATCH(orders[[#This Row],[product_id]:[product_id]],products[[product_id]:[product_id]],0),MATCH(products[[#Headers],[protein]],products[#Headers],0))</f>
        <v>31.02</v>
      </c>
      <c r="J11" s="2" cm="1">
        <f t="array" ref="J11">INDEX(products[],MATCH(orders[[#This Row],[product_id]:[product_id]],products[[product_id]:[product_id]],0),MATCH(products[[#Headers],[carbs]],products[#Headers],0))</f>
        <v>0</v>
      </c>
      <c r="K11" s="2" cm="1">
        <f t="array" ref="K11">INDEX(products[],MATCH(orders[[#This Row],[product_id]:[product_id]],products[[product_id]:[product_id]],0),MATCH(products[[#Headers],[fat]],products[#Headers],0))</f>
        <v>23.11</v>
      </c>
      <c r="L11" s="2" cm="1">
        <f t="array" ref="L11">_xlfn.XLOOKUP(orders[[#This Row],[product_id]:[product_id]],products[[#All],[product_id]:[product_id]],products[[#All],[price(in rupees)]],"NOT AVAILABLE",0)</f>
        <v>250</v>
      </c>
      <c r="M11" s="2">
        <f>PRODUCT(orders[[#This Row],[qty]],L11)</f>
        <v>1500</v>
      </c>
    </row>
    <row r="12" spans="1:13" x14ac:dyDescent="0.3">
      <c r="A12" s="4">
        <v>1193</v>
      </c>
      <c r="B12" s="5">
        <v>44987</v>
      </c>
      <c r="C12" s="4">
        <v>34</v>
      </c>
      <c r="D12" s="4">
        <v>651</v>
      </c>
      <c r="E12" s="4">
        <v>2</v>
      </c>
      <c r="F12" s="2" t="str">
        <f>VLOOKUP(orders[[#This Row],[customer_id]],customer[#All],2,FALSE)</f>
        <v>jay</v>
      </c>
      <c r="G12" s="2" t="str">
        <f>INDEX(products[],MATCH(orders[[#This Row],[product_id]],products[product_id],0),2)</f>
        <v>Banana</v>
      </c>
      <c r="H12" s="2" cm="1">
        <f t="array" ref="H12">INDEX(products[],MATCH(orders[[#This Row],[product_id]:[product_id]],products[[product_id]:[product_id]],0),MATCH(products[[#Headers],[calories]],products[#Headers],0))</f>
        <v>89</v>
      </c>
      <c r="I12" s="2" cm="1">
        <f t="array" ref="I12">INDEX(products[],MATCH(orders[[#This Row],[product_id]:[product_id]],products[[product_id]:[product_id]],0),MATCH(products[[#Headers],[protein]],products[#Headers],0))</f>
        <v>1.0900000000000001</v>
      </c>
      <c r="J12" s="2" cm="1">
        <f t="array" ref="J12">INDEX(products[],MATCH(orders[[#This Row],[product_id]:[product_id]],products[[product_id]:[product_id]],0),MATCH(products[[#Headers],[carbs]],products[#Headers],0))</f>
        <v>22.8</v>
      </c>
      <c r="K12" s="2" cm="1">
        <f t="array" ref="K12">INDEX(products[],MATCH(orders[[#This Row],[product_id]:[product_id]],products[[product_id]:[product_id]],0),MATCH(products[[#Headers],[fat]],products[#Headers],0))</f>
        <v>0.33</v>
      </c>
      <c r="L12" s="2" cm="1">
        <f t="array" ref="L12">_xlfn.XLOOKUP(orders[[#This Row],[product_id]:[product_id]],products[[#All],[product_id]:[product_id]],products[[#All],[price(in rupees)]],"NOT AVAILABLE",0)</f>
        <v>80</v>
      </c>
      <c r="M12" s="2">
        <f>PRODUCT(orders[[#This Row],[qty]],L12)</f>
        <v>160</v>
      </c>
    </row>
    <row r="13" spans="1:13" x14ac:dyDescent="0.3">
      <c r="A13" s="2">
        <v>1194</v>
      </c>
      <c r="B13" s="3">
        <v>44987</v>
      </c>
      <c r="C13" s="2">
        <v>11</v>
      </c>
      <c r="D13" s="2">
        <v>600</v>
      </c>
      <c r="E13" s="2">
        <v>9</v>
      </c>
      <c r="F13" s="2" t="str">
        <f>VLOOKUP(orders[[#This Row],[customer_id]],customer[#All],2,FALSE)</f>
        <v>anthony</v>
      </c>
      <c r="G13" s="2" t="str">
        <f>INDEX(products[],MATCH(orders[[#This Row],[product_id]],products[product_id],0),2)</f>
        <v>Grapefruit</v>
      </c>
      <c r="H13" s="2" cm="1">
        <f t="array" ref="H13">INDEX(products[],MATCH(orders[[#This Row],[product_id]:[product_id]],products[[product_id]:[product_id]],0),MATCH(products[[#Headers],[calories]],products[#Headers],0))</f>
        <v>42</v>
      </c>
      <c r="I13" s="2" cm="1">
        <f t="array" ref="I13">INDEX(products[],MATCH(orders[[#This Row],[product_id]:[product_id]],products[[product_id]:[product_id]],0),MATCH(products[[#Headers],[protein]],products[#Headers],0))</f>
        <v>0.79</v>
      </c>
      <c r="J13" s="2" cm="1">
        <f t="array" ref="J13">INDEX(products[],MATCH(orders[[#This Row],[product_id]:[product_id]],products[[product_id]:[product_id]],0),MATCH(products[[#Headers],[carbs]],products[#Headers],0))</f>
        <v>10.66</v>
      </c>
      <c r="K13" s="2" cm="1">
        <f t="array" ref="K13">INDEX(products[],MATCH(orders[[#This Row],[product_id]:[product_id]],products[[product_id]:[product_id]],0),MATCH(products[[#Headers],[fat]],products[#Headers],0))</f>
        <v>0.14000000000000001</v>
      </c>
      <c r="L13" s="2" cm="1">
        <f t="array" ref="L13">_xlfn.XLOOKUP(orders[[#This Row],[product_id]:[product_id]],products[[#All],[product_id]:[product_id]],products[[#All],[price(in rupees)]],"NOT AVAILABLE",0)</f>
        <v>20</v>
      </c>
      <c r="M13" s="2">
        <f>PRODUCT(orders[[#This Row],[qty]],L13)</f>
        <v>180</v>
      </c>
    </row>
    <row r="14" spans="1:13" x14ac:dyDescent="0.3">
      <c r="A14" s="4">
        <v>1195</v>
      </c>
      <c r="B14" s="5">
        <v>44987</v>
      </c>
      <c r="C14" s="4">
        <v>29</v>
      </c>
      <c r="D14" s="4">
        <v>739</v>
      </c>
      <c r="E14" s="4">
        <v>3</v>
      </c>
      <c r="F14" s="2" t="str">
        <f>VLOOKUP(orders[[#This Row],[customer_id]],customer[#All],2,FALSE)</f>
        <v>john</v>
      </c>
      <c r="G14" s="2" t="str">
        <f>INDEX(products[],MATCH(orders[[#This Row],[product_id]],products[product_id],0),2)</f>
        <v>Donut</v>
      </c>
      <c r="H14" s="2" cm="1">
        <f t="array" ref="H14">INDEX(products[],MATCH(orders[[#This Row],[product_id]:[product_id]],products[[product_id]:[product_id]],0),MATCH(products[[#Headers],[calories]],products[#Headers],0))</f>
        <v>452</v>
      </c>
      <c r="I14" s="2" cm="1">
        <f t="array" ref="I14">INDEX(products[],MATCH(orders[[#This Row],[product_id]:[product_id]],products[[product_id]:[product_id]],0),MATCH(products[[#Headers],[protein]],products[#Headers],0))</f>
        <v>4.09</v>
      </c>
      <c r="J14" s="2" cm="1">
        <f t="array" ref="J14">INDEX(products[],MATCH(orders[[#This Row],[product_id]:[product_id]],products[[product_id]:[product_id]],0),MATCH(products[[#Headers],[carbs]],products[#Headers],0))</f>
        <v>50.44</v>
      </c>
      <c r="K14" s="2" cm="1">
        <f t="array" ref="K14">INDEX(products[],MATCH(orders[[#This Row],[product_id]:[product_id]],products[[product_id]:[product_id]],0),MATCH(products[[#Headers],[fat]],products[#Headers],0))</f>
        <v>27.51</v>
      </c>
      <c r="L14" s="2" cm="1">
        <f t="array" ref="L14">_xlfn.XLOOKUP(orders[[#This Row],[product_id]:[product_id]],products[[#All],[product_id]:[product_id]],products[[#All],[price(in rupees)]],"NOT AVAILABLE",0)</f>
        <v>40</v>
      </c>
      <c r="M14" s="2">
        <f>PRODUCT(orders[[#This Row],[qty]],L14)</f>
        <v>120</v>
      </c>
    </row>
    <row r="15" spans="1:13" x14ac:dyDescent="0.3">
      <c r="A15" s="2">
        <v>1199</v>
      </c>
      <c r="B15" s="3">
        <v>44987</v>
      </c>
      <c r="C15" s="2">
        <v>35</v>
      </c>
      <c r="D15" s="2">
        <v>797</v>
      </c>
      <c r="E15" s="2" t="s">
        <v>33</v>
      </c>
      <c r="F15" s="2" t="str">
        <f>VLOOKUP(orders[[#This Row],[customer_id]],customer[#All],2,FALSE)</f>
        <v>mike</v>
      </c>
      <c r="G15" s="2" t="str">
        <f>INDEX(products[],MATCH(orders[[#This Row],[product_id]],products[product_id],0),2)</f>
        <v>Cheese</v>
      </c>
      <c r="H15" s="2" cm="1">
        <f t="array" ref="H15">INDEX(products[],MATCH(orders[[#This Row],[product_id]:[product_id]],products[[product_id]:[product_id]],0),MATCH(products[[#Headers],[calories]],products[#Headers],0))</f>
        <v>402</v>
      </c>
      <c r="I15" s="2" cm="1">
        <f t="array" ref="I15">INDEX(products[],MATCH(orders[[#This Row],[product_id]:[product_id]],products[[product_id]:[product_id]],0),MATCH(products[[#Headers],[protein]],products[#Headers],0))</f>
        <v>25.09</v>
      </c>
      <c r="J15" s="2" cm="1">
        <f t="array" ref="J15">INDEX(products[],MATCH(orders[[#This Row],[product_id]:[product_id]],products[[product_id]:[product_id]],0),MATCH(products[[#Headers],[carbs]],products[#Headers],0))</f>
        <v>3.09</v>
      </c>
      <c r="K15" s="2" cm="1">
        <f t="array" ref="K15">INDEX(products[],MATCH(orders[[#This Row],[product_id]:[product_id]],products[[product_id]:[product_id]],0),MATCH(products[[#Headers],[fat]],products[#Headers],0))</f>
        <v>33.82</v>
      </c>
      <c r="L15" s="2" cm="1">
        <f t="array" ref="L15">_xlfn.XLOOKUP(orders[[#This Row],[product_id]:[product_id]],products[[#All],[product_id]:[product_id]],products[[#All],[price(in rupees)]],"NOT AVAILABLE",0)</f>
        <v>80</v>
      </c>
      <c r="M15" s="2">
        <f>PRODUCT(orders[[#This Row],[qty]],L15)</f>
        <v>80</v>
      </c>
    </row>
    <row r="16" spans="1:13" x14ac:dyDescent="0.3">
      <c r="A16" s="4">
        <v>1200</v>
      </c>
      <c r="B16" s="5">
        <v>44987</v>
      </c>
      <c r="C16" s="4">
        <v>79</v>
      </c>
      <c r="D16" s="4">
        <v>521</v>
      </c>
      <c r="E16" s="4">
        <v>3</v>
      </c>
      <c r="F16" s="2" t="str">
        <f>VLOOKUP(orders[[#This Row],[customer_id]],customer[#All],2,FALSE)</f>
        <v>tim</v>
      </c>
      <c r="G16" s="2" t="str">
        <f>INDEX(products[],MATCH(orders[[#This Row],[product_id]],products[product_id],0),2)</f>
        <v>Carrot</v>
      </c>
      <c r="H16" s="2" cm="1">
        <f t="array" ref="H16">INDEX(products[],MATCH(orders[[#This Row],[product_id]:[product_id]],products[[product_id]:[product_id]],0),MATCH(products[[#Headers],[calories]],products[#Headers],0))</f>
        <v>41</v>
      </c>
      <c r="I16" s="2" cm="1">
        <f t="array" ref="I16">INDEX(products[],MATCH(orders[[#This Row],[product_id]:[product_id]],products[[product_id]:[product_id]],0),MATCH(products[[#Headers],[protein]],products[#Headers],0))</f>
        <v>0.93</v>
      </c>
      <c r="J16" s="2" cm="1">
        <f t="array" ref="J16">INDEX(products[],MATCH(orders[[#This Row],[product_id]:[product_id]],products[[product_id]:[product_id]],0),MATCH(products[[#Headers],[carbs]],products[#Headers],0))</f>
        <v>9.58</v>
      </c>
      <c r="K16" s="2" cm="1">
        <f t="array" ref="K16">INDEX(products[],MATCH(orders[[#This Row],[product_id]:[product_id]],products[[product_id]:[product_id]],0),MATCH(products[[#Headers],[fat]],products[#Headers],0))</f>
        <v>0.24</v>
      </c>
      <c r="L16" s="2" cm="1">
        <f t="array" ref="L16">_xlfn.XLOOKUP(orders[[#This Row],[product_id]:[product_id]],products[[#All],[product_id]:[product_id]],products[[#All],[price(in rupees)]],"NOT AVAILABLE",0)</f>
        <v>40</v>
      </c>
      <c r="M16" s="2">
        <f>PRODUCT(orders[[#This Row],[qty]],L16)</f>
        <v>120</v>
      </c>
    </row>
    <row r="17" spans="1:13" x14ac:dyDescent="0.3">
      <c r="A17" s="2">
        <v>1206</v>
      </c>
      <c r="B17" s="3">
        <v>45018</v>
      </c>
      <c r="C17" s="2">
        <v>11</v>
      </c>
      <c r="D17" s="2">
        <v>886</v>
      </c>
      <c r="E17" s="2" t="s">
        <v>33</v>
      </c>
      <c r="F17" s="2" t="str">
        <f>VLOOKUP(orders[[#This Row],[customer_id]],customer[#All],2,FALSE)</f>
        <v>anthony</v>
      </c>
      <c r="G17" s="2" t="str">
        <f>INDEX(products[],MATCH(orders[[#This Row],[product_id]],products[product_id],0),2)</f>
        <v>Avocado</v>
      </c>
      <c r="H17" s="2" cm="1">
        <f t="array" ref="H17">INDEX(products[],MATCH(orders[[#This Row],[product_id]:[product_id]],products[[product_id]:[product_id]],0),MATCH(products[[#Headers],[calories]],products[#Headers],0))</f>
        <v>322</v>
      </c>
      <c r="I17" s="2" cm="1">
        <f t="array" ref="I17">INDEX(products[],MATCH(orders[[#This Row],[product_id]:[product_id]],products[[product_id]:[product_id]],0),MATCH(products[[#Headers],[protein]],products[#Headers],0))</f>
        <v>4.0199999999999996</v>
      </c>
      <c r="J17" s="2" cm="1">
        <f t="array" ref="J17">INDEX(products[],MATCH(orders[[#This Row],[product_id]:[product_id]],products[[product_id]:[product_id]],0),MATCH(products[[#Headers],[carbs]],products[#Headers],0))</f>
        <v>17.149999999999999</v>
      </c>
      <c r="K17" s="2" cm="1">
        <f t="array" ref="K17">INDEX(products[],MATCH(orders[[#This Row],[product_id]:[product_id]],products[[product_id]:[product_id]],0),MATCH(products[[#Headers],[fat]],products[#Headers],0))</f>
        <v>29.47</v>
      </c>
      <c r="L17" s="2" cm="1">
        <f t="array" ref="L17">_xlfn.XLOOKUP(orders[[#This Row],[product_id]:[product_id]],products[[#All],[product_id]:[product_id]],products[[#All],[price(in rupees)]],"NOT AVAILABLE",0)</f>
        <v>100</v>
      </c>
      <c r="M17" s="2">
        <f>PRODUCT(orders[[#This Row],[qty]],L17)</f>
        <v>100</v>
      </c>
    </row>
    <row r="18" spans="1:13" x14ac:dyDescent="0.3">
      <c r="A18" s="4">
        <v>1211</v>
      </c>
      <c r="B18" s="5">
        <v>45018</v>
      </c>
      <c r="C18" s="4">
        <v>79</v>
      </c>
      <c r="D18" s="4">
        <v>646</v>
      </c>
      <c r="E18" s="4">
        <v>7</v>
      </c>
      <c r="F18" s="2" t="str">
        <f>VLOOKUP(orders[[#This Row],[customer_id]],customer[#All],2,FALSE)</f>
        <v>tim</v>
      </c>
      <c r="G18" s="2" t="str">
        <f>INDEX(products[],MATCH(orders[[#This Row],[product_id]],products[product_id],0),2)</f>
        <v>Apple</v>
      </c>
      <c r="H18" s="2" cm="1">
        <f t="array" ref="H18">INDEX(products[],MATCH(orders[[#This Row],[product_id]:[product_id]],products[[product_id]:[product_id]],0),MATCH(products[[#Headers],[calories]],products[#Headers],0))</f>
        <v>52</v>
      </c>
      <c r="I18" s="2" cm="1">
        <f t="array" ref="I18">INDEX(products[],MATCH(orders[[#This Row],[product_id]:[product_id]],products[[product_id]:[product_id]],0),MATCH(products[[#Headers],[protein]],products[#Headers],0))</f>
        <v>0.26</v>
      </c>
      <c r="J18" s="2" cm="1">
        <f t="array" ref="J18">INDEX(products[],MATCH(orders[[#This Row],[product_id]:[product_id]],products[[product_id]:[product_id]],0),MATCH(products[[#Headers],[carbs]],products[#Headers],0))</f>
        <v>13.8</v>
      </c>
      <c r="K18" s="2" cm="1">
        <f t="array" ref="K18">INDEX(products[],MATCH(orders[[#This Row],[product_id]:[product_id]],products[[product_id]:[product_id]],0),MATCH(products[[#Headers],[fat]],products[#Headers],0))</f>
        <v>0.17</v>
      </c>
      <c r="L18" s="2" cm="1">
        <f t="array" ref="L18">_xlfn.XLOOKUP(orders[[#This Row],[product_id]:[product_id]],products[[#All],[product_id]:[product_id]],products[[#All],[price(in rupees)]],"NOT AVAILABLE",0)</f>
        <v>200</v>
      </c>
      <c r="M18" s="2">
        <f>PRODUCT(orders[[#This Row],[qty]],L18)</f>
        <v>1400</v>
      </c>
    </row>
    <row r="19" spans="1:13" x14ac:dyDescent="0.3">
      <c r="A19" s="2">
        <v>1213</v>
      </c>
      <c r="B19" s="3">
        <v>45018</v>
      </c>
      <c r="C19" s="2">
        <v>29</v>
      </c>
      <c r="D19" s="2">
        <v>328</v>
      </c>
      <c r="E19" s="2">
        <v>10</v>
      </c>
      <c r="F19" s="2" t="str">
        <f>VLOOKUP(orders[[#This Row],[customer_id]],customer[#All],2,FALSE)</f>
        <v>john</v>
      </c>
      <c r="G19" s="2" t="str">
        <f>INDEX(products[],MATCH(orders[[#This Row],[product_id]],products[product_id],0),2)</f>
        <v>Pasta</v>
      </c>
      <c r="H19" s="2" cm="1">
        <f t="array" ref="H19">INDEX(products[],MATCH(orders[[#This Row],[product_id]:[product_id]],products[[product_id]:[product_id]],0),MATCH(products[[#Headers],[calories]],products[#Headers],0))</f>
        <v>131</v>
      </c>
      <c r="I19" s="2" cm="1">
        <f t="array" ref="I19">INDEX(products[],MATCH(orders[[#This Row],[product_id]:[product_id]],products[[product_id]:[product_id]],0),MATCH(products[[#Headers],[protein]],products[#Headers],0))</f>
        <v>5.47</v>
      </c>
      <c r="J19" s="2" cm="1">
        <f t="array" ref="J19">INDEX(products[],MATCH(orders[[#This Row],[product_id]:[product_id]],products[[product_id]:[product_id]],0),MATCH(products[[#Headers],[carbs]],products[#Headers],0))</f>
        <v>25.77</v>
      </c>
      <c r="K19" s="2" cm="1">
        <f t="array" ref="K19">INDEX(products[],MATCH(orders[[#This Row],[product_id]:[product_id]],products[[product_id]:[product_id]],0),MATCH(products[[#Headers],[fat]],products[#Headers],0))</f>
        <v>1.03</v>
      </c>
      <c r="L19" s="2" cm="1">
        <f t="array" ref="L19">_xlfn.XLOOKUP(orders[[#This Row],[product_id]:[product_id]],products[[#All],[product_id]:[product_id]],products[[#All],[price(in rupees)]],"NOT AVAILABLE",0)</f>
        <v>60</v>
      </c>
      <c r="M19" s="2">
        <f>PRODUCT(orders[[#This Row],[qty]],L19)</f>
        <v>600</v>
      </c>
    </row>
    <row r="20" spans="1:13" x14ac:dyDescent="0.3">
      <c r="A20" s="4">
        <v>1215</v>
      </c>
      <c r="B20" s="5">
        <v>45018</v>
      </c>
      <c r="C20" s="4">
        <v>21</v>
      </c>
      <c r="D20" s="4">
        <v>811</v>
      </c>
      <c r="E20" s="4">
        <v>3</v>
      </c>
      <c r="F20" s="2" t="str">
        <f>VLOOKUP(orders[[#This Row],[customer_id]],customer[#All],2,FALSE)</f>
        <v>lisa</v>
      </c>
      <c r="G20" s="2" t="str">
        <f>INDEX(products[],MATCH(orders[[#This Row],[product_id]],products[product_id],0),2)</f>
        <v>Celery</v>
      </c>
      <c r="H20" s="2" cm="1">
        <f t="array" ref="H20">INDEX(products[],MATCH(orders[[#This Row],[product_id]:[product_id]],products[[product_id]:[product_id]],0),MATCH(products[[#Headers],[calories]],products[#Headers],0))</f>
        <v>16</v>
      </c>
      <c r="I20" s="2" cm="1">
        <f t="array" ref="I20">INDEX(products[],MATCH(orders[[#This Row],[product_id]:[product_id]],products[[product_id]:[product_id]],0),MATCH(products[[#Headers],[protein]],products[#Headers],0))</f>
        <v>0.69</v>
      </c>
      <c r="J20" s="2" cm="1">
        <f t="array" ref="J20">INDEX(products[],MATCH(orders[[#This Row],[product_id]:[product_id]],products[[product_id]:[product_id]],0),MATCH(products[[#Headers],[carbs]],products[#Headers],0))</f>
        <v>3.06</v>
      </c>
      <c r="K20" s="2" cm="1">
        <f t="array" ref="K20">INDEX(products[],MATCH(orders[[#This Row],[product_id]:[product_id]],products[[product_id]:[product_id]],0),MATCH(products[[#Headers],[fat]],products[#Headers],0))</f>
        <v>0.17</v>
      </c>
      <c r="L20" s="2" cm="1">
        <f t="array" ref="L20">_xlfn.XLOOKUP(orders[[#This Row],[product_id]:[product_id]],products[[#All],[product_id]:[product_id]],products[[#All],[price(in rupees)]],"NOT AVAILABLE",0)</f>
        <v>50</v>
      </c>
      <c r="M20" s="2">
        <f>PRODUCT(orders[[#This Row],[qty]],L20)</f>
        <v>150</v>
      </c>
    </row>
    <row r="21" spans="1:13" x14ac:dyDescent="0.3">
      <c r="A21" s="2">
        <v>1227</v>
      </c>
      <c r="B21" s="3">
        <v>45018</v>
      </c>
      <c r="C21" s="2">
        <v>50</v>
      </c>
      <c r="D21" s="2">
        <v>704</v>
      </c>
      <c r="E21" s="2">
        <v>5</v>
      </c>
      <c r="F21" s="2" t="str">
        <f>VLOOKUP(orders[[#This Row],[customer_id]],customer[#All],2,FALSE)</f>
        <v>bruce</v>
      </c>
      <c r="G21" s="2" t="str">
        <f>INDEX(products[],MATCH(orders[[#This Row],[product_id]],products[product_id],0),2)</f>
        <v>Eggs</v>
      </c>
      <c r="H21" s="2" cm="1">
        <f t="array" ref="H21">INDEX(products[],MATCH(orders[[#This Row],[product_id]:[product_id]],products[[product_id]:[product_id]],0),MATCH(products[[#Headers],[calories]],products[#Headers],0))</f>
        <v>155</v>
      </c>
      <c r="I21" s="2" cm="1">
        <f t="array" ref="I21">INDEX(products[],MATCH(orders[[#This Row],[product_id]:[product_id]],products[[product_id]:[product_id]],0),MATCH(products[[#Headers],[protein]],products[#Headers],0))</f>
        <v>12.58</v>
      </c>
      <c r="J21" s="2" cm="1">
        <f t="array" ref="J21">INDEX(products[],MATCH(orders[[#This Row],[product_id]:[product_id]],products[[product_id]:[product_id]],0),MATCH(products[[#Headers],[carbs]],products[#Headers],0))</f>
        <v>0.77</v>
      </c>
      <c r="K21" s="2" cm="1">
        <f t="array" ref="K21">INDEX(products[],MATCH(orders[[#This Row],[product_id]:[product_id]],products[[product_id]:[product_id]],0),MATCH(products[[#Headers],[fat]],products[#Headers],0))</f>
        <v>10.61</v>
      </c>
      <c r="L21" s="2" cm="1">
        <f t="array" ref="L21">_xlfn.XLOOKUP(orders[[#This Row],[product_id]:[product_id]],products[[#All],[product_id]:[product_id]],products[[#All],[price(in rupees)]],"NOT AVAILABLE",0)</f>
        <v>65</v>
      </c>
      <c r="M21" s="2">
        <f>PRODUCT(orders[[#This Row],[qty]],L21)</f>
        <v>325</v>
      </c>
    </row>
    <row r="22" spans="1:13" x14ac:dyDescent="0.3">
      <c r="A22" s="4">
        <v>1233</v>
      </c>
      <c r="B22" s="5">
        <v>45048</v>
      </c>
      <c r="C22" s="4">
        <v>79</v>
      </c>
      <c r="D22" s="4">
        <v>328</v>
      </c>
      <c r="E22" s="4">
        <v>10</v>
      </c>
      <c r="F22" s="2" t="str">
        <f>VLOOKUP(orders[[#This Row],[customer_id]],customer[#All],2,FALSE)</f>
        <v>tim</v>
      </c>
      <c r="G22" s="2" t="str">
        <f>INDEX(products[],MATCH(orders[[#This Row],[product_id]],products[product_id],0),2)</f>
        <v>Pasta</v>
      </c>
      <c r="H22" s="2" cm="1">
        <f t="array" ref="H22">INDEX(products[],MATCH(orders[[#This Row],[product_id]:[product_id]],products[[product_id]:[product_id]],0),MATCH(products[[#Headers],[calories]],products[#Headers],0))</f>
        <v>131</v>
      </c>
      <c r="I22" s="2" cm="1">
        <f t="array" ref="I22">INDEX(products[],MATCH(orders[[#This Row],[product_id]:[product_id]],products[[product_id]:[product_id]],0),MATCH(products[[#Headers],[protein]],products[#Headers],0))</f>
        <v>5.47</v>
      </c>
      <c r="J22" s="2" cm="1">
        <f t="array" ref="J22">INDEX(products[],MATCH(orders[[#This Row],[product_id]:[product_id]],products[[product_id]:[product_id]],0),MATCH(products[[#Headers],[carbs]],products[#Headers],0))</f>
        <v>25.77</v>
      </c>
      <c r="K22" s="2" cm="1">
        <f t="array" ref="K22">INDEX(products[],MATCH(orders[[#This Row],[product_id]:[product_id]],products[[product_id]:[product_id]],0),MATCH(products[[#Headers],[fat]],products[#Headers],0))</f>
        <v>1.03</v>
      </c>
      <c r="L22" s="2" cm="1">
        <f t="array" ref="L22">_xlfn.XLOOKUP(orders[[#This Row],[product_id]:[product_id]],products[[#All],[product_id]:[product_id]],products[[#All],[price(in rupees)]],"NOT AVAILABLE",0)</f>
        <v>60</v>
      </c>
      <c r="M22" s="2">
        <f>PRODUCT(orders[[#This Row],[qty]],L22)</f>
        <v>600</v>
      </c>
    </row>
    <row r="23" spans="1:13" x14ac:dyDescent="0.3">
      <c r="A23" s="2">
        <v>1235</v>
      </c>
      <c r="B23" s="3">
        <v>45048</v>
      </c>
      <c r="C23" s="2">
        <v>14</v>
      </c>
      <c r="D23" s="2">
        <v>163</v>
      </c>
      <c r="E23" s="2">
        <v>10</v>
      </c>
      <c r="F23" s="2" t="str">
        <f>VLOOKUP(orders[[#This Row],[customer_id]],customer[#All],2,FALSE)</f>
        <v>ravi</v>
      </c>
      <c r="G23" s="2" t="str">
        <f>INDEX(products[],MATCH(orders[[#This Row],[product_id]],products[product_id],0),2)</f>
        <v>Grape Juice</v>
      </c>
      <c r="H23" s="2" cm="1">
        <f t="array" ref="H23">INDEX(products[],MATCH(orders[[#This Row],[product_id]:[product_id]],products[[product_id]:[product_id]],0),MATCH(products[[#Headers],[calories]],products[#Headers],0))</f>
        <v>152</v>
      </c>
      <c r="I23" s="2" cm="1">
        <f t="array" ref="I23">INDEX(products[],MATCH(orders[[#This Row],[product_id]:[product_id]],products[[product_id]:[product_id]],0),MATCH(products[[#Headers],[protein]],products[#Headers],0))</f>
        <v>1.72</v>
      </c>
      <c r="J23" s="2" cm="1">
        <f t="array" ref="J23">INDEX(products[],MATCH(orders[[#This Row],[product_id]:[product_id]],products[[product_id]:[product_id]],0),MATCH(products[[#Headers],[carbs]],products[#Headers],0))</f>
        <v>37.130000000000003</v>
      </c>
      <c r="K23" s="2" cm="1">
        <f t="array" ref="K23">INDEX(products[],MATCH(orders[[#This Row],[product_id]:[product_id]],products[[product_id]:[product_id]],0),MATCH(products[[#Headers],[fat]],products[#Headers],0))</f>
        <v>0.37</v>
      </c>
      <c r="L23" s="2" cm="1">
        <f t="array" ref="L23">_xlfn.XLOOKUP(orders[[#This Row],[product_id]:[product_id]],products[[#All],[product_id]:[product_id]],products[[#All],[price(in rupees)]],"NOT AVAILABLE",0)</f>
        <v>40</v>
      </c>
      <c r="M23" s="2">
        <f>PRODUCT(orders[[#This Row],[qty]],L23)</f>
        <v>400</v>
      </c>
    </row>
    <row r="24" spans="1:13" x14ac:dyDescent="0.3">
      <c r="A24" s="4">
        <v>1255</v>
      </c>
      <c r="B24" s="5">
        <v>45048</v>
      </c>
      <c r="C24" s="4">
        <v>50</v>
      </c>
      <c r="D24" s="4">
        <v>521</v>
      </c>
      <c r="E24" s="4">
        <v>2</v>
      </c>
      <c r="F24" s="2" t="str">
        <f>VLOOKUP(orders[[#This Row],[customer_id]],customer[#All],2,FALSE)</f>
        <v>bruce</v>
      </c>
      <c r="G24" s="2" t="str">
        <f>INDEX(products[],MATCH(orders[[#This Row],[product_id]],products[product_id],0),2)</f>
        <v>Carrot</v>
      </c>
      <c r="H24" s="2" cm="1">
        <f t="array" ref="H24">INDEX(products[],MATCH(orders[[#This Row],[product_id]:[product_id]],products[[product_id]:[product_id]],0),MATCH(products[[#Headers],[calories]],products[#Headers],0))</f>
        <v>41</v>
      </c>
      <c r="I24" s="2" cm="1">
        <f t="array" ref="I24">INDEX(products[],MATCH(orders[[#This Row],[product_id]:[product_id]],products[[product_id]:[product_id]],0),MATCH(products[[#Headers],[protein]],products[#Headers],0))</f>
        <v>0.93</v>
      </c>
      <c r="J24" s="2" cm="1">
        <f t="array" ref="J24">INDEX(products[],MATCH(orders[[#This Row],[product_id]:[product_id]],products[[product_id]:[product_id]],0),MATCH(products[[#Headers],[carbs]],products[#Headers],0))</f>
        <v>9.58</v>
      </c>
      <c r="K24" s="2" cm="1">
        <f t="array" ref="K24">INDEX(products[],MATCH(orders[[#This Row],[product_id]:[product_id]],products[[product_id]:[product_id]],0),MATCH(products[[#Headers],[fat]],products[#Headers],0))</f>
        <v>0.24</v>
      </c>
      <c r="L24" s="2" cm="1">
        <f t="array" ref="L24">_xlfn.XLOOKUP(orders[[#This Row],[product_id]:[product_id]],products[[#All],[product_id]:[product_id]],products[[#All],[price(in rupees)]],"NOT AVAILABLE",0)</f>
        <v>40</v>
      </c>
      <c r="M24" s="2">
        <f>PRODUCT(orders[[#This Row],[qty]],L24)</f>
        <v>80</v>
      </c>
    </row>
    <row r="25" spans="1:13" x14ac:dyDescent="0.3">
      <c r="A25" s="2">
        <v>1257</v>
      </c>
      <c r="B25" s="3">
        <v>45048</v>
      </c>
      <c r="C25" s="2">
        <v>11</v>
      </c>
      <c r="D25" s="2">
        <v>590</v>
      </c>
      <c r="E25" s="2">
        <v>8</v>
      </c>
      <c r="F25" s="2" t="str">
        <f>VLOOKUP(orders[[#This Row],[customer_id]],customer[#All],2,FALSE)</f>
        <v>anthony</v>
      </c>
      <c r="G25" s="2" t="str">
        <f>INDEX(products[],MATCH(orders[[#This Row],[product_id]],products[product_id],0),2)</f>
        <v>French Fries</v>
      </c>
      <c r="H25" s="2" cm="1">
        <f t="array" ref="H25">INDEX(products[],MATCH(orders[[#This Row],[product_id]:[product_id]],products[[product_id]:[product_id]],0),MATCH(products[[#Headers],[calories]],products[#Headers],0))</f>
        <v>365</v>
      </c>
      <c r="I25" s="2" cm="1">
        <f t="array" ref="I25">INDEX(products[],MATCH(orders[[#This Row],[product_id]:[product_id]],products[[product_id]:[product_id]],0),MATCH(products[[#Headers],[protein]],products[#Headers],0))</f>
        <v>4.34</v>
      </c>
      <c r="J25" s="2" cm="1">
        <f t="array" ref="J25">INDEX(products[],MATCH(orders[[#This Row],[product_id]:[product_id]],products[[product_id]:[product_id]],0),MATCH(products[[#Headers],[carbs]],products[#Headers],0))</f>
        <v>49.74</v>
      </c>
      <c r="K25" s="2" cm="1">
        <f t="array" ref="K25">INDEX(products[],MATCH(orders[[#This Row],[product_id]:[product_id]],products[[product_id]:[product_id]],0),MATCH(products[[#Headers],[fat]],products[#Headers],0))</f>
        <v>17.53</v>
      </c>
      <c r="L25" s="2" cm="1">
        <f t="array" ref="L25">_xlfn.XLOOKUP(orders[[#This Row],[product_id]:[product_id]],products[[#All],[product_id]:[product_id]],products[[#All],[price(in rupees)]],"NOT AVAILABLE",0)</f>
        <v>50</v>
      </c>
      <c r="M25" s="2">
        <f>PRODUCT(orders[[#This Row],[qty]],L25)</f>
        <v>400</v>
      </c>
    </row>
    <row r="26" spans="1:13" x14ac:dyDescent="0.3">
      <c r="A26" s="4">
        <v>1258</v>
      </c>
      <c r="B26" s="5">
        <v>45048</v>
      </c>
      <c r="C26" s="4">
        <v>34</v>
      </c>
      <c r="D26" s="4">
        <v>704</v>
      </c>
      <c r="E26" s="4">
        <v>4</v>
      </c>
      <c r="F26" s="2" t="str">
        <f>VLOOKUP(orders[[#This Row],[customer_id]],customer[#All],2,FALSE)</f>
        <v>jay</v>
      </c>
      <c r="G26" s="2" t="str">
        <f>INDEX(products[],MATCH(orders[[#This Row],[product_id]],products[product_id],0),2)</f>
        <v>Eggs</v>
      </c>
      <c r="H26" s="2" cm="1">
        <f t="array" ref="H26">INDEX(products[],MATCH(orders[[#This Row],[product_id]:[product_id]],products[[product_id]:[product_id]],0),MATCH(products[[#Headers],[calories]],products[#Headers],0))</f>
        <v>155</v>
      </c>
      <c r="I26" s="2" cm="1">
        <f t="array" ref="I26">INDEX(products[],MATCH(orders[[#This Row],[product_id]:[product_id]],products[[product_id]:[product_id]],0),MATCH(products[[#Headers],[protein]],products[#Headers],0))</f>
        <v>12.58</v>
      </c>
      <c r="J26" s="2" cm="1">
        <f t="array" ref="J26">INDEX(products[],MATCH(orders[[#This Row],[product_id]:[product_id]],products[[product_id]:[product_id]],0),MATCH(products[[#Headers],[carbs]],products[#Headers],0))</f>
        <v>0.77</v>
      </c>
      <c r="K26" s="2" cm="1">
        <f t="array" ref="K26">INDEX(products[],MATCH(orders[[#This Row],[product_id]:[product_id]],products[[product_id]:[product_id]],0),MATCH(products[[#Headers],[fat]],products[#Headers],0))</f>
        <v>10.61</v>
      </c>
      <c r="L26" s="2" cm="1">
        <f t="array" ref="L26">_xlfn.XLOOKUP(orders[[#This Row],[product_id]:[product_id]],products[[#All],[product_id]:[product_id]],products[[#All],[price(in rupees)]],"NOT AVAILABLE",0)</f>
        <v>65</v>
      </c>
      <c r="M26" s="2">
        <f>PRODUCT(orders[[#This Row],[qty]],L26)</f>
        <v>260</v>
      </c>
    </row>
    <row r="27" spans="1:13" x14ac:dyDescent="0.3">
      <c r="A27" s="2">
        <v>1273</v>
      </c>
      <c r="B27" s="3">
        <v>45079</v>
      </c>
      <c r="C27" s="2">
        <v>50</v>
      </c>
      <c r="D27" s="2">
        <v>886</v>
      </c>
      <c r="E27" s="2">
        <v>3</v>
      </c>
      <c r="F27" s="2" t="str">
        <f>VLOOKUP(orders[[#This Row],[customer_id]],customer[#All],2,FALSE)</f>
        <v>bruce</v>
      </c>
      <c r="G27" s="2" t="str">
        <f>INDEX(products[],MATCH(orders[[#This Row],[product_id]],products[product_id],0),2)</f>
        <v>Avocado</v>
      </c>
      <c r="H27" s="2" cm="1">
        <f t="array" ref="H27">INDEX(products[],MATCH(orders[[#This Row],[product_id]:[product_id]],products[[product_id]:[product_id]],0),MATCH(products[[#Headers],[calories]],products[#Headers],0))</f>
        <v>322</v>
      </c>
      <c r="I27" s="2" cm="1">
        <f t="array" ref="I27">INDEX(products[],MATCH(orders[[#This Row],[product_id]:[product_id]],products[[product_id]:[product_id]],0),MATCH(products[[#Headers],[protein]],products[#Headers],0))</f>
        <v>4.0199999999999996</v>
      </c>
      <c r="J27" s="2" cm="1">
        <f t="array" ref="J27">INDEX(products[],MATCH(orders[[#This Row],[product_id]:[product_id]],products[[product_id]:[product_id]],0),MATCH(products[[#Headers],[carbs]],products[#Headers],0))</f>
        <v>17.149999999999999</v>
      </c>
      <c r="K27" s="2" cm="1">
        <f t="array" ref="K27">INDEX(products[],MATCH(orders[[#This Row],[product_id]:[product_id]],products[[product_id]:[product_id]],0),MATCH(products[[#Headers],[fat]],products[#Headers],0))</f>
        <v>29.47</v>
      </c>
      <c r="L27" s="2" cm="1">
        <f t="array" ref="L27">_xlfn.XLOOKUP(orders[[#This Row],[product_id]:[product_id]],products[[#All],[product_id]:[product_id]],products[[#All],[price(in rupees)]],"NOT AVAILABLE",0)</f>
        <v>100</v>
      </c>
      <c r="M27" s="2">
        <f>PRODUCT(orders[[#This Row],[qty]],L27)</f>
        <v>300</v>
      </c>
    </row>
    <row r="28" spans="1:13" x14ac:dyDescent="0.3">
      <c r="A28" s="4">
        <v>1277</v>
      </c>
      <c r="B28" s="5">
        <v>45079</v>
      </c>
      <c r="C28" s="4">
        <v>34</v>
      </c>
      <c r="D28" s="4">
        <v>704</v>
      </c>
      <c r="E28" s="4">
        <v>6</v>
      </c>
      <c r="F28" s="2" t="str">
        <f>VLOOKUP(orders[[#This Row],[customer_id]],customer[#All],2,FALSE)</f>
        <v>jay</v>
      </c>
      <c r="G28" s="2" t="str">
        <f>INDEX(products[],MATCH(orders[[#This Row],[product_id]],products[product_id],0),2)</f>
        <v>Eggs</v>
      </c>
      <c r="H28" s="2" cm="1">
        <f t="array" ref="H28">INDEX(products[],MATCH(orders[[#This Row],[product_id]:[product_id]],products[[product_id]:[product_id]],0),MATCH(products[[#Headers],[calories]],products[#Headers],0))</f>
        <v>155</v>
      </c>
      <c r="I28" s="2" cm="1">
        <f t="array" ref="I28">INDEX(products[],MATCH(orders[[#This Row],[product_id]:[product_id]],products[[product_id]:[product_id]],0),MATCH(products[[#Headers],[protein]],products[#Headers],0))</f>
        <v>12.58</v>
      </c>
      <c r="J28" s="2" cm="1">
        <f t="array" ref="J28">INDEX(products[],MATCH(orders[[#This Row],[product_id]:[product_id]],products[[product_id]:[product_id]],0),MATCH(products[[#Headers],[carbs]],products[#Headers],0))</f>
        <v>0.77</v>
      </c>
      <c r="K28" s="2" cm="1">
        <f t="array" ref="K28">INDEX(products[],MATCH(orders[[#This Row],[product_id]:[product_id]],products[[product_id]:[product_id]],0),MATCH(products[[#Headers],[fat]],products[#Headers],0))</f>
        <v>10.61</v>
      </c>
      <c r="L28" s="2" cm="1">
        <f t="array" ref="L28">_xlfn.XLOOKUP(orders[[#This Row],[product_id]:[product_id]],products[[#All],[product_id]:[product_id]],products[[#All],[price(in rupees)]],"NOT AVAILABLE",0)</f>
        <v>65</v>
      </c>
      <c r="M28" s="2">
        <f>PRODUCT(orders[[#This Row],[qty]],L28)</f>
        <v>390</v>
      </c>
    </row>
    <row r="29" spans="1:13" x14ac:dyDescent="0.3">
      <c r="A29" s="2">
        <v>1289</v>
      </c>
      <c r="B29" s="3">
        <v>45079</v>
      </c>
      <c r="C29" s="2">
        <v>19</v>
      </c>
      <c r="D29" s="2">
        <v>811</v>
      </c>
      <c r="E29" s="2">
        <v>6</v>
      </c>
      <c r="F29" s="2" t="str">
        <f>VLOOKUP(orders[[#This Row],[customer_id]],customer[#All],2,FALSE)</f>
        <v>ahmed</v>
      </c>
      <c r="G29" s="2" t="str">
        <f>INDEX(products[],MATCH(orders[[#This Row],[product_id]],products[product_id],0),2)</f>
        <v>Celery</v>
      </c>
      <c r="H29" s="2" cm="1">
        <f t="array" ref="H29">INDEX(products[],MATCH(orders[[#This Row],[product_id]:[product_id]],products[[product_id]:[product_id]],0),MATCH(products[[#Headers],[calories]],products[#Headers],0))</f>
        <v>16</v>
      </c>
      <c r="I29" s="2" cm="1">
        <f t="array" ref="I29">INDEX(products[],MATCH(orders[[#This Row],[product_id]:[product_id]],products[[product_id]:[product_id]],0),MATCH(products[[#Headers],[protein]],products[#Headers],0))</f>
        <v>0.69</v>
      </c>
      <c r="J29" s="2" cm="1">
        <f t="array" ref="J29">INDEX(products[],MATCH(orders[[#This Row],[product_id]:[product_id]],products[[product_id]:[product_id]],0),MATCH(products[[#Headers],[carbs]],products[#Headers],0))</f>
        <v>3.06</v>
      </c>
      <c r="K29" s="2" cm="1">
        <f t="array" ref="K29">INDEX(products[],MATCH(orders[[#This Row],[product_id]:[product_id]],products[[product_id]:[product_id]],0),MATCH(products[[#Headers],[fat]],products[#Headers],0))</f>
        <v>0.17</v>
      </c>
      <c r="L29" s="2" cm="1">
        <f t="array" ref="L29">_xlfn.XLOOKUP(orders[[#This Row],[product_id]:[product_id]],products[[#All],[product_id]:[product_id]],products[[#All],[price(in rupees)]],"NOT AVAILABLE",0)</f>
        <v>50</v>
      </c>
      <c r="M29" s="2">
        <f>PRODUCT(orders[[#This Row],[qty]],L29)</f>
        <v>300</v>
      </c>
    </row>
    <row r="30" spans="1:13" x14ac:dyDescent="0.3">
      <c r="A30" s="4">
        <v>1290</v>
      </c>
      <c r="B30" s="5">
        <v>45079</v>
      </c>
      <c r="C30" s="4">
        <v>35</v>
      </c>
      <c r="D30" s="4">
        <v>600</v>
      </c>
      <c r="E30" s="4">
        <v>5</v>
      </c>
      <c r="F30" s="2" t="str">
        <f>VLOOKUP(orders[[#This Row],[customer_id]],customer[#All],2,FALSE)</f>
        <v>mike</v>
      </c>
      <c r="G30" s="2" t="str">
        <f>INDEX(products[],MATCH(orders[[#This Row],[product_id]],products[product_id],0),2)</f>
        <v>Grapefruit</v>
      </c>
      <c r="H30" s="2" cm="1">
        <f t="array" ref="H30">INDEX(products[],MATCH(orders[[#This Row],[product_id]:[product_id]],products[[product_id]:[product_id]],0),MATCH(products[[#Headers],[calories]],products[#Headers],0))</f>
        <v>42</v>
      </c>
      <c r="I30" s="2" cm="1">
        <f t="array" ref="I30">INDEX(products[],MATCH(orders[[#This Row],[product_id]:[product_id]],products[[product_id]:[product_id]],0),MATCH(products[[#Headers],[protein]],products[#Headers],0))</f>
        <v>0.79</v>
      </c>
      <c r="J30" s="2" cm="1">
        <f t="array" ref="J30">INDEX(products[],MATCH(orders[[#This Row],[product_id]:[product_id]],products[[product_id]:[product_id]],0),MATCH(products[[#Headers],[carbs]],products[#Headers],0))</f>
        <v>10.66</v>
      </c>
      <c r="K30" s="2" cm="1">
        <f t="array" ref="K30">INDEX(products[],MATCH(orders[[#This Row],[product_id]:[product_id]],products[[product_id]:[product_id]],0),MATCH(products[[#Headers],[fat]],products[#Headers],0))</f>
        <v>0.14000000000000001</v>
      </c>
      <c r="L30" s="2" cm="1">
        <f t="array" ref="L30">_xlfn.XLOOKUP(orders[[#This Row],[product_id]:[product_id]],products[[#All],[product_id]:[product_id]],products[[#All],[price(in rupees)]],"NOT AVAILABLE",0)</f>
        <v>20</v>
      </c>
      <c r="M30" s="2">
        <f>PRODUCT(orders[[#This Row],[qty]],L30)</f>
        <v>100</v>
      </c>
    </row>
    <row r="31" spans="1:13" x14ac:dyDescent="0.3">
      <c r="A31" s="2">
        <v>1292</v>
      </c>
      <c r="B31" s="3">
        <v>45079</v>
      </c>
      <c r="C31" s="2">
        <v>14</v>
      </c>
      <c r="D31" s="2">
        <v>804</v>
      </c>
      <c r="E31" s="2">
        <v>2</v>
      </c>
      <c r="F31" s="2" t="str">
        <f>VLOOKUP(orders[[#This Row],[customer_id]],customer[#All],2,FALSE)</f>
        <v>ravi</v>
      </c>
      <c r="G31" s="2" t="str">
        <f>INDEX(products[],MATCH(orders[[#This Row],[product_id]],products[product_id],0),2)</f>
        <v>Broccoli</v>
      </c>
      <c r="H31" s="2" cm="1">
        <f t="array" ref="H31">INDEX(products[],MATCH(orders[[#This Row],[product_id]:[product_id]],products[[product_id]:[product_id]],0),MATCH(products[[#Headers],[calories]],products[#Headers],0))</f>
        <v>34</v>
      </c>
      <c r="I31" s="2" cm="1">
        <f t="array" ref="I31">INDEX(products[],MATCH(orders[[#This Row],[product_id]:[product_id]],products[[product_id]:[product_id]],0),MATCH(products[[#Headers],[protein]],products[#Headers],0))</f>
        <v>2.82</v>
      </c>
      <c r="J31" s="2" cm="1">
        <f t="array" ref="J31">INDEX(products[],MATCH(orders[[#This Row],[product_id]:[product_id]],products[[product_id]:[product_id]],0),MATCH(products[[#Headers],[carbs]],products[#Headers],0))</f>
        <v>6.64</v>
      </c>
      <c r="K31" s="2" cm="1">
        <f t="array" ref="K31">INDEX(products[],MATCH(orders[[#This Row],[product_id]:[product_id]],products[[product_id]:[product_id]],0),MATCH(products[[#Headers],[fat]],products[#Headers],0))</f>
        <v>0.37</v>
      </c>
      <c r="L31" s="2" cm="1">
        <f t="array" ref="L31">_xlfn.XLOOKUP(orders[[#This Row],[product_id]:[product_id]],products[[#All],[product_id]:[product_id]],products[[#All],[price(in rupees)]],"NOT AVAILABLE",0)</f>
        <v>30</v>
      </c>
      <c r="M31" s="2">
        <f>PRODUCT(orders[[#This Row],[qty]],L31)</f>
        <v>60</v>
      </c>
    </row>
    <row r="32" spans="1:13" x14ac:dyDescent="0.3">
      <c r="A32" s="4">
        <v>1294</v>
      </c>
      <c r="B32" s="5">
        <v>45109</v>
      </c>
      <c r="C32" s="4">
        <v>19</v>
      </c>
      <c r="D32" s="4">
        <v>651</v>
      </c>
      <c r="E32" s="4">
        <v>3</v>
      </c>
      <c r="F32" s="2" t="str">
        <f>VLOOKUP(orders[[#This Row],[customer_id]],customer[#All],2,FALSE)</f>
        <v>ahmed</v>
      </c>
      <c r="G32" s="2" t="str">
        <f>INDEX(products[],MATCH(orders[[#This Row],[product_id]],products[product_id],0),2)</f>
        <v>Banana</v>
      </c>
      <c r="H32" s="2" cm="1">
        <f t="array" ref="H32">INDEX(products[],MATCH(orders[[#This Row],[product_id]:[product_id]],products[[product_id]:[product_id]],0),MATCH(products[[#Headers],[calories]],products[#Headers],0))</f>
        <v>89</v>
      </c>
      <c r="I32" s="2" cm="1">
        <f t="array" ref="I32">INDEX(products[],MATCH(orders[[#This Row],[product_id]:[product_id]],products[[product_id]:[product_id]],0),MATCH(products[[#Headers],[protein]],products[#Headers],0))</f>
        <v>1.0900000000000001</v>
      </c>
      <c r="J32" s="2" cm="1">
        <f t="array" ref="J32">INDEX(products[],MATCH(orders[[#This Row],[product_id]:[product_id]],products[[product_id]:[product_id]],0),MATCH(products[[#Headers],[carbs]],products[#Headers],0))</f>
        <v>22.8</v>
      </c>
      <c r="K32" s="2" cm="1">
        <f t="array" ref="K32">INDEX(products[],MATCH(orders[[#This Row],[product_id]:[product_id]],products[[product_id]:[product_id]],0),MATCH(products[[#Headers],[fat]],products[#Headers],0))</f>
        <v>0.33</v>
      </c>
      <c r="L32" s="2" cm="1">
        <f t="array" ref="L32">_xlfn.XLOOKUP(orders[[#This Row],[product_id]:[product_id]],products[[#All],[product_id]:[product_id]],products[[#All],[price(in rupees)]],"NOT AVAILABLE",0)</f>
        <v>80</v>
      </c>
      <c r="M32" s="2">
        <f>PRODUCT(orders[[#This Row],[qty]],L32)</f>
        <v>240</v>
      </c>
    </row>
    <row r="33" spans="1:13" x14ac:dyDescent="0.3">
      <c r="A33" s="2">
        <v>1295</v>
      </c>
      <c r="B33" s="3">
        <v>45109</v>
      </c>
      <c r="C33" s="2">
        <v>14</v>
      </c>
      <c r="D33" s="2">
        <v>521</v>
      </c>
      <c r="E33" s="2">
        <v>4</v>
      </c>
      <c r="F33" s="2" t="str">
        <f>VLOOKUP(orders[[#This Row],[customer_id]],customer[#All],2,FALSE)</f>
        <v>ravi</v>
      </c>
      <c r="G33" s="2" t="str">
        <f>INDEX(products[],MATCH(orders[[#This Row],[product_id]],products[product_id],0),2)</f>
        <v>Carrot</v>
      </c>
      <c r="H33" s="2" cm="1">
        <f t="array" ref="H33">INDEX(products[],MATCH(orders[[#This Row],[product_id]:[product_id]],products[[product_id]:[product_id]],0),MATCH(products[[#Headers],[calories]],products[#Headers],0))</f>
        <v>41</v>
      </c>
      <c r="I33" s="2" cm="1">
        <f t="array" ref="I33">INDEX(products[],MATCH(orders[[#This Row],[product_id]:[product_id]],products[[product_id]:[product_id]],0),MATCH(products[[#Headers],[protein]],products[#Headers],0))</f>
        <v>0.93</v>
      </c>
      <c r="J33" s="2" cm="1">
        <f t="array" ref="J33">INDEX(products[],MATCH(orders[[#This Row],[product_id]:[product_id]],products[[product_id]:[product_id]],0),MATCH(products[[#Headers],[carbs]],products[#Headers],0))</f>
        <v>9.58</v>
      </c>
      <c r="K33" s="2" cm="1">
        <f t="array" ref="K33">INDEX(products[],MATCH(orders[[#This Row],[product_id]:[product_id]],products[[product_id]:[product_id]],0),MATCH(products[[#Headers],[fat]],products[#Headers],0))</f>
        <v>0.24</v>
      </c>
      <c r="L33" s="2" cm="1">
        <f t="array" ref="L33">_xlfn.XLOOKUP(orders[[#This Row],[product_id]:[product_id]],products[[#All],[product_id]:[product_id]],products[[#All],[price(in rupees)]],"NOT AVAILABLE",0)</f>
        <v>40</v>
      </c>
      <c r="M33" s="2">
        <f>PRODUCT(orders[[#This Row],[qty]],L33)</f>
        <v>160</v>
      </c>
    </row>
    <row r="34" spans="1:13" x14ac:dyDescent="0.3">
      <c r="A34" s="4">
        <v>1297</v>
      </c>
      <c r="B34" s="5">
        <v>45109</v>
      </c>
      <c r="C34" s="4">
        <v>35</v>
      </c>
      <c r="D34" s="4">
        <v>628</v>
      </c>
      <c r="E34" s="4">
        <v>9</v>
      </c>
      <c r="F34" s="2" t="str">
        <f>VLOOKUP(orders[[#This Row],[customer_id]],customer[#All],2,FALSE)</f>
        <v>mike</v>
      </c>
      <c r="G34" s="2" t="str">
        <f>INDEX(products[],MATCH(orders[[#This Row],[product_id]],products[product_id],0),2)</f>
        <v>Fish</v>
      </c>
      <c r="H34" s="2" cm="1">
        <f t="array" ref="H34">INDEX(products[],MATCH(orders[[#This Row],[product_id]:[product_id]],products[[product_id]:[product_id]],0),MATCH(products[[#Headers],[calories]],products[#Headers],0))</f>
        <v>206</v>
      </c>
      <c r="I34" s="2" cm="1">
        <f t="array" ref="I34">INDEX(products[],MATCH(orders[[#This Row],[product_id]:[product_id]],products[[product_id]:[product_id]],0),MATCH(products[[#Headers],[protein]],products[#Headers],0))</f>
        <v>20.260000000000002</v>
      </c>
      <c r="J34" s="2" cm="1">
        <f t="array" ref="J34">INDEX(products[],MATCH(orders[[#This Row],[product_id]:[product_id]],products[[product_id]:[product_id]],0),MATCH(products[[#Headers],[carbs]],products[#Headers],0))</f>
        <v>0</v>
      </c>
      <c r="K34" s="2" cm="1">
        <f t="array" ref="K34">INDEX(products[],MATCH(orders[[#This Row],[product_id]:[product_id]],products[[product_id]:[product_id]],0),MATCH(products[[#Headers],[fat]],products[#Headers],0))</f>
        <v>13.92</v>
      </c>
      <c r="L34" s="2" cm="1">
        <f t="array" ref="L34">_xlfn.XLOOKUP(orders[[#This Row],[product_id]:[product_id]],products[[#All],[product_id]:[product_id]],products[[#All],[price(in rupees)]],"NOT AVAILABLE",0)</f>
        <v>120</v>
      </c>
      <c r="M34" s="2">
        <f>PRODUCT(orders[[#This Row],[qty]],L34)</f>
        <v>1080</v>
      </c>
    </row>
    <row r="35" spans="1:13" x14ac:dyDescent="0.3">
      <c r="A35" s="4">
        <v>1300</v>
      </c>
      <c r="B35" s="5">
        <v>45109</v>
      </c>
      <c r="C35" s="4">
        <v>35</v>
      </c>
      <c r="D35" s="4">
        <v>797</v>
      </c>
      <c r="E35" s="4">
        <v>4</v>
      </c>
      <c r="F35" s="2" t="str">
        <f>VLOOKUP(orders[[#This Row],[customer_id]],customer[#All],2,FALSE)</f>
        <v>mike</v>
      </c>
      <c r="G35" s="2" t="str">
        <f>INDEX(products[],MATCH(orders[[#This Row],[product_id]],products[product_id],0),2)</f>
        <v>Cheese</v>
      </c>
      <c r="H35" s="2" cm="1">
        <f t="array" ref="H35">INDEX(products[],MATCH(orders[[#This Row],[product_id]:[product_id]],products[[product_id]:[product_id]],0),MATCH(products[[#Headers],[calories]],products[#Headers],0))</f>
        <v>402</v>
      </c>
      <c r="I35" s="2" cm="1">
        <f t="array" ref="I35">INDEX(products[],MATCH(orders[[#This Row],[product_id]:[product_id]],products[[product_id]:[product_id]],0),MATCH(products[[#Headers],[protein]],products[#Headers],0))</f>
        <v>25.09</v>
      </c>
      <c r="J35" s="2" cm="1">
        <f t="array" ref="J35">INDEX(products[],MATCH(orders[[#This Row],[product_id]:[product_id]],products[[product_id]:[product_id]],0),MATCH(products[[#Headers],[carbs]],products[#Headers],0))</f>
        <v>3.09</v>
      </c>
      <c r="K35" s="2" cm="1">
        <f t="array" ref="K35">INDEX(products[],MATCH(orders[[#This Row],[product_id]:[product_id]],products[[product_id]:[product_id]],0),MATCH(products[[#Headers],[fat]],products[#Headers],0))</f>
        <v>33.82</v>
      </c>
      <c r="L35" s="2" cm="1">
        <f t="array" ref="L35">_xlfn.XLOOKUP(orders[[#This Row],[product_id]:[product_id]],products[[#All],[product_id]:[product_id]],products[[#All],[price(in rupees)]],"NOT AVAILABLE",0)</f>
        <v>80</v>
      </c>
      <c r="M35" s="2">
        <f>PRODUCT(orders[[#This Row],[qty]],L35)</f>
        <v>320</v>
      </c>
    </row>
    <row r="36" spans="1:13" x14ac:dyDescent="0.3">
      <c r="A36" s="2">
        <v>1302</v>
      </c>
      <c r="B36" s="3">
        <v>45109</v>
      </c>
      <c r="C36" s="2">
        <v>34</v>
      </c>
      <c r="D36" s="2">
        <v>328</v>
      </c>
      <c r="E36" s="2">
        <v>3</v>
      </c>
      <c r="F36" s="2" t="str">
        <f>VLOOKUP(orders[[#This Row],[customer_id]],customer[#All],2,FALSE)</f>
        <v>jay</v>
      </c>
      <c r="G36" s="2" t="str">
        <f>INDEX(products[],MATCH(orders[[#This Row],[product_id]],products[product_id],0),2)</f>
        <v>Pasta</v>
      </c>
      <c r="H36" s="2" cm="1">
        <f t="array" ref="H36">INDEX(products[],MATCH(orders[[#This Row],[product_id]:[product_id]],products[[product_id]:[product_id]],0),MATCH(products[[#Headers],[calories]],products[#Headers],0))</f>
        <v>131</v>
      </c>
      <c r="I36" s="2" cm="1">
        <f t="array" ref="I36">INDEX(products[],MATCH(orders[[#This Row],[product_id]:[product_id]],products[[product_id]:[product_id]],0),MATCH(products[[#Headers],[protein]],products[#Headers],0))</f>
        <v>5.47</v>
      </c>
      <c r="J36" s="2" cm="1">
        <f t="array" ref="J36">INDEX(products[],MATCH(orders[[#This Row],[product_id]:[product_id]],products[[product_id]:[product_id]],0),MATCH(products[[#Headers],[carbs]],products[#Headers],0))</f>
        <v>25.77</v>
      </c>
      <c r="K36" s="2" cm="1">
        <f t="array" ref="K36">INDEX(products[],MATCH(orders[[#This Row],[product_id]:[product_id]],products[[product_id]:[product_id]],0),MATCH(products[[#Headers],[fat]],products[#Headers],0))</f>
        <v>1.03</v>
      </c>
      <c r="L36" s="2" cm="1">
        <f t="array" ref="L36">_xlfn.XLOOKUP(orders[[#This Row],[product_id]:[product_id]],products[[#All],[product_id]:[product_id]],products[[#All],[price(in rupees)]],"NOT AVAILABLE",0)</f>
        <v>60</v>
      </c>
      <c r="M36" s="2">
        <f>PRODUCT(orders[[#This Row],[qty]],L36)</f>
        <v>180</v>
      </c>
    </row>
    <row r="37" spans="1:13" x14ac:dyDescent="0.3">
      <c r="A37" s="4">
        <v>1309</v>
      </c>
      <c r="B37" s="5">
        <v>45140</v>
      </c>
      <c r="C37" s="4">
        <v>34</v>
      </c>
      <c r="D37" s="4">
        <v>163</v>
      </c>
      <c r="E37" s="4" t="s">
        <v>33</v>
      </c>
      <c r="F37" s="2" t="str">
        <f>VLOOKUP(orders[[#This Row],[customer_id]],customer[#All],2,FALSE)</f>
        <v>jay</v>
      </c>
      <c r="G37" s="2" t="str">
        <f>INDEX(products[],MATCH(orders[[#This Row],[product_id]],products[product_id],0),2)</f>
        <v>Grape Juice</v>
      </c>
      <c r="H37" s="2" cm="1">
        <f t="array" ref="H37">INDEX(products[],MATCH(orders[[#This Row],[product_id]:[product_id]],products[[product_id]:[product_id]],0),MATCH(products[[#Headers],[calories]],products[#Headers],0))</f>
        <v>152</v>
      </c>
      <c r="I37" s="2" cm="1">
        <f t="array" ref="I37">INDEX(products[],MATCH(orders[[#This Row],[product_id]:[product_id]],products[[product_id]:[product_id]],0),MATCH(products[[#Headers],[protein]],products[#Headers],0))</f>
        <v>1.72</v>
      </c>
      <c r="J37" s="2" cm="1">
        <f t="array" ref="J37">INDEX(products[],MATCH(orders[[#This Row],[product_id]:[product_id]],products[[product_id]:[product_id]],0),MATCH(products[[#Headers],[carbs]],products[#Headers],0))</f>
        <v>37.130000000000003</v>
      </c>
      <c r="K37" s="2" cm="1">
        <f t="array" ref="K37">INDEX(products[],MATCH(orders[[#This Row],[product_id]:[product_id]],products[[product_id]:[product_id]],0),MATCH(products[[#Headers],[fat]],products[#Headers],0))</f>
        <v>0.37</v>
      </c>
      <c r="L37" s="2" cm="1">
        <f t="array" ref="L37">_xlfn.XLOOKUP(orders[[#This Row],[product_id]:[product_id]],products[[#All],[product_id]:[product_id]],products[[#All],[price(in rupees)]],"NOT AVAILABLE",0)</f>
        <v>40</v>
      </c>
      <c r="M37" s="2">
        <f>PRODUCT(orders[[#This Row],[qty]],L37)</f>
        <v>40</v>
      </c>
    </row>
    <row r="38" spans="1:13" x14ac:dyDescent="0.3">
      <c r="A38" s="2">
        <v>1310</v>
      </c>
      <c r="B38" s="3">
        <v>45140</v>
      </c>
      <c r="C38" s="2">
        <v>79</v>
      </c>
      <c r="D38" s="2">
        <v>484</v>
      </c>
      <c r="E38" s="2">
        <v>3</v>
      </c>
      <c r="F38" s="2" t="str">
        <f>VLOOKUP(orders[[#This Row],[customer_id]],customer[#All],2,FALSE)</f>
        <v>tim</v>
      </c>
      <c r="G38" s="2" t="str">
        <f>INDEX(products[],MATCH(orders[[#This Row],[product_id]],products[product_id],0),2)</f>
        <v>Hamburger</v>
      </c>
      <c r="H38" s="2" cm="1">
        <f t="array" ref="H38">INDEX(products[],MATCH(orders[[#This Row],[product_id]:[product_id]],products[[product_id]:[product_id]],0),MATCH(products[[#Headers],[calories]],products[#Headers],0))</f>
        <v>250</v>
      </c>
      <c r="I38" s="2" cm="1">
        <f t="array" ref="I38">INDEX(products[],MATCH(orders[[#This Row],[product_id]:[product_id]],products[[product_id]:[product_id]],0),MATCH(products[[#Headers],[protein]],products[#Headers],0))</f>
        <v>13.29</v>
      </c>
      <c r="J38" s="2" cm="1">
        <f t="array" ref="J38">INDEX(products[],MATCH(orders[[#This Row],[product_id]:[product_id]],products[[product_id]:[product_id]],0),MATCH(products[[#Headers],[carbs]],products[#Headers],0))</f>
        <v>17.32</v>
      </c>
      <c r="K38" s="2" cm="1">
        <f t="array" ref="K38">INDEX(products[],MATCH(orders[[#This Row],[product_id]:[product_id]],products[[product_id]:[product_id]],0),MATCH(products[[#Headers],[fat]],products[#Headers],0))</f>
        <v>14.62</v>
      </c>
      <c r="L38" s="2" cm="1">
        <f t="array" ref="L38">_xlfn.XLOOKUP(orders[[#This Row],[product_id]:[product_id]],products[[#All],[product_id]:[product_id]],products[[#All],[price(in rupees)]],"NOT AVAILABLE",0)</f>
        <v>70</v>
      </c>
      <c r="M38" s="2">
        <f>PRODUCT(orders[[#This Row],[qty]],L38)</f>
        <v>210</v>
      </c>
    </row>
    <row r="39" spans="1:13" x14ac:dyDescent="0.3">
      <c r="A39" s="4">
        <v>1318</v>
      </c>
      <c r="B39" s="5">
        <v>45140</v>
      </c>
      <c r="C39" s="4">
        <v>29</v>
      </c>
      <c r="D39" s="4">
        <v>794</v>
      </c>
      <c r="E39" s="4">
        <v>3</v>
      </c>
      <c r="F39" s="2" t="str">
        <f>VLOOKUP(orders[[#This Row],[customer_id]],customer[#All],2,FALSE)</f>
        <v>john</v>
      </c>
      <c r="G39" s="2" t="str">
        <f>INDEX(products[],MATCH(orders[[#This Row],[product_id]],products[product_id],0),2)</f>
        <v>Grilled Cheese</v>
      </c>
      <c r="H39" s="2" cm="1">
        <f t="array" ref="H39">INDEX(products[],MATCH(orders[[#This Row],[product_id]:[product_id]],products[[product_id]:[product_id]],0),MATCH(products[[#Headers],[calories]],products[#Headers],0))</f>
        <v>440</v>
      </c>
      <c r="I39" s="2" cm="1">
        <f t="array" ref="I39">INDEX(products[],MATCH(orders[[#This Row],[product_id]:[product_id]],products[[product_id]:[product_id]],0),MATCH(products[[#Headers],[protein]],products[#Headers],0))</f>
        <v>21.73</v>
      </c>
      <c r="J39" s="2" cm="1">
        <f t="array" ref="J39">INDEX(products[],MATCH(orders[[#This Row],[product_id]:[product_id]],products[[product_id]:[product_id]],0),MATCH(products[[#Headers],[carbs]],products[#Headers],0))</f>
        <v>33.46</v>
      </c>
      <c r="K39" s="2" cm="1">
        <f t="array" ref="K39">INDEX(products[],MATCH(orders[[#This Row],[product_id]:[product_id]],products[[product_id]:[product_id]],0),MATCH(products[[#Headers],[fat]],products[#Headers],0))</f>
        <v>26.27</v>
      </c>
      <c r="L39" s="2" cm="1">
        <f t="array" ref="L39">_xlfn.XLOOKUP(orders[[#This Row],[product_id]:[product_id]],products[[#All],[product_id]:[product_id]],products[[#All],[price(in rupees)]],"NOT AVAILABLE",0)</f>
        <v>100</v>
      </c>
      <c r="M39" s="2">
        <f>PRODUCT(orders[[#This Row],[qty]],L39)</f>
        <v>300</v>
      </c>
    </row>
    <row r="40" spans="1:13" x14ac:dyDescent="0.3">
      <c r="A40" s="2">
        <v>1319</v>
      </c>
      <c r="B40" s="3">
        <v>45140</v>
      </c>
      <c r="C40" s="2">
        <v>14</v>
      </c>
      <c r="D40" s="2">
        <v>521</v>
      </c>
      <c r="E40" s="2">
        <v>6</v>
      </c>
      <c r="F40" s="2" t="str">
        <f>VLOOKUP(orders[[#This Row],[customer_id]],customer[#All],2,FALSE)</f>
        <v>ravi</v>
      </c>
      <c r="G40" s="2" t="str">
        <f>INDEX(products[],MATCH(orders[[#This Row],[product_id]],products[product_id],0),2)</f>
        <v>Carrot</v>
      </c>
      <c r="H40" s="2" cm="1">
        <f t="array" ref="H40">INDEX(products[],MATCH(orders[[#This Row],[product_id]:[product_id]],products[[product_id]:[product_id]],0),MATCH(products[[#Headers],[calories]],products[#Headers],0))</f>
        <v>41</v>
      </c>
      <c r="I40" s="2" cm="1">
        <f t="array" ref="I40">INDEX(products[],MATCH(orders[[#This Row],[product_id]:[product_id]],products[[product_id]:[product_id]],0),MATCH(products[[#Headers],[protein]],products[#Headers],0))</f>
        <v>0.93</v>
      </c>
      <c r="J40" s="2" cm="1">
        <f t="array" ref="J40">INDEX(products[],MATCH(orders[[#This Row],[product_id]:[product_id]],products[[product_id]:[product_id]],0),MATCH(products[[#Headers],[carbs]],products[#Headers],0))</f>
        <v>9.58</v>
      </c>
      <c r="K40" s="2" cm="1">
        <f t="array" ref="K40">INDEX(products[],MATCH(orders[[#This Row],[product_id]:[product_id]],products[[product_id]:[product_id]],0),MATCH(products[[#Headers],[fat]],products[#Headers],0))</f>
        <v>0.24</v>
      </c>
      <c r="L40" s="2" cm="1">
        <f t="array" ref="L40">_xlfn.XLOOKUP(orders[[#This Row],[product_id]:[product_id]],products[[#All],[product_id]:[product_id]],products[[#All],[price(in rupees)]],"NOT AVAILABLE",0)</f>
        <v>40</v>
      </c>
      <c r="M40" s="2">
        <f>PRODUCT(orders[[#This Row],[qty]],L40)</f>
        <v>240</v>
      </c>
    </row>
    <row r="41" spans="1:13" x14ac:dyDescent="0.3">
      <c r="A41" s="4">
        <v>1321</v>
      </c>
      <c r="B41" s="5">
        <v>45140</v>
      </c>
      <c r="C41" s="4">
        <v>21</v>
      </c>
      <c r="D41" s="4">
        <v>594</v>
      </c>
      <c r="E41" s="4">
        <v>7</v>
      </c>
      <c r="F41" s="2" t="str">
        <f>VLOOKUP(orders[[#This Row],[customer_id]],customer[#All],2,FALSE)</f>
        <v>lisa</v>
      </c>
      <c r="G41" s="2" t="str">
        <f>INDEX(products[],MATCH(orders[[#This Row],[product_id]],products[product_id],0),2)</f>
        <v>Chicken</v>
      </c>
      <c r="H41" s="2" cm="1">
        <f t="array" ref="H41">INDEX(products[],MATCH(orders[[#This Row],[product_id]:[product_id]],products[[product_id]:[product_id]],0),MATCH(products[[#Headers],[calories]],products[#Headers],0))</f>
        <v>335</v>
      </c>
      <c r="I41" s="2" cm="1">
        <f t="array" ref="I41">INDEX(products[],MATCH(orders[[#This Row],[product_id]:[product_id]],products[[product_id]:[product_id]],0),MATCH(products[[#Headers],[protein]],products[#Headers],0))</f>
        <v>31.02</v>
      </c>
      <c r="J41" s="2" cm="1">
        <f t="array" ref="J41">INDEX(products[],MATCH(orders[[#This Row],[product_id]:[product_id]],products[[product_id]:[product_id]],0),MATCH(products[[#Headers],[carbs]],products[#Headers],0))</f>
        <v>0</v>
      </c>
      <c r="K41" s="2" cm="1">
        <f t="array" ref="K41">INDEX(products[],MATCH(orders[[#This Row],[product_id]:[product_id]],products[[product_id]:[product_id]],0),MATCH(products[[#Headers],[fat]],products[#Headers],0))</f>
        <v>23.11</v>
      </c>
      <c r="L41" s="2" cm="1">
        <f t="array" ref="L41">_xlfn.XLOOKUP(orders[[#This Row],[product_id]:[product_id]],products[[#All],[product_id]:[product_id]],products[[#All],[price(in rupees)]],"NOT AVAILABLE",0)</f>
        <v>250</v>
      </c>
      <c r="M41" s="2">
        <f>PRODUCT(orders[[#This Row],[qty]],L41)</f>
        <v>1750</v>
      </c>
    </row>
    <row r="42" spans="1:13" x14ac:dyDescent="0.3">
      <c r="A42" s="2">
        <v>1323</v>
      </c>
      <c r="B42" s="3">
        <v>45171</v>
      </c>
      <c r="C42" s="2">
        <v>79</v>
      </c>
      <c r="D42" s="2">
        <v>646</v>
      </c>
      <c r="E42" s="2">
        <v>9</v>
      </c>
      <c r="F42" s="2" t="str">
        <f>VLOOKUP(orders[[#This Row],[customer_id]],customer[#All],2,FALSE)</f>
        <v>tim</v>
      </c>
      <c r="G42" s="2" t="str">
        <f>INDEX(products[],MATCH(orders[[#This Row],[product_id]],products[product_id],0),2)</f>
        <v>Apple</v>
      </c>
      <c r="H42" s="2" cm="1">
        <f t="array" ref="H42">INDEX(products[],MATCH(orders[[#This Row],[product_id]:[product_id]],products[[product_id]:[product_id]],0),MATCH(products[[#Headers],[calories]],products[#Headers],0))</f>
        <v>52</v>
      </c>
      <c r="I42" s="2" cm="1">
        <f t="array" ref="I42">INDEX(products[],MATCH(orders[[#This Row],[product_id]:[product_id]],products[[product_id]:[product_id]],0),MATCH(products[[#Headers],[protein]],products[#Headers],0))</f>
        <v>0.26</v>
      </c>
      <c r="J42" s="2" cm="1">
        <f t="array" ref="J42">INDEX(products[],MATCH(orders[[#This Row],[product_id]:[product_id]],products[[product_id]:[product_id]],0),MATCH(products[[#Headers],[carbs]],products[#Headers],0))</f>
        <v>13.8</v>
      </c>
      <c r="K42" s="2" cm="1">
        <f t="array" ref="K42">INDEX(products[],MATCH(orders[[#This Row],[product_id]:[product_id]],products[[product_id]:[product_id]],0),MATCH(products[[#Headers],[fat]],products[#Headers],0))</f>
        <v>0.17</v>
      </c>
      <c r="L42" s="2" cm="1">
        <f t="array" ref="L42">_xlfn.XLOOKUP(orders[[#This Row],[product_id]:[product_id]],products[[#All],[product_id]:[product_id]],products[[#All],[price(in rupees)]],"NOT AVAILABLE",0)</f>
        <v>200</v>
      </c>
      <c r="M42" s="2">
        <f>PRODUCT(orders[[#This Row],[qty]],L42)</f>
        <v>1800</v>
      </c>
    </row>
    <row r="43" spans="1:13" x14ac:dyDescent="0.3">
      <c r="A43" s="4">
        <v>1324</v>
      </c>
      <c r="B43" s="5">
        <v>45171</v>
      </c>
      <c r="C43" s="4">
        <v>19</v>
      </c>
      <c r="D43" s="4">
        <v>594</v>
      </c>
      <c r="E43" s="4">
        <v>8</v>
      </c>
      <c r="F43" s="2" t="str">
        <f>VLOOKUP(orders[[#This Row],[customer_id]],customer[#All],2,FALSE)</f>
        <v>ahmed</v>
      </c>
      <c r="G43" s="2" t="str">
        <f>INDEX(products[],MATCH(orders[[#This Row],[product_id]],products[product_id],0),2)</f>
        <v>Chicken</v>
      </c>
      <c r="H43" s="2" cm="1">
        <f t="array" ref="H43">INDEX(products[],MATCH(orders[[#This Row],[product_id]:[product_id]],products[[product_id]:[product_id]],0),MATCH(products[[#Headers],[calories]],products[#Headers],0))</f>
        <v>335</v>
      </c>
      <c r="I43" s="2" cm="1">
        <f t="array" ref="I43">INDEX(products[],MATCH(orders[[#This Row],[product_id]:[product_id]],products[[product_id]:[product_id]],0),MATCH(products[[#Headers],[protein]],products[#Headers],0))</f>
        <v>31.02</v>
      </c>
      <c r="J43" s="2" cm="1">
        <f t="array" ref="J43">INDEX(products[],MATCH(orders[[#This Row],[product_id]:[product_id]],products[[product_id]:[product_id]],0),MATCH(products[[#Headers],[carbs]],products[#Headers],0))</f>
        <v>0</v>
      </c>
      <c r="K43" s="2" cm="1">
        <f t="array" ref="K43">INDEX(products[],MATCH(orders[[#This Row],[product_id]:[product_id]],products[[product_id]:[product_id]],0),MATCH(products[[#Headers],[fat]],products[#Headers],0))</f>
        <v>23.11</v>
      </c>
      <c r="L43" s="2" cm="1">
        <f t="array" ref="L43">_xlfn.XLOOKUP(orders[[#This Row],[product_id]:[product_id]],products[[#All],[product_id]:[product_id]],products[[#All],[price(in rupees)]],"NOT AVAILABLE",0)</f>
        <v>250</v>
      </c>
      <c r="M43" s="2">
        <f>PRODUCT(orders[[#This Row],[qty]],L43)</f>
        <v>2000</v>
      </c>
    </row>
    <row r="44" spans="1:13" x14ac:dyDescent="0.3">
      <c r="A44" s="2">
        <v>1327</v>
      </c>
      <c r="B44" s="3">
        <v>45171</v>
      </c>
      <c r="C44" s="2">
        <v>50</v>
      </c>
      <c r="D44" s="2">
        <v>392</v>
      </c>
      <c r="E44" s="2">
        <v>9</v>
      </c>
      <c r="F44" s="2" t="str">
        <f>VLOOKUP(orders[[#This Row],[customer_id]],customer[#All],2,FALSE)</f>
        <v>bruce</v>
      </c>
      <c r="G44" s="2" t="str">
        <f>INDEX(products[],MATCH(orders[[#This Row],[product_id]],products[product_id],0),2)</f>
        <v>Yogurt</v>
      </c>
      <c r="H44" s="2" cm="1">
        <f t="array" ref="H44">INDEX(products[],MATCH(orders[[#This Row],[product_id]:[product_id]],products[[product_id]:[product_id]],0),MATCH(products[[#Headers],[calories]],products[#Headers],0))</f>
        <v>118</v>
      </c>
      <c r="I44" s="2" cm="1">
        <f t="array" ref="I44">INDEX(products[],MATCH(orders[[#This Row],[product_id]:[product_id]],products[[product_id]:[product_id]],0),MATCH(products[[#Headers],[protein]],products[#Headers],0))</f>
        <v>6.38</v>
      </c>
      <c r="J44" s="2" cm="1">
        <f t="array" ref="J44">INDEX(products[],MATCH(orders[[#This Row],[product_id]:[product_id]],products[[product_id]:[product_id]],0),MATCH(products[[#Headers],[carbs]],products[#Headers],0))</f>
        <v>14.02</v>
      </c>
      <c r="K44" s="2" cm="1">
        <f t="array" ref="K44">INDEX(products[],MATCH(orders[[#This Row],[product_id]:[product_id]],products[[product_id]:[product_id]],0),MATCH(products[[#Headers],[fat]],products[#Headers],0))</f>
        <v>4.0999999999999996</v>
      </c>
      <c r="L44" s="2" cm="1">
        <f t="array" ref="L44">_xlfn.XLOOKUP(orders[[#This Row],[product_id]:[product_id]],products[[#All],[product_id]:[product_id]],products[[#All],[price(in rupees)]],"NOT AVAILABLE",0)</f>
        <v>30</v>
      </c>
      <c r="M44" s="2">
        <f>PRODUCT(orders[[#This Row],[qty]],L44)</f>
        <v>270</v>
      </c>
    </row>
    <row r="45" spans="1:13" x14ac:dyDescent="0.3">
      <c r="A45" s="4">
        <v>1330</v>
      </c>
      <c r="B45" s="5">
        <v>45171</v>
      </c>
      <c r="C45" s="4">
        <v>29</v>
      </c>
      <c r="D45" s="4">
        <v>804</v>
      </c>
      <c r="E45" s="4">
        <v>10</v>
      </c>
      <c r="F45" s="2" t="str">
        <f>VLOOKUP(orders[[#This Row],[customer_id]],customer[#All],2,FALSE)</f>
        <v>john</v>
      </c>
      <c r="G45" s="2" t="str">
        <f>INDEX(products[],MATCH(orders[[#This Row],[product_id]],products[product_id],0),2)</f>
        <v>Broccoli</v>
      </c>
      <c r="H45" s="2" cm="1">
        <f t="array" ref="H45">INDEX(products[],MATCH(orders[[#This Row],[product_id]:[product_id]],products[[product_id]:[product_id]],0),MATCH(products[[#Headers],[calories]],products[#Headers],0))</f>
        <v>34</v>
      </c>
      <c r="I45" s="2" cm="1">
        <f t="array" ref="I45">INDEX(products[],MATCH(orders[[#This Row],[product_id]:[product_id]],products[[product_id]:[product_id]],0),MATCH(products[[#Headers],[protein]],products[#Headers],0))</f>
        <v>2.82</v>
      </c>
      <c r="J45" s="2" cm="1">
        <f t="array" ref="J45">INDEX(products[],MATCH(orders[[#This Row],[product_id]:[product_id]],products[[product_id]:[product_id]],0),MATCH(products[[#Headers],[carbs]],products[#Headers],0))</f>
        <v>6.64</v>
      </c>
      <c r="K45" s="2" cm="1">
        <f t="array" ref="K45">INDEX(products[],MATCH(orders[[#This Row],[product_id]:[product_id]],products[[product_id]:[product_id]],0),MATCH(products[[#Headers],[fat]],products[#Headers],0))</f>
        <v>0.37</v>
      </c>
      <c r="L45" s="2" cm="1">
        <f t="array" ref="L45">_xlfn.XLOOKUP(orders[[#This Row],[product_id]:[product_id]],products[[#All],[product_id]:[product_id]],products[[#All],[price(in rupees)]],"NOT AVAILABLE",0)</f>
        <v>30</v>
      </c>
      <c r="M45" s="2">
        <f>PRODUCT(orders[[#This Row],[qty]],L45)</f>
        <v>300</v>
      </c>
    </row>
    <row r="46" spans="1:13" x14ac:dyDescent="0.3">
      <c r="A46" s="2">
        <v>1335</v>
      </c>
      <c r="B46" s="3">
        <v>45171</v>
      </c>
      <c r="C46" s="2">
        <v>34</v>
      </c>
      <c r="D46" s="2">
        <v>811</v>
      </c>
      <c r="E46" s="2">
        <v>6</v>
      </c>
      <c r="F46" s="2" t="str">
        <f>VLOOKUP(orders[[#This Row],[customer_id]],customer[#All],2,FALSE)</f>
        <v>jay</v>
      </c>
      <c r="G46" s="2" t="str">
        <f>INDEX(products[],MATCH(orders[[#This Row],[product_id]],products[product_id],0),2)</f>
        <v>Celery</v>
      </c>
      <c r="H46" s="2" cm="1">
        <f t="array" ref="H46">INDEX(products[],MATCH(orders[[#This Row],[product_id]:[product_id]],products[[product_id]:[product_id]],0),MATCH(products[[#Headers],[calories]],products[#Headers],0))</f>
        <v>16</v>
      </c>
      <c r="I46" s="2" cm="1">
        <f t="array" ref="I46">INDEX(products[],MATCH(orders[[#This Row],[product_id]:[product_id]],products[[product_id]:[product_id]],0),MATCH(products[[#Headers],[protein]],products[#Headers],0))</f>
        <v>0.69</v>
      </c>
      <c r="J46" s="2" cm="1">
        <f t="array" ref="J46">INDEX(products[],MATCH(orders[[#This Row],[product_id]:[product_id]],products[[product_id]:[product_id]],0),MATCH(products[[#Headers],[carbs]],products[#Headers],0))</f>
        <v>3.06</v>
      </c>
      <c r="K46" s="2" cm="1">
        <f t="array" ref="K46">INDEX(products[],MATCH(orders[[#This Row],[product_id]:[product_id]],products[[product_id]:[product_id]],0),MATCH(products[[#Headers],[fat]],products[#Headers],0))</f>
        <v>0.17</v>
      </c>
      <c r="L46" s="2" cm="1">
        <f t="array" ref="L46">_xlfn.XLOOKUP(orders[[#This Row],[product_id]:[product_id]],products[[#All],[product_id]:[product_id]],products[[#All],[price(in rupees)]],"NOT AVAILABLE",0)</f>
        <v>50</v>
      </c>
      <c r="M46" s="2">
        <f>PRODUCT(orders[[#This Row],[qty]],L46)</f>
        <v>300</v>
      </c>
    </row>
    <row r="47" spans="1:13" x14ac:dyDescent="0.3">
      <c r="A47" s="4">
        <v>1338</v>
      </c>
      <c r="B47" s="5">
        <v>45201</v>
      </c>
      <c r="C47" s="4">
        <v>14</v>
      </c>
      <c r="D47" s="4">
        <v>521</v>
      </c>
      <c r="E47" s="4">
        <v>5</v>
      </c>
      <c r="F47" s="2" t="str">
        <f>VLOOKUP(orders[[#This Row],[customer_id]],customer[#All],2,FALSE)</f>
        <v>ravi</v>
      </c>
      <c r="G47" s="2" t="str">
        <f>INDEX(products[],MATCH(orders[[#This Row],[product_id]],products[product_id],0),2)</f>
        <v>Carrot</v>
      </c>
      <c r="H47" s="2" cm="1">
        <f t="array" ref="H47">INDEX(products[],MATCH(orders[[#This Row],[product_id]:[product_id]],products[[product_id]:[product_id]],0),MATCH(products[[#Headers],[calories]],products[#Headers],0))</f>
        <v>41</v>
      </c>
      <c r="I47" s="2" cm="1">
        <f t="array" ref="I47">INDEX(products[],MATCH(orders[[#This Row],[product_id]:[product_id]],products[[product_id]:[product_id]],0),MATCH(products[[#Headers],[protein]],products[#Headers],0))</f>
        <v>0.93</v>
      </c>
      <c r="J47" s="2" cm="1">
        <f t="array" ref="J47">INDEX(products[],MATCH(orders[[#This Row],[product_id]:[product_id]],products[[product_id]:[product_id]],0),MATCH(products[[#Headers],[carbs]],products[#Headers],0))</f>
        <v>9.58</v>
      </c>
      <c r="K47" s="2" cm="1">
        <f t="array" ref="K47">INDEX(products[],MATCH(orders[[#This Row],[product_id]:[product_id]],products[[product_id]:[product_id]],0),MATCH(products[[#Headers],[fat]],products[#Headers],0))</f>
        <v>0.24</v>
      </c>
      <c r="L47" s="2" cm="1">
        <f t="array" ref="L47">_xlfn.XLOOKUP(orders[[#This Row],[product_id]:[product_id]],products[[#All],[product_id]:[product_id]],products[[#All],[price(in rupees)]],"NOT AVAILABLE",0)</f>
        <v>40</v>
      </c>
      <c r="M47" s="2">
        <f>PRODUCT(orders[[#This Row],[qty]],L47)</f>
        <v>200</v>
      </c>
    </row>
    <row r="48" spans="1:13" x14ac:dyDescent="0.3">
      <c r="A48" s="2">
        <v>1339</v>
      </c>
      <c r="B48" s="3">
        <v>45201</v>
      </c>
      <c r="C48" s="2">
        <v>35</v>
      </c>
      <c r="D48" s="2">
        <v>886</v>
      </c>
      <c r="E48" s="2" t="s">
        <v>33</v>
      </c>
      <c r="F48" s="2" t="str">
        <f>VLOOKUP(orders[[#This Row],[customer_id]],customer[#All],2,FALSE)</f>
        <v>mike</v>
      </c>
      <c r="G48" s="2" t="str">
        <f>INDEX(products[],MATCH(orders[[#This Row],[product_id]],products[product_id],0),2)</f>
        <v>Avocado</v>
      </c>
      <c r="H48" s="2" cm="1">
        <f t="array" ref="H48">INDEX(products[],MATCH(orders[[#This Row],[product_id]:[product_id]],products[[product_id]:[product_id]],0),MATCH(products[[#Headers],[calories]],products[#Headers],0))</f>
        <v>322</v>
      </c>
      <c r="I48" s="2" cm="1">
        <f t="array" ref="I48">INDEX(products[],MATCH(orders[[#This Row],[product_id]:[product_id]],products[[product_id]:[product_id]],0),MATCH(products[[#Headers],[protein]],products[#Headers],0))</f>
        <v>4.0199999999999996</v>
      </c>
      <c r="J48" s="2" cm="1">
        <f t="array" ref="J48">INDEX(products[],MATCH(orders[[#This Row],[product_id]:[product_id]],products[[product_id]:[product_id]],0),MATCH(products[[#Headers],[carbs]],products[#Headers],0))</f>
        <v>17.149999999999999</v>
      </c>
      <c r="K48" s="2" cm="1">
        <f t="array" ref="K48">INDEX(products[],MATCH(orders[[#This Row],[product_id]:[product_id]],products[[product_id]:[product_id]],0),MATCH(products[[#Headers],[fat]],products[#Headers],0))</f>
        <v>29.47</v>
      </c>
      <c r="L48" s="2" cm="1">
        <f t="array" ref="L48">_xlfn.XLOOKUP(orders[[#This Row],[product_id]:[product_id]],products[[#All],[product_id]:[product_id]],products[[#All],[price(in rupees)]],"NOT AVAILABLE",0)</f>
        <v>100</v>
      </c>
      <c r="M48" s="2">
        <f>PRODUCT(orders[[#This Row],[qty]],L48)</f>
        <v>100</v>
      </c>
    </row>
    <row r="49" spans="1:13" x14ac:dyDescent="0.3">
      <c r="A49" s="4">
        <v>1341</v>
      </c>
      <c r="B49" s="5">
        <v>45201</v>
      </c>
      <c r="C49" s="4">
        <v>29</v>
      </c>
      <c r="D49" s="4">
        <v>600</v>
      </c>
      <c r="E49" s="4">
        <v>6</v>
      </c>
      <c r="F49" s="2" t="str">
        <f>VLOOKUP(orders[[#This Row],[customer_id]],customer[#All],2,FALSE)</f>
        <v>john</v>
      </c>
      <c r="G49" s="2" t="str">
        <f>INDEX(products[],MATCH(orders[[#This Row],[product_id]],products[product_id],0),2)</f>
        <v>Grapefruit</v>
      </c>
      <c r="H49" s="2" cm="1">
        <f t="array" ref="H49">INDEX(products[],MATCH(orders[[#This Row],[product_id]:[product_id]],products[[product_id]:[product_id]],0),MATCH(products[[#Headers],[calories]],products[#Headers],0))</f>
        <v>42</v>
      </c>
      <c r="I49" s="2" cm="1">
        <f t="array" ref="I49">INDEX(products[],MATCH(orders[[#This Row],[product_id]:[product_id]],products[[product_id]:[product_id]],0),MATCH(products[[#Headers],[protein]],products[#Headers],0))</f>
        <v>0.79</v>
      </c>
      <c r="J49" s="2" cm="1">
        <f t="array" ref="J49">INDEX(products[],MATCH(orders[[#This Row],[product_id]:[product_id]],products[[product_id]:[product_id]],0),MATCH(products[[#Headers],[carbs]],products[#Headers],0))</f>
        <v>10.66</v>
      </c>
      <c r="K49" s="2" cm="1">
        <f t="array" ref="K49">INDEX(products[],MATCH(orders[[#This Row],[product_id]:[product_id]],products[[product_id]:[product_id]],0),MATCH(products[[#Headers],[fat]],products[#Headers],0))</f>
        <v>0.14000000000000001</v>
      </c>
      <c r="L49" s="2" cm="1">
        <f t="array" ref="L49">_xlfn.XLOOKUP(orders[[#This Row],[product_id]:[product_id]],products[[#All],[product_id]:[product_id]],products[[#All],[price(in rupees)]],"NOT AVAILABLE",0)</f>
        <v>20</v>
      </c>
      <c r="M49" s="2">
        <f>PRODUCT(orders[[#This Row],[qty]],L49)</f>
        <v>120</v>
      </c>
    </row>
    <row r="50" spans="1:13" x14ac:dyDescent="0.3">
      <c r="A50" s="2">
        <v>1342</v>
      </c>
      <c r="B50" s="3">
        <v>45201</v>
      </c>
      <c r="C50" s="2">
        <v>11</v>
      </c>
      <c r="D50" s="2">
        <v>651</v>
      </c>
      <c r="E50" s="2">
        <v>6</v>
      </c>
      <c r="F50" s="2" t="str">
        <f>VLOOKUP(orders[[#This Row],[customer_id]],customer[#All],2,FALSE)</f>
        <v>anthony</v>
      </c>
      <c r="G50" s="2" t="str">
        <f>INDEX(products[],MATCH(orders[[#This Row],[product_id]],products[product_id],0),2)</f>
        <v>Banana</v>
      </c>
      <c r="H50" s="2" cm="1">
        <f t="array" ref="H50">INDEX(products[],MATCH(orders[[#This Row],[product_id]:[product_id]],products[[product_id]:[product_id]],0),MATCH(products[[#Headers],[calories]],products[#Headers],0))</f>
        <v>89</v>
      </c>
      <c r="I50" s="2" cm="1">
        <f t="array" ref="I50">INDEX(products[],MATCH(orders[[#This Row],[product_id]:[product_id]],products[[product_id]:[product_id]],0),MATCH(products[[#Headers],[protein]],products[#Headers],0))</f>
        <v>1.0900000000000001</v>
      </c>
      <c r="J50" s="2" cm="1">
        <f t="array" ref="J50">INDEX(products[],MATCH(orders[[#This Row],[product_id]:[product_id]],products[[product_id]:[product_id]],0),MATCH(products[[#Headers],[carbs]],products[#Headers],0))</f>
        <v>22.8</v>
      </c>
      <c r="K50" s="2" cm="1">
        <f t="array" ref="K50">INDEX(products[],MATCH(orders[[#This Row],[product_id]:[product_id]],products[[product_id]:[product_id]],0),MATCH(products[[#Headers],[fat]],products[#Headers],0))</f>
        <v>0.33</v>
      </c>
      <c r="L50" s="2" cm="1">
        <f t="array" ref="L50">_xlfn.XLOOKUP(orders[[#This Row],[product_id]:[product_id]],products[[#All],[product_id]:[product_id]],products[[#All],[price(in rupees)]],"NOT AVAILABLE",0)</f>
        <v>80</v>
      </c>
      <c r="M50" s="2">
        <f>PRODUCT(orders[[#This Row],[qty]],L50)</f>
        <v>480</v>
      </c>
    </row>
    <row r="51" spans="1:13" x14ac:dyDescent="0.3">
      <c r="A51" s="4">
        <v>1346</v>
      </c>
      <c r="B51" s="5">
        <v>45201</v>
      </c>
      <c r="C51" s="4">
        <v>21</v>
      </c>
      <c r="D51" s="4">
        <v>328</v>
      </c>
      <c r="E51" s="4">
        <v>2</v>
      </c>
      <c r="F51" s="2" t="str">
        <f>VLOOKUP(orders[[#This Row],[customer_id]],customer[#All],2,FALSE)</f>
        <v>lisa</v>
      </c>
      <c r="G51" s="2" t="str">
        <f>INDEX(products[],MATCH(orders[[#This Row],[product_id]],products[product_id],0),2)</f>
        <v>Pasta</v>
      </c>
      <c r="H51" s="2" cm="1">
        <f t="array" ref="H51">INDEX(products[],MATCH(orders[[#This Row],[product_id]:[product_id]],products[[product_id]:[product_id]],0),MATCH(products[[#Headers],[calories]],products[#Headers],0))</f>
        <v>131</v>
      </c>
      <c r="I51" s="2" cm="1">
        <f t="array" ref="I51">INDEX(products[],MATCH(orders[[#This Row],[product_id]:[product_id]],products[[product_id]:[product_id]],0),MATCH(products[[#Headers],[protein]],products[#Headers],0))</f>
        <v>5.47</v>
      </c>
      <c r="J51" s="2" cm="1">
        <f t="array" ref="J51">INDEX(products[],MATCH(orders[[#This Row],[product_id]:[product_id]],products[[product_id]:[product_id]],0),MATCH(products[[#Headers],[carbs]],products[#Headers],0))</f>
        <v>25.77</v>
      </c>
      <c r="K51" s="2" cm="1">
        <f t="array" ref="K51">INDEX(products[],MATCH(orders[[#This Row],[product_id]:[product_id]],products[[product_id]:[product_id]],0),MATCH(products[[#Headers],[fat]],products[#Headers],0))</f>
        <v>1.03</v>
      </c>
      <c r="L51" s="2" cm="1">
        <f t="array" ref="L51">_xlfn.XLOOKUP(orders[[#This Row],[product_id]:[product_id]],products[[#All],[product_id]:[product_id]],products[[#All],[price(in rupees)]],"NOT AVAILABLE",0)</f>
        <v>60</v>
      </c>
      <c r="M51" s="2">
        <f>PRODUCT(orders[[#This Row],[qty]],L51)</f>
        <v>120</v>
      </c>
    </row>
    <row r="52" spans="1:13" x14ac:dyDescent="0.3">
      <c r="A52" s="2">
        <v>1347</v>
      </c>
      <c r="B52" s="3">
        <v>45232</v>
      </c>
      <c r="C52" s="2">
        <v>79</v>
      </c>
      <c r="D52" s="2">
        <v>862</v>
      </c>
      <c r="E52" s="2">
        <v>9</v>
      </c>
      <c r="F52" s="2" t="str">
        <f>VLOOKUP(orders[[#This Row],[customer_id]],customer[#All],2,FALSE)</f>
        <v>tim</v>
      </c>
      <c r="G52" s="2" t="str">
        <f>INDEX(products[],MATCH(orders[[#This Row],[product_id]],products[product_id],0),2)</f>
        <v>Chocolate Cake</v>
      </c>
      <c r="H52" s="2" cm="1">
        <f t="array" ref="H52">INDEX(products[],MATCH(orders[[#This Row],[product_id]:[product_id]],products[[product_id]:[product_id]],0),MATCH(products[[#Headers],[calories]],products[#Headers],0))</f>
        <v>452</v>
      </c>
      <c r="I52" s="2" cm="1">
        <f t="array" ref="I52">INDEX(products[],MATCH(orders[[#This Row],[product_id]:[product_id]],products[[product_id]:[product_id]],0),MATCH(products[[#Headers],[protein]],products[#Headers],0))</f>
        <v>3.75</v>
      </c>
      <c r="J52" s="2" cm="1">
        <f t="array" ref="J52">INDEX(products[],MATCH(orders[[#This Row],[product_id]:[product_id]],products[[product_id]:[product_id]],0),MATCH(products[[#Headers],[carbs]],products[#Headers],0))</f>
        <v>44.61</v>
      </c>
      <c r="K52" s="2" cm="1">
        <f t="array" ref="K52">INDEX(products[],MATCH(orders[[#This Row],[product_id]:[product_id]],products[[product_id]:[product_id]],0),MATCH(products[[#Headers],[fat]],products[#Headers],0))</f>
        <v>29.11</v>
      </c>
      <c r="L52" s="2" cm="1">
        <f t="array" ref="L52">_xlfn.XLOOKUP(orders[[#This Row],[product_id]:[product_id]],products[[#All],[product_id]:[product_id]],products[[#All],[price(in rupees)]],"NOT AVAILABLE",0)</f>
        <v>200</v>
      </c>
      <c r="M52" s="2">
        <f>PRODUCT(orders[[#This Row],[qty]],L52)</f>
        <v>1800</v>
      </c>
    </row>
    <row r="53" spans="1:13" x14ac:dyDescent="0.3">
      <c r="A53" s="4">
        <v>1350</v>
      </c>
      <c r="B53" s="5">
        <v>45232</v>
      </c>
      <c r="C53" s="4">
        <v>19</v>
      </c>
      <c r="D53" s="4">
        <v>484</v>
      </c>
      <c r="E53" s="4">
        <v>9</v>
      </c>
      <c r="F53" s="2" t="str">
        <f>VLOOKUP(orders[[#This Row],[customer_id]],customer[#All],2,FALSE)</f>
        <v>ahmed</v>
      </c>
      <c r="G53" s="2" t="str">
        <f>INDEX(products[],MATCH(orders[[#This Row],[product_id]],products[product_id],0),2)</f>
        <v>Hamburger</v>
      </c>
      <c r="H53" s="2" cm="1">
        <f t="array" ref="H53">INDEX(products[],MATCH(orders[[#This Row],[product_id]:[product_id]],products[[product_id]:[product_id]],0),MATCH(products[[#Headers],[calories]],products[#Headers],0))</f>
        <v>250</v>
      </c>
      <c r="I53" s="2" cm="1">
        <f t="array" ref="I53">INDEX(products[],MATCH(orders[[#This Row],[product_id]:[product_id]],products[[product_id]:[product_id]],0),MATCH(products[[#Headers],[protein]],products[#Headers],0))</f>
        <v>13.29</v>
      </c>
      <c r="J53" s="2" cm="1">
        <f t="array" ref="J53">INDEX(products[],MATCH(orders[[#This Row],[product_id]:[product_id]],products[[product_id]:[product_id]],0),MATCH(products[[#Headers],[carbs]],products[#Headers],0))</f>
        <v>17.32</v>
      </c>
      <c r="K53" s="2" cm="1">
        <f t="array" ref="K53">INDEX(products[],MATCH(orders[[#This Row],[product_id]:[product_id]],products[[product_id]:[product_id]],0),MATCH(products[[#Headers],[fat]],products[#Headers],0))</f>
        <v>14.62</v>
      </c>
      <c r="L53" s="2" cm="1">
        <f t="array" ref="L53">_xlfn.XLOOKUP(orders[[#This Row],[product_id]:[product_id]],products[[#All],[product_id]:[product_id]],products[[#All],[price(in rupees)]],"NOT AVAILABLE",0)</f>
        <v>70</v>
      </c>
      <c r="M53" s="2">
        <f>PRODUCT(orders[[#This Row],[qty]],L53)</f>
        <v>630</v>
      </c>
    </row>
    <row r="54" spans="1:13" x14ac:dyDescent="0.3">
      <c r="A54" s="2">
        <v>1352</v>
      </c>
      <c r="B54" s="3">
        <v>45232</v>
      </c>
      <c r="C54" s="2">
        <v>35</v>
      </c>
      <c r="D54" s="2">
        <v>704</v>
      </c>
      <c r="E54" s="2">
        <v>4</v>
      </c>
      <c r="F54" s="2" t="str">
        <f>VLOOKUP(orders[[#This Row],[customer_id]],customer[#All],2,FALSE)</f>
        <v>mike</v>
      </c>
      <c r="G54" s="2" t="str">
        <f>INDEX(products[],MATCH(orders[[#This Row],[product_id]],products[product_id],0),2)</f>
        <v>Eggs</v>
      </c>
      <c r="H54" s="2" cm="1">
        <f t="array" ref="H54">INDEX(products[],MATCH(orders[[#This Row],[product_id]:[product_id]],products[[product_id]:[product_id]],0),MATCH(products[[#Headers],[calories]],products[#Headers],0))</f>
        <v>155</v>
      </c>
      <c r="I54" s="2" cm="1">
        <f t="array" ref="I54">INDEX(products[],MATCH(orders[[#This Row],[product_id]:[product_id]],products[[product_id]:[product_id]],0),MATCH(products[[#Headers],[protein]],products[#Headers],0))</f>
        <v>12.58</v>
      </c>
      <c r="J54" s="2" cm="1">
        <f t="array" ref="J54">INDEX(products[],MATCH(orders[[#This Row],[product_id]:[product_id]],products[[product_id]:[product_id]],0),MATCH(products[[#Headers],[carbs]],products[#Headers],0))</f>
        <v>0.77</v>
      </c>
      <c r="K54" s="2" cm="1">
        <f t="array" ref="K54">INDEX(products[],MATCH(orders[[#This Row],[product_id]:[product_id]],products[[product_id]:[product_id]],0),MATCH(products[[#Headers],[fat]],products[#Headers],0))</f>
        <v>10.61</v>
      </c>
      <c r="L54" s="2" cm="1">
        <f t="array" ref="L54">_xlfn.XLOOKUP(orders[[#This Row],[product_id]:[product_id]],products[[#All],[product_id]:[product_id]],products[[#All],[price(in rupees)]],"NOT AVAILABLE",0)</f>
        <v>65</v>
      </c>
      <c r="M54" s="2">
        <f>PRODUCT(orders[[#This Row],[qty]],L54)</f>
        <v>260</v>
      </c>
    </row>
    <row r="55" spans="1:13" x14ac:dyDescent="0.3">
      <c r="A55" s="2">
        <v>1353</v>
      </c>
      <c r="B55" s="3">
        <v>45232</v>
      </c>
      <c r="C55" s="2">
        <v>34</v>
      </c>
      <c r="D55" s="2">
        <v>739</v>
      </c>
      <c r="E55" s="2">
        <v>3</v>
      </c>
      <c r="F55" s="2" t="str">
        <f>VLOOKUP(orders[[#This Row],[customer_id]],customer[#All],2,FALSE)</f>
        <v>jay</v>
      </c>
      <c r="G55" s="2" t="str">
        <f>INDEX(products[],MATCH(orders[[#This Row],[product_id]],products[product_id],0),2)</f>
        <v>Donut</v>
      </c>
      <c r="H55" s="2" cm="1">
        <f t="array" ref="H55">INDEX(products[],MATCH(orders[[#This Row],[product_id]:[product_id]],products[[product_id]:[product_id]],0),MATCH(products[[#Headers],[calories]],products[#Headers],0))</f>
        <v>452</v>
      </c>
      <c r="I55" s="2" cm="1">
        <f t="array" ref="I55">INDEX(products[],MATCH(orders[[#This Row],[product_id]:[product_id]],products[[product_id]:[product_id]],0),MATCH(products[[#Headers],[protein]],products[#Headers],0))</f>
        <v>4.09</v>
      </c>
      <c r="J55" s="2" cm="1">
        <f t="array" ref="J55">INDEX(products[],MATCH(orders[[#This Row],[product_id]:[product_id]],products[[product_id]:[product_id]],0),MATCH(products[[#Headers],[carbs]],products[#Headers],0))</f>
        <v>50.44</v>
      </c>
      <c r="K55" s="2" cm="1">
        <f t="array" ref="K55">INDEX(products[],MATCH(orders[[#This Row],[product_id]:[product_id]],products[[product_id]:[product_id]],0),MATCH(products[[#Headers],[fat]],products[#Headers],0))</f>
        <v>27.51</v>
      </c>
      <c r="L55" s="2" cm="1">
        <f t="array" ref="L55">_xlfn.XLOOKUP(orders[[#This Row],[product_id]:[product_id]],products[[#All],[product_id]:[product_id]],products[[#All],[price(in rupees)]],"NOT AVAILABLE",0)</f>
        <v>40</v>
      </c>
      <c r="M55" s="2">
        <f>PRODUCT(orders[[#This Row],[qty]],L55)</f>
        <v>120</v>
      </c>
    </row>
    <row r="56" spans="1:13" x14ac:dyDescent="0.3">
      <c r="A56" s="4">
        <v>1358</v>
      </c>
      <c r="B56" s="5">
        <v>45232</v>
      </c>
      <c r="C56" s="4">
        <v>50</v>
      </c>
      <c r="D56" s="4">
        <v>594</v>
      </c>
      <c r="E56" s="4">
        <v>9</v>
      </c>
      <c r="F56" s="2" t="str">
        <f>VLOOKUP(orders[[#This Row],[customer_id]],customer[#All],2,FALSE)</f>
        <v>bruce</v>
      </c>
      <c r="G56" s="2" t="str">
        <f>INDEX(products[],MATCH(orders[[#This Row],[product_id]],products[product_id],0),2)</f>
        <v>Chicken</v>
      </c>
      <c r="H56" s="2" cm="1">
        <f t="array" ref="H56">INDEX(products[],MATCH(orders[[#This Row],[product_id]:[product_id]],products[[product_id]:[product_id]],0),MATCH(products[[#Headers],[calories]],products[#Headers],0))</f>
        <v>335</v>
      </c>
      <c r="I56" s="2" cm="1">
        <f t="array" ref="I56">INDEX(products[],MATCH(orders[[#This Row],[product_id]:[product_id]],products[[product_id]:[product_id]],0),MATCH(products[[#Headers],[protein]],products[#Headers],0))</f>
        <v>31.02</v>
      </c>
      <c r="J56" s="2" cm="1">
        <f t="array" ref="J56">INDEX(products[],MATCH(orders[[#This Row],[product_id]:[product_id]],products[[product_id]:[product_id]],0),MATCH(products[[#Headers],[carbs]],products[#Headers],0))</f>
        <v>0</v>
      </c>
      <c r="K56" s="2" cm="1">
        <f t="array" ref="K56">INDEX(products[],MATCH(orders[[#This Row],[product_id]:[product_id]],products[[product_id]:[product_id]],0),MATCH(products[[#Headers],[fat]],products[#Headers],0))</f>
        <v>23.11</v>
      </c>
      <c r="L56" s="2" cm="1">
        <f t="array" ref="L56">_xlfn.XLOOKUP(orders[[#This Row],[product_id]:[product_id]],products[[#All],[product_id]:[product_id]],products[[#All],[price(in rupees)]],"NOT AVAILABLE",0)</f>
        <v>250</v>
      </c>
      <c r="M56" s="2">
        <f>PRODUCT(orders[[#This Row],[qty]],L56)</f>
        <v>2250</v>
      </c>
    </row>
    <row r="57" spans="1:13" x14ac:dyDescent="0.3">
      <c r="A57" s="2">
        <v>1359</v>
      </c>
      <c r="B57" s="3">
        <v>45262</v>
      </c>
      <c r="C57" s="2">
        <v>35</v>
      </c>
      <c r="D57" s="2">
        <v>392</v>
      </c>
      <c r="E57" s="2">
        <v>3</v>
      </c>
      <c r="F57" s="2" t="str">
        <f>VLOOKUP(orders[[#This Row],[customer_id]],customer[#All],2,FALSE)</f>
        <v>mike</v>
      </c>
      <c r="G57" s="2" t="str">
        <f>INDEX(products[],MATCH(orders[[#This Row],[product_id]],products[product_id],0),2)</f>
        <v>Yogurt</v>
      </c>
      <c r="H57" s="2" cm="1">
        <f t="array" ref="H57">INDEX(products[],MATCH(orders[[#This Row],[product_id]:[product_id]],products[[product_id]:[product_id]],0),MATCH(products[[#Headers],[calories]],products[#Headers],0))</f>
        <v>118</v>
      </c>
      <c r="I57" s="2" cm="1">
        <f t="array" ref="I57">INDEX(products[],MATCH(orders[[#This Row],[product_id]:[product_id]],products[[product_id]:[product_id]],0),MATCH(products[[#Headers],[protein]],products[#Headers],0))</f>
        <v>6.38</v>
      </c>
      <c r="J57" s="2" cm="1">
        <f t="array" ref="J57">INDEX(products[],MATCH(orders[[#This Row],[product_id]:[product_id]],products[[product_id]:[product_id]],0),MATCH(products[[#Headers],[carbs]],products[#Headers],0))</f>
        <v>14.02</v>
      </c>
      <c r="K57" s="2" cm="1">
        <f t="array" ref="K57">INDEX(products[],MATCH(orders[[#This Row],[product_id]:[product_id]],products[[product_id]:[product_id]],0),MATCH(products[[#Headers],[fat]],products[#Headers],0))</f>
        <v>4.0999999999999996</v>
      </c>
      <c r="L57" s="2" cm="1">
        <f t="array" ref="L57">_xlfn.XLOOKUP(orders[[#This Row],[product_id]:[product_id]],products[[#All],[product_id]:[product_id]],products[[#All],[price(in rupees)]],"NOT AVAILABLE",0)</f>
        <v>30</v>
      </c>
      <c r="M57" s="2">
        <f>PRODUCT(orders[[#This Row],[qty]],L57)</f>
        <v>90</v>
      </c>
    </row>
    <row r="58" spans="1:13" x14ac:dyDescent="0.3">
      <c r="A58" s="4">
        <v>1361</v>
      </c>
      <c r="B58" s="5">
        <v>45262</v>
      </c>
      <c r="C58" s="4">
        <v>35</v>
      </c>
      <c r="D58" s="4">
        <v>794</v>
      </c>
      <c r="E58" s="4">
        <v>7</v>
      </c>
      <c r="F58" s="2" t="str">
        <f>VLOOKUP(orders[[#This Row],[customer_id]],customer[#All],2,FALSE)</f>
        <v>mike</v>
      </c>
      <c r="G58" s="2" t="str">
        <f>INDEX(products[],MATCH(orders[[#This Row],[product_id]],products[product_id],0),2)</f>
        <v>Grilled Cheese</v>
      </c>
      <c r="H58" s="2" cm="1">
        <f t="array" ref="H58">INDEX(products[],MATCH(orders[[#This Row],[product_id]:[product_id]],products[[product_id]:[product_id]],0),MATCH(products[[#Headers],[calories]],products[#Headers],0))</f>
        <v>440</v>
      </c>
      <c r="I58" s="2" cm="1">
        <f t="array" ref="I58">INDEX(products[],MATCH(orders[[#This Row],[product_id]:[product_id]],products[[product_id]:[product_id]],0),MATCH(products[[#Headers],[protein]],products[#Headers],0))</f>
        <v>21.73</v>
      </c>
      <c r="J58" s="2" cm="1">
        <f t="array" ref="J58">INDEX(products[],MATCH(orders[[#This Row],[product_id]:[product_id]],products[[product_id]:[product_id]],0),MATCH(products[[#Headers],[carbs]],products[#Headers],0))</f>
        <v>33.46</v>
      </c>
      <c r="K58" s="2" cm="1">
        <f t="array" ref="K58">INDEX(products[],MATCH(orders[[#This Row],[product_id]:[product_id]],products[[product_id]:[product_id]],0),MATCH(products[[#Headers],[fat]],products[#Headers],0))</f>
        <v>26.27</v>
      </c>
      <c r="L58" s="2" cm="1">
        <f t="array" ref="L58">_xlfn.XLOOKUP(orders[[#This Row],[product_id]:[product_id]],products[[#All],[product_id]:[product_id]],products[[#All],[price(in rupees)]],"NOT AVAILABLE",0)</f>
        <v>100</v>
      </c>
      <c r="M58" s="2">
        <f>PRODUCT(orders[[#This Row],[qty]],L58)</f>
        <v>700</v>
      </c>
    </row>
    <row r="59" spans="1:13" x14ac:dyDescent="0.3">
      <c r="A59" s="2">
        <v>1364</v>
      </c>
      <c r="B59" s="3">
        <v>45262</v>
      </c>
      <c r="C59" s="2">
        <v>21</v>
      </c>
      <c r="D59" s="2">
        <v>739</v>
      </c>
      <c r="E59" s="2">
        <v>7</v>
      </c>
      <c r="F59" s="2" t="str">
        <f>VLOOKUP(orders[[#This Row],[customer_id]],customer[#All],2,FALSE)</f>
        <v>lisa</v>
      </c>
      <c r="G59" s="2" t="str">
        <f>INDEX(products[],MATCH(orders[[#This Row],[product_id]],products[product_id],0),2)</f>
        <v>Donut</v>
      </c>
      <c r="H59" s="2" cm="1">
        <f t="array" ref="H59">INDEX(products[],MATCH(orders[[#This Row],[product_id]:[product_id]],products[[product_id]:[product_id]],0),MATCH(products[[#Headers],[calories]],products[#Headers],0))</f>
        <v>452</v>
      </c>
      <c r="I59" s="2" cm="1">
        <f t="array" ref="I59">INDEX(products[],MATCH(orders[[#This Row],[product_id]:[product_id]],products[[product_id]:[product_id]],0),MATCH(products[[#Headers],[protein]],products[#Headers],0))</f>
        <v>4.09</v>
      </c>
      <c r="J59" s="2" cm="1">
        <f t="array" ref="J59">INDEX(products[],MATCH(orders[[#This Row],[product_id]:[product_id]],products[[product_id]:[product_id]],0),MATCH(products[[#Headers],[carbs]],products[#Headers],0))</f>
        <v>50.44</v>
      </c>
      <c r="K59" s="2" cm="1">
        <f t="array" ref="K59">INDEX(products[],MATCH(orders[[#This Row],[product_id]:[product_id]],products[[product_id]:[product_id]],0),MATCH(products[[#Headers],[fat]],products[#Headers],0))</f>
        <v>27.51</v>
      </c>
      <c r="L59" s="2" cm="1">
        <f t="array" ref="L59">_xlfn.XLOOKUP(orders[[#This Row],[product_id]:[product_id]],products[[#All],[product_id]:[product_id]],products[[#All],[price(in rupees)]],"NOT AVAILABLE",0)</f>
        <v>40</v>
      </c>
      <c r="M59" s="2">
        <f>PRODUCT(orders[[#This Row],[qty]],L59)</f>
        <v>280</v>
      </c>
    </row>
    <row r="60" spans="1:13" x14ac:dyDescent="0.3">
      <c r="A60" s="4">
        <v>1370</v>
      </c>
      <c r="B60" s="5">
        <v>45262</v>
      </c>
      <c r="C60" s="4">
        <v>50</v>
      </c>
      <c r="D60" s="4">
        <v>594</v>
      </c>
      <c r="E60" s="4">
        <v>10</v>
      </c>
      <c r="F60" s="2" t="str">
        <f>VLOOKUP(orders[[#This Row],[customer_id]],customer[#All],2,FALSE)</f>
        <v>bruce</v>
      </c>
      <c r="G60" s="2" t="str">
        <f>INDEX(products[],MATCH(orders[[#This Row],[product_id]],products[product_id],0),2)</f>
        <v>Chicken</v>
      </c>
      <c r="H60" s="2" cm="1">
        <f t="array" ref="H60">INDEX(products[],MATCH(orders[[#This Row],[product_id]:[product_id]],products[[product_id]:[product_id]],0),MATCH(products[[#Headers],[calories]],products[#Headers],0))</f>
        <v>335</v>
      </c>
      <c r="I60" s="2" cm="1">
        <f t="array" ref="I60">INDEX(products[],MATCH(orders[[#This Row],[product_id]:[product_id]],products[[product_id]:[product_id]],0),MATCH(products[[#Headers],[protein]],products[#Headers],0))</f>
        <v>31.02</v>
      </c>
      <c r="J60" s="2" cm="1">
        <f t="array" ref="J60">INDEX(products[],MATCH(orders[[#This Row],[product_id]:[product_id]],products[[product_id]:[product_id]],0),MATCH(products[[#Headers],[carbs]],products[#Headers],0))</f>
        <v>0</v>
      </c>
      <c r="K60" s="2" cm="1">
        <f t="array" ref="K60">INDEX(products[],MATCH(orders[[#This Row],[product_id]:[product_id]],products[[product_id]:[product_id]],0),MATCH(products[[#Headers],[fat]],products[#Headers],0))</f>
        <v>23.11</v>
      </c>
      <c r="L60" s="2" cm="1">
        <f t="array" ref="L60">_xlfn.XLOOKUP(orders[[#This Row],[product_id]:[product_id]],products[[#All],[product_id]:[product_id]],products[[#All],[price(in rupees)]],"NOT AVAILABLE",0)</f>
        <v>250</v>
      </c>
      <c r="M60" s="2">
        <f>PRODUCT(orders[[#This Row],[qty]],L60)</f>
        <v>2500</v>
      </c>
    </row>
    <row r="61" spans="1:13" x14ac:dyDescent="0.3">
      <c r="A61" s="2">
        <v>1374</v>
      </c>
      <c r="B61" s="3">
        <v>45262</v>
      </c>
      <c r="C61" s="2">
        <v>19</v>
      </c>
      <c r="D61" s="2">
        <v>811</v>
      </c>
      <c r="E61" s="2">
        <v>8</v>
      </c>
      <c r="F61" s="2" t="str">
        <f>VLOOKUP(orders[[#This Row],[customer_id]],customer[#All],2,FALSE)</f>
        <v>ahmed</v>
      </c>
      <c r="G61" s="2" t="str">
        <f>INDEX(products[],MATCH(orders[[#This Row],[product_id]],products[product_id],0),2)</f>
        <v>Celery</v>
      </c>
      <c r="H61" s="2" cm="1">
        <f t="array" ref="H61">INDEX(products[],MATCH(orders[[#This Row],[product_id]:[product_id]],products[[product_id]:[product_id]],0),MATCH(products[[#Headers],[calories]],products[#Headers],0))</f>
        <v>16</v>
      </c>
      <c r="I61" s="2" cm="1">
        <f t="array" ref="I61">INDEX(products[],MATCH(orders[[#This Row],[product_id]:[product_id]],products[[product_id]:[product_id]],0),MATCH(products[[#Headers],[protein]],products[#Headers],0))</f>
        <v>0.69</v>
      </c>
      <c r="J61" s="2" cm="1">
        <f t="array" ref="J61">INDEX(products[],MATCH(orders[[#This Row],[product_id]:[product_id]],products[[product_id]:[product_id]],0),MATCH(products[[#Headers],[carbs]],products[#Headers],0))</f>
        <v>3.06</v>
      </c>
      <c r="K61" s="2" cm="1">
        <f t="array" ref="K61">INDEX(products[],MATCH(orders[[#This Row],[product_id]:[product_id]],products[[product_id]:[product_id]],0),MATCH(products[[#Headers],[fat]],products[#Headers],0))</f>
        <v>0.17</v>
      </c>
      <c r="L61" s="2" cm="1">
        <f t="array" ref="L61">_xlfn.XLOOKUP(orders[[#This Row],[product_id]:[product_id]],products[[#All],[product_id]:[product_id]],products[[#All],[price(in rupees)]],"NOT AVAILABLE",0)</f>
        <v>50</v>
      </c>
      <c r="M61" s="2">
        <f>PRODUCT(orders[[#This Row],[qty]],L61)</f>
        <v>400</v>
      </c>
    </row>
    <row r="62" spans="1:13" x14ac:dyDescent="0.3">
      <c r="A62" s="4">
        <v>1379</v>
      </c>
      <c r="B62" s="4" t="s">
        <v>4</v>
      </c>
      <c r="C62" s="4">
        <v>14</v>
      </c>
      <c r="D62" s="4">
        <v>794</v>
      </c>
      <c r="E62" s="4">
        <v>10</v>
      </c>
      <c r="F62" s="2" t="str">
        <f>VLOOKUP(orders[[#This Row],[customer_id]],customer[#All],2,FALSE)</f>
        <v>ravi</v>
      </c>
      <c r="G62" s="2" t="str">
        <f>INDEX(products[],MATCH(orders[[#This Row],[product_id]],products[product_id],0),2)</f>
        <v>Grilled Cheese</v>
      </c>
      <c r="H62" s="2" cm="1">
        <f t="array" ref="H62">INDEX(products[],MATCH(orders[[#This Row],[product_id]:[product_id]],products[[product_id]:[product_id]],0),MATCH(products[[#Headers],[calories]],products[#Headers],0))</f>
        <v>440</v>
      </c>
      <c r="I62" s="2" cm="1">
        <f t="array" ref="I62">INDEX(products[],MATCH(orders[[#This Row],[product_id]:[product_id]],products[[product_id]:[product_id]],0),MATCH(products[[#Headers],[protein]],products[#Headers],0))</f>
        <v>21.73</v>
      </c>
      <c r="J62" s="2" cm="1">
        <f t="array" ref="J62">INDEX(products[],MATCH(orders[[#This Row],[product_id]:[product_id]],products[[product_id]:[product_id]],0),MATCH(products[[#Headers],[carbs]],products[#Headers],0))</f>
        <v>33.46</v>
      </c>
      <c r="K62" s="2" cm="1">
        <f t="array" ref="K62">INDEX(products[],MATCH(orders[[#This Row],[product_id]:[product_id]],products[[product_id]:[product_id]],0),MATCH(products[[#Headers],[fat]],products[#Headers],0))</f>
        <v>26.27</v>
      </c>
      <c r="L62" s="2" cm="1">
        <f t="array" ref="L62">_xlfn.XLOOKUP(orders[[#This Row],[product_id]:[product_id]],products[[#All],[product_id]:[product_id]],products[[#All],[price(in rupees)]],"NOT AVAILABLE",0)</f>
        <v>100</v>
      </c>
      <c r="M62" s="2">
        <f>PRODUCT(orders[[#This Row],[qty]],L62)</f>
        <v>1000</v>
      </c>
    </row>
    <row r="63" spans="1:13" x14ac:dyDescent="0.3">
      <c r="A63" s="2">
        <v>1382</v>
      </c>
      <c r="B63" s="2" t="s">
        <v>4</v>
      </c>
      <c r="C63" s="2">
        <v>35</v>
      </c>
      <c r="D63" s="2">
        <v>862</v>
      </c>
      <c r="E63" s="2">
        <v>10</v>
      </c>
      <c r="F63" s="2" t="str">
        <f>VLOOKUP(orders[[#This Row],[customer_id]],customer[#All],2,FALSE)</f>
        <v>mike</v>
      </c>
      <c r="G63" s="2" t="str">
        <f>INDEX(products[],MATCH(orders[[#This Row],[product_id]],products[product_id],0),2)</f>
        <v>Chocolate Cake</v>
      </c>
      <c r="H63" s="2" cm="1">
        <f t="array" ref="H63">INDEX(products[],MATCH(orders[[#This Row],[product_id]:[product_id]],products[[product_id]:[product_id]],0),MATCH(products[[#Headers],[calories]],products[#Headers],0))</f>
        <v>452</v>
      </c>
      <c r="I63" s="2" cm="1">
        <f t="array" ref="I63">INDEX(products[],MATCH(orders[[#This Row],[product_id]:[product_id]],products[[product_id]:[product_id]],0),MATCH(products[[#Headers],[protein]],products[#Headers],0))</f>
        <v>3.75</v>
      </c>
      <c r="J63" s="2" cm="1">
        <f t="array" ref="J63">INDEX(products[],MATCH(orders[[#This Row],[product_id]:[product_id]],products[[product_id]:[product_id]],0),MATCH(products[[#Headers],[carbs]],products[#Headers],0))</f>
        <v>44.61</v>
      </c>
      <c r="K63" s="2" cm="1">
        <f t="array" ref="K63">INDEX(products[],MATCH(orders[[#This Row],[product_id]:[product_id]],products[[product_id]:[product_id]],0),MATCH(products[[#Headers],[fat]],products[#Headers],0))</f>
        <v>29.11</v>
      </c>
      <c r="L63" s="2" cm="1">
        <f t="array" ref="L63">_xlfn.XLOOKUP(orders[[#This Row],[product_id]:[product_id]],products[[#All],[product_id]:[product_id]],products[[#All],[price(in rupees)]],"NOT AVAILABLE",0)</f>
        <v>200</v>
      </c>
      <c r="M63" s="2">
        <f>PRODUCT(orders[[#This Row],[qty]],L63)</f>
        <v>2000</v>
      </c>
    </row>
    <row r="64" spans="1:13" x14ac:dyDescent="0.3">
      <c r="A64" s="4">
        <v>1388</v>
      </c>
      <c r="B64" s="4" t="s">
        <v>4</v>
      </c>
      <c r="C64" s="4">
        <v>11</v>
      </c>
      <c r="D64" s="4">
        <v>804</v>
      </c>
      <c r="E64" s="4">
        <v>3</v>
      </c>
      <c r="F64" s="2" t="str">
        <f>VLOOKUP(orders[[#This Row],[customer_id]],customer[#All],2,FALSE)</f>
        <v>anthony</v>
      </c>
      <c r="G64" s="2" t="str">
        <f>INDEX(products[],MATCH(orders[[#This Row],[product_id]],products[product_id],0),2)</f>
        <v>Broccoli</v>
      </c>
      <c r="H64" s="2" cm="1">
        <f t="array" ref="H64">INDEX(products[],MATCH(orders[[#This Row],[product_id]:[product_id]],products[[product_id]:[product_id]],0),MATCH(products[[#Headers],[calories]],products[#Headers],0))</f>
        <v>34</v>
      </c>
      <c r="I64" s="2" cm="1">
        <f t="array" ref="I64">INDEX(products[],MATCH(orders[[#This Row],[product_id]:[product_id]],products[[product_id]:[product_id]],0),MATCH(products[[#Headers],[protein]],products[#Headers],0))</f>
        <v>2.82</v>
      </c>
      <c r="J64" s="2" cm="1">
        <f t="array" ref="J64">INDEX(products[],MATCH(orders[[#This Row],[product_id]:[product_id]],products[[product_id]:[product_id]],0),MATCH(products[[#Headers],[carbs]],products[#Headers],0))</f>
        <v>6.64</v>
      </c>
      <c r="K64" s="2" cm="1">
        <f t="array" ref="K64">INDEX(products[],MATCH(orders[[#This Row],[product_id]:[product_id]],products[[product_id]:[product_id]],0),MATCH(products[[#Headers],[fat]],products[#Headers],0))</f>
        <v>0.37</v>
      </c>
      <c r="L64" s="2" cm="1">
        <f t="array" ref="L64">_xlfn.XLOOKUP(orders[[#This Row],[product_id]:[product_id]],products[[#All],[product_id]:[product_id]],products[[#All],[price(in rupees)]],"NOT AVAILABLE",0)</f>
        <v>30</v>
      </c>
      <c r="M64" s="2">
        <f>PRODUCT(orders[[#This Row],[qty]],L64)</f>
        <v>90</v>
      </c>
    </row>
    <row r="65" spans="1:13" x14ac:dyDescent="0.3">
      <c r="A65" s="2">
        <v>1395</v>
      </c>
      <c r="B65" s="2" t="s">
        <v>4</v>
      </c>
      <c r="C65" s="2">
        <v>19</v>
      </c>
      <c r="D65" s="2">
        <v>590</v>
      </c>
      <c r="E65" s="2" t="s">
        <v>33</v>
      </c>
      <c r="F65" s="2" t="str">
        <f>VLOOKUP(orders[[#This Row],[customer_id]],customer[#All],2,FALSE)</f>
        <v>ahmed</v>
      </c>
      <c r="G65" s="2" t="str">
        <f>INDEX(products[],MATCH(orders[[#This Row],[product_id]],products[product_id],0),2)</f>
        <v>French Fries</v>
      </c>
      <c r="H65" s="2" cm="1">
        <f t="array" ref="H65">INDEX(products[],MATCH(orders[[#This Row],[product_id]:[product_id]],products[[product_id]:[product_id]],0),MATCH(products[[#Headers],[calories]],products[#Headers],0))</f>
        <v>365</v>
      </c>
      <c r="I65" s="2" cm="1">
        <f t="array" ref="I65">INDEX(products[],MATCH(orders[[#This Row],[product_id]:[product_id]],products[[product_id]:[product_id]],0),MATCH(products[[#Headers],[protein]],products[#Headers],0))</f>
        <v>4.34</v>
      </c>
      <c r="J65" s="2" cm="1">
        <f t="array" ref="J65">INDEX(products[],MATCH(orders[[#This Row],[product_id]:[product_id]],products[[product_id]:[product_id]],0),MATCH(products[[#Headers],[carbs]],products[#Headers],0))</f>
        <v>49.74</v>
      </c>
      <c r="K65" s="2" cm="1">
        <f t="array" ref="K65">INDEX(products[],MATCH(orders[[#This Row],[product_id]:[product_id]],products[[product_id]:[product_id]],0),MATCH(products[[#Headers],[fat]],products[#Headers],0))</f>
        <v>17.53</v>
      </c>
      <c r="L65" s="2" cm="1">
        <f t="array" ref="L65">_xlfn.XLOOKUP(orders[[#This Row],[product_id]:[product_id]],products[[#All],[product_id]:[product_id]],products[[#All],[price(in rupees)]],"NOT AVAILABLE",0)</f>
        <v>50</v>
      </c>
      <c r="M65" s="2">
        <f>PRODUCT(orders[[#This Row],[qty]],L65)</f>
        <v>50</v>
      </c>
    </row>
    <row r="66" spans="1:13" x14ac:dyDescent="0.3">
      <c r="A66" s="4">
        <v>1396</v>
      </c>
      <c r="B66" s="4" t="s">
        <v>4</v>
      </c>
      <c r="C66" s="4">
        <v>34</v>
      </c>
      <c r="D66" s="4">
        <v>628</v>
      </c>
      <c r="E66" s="4">
        <v>9</v>
      </c>
      <c r="F66" s="2" t="str">
        <f>VLOOKUP(orders[[#This Row],[customer_id]],customer[#All],2,FALSE)</f>
        <v>jay</v>
      </c>
      <c r="G66" s="2" t="str">
        <f>INDEX(products[],MATCH(orders[[#This Row],[product_id]],products[product_id],0),2)</f>
        <v>Fish</v>
      </c>
      <c r="H66" s="2" cm="1">
        <f t="array" ref="H66">INDEX(products[],MATCH(orders[[#This Row],[product_id]:[product_id]],products[[product_id]:[product_id]],0),MATCH(products[[#Headers],[calories]],products[#Headers],0))</f>
        <v>206</v>
      </c>
      <c r="I66" s="2" cm="1">
        <f t="array" ref="I66">INDEX(products[],MATCH(orders[[#This Row],[product_id]:[product_id]],products[[product_id]:[product_id]],0),MATCH(products[[#Headers],[protein]],products[#Headers],0))</f>
        <v>20.260000000000002</v>
      </c>
      <c r="J66" s="2" cm="1">
        <f t="array" ref="J66">INDEX(products[],MATCH(orders[[#This Row],[product_id]:[product_id]],products[[product_id]:[product_id]],0),MATCH(products[[#Headers],[carbs]],products[#Headers],0))</f>
        <v>0</v>
      </c>
      <c r="K66" s="2" cm="1">
        <f t="array" ref="K66">INDEX(products[],MATCH(orders[[#This Row],[product_id]:[product_id]],products[[product_id]:[product_id]],0),MATCH(products[[#Headers],[fat]],products[#Headers],0))</f>
        <v>13.92</v>
      </c>
      <c r="L66" s="2" cm="1">
        <f t="array" ref="L66">_xlfn.XLOOKUP(orders[[#This Row],[product_id]:[product_id]],products[[#All],[product_id]:[product_id]],products[[#All],[price(in rupees)]],"NOT AVAILABLE",0)</f>
        <v>120</v>
      </c>
      <c r="M66" s="2">
        <f>PRODUCT(orders[[#This Row],[qty]],L66)</f>
        <v>1080</v>
      </c>
    </row>
    <row r="67" spans="1:13" x14ac:dyDescent="0.3">
      <c r="A67" s="2">
        <v>1397</v>
      </c>
      <c r="B67" s="2" t="s">
        <v>5</v>
      </c>
      <c r="C67" s="2">
        <v>79</v>
      </c>
      <c r="D67" s="2">
        <v>797</v>
      </c>
      <c r="E67" s="2">
        <v>6</v>
      </c>
      <c r="F67" s="2" t="str">
        <f>VLOOKUP(orders[[#This Row],[customer_id]],customer[#All],2,FALSE)</f>
        <v>tim</v>
      </c>
      <c r="G67" s="2" t="str">
        <f>INDEX(products[],MATCH(orders[[#This Row],[product_id]],products[product_id],0),2)</f>
        <v>Cheese</v>
      </c>
      <c r="H67" s="2" cm="1">
        <f t="array" ref="H67">INDEX(products[],MATCH(orders[[#This Row],[product_id]:[product_id]],products[[product_id]:[product_id]],0),MATCH(products[[#Headers],[calories]],products[#Headers],0))</f>
        <v>402</v>
      </c>
      <c r="I67" s="2" cm="1">
        <f t="array" ref="I67">INDEX(products[],MATCH(orders[[#This Row],[product_id]:[product_id]],products[[product_id]:[product_id]],0),MATCH(products[[#Headers],[protein]],products[#Headers],0))</f>
        <v>25.09</v>
      </c>
      <c r="J67" s="2" cm="1">
        <f t="array" ref="J67">INDEX(products[],MATCH(orders[[#This Row],[product_id]:[product_id]],products[[product_id]:[product_id]],0),MATCH(products[[#Headers],[carbs]],products[#Headers],0))</f>
        <v>3.09</v>
      </c>
      <c r="K67" s="2" cm="1">
        <f t="array" ref="K67">INDEX(products[],MATCH(orders[[#This Row],[product_id]:[product_id]],products[[product_id]:[product_id]],0),MATCH(products[[#Headers],[fat]],products[#Headers],0))</f>
        <v>33.82</v>
      </c>
      <c r="L67" s="2" cm="1">
        <f t="array" ref="L67">_xlfn.XLOOKUP(orders[[#This Row],[product_id]:[product_id]],products[[#All],[product_id]:[product_id]],products[[#All],[price(in rupees)]],"NOT AVAILABLE",0)</f>
        <v>80</v>
      </c>
      <c r="M67" s="2">
        <f>PRODUCT(orders[[#This Row],[qty]],L67)</f>
        <v>480</v>
      </c>
    </row>
    <row r="68" spans="1:13" x14ac:dyDescent="0.3">
      <c r="A68" s="4">
        <v>1406</v>
      </c>
      <c r="B68" s="4" t="s">
        <v>5</v>
      </c>
      <c r="C68" s="4">
        <v>19</v>
      </c>
      <c r="D68" s="4">
        <v>294</v>
      </c>
      <c r="E68" s="4">
        <v>3</v>
      </c>
      <c r="F68" s="2" t="str">
        <f>VLOOKUP(orders[[#This Row],[customer_id]],customer[#All],2,FALSE)</f>
        <v>ahmed</v>
      </c>
      <c r="G68" s="2" t="str">
        <f>INDEX(products[],MATCH(orders[[#This Row],[product_id]],products[product_id],0),2)</f>
        <v>Rice</v>
      </c>
      <c r="H68" s="2" cm="1">
        <f t="array" ref="H68">INDEX(products[],MATCH(orders[[#This Row],[product_id]:[product_id]],products[[product_id]:[product_id]],0),MATCH(products[[#Headers],[calories]],products[#Headers],0))</f>
        <v>130</v>
      </c>
      <c r="I68" s="2" cm="1">
        <f t="array" ref="I68">INDEX(products[],MATCH(orders[[#This Row],[product_id]:[product_id]],products[[product_id]:[product_id]],0),MATCH(products[[#Headers],[protein]],products[#Headers],0))</f>
        <v>2.69</v>
      </c>
      <c r="J68" s="2" cm="1">
        <f t="array" ref="J68">INDEX(products[],MATCH(orders[[#This Row],[product_id]:[product_id]],products[[product_id]:[product_id]],0),MATCH(products[[#Headers],[carbs]],products[#Headers],0))</f>
        <v>28.73</v>
      </c>
      <c r="K68" s="2" cm="1">
        <f t="array" ref="K68">INDEX(products[],MATCH(orders[[#This Row],[product_id]:[product_id]],products[[product_id]:[product_id]],0),MATCH(products[[#Headers],[fat]],products[#Headers],0))</f>
        <v>0.28000000000000003</v>
      </c>
      <c r="L68" s="2" cm="1">
        <f t="array" ref="L68">_xlfn.XLOOKUP(orders[[#This Row],[product_id]:[product_id]],products[[#All],[product_id]:[product_id]],products[[#All],[price(in rupees)]],"NOT AVAILABLE",0)</f>
        <v>80</v>
      </c>
      <c r="M68" s="2">
        <f>PRODUCT(orders[[#This Row],[qty]],L68)</f>
        <v>240</v>
      </c>
    </row>
    <row r="69" spans="1:13" x14ac:dyDescent="0.3">
      <c r="A69" s="2">
        <v>1420</v>
      </c>
      <c r="B69" s="2" t="s">
        <v>5</v>
      </c>
      <c r="C69" s="2">
        <v>21</v>
      </c>
      <c r="D69" s="2">
        <v>590</v>
      </c>
      <c r="E69" s="2">
        <v>7</v>
      </c>
      <c r="F69" s="2" t="str">
        <f>VLOOKUP(orders[[#This Row],[customer_id]],customer[#All],2,FALSE)</f>
        <v>lisa</v>
      </c>
      <c r="G69" s="2" t="str">
        <f>INDEX(products[],MATCH(orders[[#This Row],[product_id]],products[product_id],0),2)</f>
        <v>French Fries</v>
      </c>
      <c r="H69" s="2" cm="1">
        <f t="array" ref="H69">INDEX(products[],MATCH(orders[[#This Row],[product_id]:[product_id]],products[[product_id]:[product_id]],0),MATCH(products[[#Headers],[calories]],products[#Headers],0))</f>
        <v>365</v>
      </c>
      <c r="I69" s="2" cm="1">
        <f t="array" ref="I69">INDEX(products[],MATCH(orders[[#This Row],[product_id]:[product_id]],products[[product_id]:[product_id]],0),MATCH(products[[#Headers],[protein]],products[#Headers],0))</f>
        <v>4.34</v>
      </c>
      <c r="J69" s="2" cm="1">
        <f t="array" ref="J69">INDEX(products[],MATCH(orders[[#This Row],[product_id]:[product_id]],products[[product_id]:[product_id]],0),MATCH(products[[#Headers],[carbs]],products[#Headers],0))</f>
        <v>49.74</v>
      </c>
      <c r="K69" s="2" cm="1">
        <f t="array" ref="K69">INDEX(products[],MATCH(orders[[#This Row],[product_id]:[product_id]],products[[product_id]:[product_id]],0),MATCH(products[[#Headers],[fat]],products[#Headers],0))</f>
        <v>17.53</v>
      </c>
      <c r="L69" s="2" cm="1">
        <f t="array" ref="L69">_xlfn.XLOOKUP(orders[[#This Row],[product_id]:[product_id]],products[[#All],[product_id]:[product_id]],products[[#All],[price(in rupees)]],"NOT AVAILABLE",0)</f>
        <v>50</v>
      </c>
      <c r="M69" s="2">
        <f>PRODUCT(orders[[#This Row],[qty]],L69)</f>
        <v>350</v>
      </c>
    </row>
    <row r="70" spans="1:13" x14ac:dyDescent="0.3">
      <c r="A70" s="4">
        <v>1436</v>
      </c>
      <c r="B70" s="4" t="s">
        <v>5</v>
      </c>
      <c r="C70" s="4">
        <v>35</v>
      </c>
      <c r="D70" s="4">
        <v>392</v>
      </c>
      <c r="E70" s="4">
        <v>3</v>
      </c>
      <c r="F70" s="2" t="str">
        <f>VLOOKUP(orders[[#This Row],[customer_id]],customer[#All],2,FALSE)</f>
        <v>mike</v>
      </c>
      <c r="G70" s="2" t="str">
        <f>INDEX(products[],MATCH(orders[[#This Row],[product_id]],products[product_id],0),2)</f>
        <v>Yogurt</v>
      </c>
      <c r="H70" s="2" cm="1">
        <f t="array" ref="H70">INDEX(products[],MATCH(orders[[#This Row],[product_id]:[product_id]],products[[product_id]:[product_id]],0),MATCH(products[[#Headers],[calories]],products[#Headers],0))</f>
        <v>118</v>
      </c>
      <c r="I70" s="2" cm="1">
        <f t="array" ref="I70">INDEX(products[],MATCH(orders[[#This Row],[product_id]:[product_id]],products[[product_id]:[product_id]],0),MATCH(products[[#Headers],[protein]],products[#Headers],0))</f>
        <v>6.38</v>
      </c>
      <c r="J70" s="2" cm="1">
        <f t="array" ref="J70">INDEX(products[],MATCH(orders[[#This Row],[product_id]:[product_id]],products[[product_id]:[product_id]],0),MATCH(products[[#Headers],[carbs]],products[#Headers],0))</f>
        <v>14.02</v>
      </c>
      <c r="K70" s="2" cm="1">
        <f t="array" ref="K70">INDEX(products[],MATCH(orders[[#This Row],[product_id]:[product_id]],products[[product_id]:[product_id]],0),MATCH(products[[#Headers],[fat]],products[#Headers],0))</f>
        <v>4.0999999999999996</v>
      </c>
      <c r="L70" s="2" cm="1">
        <f t="array" ref="L70">_xlfn.XLOOKUP(orders[[#This Row],[product_id]:[product_id]],products[[#All],[product_id]:[product_id]],products[[#All],[price(in rupees)]],"NOT AVAILABLE",0)</f>
        <v>30</v>
      </c>
      <c r="M70" s="2">
        <f>PRODUCT(orders[[#This Row],[qty]],L70)</f>
        <v>90</v>
      </c>
    </row>
    <row r="71" spans="1:13" x14ac:dyDescent="0.3">
      <c r="A71" s="2">
        <v>1438</v>
      </c>
      <c r="B71" s="2" t="s">
        <v>5</v>
      </c>
      <c r="C71" s="2">
        <v>14</v>
      </c>
      <c r="D71" s="2">
        <v>704</v>
      </c>
      <c r="E71" s="2">
        <v>4</v>
      </c>
      <c r="F71" s="2" t="str">
        <f>VLOOKUP(orders[[#This Row],[customer_id]],customer[#All],2,FALSE)</f>
        <v>ravi</v>
      </c>
      <c r="G71" s="2" t="str">
        <f>INDEX(products[],MATCH(orders[[#This Row],[product_id]],products[product_id],0),2)</f>
        <v>Eggs</v>
      </c>
      <c r="H71" s="2" cm="1">
        <f t="array" ref="H71">INDEX(products[],MATCH(orders[[#This Row],[product_id]:[product_id]],products[[product_id]:[product_id]],0),MATCH(products[[#Headers],[calories]],products[#Headers],0))</f>
        <v>155</v>
      </c>
      <c r="I71" s="2" cm="1">
        <f t="array" ref="I71">INDEX(products[],MATCH(orders[[#This Row],[product_id]:[product_id]],products[[product_id]:[product_id]],0),MATCH(products[[#Headers],[protein]],products[#Headers],0))</f>
        <v>12.58</v>
      </c>
      <c r="J71" s="2" cm="1">
        <f t="array" ref="J71">INDEX(products[],MATCH(orders[[#This Row],[product_id]:[product_id]],products[[product_id]:[product_id]],0),MATCH(products[[#Headers],[carbs]],products[#Headers],0))</f>
        <v>0.77</v>
      </c>
      <c r="K71" s="2" cm="1">
        <f t="array" ref="K71">INDEX(products[],MATCH(orders[[#This Row],[product_id]:[product_id]],products[[product_id]:[product_id]],0),MATCH(products[[#Headers],[fat]],products[#Headers],0))</f>
        <v>10.61</v>
      </c>
      <c r="L71" s="2" cm="1">
        <f t="array" ref="L71">_xlfn.XLOOKUP(orders[[#This Row],[product_id]:[product_id]],products[[#All],[product_id]:[product_id]],products[[#All],[price(in rupees)]],"NOT AVAILABLE",0)</f>
        <v>65</v>
      </c>
      <c r="M71" s="2">
        <f>PRODUCT(orders[[#This Row],[qty]],L71)</f>
        <v>260</v>
      </c>
    </row>
    <row r="72" spans="1:13" x14ac:dyDescent="0.3">
      <c r="A72" s="4">
        <v>1445</v>
      </c>
      <c r="B72" s="4" t="s">
        <v>6</v>
      </c>
      <c r="C72" s="4">
        <v>34</v>
      </c>
      <c r="D72" s="4">
        <v>704</v>
      </c>
      <c r="E72" s="4">
        <v>4</v>
      </c>
      <c r="F72" s="2" t="str">
        <f>VLOOKUP(orders[[#This Row],[customer_id]],customer[#All],2,FALSE)</f>
        <v>jay</v>
      </c>
      <c r="G72" s="2" t="str">
        <f>INDEX(products[],MATCH(orders[[#This Row],[product_id]],products[product_id],0),2)</f>
        <v>Eggs</v>
      </c>
      <c r="H72" s="2" cm="1">
        <f t="array" ref="H72">INDEX(products[],MATCH(orders[[#This Row],[product_id]:[product_id]],products[[product_id]:[product_id]],0),MATCH(products[[#Headers],[calories]],products[#Headers],0))</f>
        <v>155</v>
      </c>
      <c r="I72" s="2" cm="1">
        <f t="array" ref="I72">INDEX(products[],MATCH(orders[[#This Row],[product_id]:[product_id]],products[[product_id]:[product_id]],0),MATCH(products[[#Headers],[protein]],products[#Headers],0))</f>
        <v>12.58</v>
      </c>
      <c r="J72" s="2" cm="1">
        <f t="array" ref="J72">INDEX(products[],MATCH(orders[[#This Row],[product_id]:[product_id]],products[[product_id]:[product_id]],0),MATCH(products[[#Headers],[carbs]],products[#Headers],0))</f>
        <v>0.77</v>
      </c>
      <c r="K72" s="2" cm="1">
        <f t="array" ref="K72">INDEX(products[],MATCH(orders[[#This Row],[product_id]:[product_id]],products[[product_id]:[product_id]],0),MATCH(products[[#Headers],[fat]],products[#Headers],0))</f>
        <v>10.61</v>
      </c>
      <c r="L72" s="2" cm="1">
        <f t="array" ref="L72">_xlfn.XLOOKUP(orders[[#This Row],[product_id]:[product_id]],products[[#All],[product_id]:[product_id]],products[[#All],[price(in rupees)]],"NOT AVAILABLE",0)</f>
        <v>65</v>
      </c>
      <c r="M72" s="2">
        <f>PRODUCT(orders[[#This Row],[qty]],L72)</f>
        <v>260</v>
      </c>
    </row>
    <row r="73" spans="1:13" x14ac:dyDescent="0.3">
      <c r="A73" s="2">
        <v>1455</v>
      </c>
      <c r="B73" s="2" t="s">
        <v>6</v>
      </c>
      <c r="C73" s="2">
        <v>29</v>
      </c>
      <c r="D73" s="2">
        <v>294</v>
      </c>
      <c r="E73" s="2">
        <v>10</v>
      </c>
      <c r="F73" s="2" t="str">
        <f>VLOOKUP(orders[[#This Row],[customer_id]],customer[#All],2,FALSE)</f>
        <v>john</v>
      </c>
      <c r="G73" s="2" t="str">
        <f>INDEX(products[],MATCH(orders[[#This Row],[product_id]],products[product_id],0),2)</f>
        <v>Rice</v>
      </c>
      <c r="H73" s="2" cm="1">
        <f t="array" ref="H73">INDEX(products[],MATCH(orders[[#This Row],[product_id]:[product_id]],products[[product_id]:[product_id]],0),MATCH(products[[#Headers],[calories]],products[#Headers],0))</f>
        <v>130</v>
      </c>
      <c r="I73" s="2" cm="1">
        <f t="array" ref="I73">INDEX(products[],MATCH(orders[[#This Row],[product_id]:[product_id]],products[[product_id]:[product_id]],0),MATCH(products[[#Headers],[protein]],products[#Headers],0))</f>
        <v>2.69</v>
      </c>
      <c r="J73" s="2" cm="1">
        <f t="array" ref="J73">INDEX(products[],MATCH(orders[[#This Row],[product_id]:[product_id]],products[[product_id]:[product_id]],0),MATCH(products[[#Headers],[carbs]],products[#Headers],0))</f>
        <v>28.73</v>
      </c>
      <c r="K73" s="2" cm="1">
        <f t="array" ref="K73">INDEX(products[],MATCH(orders[[#This Row],[product_id]:[product_id]],products[[product_id]:[product_id]],0),MATCH(products[[#Headers],[fat]],products[#Headers],0))</f>
        <v>0.28000000000000003</v>
      </c>
      <c r="L73" s="2" cm="1">
        <f t="array" ref="L73">_xlfn.XLOOKUP(orders[[#This Row],[product_id]:[product_id]],products[[#All],[product_id]:[product_id]],products[[#All],[price(in rupees)]],"NOT AVAILABLE",0)</f>
        <v>80</v>
      </c>
      <c r="M73" s="2">
        <f>PRODUCT(orders[[#This Row],[qty]],L73)</f>
        <v>800</v>
      </c>
    </row>
    <row r="74" spans="1:13" x14ac:dyDescent="0.3">
      <c r="A74" s="4">
        <v>1457</v>
      </c>
      <c r="B74" s="4" t="s">
        <v>6</v>
      </c>
      <c r="C74" s="4">
        <v>50</v>
      </c>
      <c r="D74" s="4">
        <v>484</v>
      </c>
      <c r="E74" s="4">
        <v>10</v>
      </c>
      <c r="F74" s="2" t="str">
        <f>VLOOKUP(orders[[#This Row],[customer_id]],customer[#All],2,FALSE)</f>
        <v>bruce</v>
      </c>
      <c r="G74" s="2" t="str">
        <f>INDEX(products[],MATCH(orders[[#This Row],[product_id]],products[product_id],0),2)</f>
        <v>Hamburger</v>
      </c>
      <c r="H74" s="2" cm="1">
        <f t="array" ref="H74">INDEX(products[],MATCH(orders[[#This Row],[product_id]:[product_id]],products[[product_id]:[product_id]],0),MATCH(products[[#Headers],[calories]],products[#Headers],0))</f>
        <v>250</v>
      </c>
      <c r="I74" s="2" cm="1">
        <f t="array" ref="I74">INDEX(products[],MATCH(orders[[#This Row],[product_id]:[product_id]],products[[product_id]:[product_id]],0),MATCH(products[[#Headers],[protein]],products[#Headers],0))</f>
        <v>13.29</v>
      </c>
      <c r="J74" s="2" cm="1">
        <f t="array" ref="J74">INDEX(products[],MATCH(orders[[#This Row],[product_id]:[product_id]],products[[product_id]:[product_id]],0),MATCH(products[[#Headers],[carbs]],products[#Headers],0))</f>
        <v>17.32</v>
      </c>
      <c r="K74" s="2" cm="1">
        <f t="array" ref="K74">INDEX(products[],MATCH(orders[[#This Row],[product_id]:[product_id]],products[[product_id]:[product_id]],0),MATCH(products[[#Headers],[fat]],products[#Headers],0))</f>
        <v>14.62</v>
      </c>
      <c r="L74" s="2" cm="1">
        <f t="array" ref="L74">_xlfn.XLOOKUP(orders[[#This Row],[product_id]:[product_id]],products[[#All],[product_id]:[product_id]],products[[#All],[price(in rupees)]],"NOT AVAILABLE",0)</f>
        <v>70</v>
      </c>
      <c r="M74" s="2">
        <f>PRODUCT(orders[[#This Row],[qty]],L74)</f>
        <v>700</v>
      </c>
    </row>
    <row r="75" spans="1:13" x14ac:dyDescent="0.3">
      <c r="A75" s="4">
        <v>1459</v>
      </c>
      <c r="B75" s="4" t="s">
        <v>6</v>
      </c>
      <c r="C75" s="4">
        <v>14</v>
      </c>
      <c r="D75" s="4">
        <v>594</v>
      </c>
      <c r="E75" s="4">
        <v>5</v>
      </c>
      <c r="F75" s="2" t="str">
        <f>VLOOKUP(orders[[#This Row],[customer_id]],customer[#All],2,FALSE)</f>
        <v>ravi</v>
      </c>
      <c r="G75" s="2" t="str">
        <f>INDEX(products[],MATCH(orders[[#This Row],[product_id]],products[product_id],0),2)</f>
        <v>Chicken</v>
      </c>
      <c r="H75" s="2" cm="1">
        <f t="array" ref="H75">INDEX(products[],MATCH(orders[[#This Row],[product_id]:[product_id]],products[[product_id]:[product_id]],0),MATCH(products[[#Headers],[calories]],products[#Headers],0))</f>
        <v>335</v>
      </c>
      <c r="I75" s="2" cm="1">
        <f t="array" ref="I75">INDEX(products[],MATCH(orders[[#This Row],[product_id]:[product_id]],products[[product_id]:[product_id]],0),MATCH(products[[#Headers],[protein]],products[#Headers],0))</f>
        <v>31.02</v>
      </c>
      <c r="J75" s="2" cm="1">
        <f t="array" ref="J75">INDEX(products[],MATCH(orders[[#This Row],[product_id]:[product_id]],products[[product_id]:[product_id]],0),MATCH(products[[#Headers],[carbs]],products[#Headers],0))</f>
        <v>0</v>
      </c>
      <c r="K75" s="2" cm="1">
        <f t="array" ref="K75">INDEX(products[],MATCH(orders[[#This Row],[product_id]:[product_id]],products[[product_id]:[product_id]],0),MATCH(products[[#Headers],[fat]],products[#Headers],0))</f>
        <v>23.11</v>
      </c>
      <c r="L75" s="2" cm="1">
        <f t="array" ref="L75">_xlfn.XLOOKUP(orders[[#This Row],[product_id]:[product_id]],products[[#All],[product_id]:[product_id]],products[[#All],[price(in rupees)]],"NOT AVAILABLE",0)</f>
        <v>250</v>
      </c>
      <c r="M75" s="2">
        <f>PRODUCT(orders[[#This Row],[qty]],L75)</f>
        <v>1250</v>
      </c>
    </row>
    <row r="76" spans="1:13" x14ac:dyDescent="0.3">
      <c r="A76" s="2">
        <v>1466</v>
      </c>
      <c r="B76" s="2" t="s">
        <v>6</v>
      </c>
      <c r="C76" s="2">
        <v>35</v>
      </c>
      <c r="D76" s="2">
        <v>163</v>
      </c>
      <c r="E76" s="2">
        <v>6</v>
      </c>
      <c r="F76" s="2" t="str">
        <f>VLOOKUP(orders[[#This Row],[customer_id]],customer[#All],2,FALSE)</f>
        <v>mike</v>
      </c>
      <c r="G76" s="2" t="str">
        <f>INDEX(products[],MATCH(orders[[#This Row],[product_id]],products[product_id],0),2)</f>
        <v>Grape Juice</v>
      </c>
      <c r="H76" s="2" cm="1">
        <f t="array" ref="H76">INDEX(products[],MATCH(orders[[#This Row],[product_id]:[product_id]],products[[product_id]:[product_id]],0),MATCH(products[[#Headers],[calories]],products[#Headers],0))</f>
        <v>152</v>
      </c>
      <c r="I76" s="2" cm="1">
        <f t="array" ref="I76">INDEX(products[],MATCH(orders[[#This Row],[product_id]:[product_id]],products[[product_id]:[product_id]],0),MATCH(products[[#Headers],[protein]],products[#Headers],0))</f>
        <v>1.72</v>
      </c>
      <c r="J76" s="2" cm="1">
        <f t="array" ref="J76">INDEX(products[],MATCH(orders[[#This Row],[product_id]:[product_id]],products[[product_id]:[product_id]],0),MATCH(products[[#Headers],[carbs]],products[#Headers],0))</f>
        <v>37.130000000000003</v>
      </c>
      <c r="K76" s="2" cm="1">
        <f t="array" ref="K76">INDEX(products[],MATCH(orders[[#This Row],[product_id]:[product_id]],products[[product_id]:[product_id]],0),MATCH(products[[#Headers],[fat]],products[#Headers],0))</f>
        <v>0.37</v>
      </c>
      <c r="L76" s="2" cm="1">
        <f t="array" ref="L76">_xlfn.XLOOKUP(orders[[#This Row],[product_id]:[product_id]],products[[#All],[product_id]:[product_id]],products[[#All],[price(in rupees)]],"NOT AVAILABLE",0)</f>
        <v>40</v>
      </c>
      <c r="M76" s="2">
        <f>PRODUCT(orders[[#This Row],[qty]],L76)</f>
        <v>240</v>
      </c>
    </row>
    <row r="77" spans="1:13" x14ac:dyDescent="0.3">
      <c r="A77" s="4">
        <v>1471</v>
      </c>
      <c r="B77" s="4" t="s">
        <v>7</v>
      </c>
      <c r="C77" s="4">
        <v>50</v>
      </c>
      <c r="D77" s="4">
        <v>651</v>
      </c>
      <c r="E77" s="4">
        <v>8</v>
      </c>
      <c r="F77" s="2" t="str">
        <f>VLOOKUP(orders[[#This Row],[customer_id]],customer[#All],2,FALSE)</f>
        <v>bruce</v>
      </c>
      <c r="G77" s="2" t="str">
        <f>INDEX(products[],MATCH(orders[[#This Row],[product_id]],products[product_id],0),2)</f>
        <v>Banana</v>
      </c>
      <c r="H77" s="2" cm="1">
        <f t="array" ref="H77">INDEX(products[],MATCH(orders[[#This Row],[product_id]:[product_id]],products[[product_id]:[product_id]],0),MATCH(products[[#Headers],[calories]],products[#Headers],0))</f>
        <v>89</v>
      </c>
      <c r="I77" s="2" cm="1">
        <f t="array" ref="I77">INDEX(products[],MATCH(orders[[#This Row],[product_id]:[product_id]],products[[product_id]:[product_id]],0),MATCH(products[[#Headers],[protein]],products[#Headers],0))</f>
        <v>1.0900000000000001</v>
      </c>
      <c r="J77" s="2" cm="1">
        <f t="array" ref="J77">INDEX(products[],MATCH(orders[[#This Row],[product_id]:[product_id]],products[[product_id]:[product_id]],0),MATCH(products[[#Headers],[carbs]],products[#Headers],0))</f>
        <v>22.8</v>
      </c>
      <c r="K77" s="2" cm="1">
        <f t="array" ref="K77">INDEX(products[],MATCH(orders[[#This Row],[product_id]:[product_id]],products[[product_id]:[product_id]],0),MATCH(products[[#Headers],[fat]],products[#Headers],0))</f>
        <v>0.33</v>
      </c>
      <c r="L77" s="2" cm="1">
        <f t="array" ref="L77">_xlfn.XLOOKUP(orders[[#This Row],[product_id]:[product_id]],products[[#All],[product_id]:[product_id]],products[[#All],[price(in rupees)]],"NOT AVAILABLE",0)</f>
        <v>80</v>
      </c>
      <c r="M77" s="2">
        <f>PRODUCT(orders[[#This Row],[qty]],L77)</f>
        <v>640</v>
      </c>
    </row>
    <row r="78" spans="1:13" x14ac:dyDescent="0.3">
      <c r="A78" s="2">
        <v>1480</v>
      </c>
      <c r="B78" s="2" t="s">
        <v>7</v>
      </c>
      <c r="C78" s="2">
        <v>19</v>
      </c>
      <c r="D78" s="2">
        <v>704</v>
      </c>
      <c r="E78" s="2">
        <v>2</v>
      </c>
      <c r="F78" s="2" t="str">
        <f>VLOOKUP(orders[[#This Row],[customer_id]],customer[#All],2,FALSE)</f>
        <v>ahmed</v>
      </c>
      <c r="G78" s="2" t="str">
        <f>INDEX(products[],MATCH(orders[[#This Row],[product_id]],products[product_id],0),2)</f>
        <v>Eggs</v>
      </c>
      <c r="H78" s="2" cm="1">
        <f t="array" ref="H78">INDEX(products[],MATCH(orders[[#This Row],[product_id]:[product_id]],products[[product_id]:[product_id]],0),MATCH(products[[#Headers],[calories]],products[#Headers],0))</f>
        <v>155</v>
      </c>
      <c r="I78" s="2" cm="1">
        <f t="array" ref="I78">INDEX(products[],MATCH(orders[[#This Row],[product_id]:[product_id]],products[[product_id]:[product_id]],0),MATCH(products[[#Headers],[protein]],products[#Headers],0))</f>
        <v>12.58</v>
      </c>
      <c r="J78" s="2" cm="1">
        <f t="array" ref="J78">INDEX(products[],MATCH(orders[[#This Row],[product_id]:[product_id]],products[[product_id]:[product_id]],0),MATCH(products[[#Headers],[carbs]],products[#Headers],0))</f>
        <v>0.77</v>
      </c>
      <c r="K78" s="2" cm="1">
        <f t="array" ref="K78">INDEX(products[],MATCH(orders[[#This Row],[product_id]:[product_id]],products[[product_id]:[product_id]],0),MATCH(products[[#Headers],[fat]],products[#Headers],0))</f>
        <v>10.61</v>
      </c>
      <c r="L78" s="2" cm="1">
        <f t="array" ref="L78">_xlfn.XLOOKUP(orders[[#This Row],[product_id]:[product_id]],products[[#All],[product_id]:[product_id]],products[[#All],[price(in rupees)]],"NOT AVAILABLE",0)</f>
        <v>65</v>
      </c>
      <c r="M78" s="2">
        <f>PRODUCT(orders[[#This Row],[qty]],L78)</f>
        <v>130</v>
      </c>
    </row>
    <row r="79" spans="1:13" x14ac:dyDescent="0.3">
      <c r="A79" s="4">
        <v>1484</v>
      </c>
      <c r="B79" s="4" t="s">
        <v>7</v>
      </c>
      <c r="C79" s="4">
        <v>35</v>
      </c>
      <c r="D79" s="4">
        <v>590</v>
      </c>
      <c r="E79" s="4">
        <v>8</v>
      </c>
      <c r="F79" s="2" t="str">
        <f>VLOOKUP(orders[[#This Row],[customer_id]],customer[#All],2,FALSE)</f>
        <v>mike</v>
      </c>
      <c r="G79" s="2" t="str">
        <f>INDEX(products[],MATCH(orders[[#This Row],[product_id]],products[product_id],0),2)</f>
        <v>French Fries</v>
      </c>
      <c r="H79" s="2" cm="1">
        <f t="array" ref="H79">INDEX(products[],MATCH(orders[[#This Row],[product_id]:[product_id]],products[[product_id]:[product_id]],0),MATCH(products[[#Headers],[calories]],products[#Headers],0))</f>
        <v>365</v>
      </c>
      <c r="I79" s="2" cm="1">
        <f t="array" ref="I79">INDEX(products[],MATCH(orders[[#This Row],[product_id]:[product_id]],products[[product_id]:[product_id]],0),MATCH(products[[#Headers],[protein]],products[#Headers],0))</f>
        <v>4.34</v>
      </c>
      <c r="J79" s="2" cm="1">
        <f t="array" ref="J79">INDEX(products[],MATCH(orders[[#This Row],[product_id]:[product_id]],products[[product_id]:[product_id]],0),MATCH(products[[#Headers],[carbs]],products[#Headers],0))</f>
        <v>49.74</v>
      </c>
      <c r="K79" s="2" cm="1">
        <f t="array" ref="K79">INDEX(products[],MATCH(orders[[#This Row],[product_id]:[product_id]],products[[product_id]:[product_id]],0),MATCH(products[[#Headers],[fat]],products[#Headers],0))</f>
        <v>17.53</v>
      </c>
      <c r="L79" s="2" cm="1">
        <f t="array" ref="L79">_xlfn.XLOOKUP(orders[[#This Row],[product_id]:[product_id]],products[[#All],[product_id]:[product_id]],products[[#All],[price(in rupees)]],"NOT AVAILABLE",0)</f>
        <v>50</v>
      </c>
      <c r="M79" s="2">
        <f>PRODUCT(orders[[#This Row],[qty]],L79)</f>
        <v>400</v>
      </c>
    </row>
    <row r="80" spans="1:13" x14ac:dyDescent="0.3">
      <c r="A80" s="2">
        <v>1487</v>
      </c>
      <c r="B80" s="2" t="s">
        <v>7</v>
      </c>
      <c r="C80" s="2">
        <v>21</v>
      </c>
      <c r="D80" s="2">
        <v>811</v>
      </c>
      <c r="E80" s="2">
        <v>5</v>
      </c>
      <c r="F80" s="2" t="str">
        <f>VLOOKUP(orders[[#This Row],[customer_id]],customer[#All],2,FALSE)</f>
        <v>lisa</v>
      </c>
      <c r="G80" s="2" t="str">
        <f>INDEX(products[],MATCH(orders[[#This Row],[product_id]],products[product_id],0),2)</f>
        <v>Celery</v>
      </c>
      <c r="H80" s="2" cm="1">
        <f t="array" ref="H80">INDEX(products[],MATCH(orders[[#This Row],[product_id]:[product_id]],products[[product_id]:[product_id]],0),MATCH(products[[#Headers],[calories]],products[#Headers],0))</f>
        <v>16</v>
      </c>
      <c r="I80" s="2" cm="1">
        <f t="array" ref="I80">INDEX(products[],MATCH(orders[[#This Row],[product_id]:[product_id]],products[[product_id]:[product_id]],0),MATCH(products[[#Headers],[protein]],products[#Headers],0))</f>
        <v>0.69</v>
      </c>
      <c r="J80" s="2" cm="1">
        <f t="array" ref="J80">INDEX(products[],MATCH(orders[[#This Row],[product_id]:[product_id]],products[[product_id]:[product_id]],0),MATCH(products[[#Headers],[carbs]],products[#Headers],0))</f>
        <v>3.06</v>
      </c>
      <c r="K80" s="2" cm="1">
        <f t="array" ref="K80">INDEX(products[],MATCH(orders[[#This Row],[product_id]:[product_id]],products[[product_id]:[product_id]],0),MATCH(products[[#Headers],[fat]],products[#Headers],0))</f>
        <v>0.17</v>
      </c>
      <c r="L80" s="2" cm="1">
        <f t="array" ref="L80">_xlfn.XLOOKUP(orders[[#This Row],[product_id]:[product_id]],products[[#All],[product_id]:[product_id]],products[[#All],[price(in rupees)]],"NOT AVAILABLE",0)</f>
        <v>50</v>
      </c>
      <c r="M80" s="2">
        <f>PRODUCT(orders[[#This Row],[qty]],L80)</f>
        <v>250</v>
      </c>
    </row>
    <row r="81" spans="1:13" x14ac:dyDescent="0.3">
      <c r="A81" s="4">
        <v>1489</v>
      </c>
      <c r="B81" s="4" t="s">
        <v>7</v>
      </c>
      <c r="C81" s="4">
        <v>35</v>
      </c>
      <c r="D81" s="4">
        <v>594</v>
      </c>
      <c r="E81" s="4">
        <v>8</v>
      </c>
      <c r="F81" s="2" t="str">
        <f>VLOOKUP(orders[[#This Row],[customer_id]],customer[#All],2,FALSE)</f>
        <v>mike</v>
      </c>
      <c r="G81" s="2" t="str">
        <f>INDEX(products[],MATCH(orders[[#This Row],[product_id]],products[product_id],0),2)</f>
        <v>Chicken</v>
      </c>
      <c r="H81" s="2" cm="1">
        <f t="array" ref="H81">INDEX(products[],MATCH(orders[[#This Row],[product_id]:[product_id]],products[[product_id]:[product_id]],0),MATCH(products[[#Headers],[calories]],products[#Headers],0))</f>
        <v>335</v>
      </c>
      <c r="I81" s="2" cm="1">
        <f t="array" ref="I81">INDEX(products[],MATCH(orders[[#This Row],[product_id]:[product_id]],products[[product_id]:[product_id]],0),MATCH(products[[#Headers],[protein]],products[#Headers],0))</f>
        <v>31.02</v>
      </c>
      <c r="J81" s="2" cm="1">
        <f t="array" ref="J81">INDEX(products[],MATCH(orders[[#This Row],[product_id]:[product_id]],products[[product_id]:[product_id]],0),MATCH(products[[#Headers],[carbs]],products[#Headers],0))</f>
        <v>0</v>
      </c>
      <c r="K81" s="2" cm="1">
        <f t="array" ref="K81">INDEX(products[],MATCH(orders[[#This Row],[product_id]:[product_id]],products[[product_id]:[product_id]],0),MATCH(products[[#Headers],[fat]],products[#Headers],0))</f>
        <v>23.11</v>
      </c>
      <c r="L81" s="2" cm="1">
        <f t="array" ref="L81">_xlfn.XLOOKUP(orders[[#This Row],[product_id]:[product_id]],products[[#All],[product_id]:[product_id]],products[[#All],[price(in rupees)]],"NOT AVAILABLE",0)</f>
        <v>250</v>
      </c>
      <c r="M81" s="2">
        <f>PRODUCT(orders[[#This Row],[qty]],L81)</f>
        <v>2000</v>
      </c>
    </row>
    <row r="82" spans="1:13" x14ac:dyDescent="0.3">
      <c r="A82" s="2">
        <v>1491</v>
      </c>
      <c r="B82" s="2" t="s">
        <v>8</v>
      </c>
      <c r="C82" s="2">
        <v>29</v>
      </c>
      <c r="D82" s="2">
        <v>739</v>
      </c>
      <c r="E82" s="2">
        <v>2</v>
      </c>
      <c r="F82" s="2" t="str">
        <f>VLOOKUP(orders[[#This Row],[customer_id]],customer[#All],2,FALSE)</f>
        <v>john</v>
      </c>
      <c r="G82" s="2" t="str">
        <f>INDEX(products[],MATCH(orders[[#This Row],[product_id]],products[product_id],0),2)</f>
        <v>Donut</v>
      </c>
      <c r="H82" s="2" cm="1">
        <f t="array" ref="H82">INDEX(products[],MATCH(orders[[#This Row],[product_id]:[product_id]],products[[product_id]:[product_id]],0),MATCH(products[[#Headers],[calories]],products[#Headers],0))</f>
        <v>452</v>
      </c>
      <c r="I82" s="2" cm="1">
        <f t="array" ref="I82">INDEX(products[],MATCH(orders[[#This Row],[product_id]:[product_id]],products[[product_id]:[product_id]],0),MATCH(products[[#Headers],[protein]],products[#Headers],0))</f>
        <v>4.09</v>
      </c>
      <c r="J82" s="2" cm="1">
        <f t="array" ref="J82">INDEX(products[],MATCH(orders[[#This Row],[product_id]:[product_id]],products[[product_id]:[product_id]],0),MATCH(products[[#Headers],[carbs]],products[#Headers],0))</f>
        <v>50.44</v>
      </c>
      <c r="K82" s="2" cm="1">
        <f t="array" ref="K82">INDEX(products[],MATCH(orders[[#This Row],[product_id]:[product_id]],products[[product_id]:[product_id]],0),MATCH(products[[#Headers],[fat]],products[#Headers],0))</f>
        <v>27.51</v>
      </c>
      <c r="L82" s="2" cm="1">
        <f t="array" ref="L82">_xlfn.XLOOKUP(orders[[#This Row],[product_id]:[product_id]],products[[#All],[product_id]:[product_id]],products[[#All],[price(in rupees)]],"NOT AVAILABLE",0)</f>
        <v>40</v>
      </c>
      <c r="M82" s="2">
        <f>PRODUCT(orders[[#This Row],[qty]],L82)</f>
        <v>80</v>
      </c>
    </row>
    <row r="83" spans="1:13" x14ac:dyDescent="0.3">
      <c r="A83" s="4">
        <v>1517</v>
      </c>
      <c r="B83" s="4" t="s">
        <v>8</v>
      </c>
      <c r="C83" s="4">
        <v>21</v>
      </c>
      <c r="D83" s="4">
        <v>628</v>
      </c>
      <c r="E83" s="4">
        <v>10</v>
      </c>
      <c r="F83" s="2" t="str">
        <f>VLOOKUP(orders[[#This Row],[customer_id]],customer[#All],2,FALSE)</f>
        <v>lisa</v>
      </c>
      <c r="G83" s="2" t="str">
        <f>INDEX(products[],MATCH(orders[[#This Row],[product_id]],products[product_id],0),2)</f>
        <v>Fish</v>
      </c>
      <c r="H83" s="2" cm="1">
        <f t="array" ref="H83">INDEX(products[],MATCH(orders[[#This Row],[product_id]:[product_id]],products[[product_id]:[product_id]],0),MATCH(products[[#Headers],[calories]],products[#Headers],0))</f>
        <v>206</v>
      </c>
      <c r="I83" s="2" cm="1">
        <f t="array" ref="I83">INDEX(products[],MATCH(orders[[#This Row],[product_id]:[product_id]],products[[product_id]:[product_id]],0),MATCH(products[[#Headers],[protein]],products[#Headers],0))</f>
        <v>20.260000000000002</v>
      </c>
      <c r="J83" s="2" cm="1">
        <f t="array" ref="J83">INDEX(products[],MATCH(orders[[#This Row],[product_id]:[product_id]],products[[product_id]:[product_id]],0),MATCH(products[[#Headers],[carbs]],products[#Headers],0))</f>
        <v>0</v>
      </c>
      <c r="K83" s="2" cm="1">
        <f t="array" ref="K83">INDEX(products[],MATCH(orders[[#This Row],[product_id]:[product_id]],products[[product_id]:[product_id]],0),MATCH(products[[#Headers],[fat]],products[#Headers],0))</f>
        <v>13.92</v>
      </c>
      <c r="L83" s="2" cm="1">
        <f t="array" ref="L83">_xlfn.XLOOKUP(orders[[#This Row],[product_id]:[product_id]],products[[#All],[product_id]:[product_id]],products[[#All],[price(in rupees)]],"NOT AVAILABLE",0)</f>
        <v>120</v>
      </c>
      <c r="M83" s="2">
        <f>PRODUCT(orders[[#This Row],[qty]],L83)</f>
        <v>1200</v>
      </c>
    </row>
    <row r="84" spans="1:13" x14ac:dyDescent="0.3">
      <c r="A84" s="2">
        <v>1522</v>
      </c>
      <c r="B84" s="2" t="s">
        <v>8</v>
      </c>
      <c r="C84" s="2">
        <v>11</v>
      </c>
      <c r="D84" s="2">
        <v>392</v>
      </c>
      <c r="E84" s="2">
        <v>4</v>
      </c>
      <c r="F84" s="2" t="str">
        <f>VLOOKUP(orders[[#This Row],[customer_id]],customer[#All],2,FALSE)</f>
        <v>anthony</v>
      </c>
      <c r="G84" s="2" t="str">
        <f>INDEX(products[],MATCH(orders[[#This Row],[product_id]],products[product_id],0),2)</f>
        <v>Yogurt</v>
      </c>
      <c r="H84" s="2" cm="1">
        <f t="array" ref="H84">INDEX(products[],MATCH(orders[[#This Row],[product_id]:[product_id]],products[[product_id]:[product_id]],0),MATCH(products[[#Headers],[calories]],products[#Headers],0))</f>
        <v>118</v>
      </c>
      <c r="I84" s="2" cm="1">
        <f t="array" ref="I84">INDEX(products[],MATCH(orders[[#This Row],[product_id]:[product_id]],products[[product_id]:[product_id]],0),MATCH(products[[#Headers],[protein]],products[#Headers],0))</f>
        <v>6.38</v>
      </c>
      <c r="J84" s="2" cm="1">
        <f t="array" ref="J84">INDEX(products[],MATCH(orders[[#This Row],[product_id]:[product_id]],products[[product_id]:[product_id]],0),MATCH(products[[#Headers],[carbs]],products[#Headers],0))</f>
        <v>14.02</v>
      </c>
      <c r="K84" s="2" cm="1">
        <f t="array" ref="K84">INDEX(products[],MATCH(orders[[#This Row],[product_id]:[product_id]],products[[product_id]:[product_id]],0),MATCH(products[[#Headers],[fat]],products[#Headers],0))</f>
        <v>4.0999999999999996</v>
      </c>
      <c r="L84" s="2" cm="1">
        <f t="array" ref="L84">_xlfn.XLOOKUP(orders[[#This Row],[product_id]:[product_id]],products[[#All],[product_id]:[product_id]],products[[#All],[price(in rupees)]],"NOT AVAILABLE",0)</f>
        <v>30</v>
      </c>
      <c r="M84" s="2">
        <f>PRODUCT(orders[[#This Row],[qty]],L84)</f>
        <v>120</v>
      </c>
    </row>
    <row r="85" spans="1:13" x14ac:dyDescent="0.3">
      <c r="A85" s="4">
        <v>1527</v>
      </c>
      <c r="B85" s="4" t="s">
        <v>8</v>
      </c>
      <c r="C85" s="4">
        <v>35</v>
      </c>
      <c r="D85" s="4">
        <v>484</v>
      </c>
      <c r="E85" s="4">
        <v>6</v>
      </c>
      <c r="F85" s="2" t="str">
        <f>VLOOKUP(orders[[#This Row],[customer_id]],customer[#All],2,FALSE)</f>
        <v>mike</v>
      </c>
      <c r="G85" s="2" t="str">
        <f>INDEX(products[],MATCH(orders[[#This Row],[product_id]],products[product_id],0),2)</f>
        <v>Hamburger</v>
      </c>
      <c r="H85" s="2" cm="1">
        <f t="array" ref="H85">INDEX(products[],MATCH(orders[[#This Row],[product_id]:[product_id]],products[[product_id]:[product_id]],0),MATCH(products[[#Headers],[calories]],products[#Headers],0))</f>
        <v>250</v>
      </c>
      <c r="I85" s="2" cm="1">
        <f t="array" ref="I85">INDEX(products[],MATCH(orders[[#This Row],[product_id]:[product_id]],products[[product_id]:[product_id]],0),MATCH(products[[#Headers],[protein]],products[#Headers],0))</f>
        <v>13.29</v>
      </c>
      <c r="J85" s="2" cm="1">
        <f t="array" ref="J85">INDEX(products[],MATCH(orders[[#This Row],[product_id]:[product_id]],products[[product_id]:[product_id]],0),MATCH(products[[#Headers],[carbs]],products[#Headers],0))</f>
        <v>17.32</v>
      </c>
      <c r="K85" s="2" cm="1">
        <f t="array" ref="K85">INDEX(products[],MATCH(orders[[#This Row],[product_id]:[product_id]],products[[product_id]:[product_id]],0),MATCH(products[[#Headers],[fat]],products[#Headers],0))</f>
        <v>14.62</v>
      </c>
      <c r="L85" s="2" cm="1">
        <f t="array" ref="L85">_xlfn.XLOOKUP(orders[[#This Row],[product_id]:[product_id]],products[[#All],[product_id]:[product_id]],products[[#All],[price(in rupees)]],"NOT AVAILABLE",0)</f>
        <v>70</v>
      </c>
      <c r="M85" s="2">
        <f>PRODUCT(orders[[#This Row],[qty]],L85)</f>
        <v>420</v>
      </c>
    </row>
    <row r="86" spans="1:13" x14ac:dyDescent="0.3">
      <c r="A86" s="2">
        <v>1533</v>
      </c>
      <c r="B86" s="2" t="s">
        <v>8</v>
      </c>
      <c r="C86" s="2">
        <v>50</v>
      </c>
      <c r="D86" s="2">
        <v>294</v>
      </c>
      <c r="E86" s="2">
        <v>8</v>
      </c>
      <c r="F86" s="2" t="str">
        <f>VLOOKUP(orders[[#This Row],[customer_id]],customer[#All],2,FALSE)</f>
        <v>bruce</v>
      </c>
      <c r="G86" s="2" t="str">
        <f>INDEX(products[],MATCH(orders[[#This Row],[product_id]],products[product_id],0),2)</f>
        <v>Rice</v>
      </c>
      <c r="H86" s="2" cm="1">
        <f t="array" ref="H86">INDEX(products[],MATCH(orders[[#This Row],[product_id]:[product_id]],products[[product_id]:[product_id]],0),MATCH(products[[#Headers],[calories]],products[#Headers],0))</f>
        <v>130</v>
      </c>
      <c r="I86" s="2" cm="1">
        <f t="array" ref="I86">INDEX(products[],MATCH(orders[[#This Row],[product_id]:[product_id]],products[[product_id]:[product_id]],0),MATCH(products[[#Headers],[protein]],products[#Headers],0))</f>
        <v>2.69</v>
      </c>
      <c r="J86" s="2" cm="1">
        <f t="array" ref="J86">INDEX(products[],MATCH(orders[[#This Row],[product_id]:[product_id]],products[[product_id]:[product_id]],0),MATCH(products[[#Headers],[carbs]],products[#Headers],0))</f>
        <v>28.73</v>
      </c>
      <c r="K86" s="2" cm="1">
        <f t="array" ref="K86">INDEX(products[],MATCH(orders[[#This Row],[product_id]:[product_id]],products[[product_id]:[product_id]],0),MATCH(products[[#Headers],[fat]],products[#Headers],0))</f>
        <v>0.28000000000000003</v>
      </c>
      <c r="L86" s="2" cm="1">
        <f t="array" ref="L86">_xlfn.XLOOKUP(orders[[#This Row],[product_id]:[product_id]],products[[#All],[product_id]:[product_id]],products[[#All],[price(in rupees)]],"NOT AVAILABLE",0)</f>
        <v>80</v>
      </c>
      <c r="M86" s="2">
        <f>PRODUCT(orders[[#This Row],[qty]],L86)</f>
        <v>640</v>
      </c>
    </row>
    <row r="87" spans="1:13" x14ac:dyDescent="0.3">
      <c r="A87" s="4">
        <v>1536</v>
      </c>
      <c r="B87" s="4" t="s">
        <v>9</v>
      </c>
      <c r="C87" s="4">
        <v>29</v>
      </c>
      <c r="D87" s="4">
        <v>392</v>
      </c>
      <c r="E87" s="4">
        <v>4</v>
      </c>
      <c r="F87" s="2" t="str">
        <f>VLOOKUP(orders[[#This Row],[customer_id]],customer[#All],2,FALSE)</f>
        <v>john</v>
      </c>
      <c r="G87" s="2" t="str">
        <f>INDEX(products[],MATCH(orders[[#This Row],[product_id]],products[product_id],0),2)</f>
        <v>Yogurt</v>
      </c>
      <c r="H87" s="2" cm="1">
        <f t="array" ref="H87">INDEX(products[],MATCH(orders[[#This Row],[product_id]:[product_id]],products[[product_id]:[product_id]],0),MATCH(products[[#Headers],[calories]],products[#Headers],0))</f>
        <v>118</v>
      </c>
      <c r="I87" s="2" cm="1">
        <f t="array" ref="I87">INDEX(products[],MATCH(orders[[#This Row],[product_id]:[product_id]],products[[product_id]:[product_id]],0),MATCH(products[[#Headers],[protein]],products[#Headers],0))</f>
        <v>6.38</v>
      </c>
      <c r="J87" s="2" cm="1">
        <f t="array" ref="J87">INDEX(products[],MATCH(orders[[#This Row],[product_id]:[product_id]],products[[product_id]:[product_id]],0),MATCH(products[[#Headers],[carbs]],products[#Headers],0))</f>
        <v>14.02</v>
      </c>
      <c r="K87" s="2" cm="1">
        <f t="array" ref="K87">INDEX(products[],MATCH(orders[[#This Row],[product_id]:[product_id]],products[[product_id]:[product_id]],0),MATCH(products[[#Headers],[fat]],products[#Headers],0))</f>
        <v>4.0999999999999996</v>
      </c>
      <c r="L87" s="2" cm="1">
        <f t="array" ref="L87">_xlfn.XLOOKUP(orders[[#This Row],[product_id]:[product_id]],products[[#All],[product_id]:[product_id]],products[[#All],[price(in rupees)]],"NOT AVAILABLE",0)</f>
        <v>30</v>
      </c>
      <c r="M87" s="2">
        <f>PRODUCT(orders[[#This Row],[qty]],L87)</f>
        <v>120</v>
      </c>
    </row>
    <row r="88" spans="1:13" x14ac:dyDescent="0.3">
      <c r="A88" s="2">
        <v>1540</v>
      </c>
      <c r="B88" s="2" t="s">
        <v>9</v>
      </c>
      <c r="C88" s="2">
        <v>35</v>
      </c>
      <c r="D88" s="2">
        <v>294</v>
      </c>
      <c r="E88" s="2">
        <v>5</v>
      </c>
      <c r="F88" s="2" t="str">
        <f>VLOOKUP(orders[[#This Row],[customer_id]],customer[#All],2,FALSE)</f>
        <v>mike</v>
      </c>
      <c r="G88" s="2" t="str">
        <f>INDEX(products[],MATCH(orders[[#This Row],[product_id]],products[product_id],0),2)</f>
        <v>Rice</v>
      </c>
      <c r="H88" s="2" cm="1">
        <f t="array" ref="H88">INDEX(products[],MATCH(orders[[#This Row],[product_id]:[product_id]],products[[product_id]:[product_id]],0),MATCH(products[[#Headers],[calories]],products[#Headers],0))</f>
        <v>130</v>
      </c>
      <c r="I88" s="2" cm="1">
        <f t="array" ref="I88">INDEX(products[],MATCH(orders[[#This Row],[product_id]:[product_id]],products[[product_id]:[product_id]],0),MATCH(products[[#Headers],[protein]],products[#Headers],0))</f>
        <v>2.69</v>
      </c>
      <c r="J88" s="2" cm="1">
        <f t="array" ref="J88">INDEX(products[],MATCH(orders[[#This Row],[product_id]:[product_id]],products[[product_id]:[product_id]],0),MATCH(products[[#Headers],[carbs]],products[#Headers],0))</f>
        <v>28.73</v>
      </c>
      <c r="K88" s="2" cm="1">
        <f t="array" ref="K88">INDEX(products[],MATCH(orders[[#This Row],[product_id]:[product_id]],products[[product_id]:[product_id]],0),MATCH(products[[#Headers],[fat]],products[#Headers],0))</f>
        <v>0.28000000000000003</v>
      </c>
      <c r="L88" s="2" cm="1">
        <f t="array" ref="L88">_xlfn.XLOOKUP(orders[[#This Row],[product_id]:[product_id]],products[[#All],[product_id]:[product_id]],products[[#All],[price(in rupees)]],"NOT AVAILABLE",0)</f>
        <v>80</v>
      </c>
      <c r="M88" s="2">
        <f>PRODUCT(orders[[#This Row],[qty]],L88)</f>
        <v>400</v>
      </c>
    </row>
    <row r="89" spans="1:13" x14ac:dyDescent="0.3">
      <c r="A89" s="4">
        <v>1547</v>
      </c>
      <c r="B89" s="4" t="s">
        <v>9</v>
      </c>
      <c r="C89" s="4">
        <v>34</v>
      </c>
      <c r="D89" s="4">
        <v>862</v>
      </c>
      <c r="E89" s="4">
        <v>3</v>
      </c>
      <c r="F89" s="2" t="str">
        <f>VLOOKUP(orders[[#This Row],[customer_id]],customer[#All],2,FALSE)</f>
        <v>jay</v>
      </c>
      <c r="G89" s="2" t="str">
        <f>INDEX(products[],MATCH(orders[[#This Row],[product_id]],products[product_id],0),2)</f>
        <v>Chocolate Cake</v>
      </c>
      <c r="H89" s="2" cm="1">
        <f t="array" ref="H89">INDEX(products[],MATCH(orders[[#This Row],[product_id]:[product_id]],products[[product_id]:[product_id]],0),MATCH(products[[#Headers],[calories]],products[#Headers],0))</f>
        <v>452</v>
      </c>
      <c r="I89" s="2" cm="1">
        <f t="array" ref="I89">INDEX(products[],MATCH(orders[[#This Row],[product_id]:[product_id]],products[[product_id]:[product_id]],0),MATCH(products[[#Headers],[protein]],products[#Headers],0))</f>
        <v>3.75</v>
      </c>
      <c r="J89" s="2" cm="1">
        <f t="array" ref="J89">INDEX(products[],MATCH(orders[[#This Row],[product_id]:[product_id]],products[[product_id]:[product_id]],0),MATCH(products[[#Headers],[carbs]],products[#Headers],0))</f>
        <v>44.61</v>
      </c>
      <c r="K89" s="2" cm="1">
        <f t="array" ref="K89">INDEX(products[],MATCH(orders[[#This Row],[product_id]:[product_id]],products[[product_id]:[product_id]],0),MATCH(products[[#Headers],[fat]],products[#Headers],0))</f>
        <v>29.11</v>
      </c>
      <c r="L89" s="2" cm="1">
        <f t="array" ref="L89">_xlfn.XLOOKUP(orders[[#This Row],[product_id]:[product_id]],products[[#All],[product_id]:[product_id]],products[[#All],[price(in rupees)]],"NOT AVAILABLE",0)</f>
        <v>200</v>
      </c>
      <c r="M89" s="2">
        <f>PRODUCT(orders[[#This Row],[qty]],L89)</f>
        <v>600</v>
      </c>
    </row>
    <row r="90" spans="1:13" x14ac:dyDescent="0.3">
      <c r="A90" s="2">
        <v>1552</v>
      </c>
      <c r="B90" s="2" t="s">
        <v>9</v>
      </c>
      <c r="C90" s="2">
        <v>79</v>
      </c>
      <c r="D90" s="2">
        <v>163</v>
      </c>
      <c r="E90" s="2">
        <v>3</v>
      </c>
      <c r="F90" s="2" t="str">
        <f>VLOOKUP(orders[[#This Row],[customer_id]],customer[#All],2,FALSE)</f>
        <v>tim</v>
      </c>
      <c r="G90" s="2" t="str">
        <f>INDEX(products[],MATCH(orders[[#This Row],[product_id]],products[product_id],0),2)</f>
        <v>Grape Juice</v>
      </c>
      <c r="H90" s="2" cm="1">
        <f t="array" ref="H90">INDEX(products[],MATCH(orders[[#This Row],[product_id]:[product_id]],products[[product_id]:[product_id]],0),MATCH(products[[#Headers],[calories]],products[#Headers],0))</f>
        <v>152</v>
      </c>
      <c r="I90" s="2" cm="1">
        <f t="array" ref="I90">INDEX(products[],MATCH(orders[[#This Row],[product_id]:[product_id]],products[[product_id]:[product_id]],0),MATCH(products[[#Headers],[protein]],products[#Headers],0))</f>
        <v>1.72</v>
      </c>
      <c r="J90" s="2" cm="1">
        <f t="array" ref="J90">INDEX(products[],MATCH(orders[[#This Row],[product_id]:[product_id]],products[[product_id]:[product_id]],0),MATCH(products[[#Headers],[carbs]],products[#Headers],0))</f>
        <v>37.130000000000003</v>
      </c>
      <c r="K90" s="2" cm="1">
        <f t="array" ref="K90">INDEX(products[],MATCH(orders[[#This Row],[product_id]:[product_id]],products[[product_id]:[product_id]],0),MATCH(products[[#Headers],[fat]],products[#Headers],0))</f>
        <v>0.37</v>
      </c>
      <c r="L90" s="2" cm="1">
        <f t="array" ref="L90">_xlfn.XLOOKUP(orders[[#This Row],[product_id]:[product_id]],products[[#All],[product_id]:[product_id]],products[[#All],[price(in rupees)]],"NOT AVAILABLE",0)</f>
        <v>40</v>
      </c>
      <c r="M90" s="2">
        <f>PRODUCT(orders[[#This Row],[qty]],L90)</f>
        <v>120</v>
      </c>
    </row>
    <row r="91" spans="1:13" x14ac:dyDescent="0.3">
      <c r="A91" s="4">
        <v>1557</v>
      </c>
      <c r="B91" s="4" t="s">
        <v>9</v>
      </c>
      <c r="C91" s="4">
        <v>21</v>
      </c>
      <c r="D91" s="4">
        <v>628</v>
      </c>
      <c r="E91" s="4">
        <v>6</v>
      </c>
      <c r="F91" s="2" t="str">
        <f>VLOOKUP(orders[[#This Row],[customer_id]],customer[#All],2,FALSE)</f>
        <v>lisa</v>
      </c>
      <c r="G91" s="2" t="str">
        <f>INDEX(products[],MATCH(orders[[#This Row],[product_id]],products[product_id],0),2)</f>
        <v>Fish</v>
      </c>
      <c r="H91" s="2" cm="1">
        <f t="array" ref="H91">INDEX(products[],MATCH(orders[[#This Row],[product_id]:[product_id]],products[[product_id]:[product_id]],0),MATCH(products[[#Headers],[calories]],products[#Headers],0))</f>
        <v>206</v>
      </c>
      <c r="I91" s="2" cm="1">
        <f t="array" ref="I91">INDEX(products[],MATCH(orders[[#This Row],[product_id]:[product_id]],products[[product_id]:[product_id]],0),MATCH(products[[#Headers],[protein]],products[#Headers],0))</f>
        <v>20.260000000000002</v>
      </c>
      <c r="J91" s="2" cm="1">
        <f t="array" ref="J91">INDEX(products[],MATCH(orders[[#This Row],[product_id]:[product_id]],products[[product_id]:[product_id]],0),MATCH(products[[#Headers],[carbs]],products[#Headers],0))</f>
        <v>0</v>
      </c>
      <c r="K91" s="2" cm="1">
        <f t="array" ref="K91">INDEX(products[],MATCH(orders[[#This Row],[product_id]:[product_id]],products[[product_id]:[product_id]],0),MATCH(products[[#Headers],[fat]],products[#Headers],0))</f>
        <v>13.92</v>
      </c>
      <c r="L91" s="2" cm="1">
        <f t="array" ref="L91">_xlfn.XLOOKUP(orders[[#This Row],[product_id]:[product_id]],products[[#All],[product_id]:[product_id]],products[[#All],[price(in rupees)]],"NOT AVAILABLE",0)</f>
        <v>120</v>
      </c>
      <c r="M91" s="2">
        <f>PRODUCT(orders[[#This Row],[qty]],L91)</f>
        <v>720</v>
      </c>
    </row>
    <row r="92" spans="1:13" x14ac:dyDescent="0.3">
      <c r="A92" s="2">
        <v>1569</v>
      </c>
      <c r="B92" s="2" t="s">
        <v>10</v>
      </c>
      <c r="C92" s="2">
        <v>35</v>
      </c>
      <c r="D92" s="2">
        <v>862</v>
      </c>
      <c r="E92" s="2">
        <v>5</v>
      </c>
      <c r="F92" s="2" t="str">
        <f>VLOOKUP(orders[[#This Row],[customer_id]],customer[#All],2,FALSE)</f>
        <v>mike</v>
      </c>
      <c r="G92" s="2" t="str">
        <f>INDEX(products[],MATCH(orders[[#This Row],[product_id]],products[product_id],0),2)</f>
        <v>Chocolate Cake</v>
      </c>
      <c r="H92" s="2" cm="1">
        <f t="array" ref="H92">INDEX(products[],MATCH(orders[[#This Row],[product_id]:[product_id]],products[[product_id]:[product_id]],0),MATCH(products[[#Headers],[calories]],products[#Headers],0))</f>
        <v>452</v>
      </c>
      <c r="I92" s="2" cm="1">
        <f t="array" ref="I92">INDEX(products[],MATCH(orders[[#This Row],[product_id]:[product_id]],products[[product_id]:[product_id]],0),MATCH(products[[#Headers],[protein]],products[#Headers],0))</f>
        <v>3.75</v>
      </c>
      <c r="J92" s="2" cm="1">
        <f t="array" ref="J92">INDEX(products[],MATCH(orders[[#This Row],[product_id]:[product_id]],products[[product_id]:[product_id]],0),MATCH(products[[#Headers],[carbs]],products[#Headers],0))</f>
        <v>44.61</v>
      </c>
      <c r="K92" s="2" cm="1">
        <f t="array" ref="K92">INDEX(products[],MATCH(orders[[#This Row],[product_id]:[product_id]],products[[product_id]:[product_id]],0),MATCH(products[[#Headers],[fat]],products[#Headers],0))</f>
        <v>29.11</v>
      </c>
      <c r="L92" s="2" cm="1">
        <f t="array" ref="L92">_xlfn.XLOOKUP(orders[[#This Row],[product_id]:[product_id]],products[[#All],[product_id]:[product_id]],products[[#All],[price(in rupees)]],"NOT AVAILABLE",0)</f>
        <v>200</v>
      </c>
      <c r="M92" s="2">
        <f>PRODUCT(orders[[#This Row],[qty]],L92)</f>
        <v>1000</v>
      </c>
    </row>
    <row r="93" spans="1:13" x14ac:dyDescent="0.3">
      <c r="A93" s="4">
        <v>1572</v>
      </c>
      <c r="B93" s="4" t="s">
        <v>10</v>
      </c>
      <c r="C93" s="4">
        <v>21</v>
      </c>
      <c r="D93" s="4">
        <v>704</v>
      </c>
      <c r="E93" s="4">
        <v>4</v>
      </c>
      <c r="F93" s="2" t="str">
        <f>VLOOKUP(orders[[#This Row],[customer_id]],customer[#All],2,FALSE)</f>
        <v>lisa</v>
      </c>
      <c r="G93" s="2" t="str">
        <f>INDEX(products[],MATCH(orders[[#This Row],[product_id]],products[product_id],0),2)</f>
        <v>Eggs</v>
      </c>
      <c r="H93" s="2" cm="1">
        <f t="array" ref="H93">INDEX(products[],MATCH(orders[[#This Row],[product_id]:[product_id]],products[[product_id]:[product_id]],0),MATCH(products[[#Headers],[calories]],products[#Headers],0))</f>
        <v>155</v>
      </c>
      <c r="I93" s="2" cm="1">
        <f t="array" ref="I93">INDEX(products[],MATCH(orders[[#This Row],[product_id]:[product_id]],products[[product_id]:[product_id]],0),MATCH(products[[#Headers],[protein]],products[#Headers],0))</f>
        <v>12.58</v>
      </c>
      <c r="J93" s="2" cm="1">
        <f t="array" ref="J93">INDEX(products[],MATCH(orders[[#This Row],[product_id]:[product_id]],products[[product_id]:[product_id]],0),MATCH(products[[#Headers],[carbs]],products[#Headers],0))</f>
        <v>0.77</v>
      </c>
      <c r="K93" s="2" cm="1">
        <f t="array" ref="K93">INDEX(products[],MATCH(orders[[#This Row],[product_id]:[product_id]],products[[product_id]:[product_id]],0),MATCH(products[[#Headers],[fat]],products[#Headers],0))</f>
        <v>10.61</v>
      </c>
      <c r="L93" s="2" cm="1">
        <f t="array" ref="L93">_xlfn.XLOOKUP(orders[[#This Row],[product_id]:[product_id]],products[[#All],[product_id]:[product_id]],products[[#All],[price(in rupees)]],"NOT AVAILABLE",0)</f>
        <v>65</v>
      </c>
      <c r="M93" s="2">
        <f>PRODUCT(orders[[#This Row],[qty]],L93)</f>
        <v>260</v>
      </c>
    </row>
    <row r="94" spans="1:13" x14ac:dyDescent="0.3">
      <c r="A94" s="2">
        <v>1573</v>
      </c>
      <c r="B94" s="2" t="s">
        <v>10</v>
      </c>
      <c r="C94" s="2">
        <v>19</v>
      </c>
      <c r="D94" s="2">
        <v>646</v>
      </c>
      <c r="E94" s="2" t="s">
        <v>33</v>
      </c>
      <c r="F94" s="2" t="str">
        <f>VLOOKUP(orders[[#This Row],[customer_id]],customer[#All],2,FALSE)</f>
        <v>ahmed</v>
      </c>
      <c r="G94" s="2" t="str">
        <f>INDEX(products[],MATCH(orders[[#This Row],[product_id]],products[product_id],0),2)</f>
        <v>Apple</v>
      </c>
      <c r="H94" s="2" cm="1">
        <f t="array" ref="H94">INDEX(products[],MATCH(orders[[#This Row],[product_id]:[product_id]],products[[product_id]:[product_id]],0),MATCH(products[[#Headers],[calories]],products[#Headers],0))</f>
        <v>52</v>
      </c>
      <c r="I94" s="2" cm="1">
        <f t="array" ref="I94">INDEX(products[],MATCH(orders[[#This Row],[product_id]:[product_id]],products[[product_id]:[product_id]],0),MATCH(products[[#Headers],[protein]],products[#Headers],0))</f>
        <v>0.26</v>
      </c>
      <c r="J94" s="2" cm="1">
        <f t="array" ref="J94">INDEX(products[],MATCH(orders[[#This Row],[product_id]:[product_id]],products[[product_id]:[product_id]],0),MATCH(products[[#Headers],[carbs]],products[#Headers],0))</f>
        <v>13.8</v>
      </c>
      <c r="K94" s="2" cm="1">
        <f t="array" ref="K94">INDEX(products[],MATCH(orders[[#This Row],[product_id]:[product_id]],products[[product_id]:[product_id]],0),MATCH(products[[#Headers],[fat]],products[#Headers],0))</f>
        <v>0.17</v>
      </c>
      <c r="L94" s="2" cm="1">
        <f t="array" ref="L94">_xlfn.XLOOKUP(orders[[#This Row],[product_id]:[product_id]],products[[#All],[product_id]:[product_id]],products[[#All],[price(in rupees)]],"NOT AVAILABLE",0)</f>
        <v>200</v>
      </c>
      <c r="M94" s="2">
        <f>PRODUCT(orders[[#This Row],[qty]],L94)</f>
        <v>200</v>
      </c>
    </row>
    <row r="95" spans="1:13" x14ac:dyDescent="0.3">
      <c r="A95" s="4">
        <v>1574</v>
      </c>
      <c r="B95" s="4" t="s">
        <v>10</v>
      </c>
      <c r="C95" s="4">
        <v>79</v>
      </c>
      <c r="D95" s="4">
        <v>590</v>
      </c>
      <c r="E95" s="4">
        <v>2</v>
      </c>
      <c r="F95" s="2" t="str">
        <f>VLOOKUP(orders[[#This Row],[customer_id]],customer[#All],2,FALSE)</f>
        <v>tim</v>
      </c>
      <c r="G95" s="2" t="str">
        <f>INDEX(products[],MATCH(orders[[#This Row],[product_id]],products[product_id],0),2)</f>
        <v>French Fries</v>
      </c>
      <c r="H95" s="2" cm="1">
        <f t="array" ref="H95">INDEX(products[],MATCH(orders[[#This Row],[product_id]:[product_id]],products[[product_id]:[product_id]],0),MATCH(products[[#Headers],[calories]],products[#Headers],0))</f>
        <v>365</v>
      </c>
      <c r="I95" s="2" cm="1">
        <f t="array" ref="I95">INDEX(products[],MATCH(orders[[#This Row],[product_id]:[product_id]],products[[product_id]:[product_id]],0),MATCH(products[[#Headers],[protein]],products[#Headers],0))</f>
        <v>4.34</v>
      </c>
      <c r="J95" s="2" cm="1">
        <f t="array" ref="J95">INDEX(products[],MATCH(orders[[#This Row],[product_id]:[product_id]],products[[product_id]:[product_id]],0),MATCH(products[[#Headers],[carbs]],products[#Headers],0))</f>
        <v>49.74</v>
      </c>
      <c r="K95" s="2" cm="1">
        <f t="array" ref="K95">INDEX(products[],MATCH(orders[[#This Row],[product_id]:[product_id]],products[[product_id]:[product_id]],0),MATCH(products[[#Headers],[fat]],products[#Headers],0))</f>
        <v>17.53</v>
      </c>
      <c r="L95" s="2" cm="1">
        <f t="array" ref="L95">_xlfn.XLOOKUP(orders[[#This Row],[product_id]:[product_id]],products[[#All],[product_id]:[product_id]],products[[#All],[price(in rupees)]],"NOT AVAILABLE",0)</f>
        <v>50</v>
      </c>
      <c r="M95" s="2">
        <f>PRODUCT(orders[[#This Row],[qty]],L95)</f>
        <v>100</v>
      </c>
    </row>
    <row r="96" spans="1:13" x14ac:dyDescent="0.3">
      <c r="A96" s="2">
        <v>1576</v>
      </c>
      <c r="B96" s="2" t="s">
        <v>10</v>
      </c>
      <c r="C96" s="2">
        <v>11</v>
      </c>
      <c r="D96" s="2">
        <v>392</v>
      </c>
      <c r="E96" s="2">
        <v>3</v>
      </c>
      <c r="F96" s="2" t="str">
        <f>VLOOKUP(orders[[#This Row],[customer_id]],customer[#All],2,FALSE)</f>
        <v>anthony</v>
      </c>
      <c r="G96" s="2" t="str">
        <f>INDEX(products[],MATCH(orders[[#This Row],[product_id]],products[product_id],0),2)</f>
        <v>Yogurt</v>
      </c>
      <c r="H96" s="2" cm="1">
        <f t="array" ref="H96">INDEX(products[],MATCH(orders[[#This Row],[product_id]:[product_id]],products[[product_id]:[product_id]],0),MATCH(products[[#Headers],[calories]],products[#Headers],0))</f>
        <v>118</v>
      </c>
      <c r="I96" s="2" cm="1">
        <f t="array" ref="I96">INDEX(products[],MATCH(orders[[#This Row],[product_id]:[product_id]],products[[product_id]:[product_id]],0),MATCH(products[[#Headers],[protein]],products[#Headers],0))</f>
        <v>6.38</v>
      </c>
      <c r="J96" s="2" cm="1">
        <f t="array" ref="J96">INDEX(products[],MATCH(orders[[#This Row],[product_id]:[product_id]],products[[product_id]:[product_id]],0),MATCH(products[[#Headers],[carbs]],products[#Headers],0))</f>
        <v>14.02</v>
      </c>
      <c r="K96" s="2" cm="1">
        <f t="array" ref="K96">INDEX(products[],MATCH(orders[[#This Row],[product_id]:[product_id]],products[[product_id]:[product_id]],0),MATCH(products[[#Headers],[fat]],products[#Headers],0))</f>
        <v>4.0999999999999996</v>
      </c>
      <c r="L96" s="2" cm="1">
        <f t="array" ref="L96">_xlfn.XLOOKUP(orders[[#This Row],[product_id]:[product_id]],products[[#All],[product_id]:[product_id]],products[[#All],[price(in rupees)]],"NOT AVAILABLE",0)</f>
        <v>30</v>
      </c>
      <c r="M96" s="2">
        <f>PRODUCT(orders[[#This Row],[qty]],L96)</f>
        <v>90</v>
      </c>
    </row>
    <row r="97" spans="1:13" x14ac:dyDescent="0.3">
      <c r="A97" s="4">
        <v>1580</v>
      </c>
      <c r="B97" s="4" t="s">
        <v>11</v>
      </c>
      <c r="C97" s="4">
        <v>14</v>
      </c>
      <c r="D97" s="4">
        <v>392</v>
      </c>
      <c r="E97" s="4">
        <v>2</v>
      </c>
      <c r="F97" s="2" t="str">
        <f>VLOOKUP(orders[[#This Row],[customer_id]],customer[#All],2,FALSE)</f>
        <v>ravi</v>
      </c>
      <c r="G97" s="2" t="str">
        <f>INDEX(products[],MATCH(orders[[#This Row],[product_id]],products[product_id],0),2)</f>
        <v>Yogurt</v>
      </c>
      <c r="H97" s="2" cm="1">
        <f t="array" ref="H97">INDEX(products[],MATCH(orders[[#This Row],[product_id]:[product_id]],products[[product_id]:[product_id]],0),MATCH(products[[#Headers],[calories]],products[#Headers],0))</f>
        <v>118</v>
      </c>
      <c r="I97" s="2" cm="1">
        <f t="array" ref="I97">INDEX(products[],MATCH(orders[[#This Row],[product_id]:[product_id]],products[[product_id]:[product_id]],0),MATCH(products[[#Headers],[protein]],products[#Headers],0))</f>
        <v>6.38</v>
      </c>
      <c r="J97" s="2" cm="1">
        <f t="array" ref="J97">INDEX(products[],MATCH(orders[[#This Row],[product_id]:[product_id]],products[[product_id]:[product_id]],0),MATCH(products[[#Headers],[carbs]],products[#Headers],0))</f>
        <v>14.02</v>
      </c>
      <c r="K97" s="2" cm="1">
        <f t="array" ref="K97">INDEX(products[],MATCH(orders[[#This Row],[product_id]:[product_id]],products[[product_id]:[product_id]],0),MATCH(products[[#Headers],[fat]],products[#Headers],0))</f>
        <v>4.0999999999999996</v>
      </c>
      <c r="L97" s="2" cm="1">
        <f t="array" ref="L97">_xlfn.XLOOKUP(orders[[#This Row],[product_id]:[product_id]],products[[#All],[product_id]:[product_id]],products[[#All],[price(in rupees)]],"NOT AVAILABLE",0)</f>
        <v>30</v>
      </c>
      <c r="M97" s="2">
        <f>PRODUCT(orders[[#This Row],[qty]],L97)</f>
        <v>60</v>
      </c>
    </row>
    <row r="98" spans="1:13" x14ac:dyDescent="0.3">
      <c r="A98" s="2">
        <v>1582</v>
      </c>
      <c r="B98" s="2" t="s">
        <v>11</v>
      </c>
      <c r="C98" s="2">
        <v>35</v>
      </c>
      <c r="D98" s="2">
        <v>811</v>
      </c>
      <c r="E98" s="2">
        <v>4</v>
      </c>
      <c r="F98" s="2" t="str">
        <f>VLOOKUP(orders[[#This Row],[customer_id]],customer[#All],2,FALSE)</f>
        <v>mike</v>
      </c>
      <c r="G98" s="2" t="str">
        <f>INDEX(products[],MATCH(orders[[#This Row],[product_id]],products[product_id],0),2)</f>
        <v>Celery</v>
      </c>
      <c r="H98" s="2" cm="1">
        <f t="array" ref="H98">INDEX(products[],MATCH(orders[[#This Row],[product_id]:[product_id]],products[[product_id]:[product_id]],0),MATCH(products[[#Headers],[calories]],products[#Headers],0))</f>
        <v>16</v>
      </c>
      <c r="I98" s="2" cm="1">
        <f t="array" ref="I98">INDEX(products[],MATCH(orders[[#This Row],[product_id]:[product_id]],products[[product_id]:[product_id]],0),MATCH(products[[#Headers],[protein]],products[#Headers],0))</f>
        <v>0.69</v>
      </c>
      <c r="J98" s="2" cm="1">
        <f t="array" ref="J98">INDEX(products[],MATCH(orders[[#This Row],[product_id]:[product_id]],products[[product_id]:[product_id]],0),MATCH(products[[#Headers],[carbs]],products[#Headers],0))</f>
        <v>3.06</v>
      </c>
      <c r="K98" s="2" cm="1">
        <f t="array" ref="K98">INDEX(products[],MATCH(orders[[#This Row],[product_id]:[product_id]],products[[product_id]:[product_id]],0),MATCH(products[[#Headers],[fat]],products[#Headers],0))</f>
        <v>0.17</v>
      </c>
      <c r="L98" s="2" cm="1">
        <f t="array" ref="L98">_xlfn.XLOOKUP(orders[[#This Row],[product_id]:[product_id]],products[[#All],[product_id]:[product_id]],products[[#All],[price(in rupees)]],"NOT AVAILABLE",0)</f>
        <v>50</v>
      </c>
      <c r="M98" s="2">
        <f>PRODUCT(orders[[#This Row],[qty]],L98)</f>
        <v>200</v>
      </c>
    </row>
    <row r="99" spans="1:13" x14ac:dyDescent="0.3">
      <c r="A99" s="4">
        <v>1584</v>
      </c>
      <c r="B99" s="4" t="s">
        <v>11</v>
      </c>
      <c r="C99" s="4">
        <v>21</v>
      </c>
      <c r="D99" s="4">
        <v>651</v>
      </c>
      <c r="E99" s="4" t="s">
        <v>33</v>
      </c>
      <c r="F99" s="2" t="str">
        <f>VLOOKUP(orders[[#This Row],[customer_id]],customer[#All],2,FALSE)</f>
        <v>lisa</v>
      </c>
      <c r="G99" s="2" t="str">
        <f>INDEX(products[],MATCH(orders[[#This Row],[product_id]],products[product_id],0),2)</f>
        <v>Banana</v>
      </c>
      <c r="H99" s="2" cm="1">
        <f t="array" ref="H99">INDEX(products[],MATCH(orders[[#This Row],[product_id]:[product_id]],products[[product_id]:[product_id]],0),MATCH(products[[#Headers],[calories]],products[#Headers],0))</f>
        <v>89</v>
      </c>
      <c r="I99" s="2" cm="1">
        <f t="array" ref="I99">INDEX(products[],MATCH(orders[[#This Row],[product_id]:[product_id]],products[[product_id]:[product_id]],0),MATCH(products[[#Headers],[protein]],products[#Headers],0))</f>
        <v>1.0900000000000001</v>
      </c>
      <c r="J99" s="2" cm="1">
        <f t="array" ref="J99">INDEX(products[],MATCH(orders[[#This Row],[product_id]:[product_id]],products[[product_id]:[product_id]],0),MATCH(products[[#Headers],[carbs]],products[#Headers],0))</f>
        <v>22.8</v>
      </c>
      <c r="K99" s="2" cm="1">
        <f t="array" ref="K99">INDEX(products[],MATCH(orders[[#This Row],[product_id]:[product_id]],products[[product_id]:[product_id]],0),MATCH(products[[#Headers],[fat]],products[#Headers],0))</f>
        <v>0.33</v>
      </c>
      <c r="L99" s="2" cm="1">
        <f t="array" ref="L99">_xlfn.XLOOKUP(orders[[#This Row],[product_id]:[product_id]],products[[#All],[product_id]:[product_id]],products[[#All],[price(in rupees)]],"NOT AVAILABLE",0)</f>
        <v>80</v>
      </c>
      <c r="M99" s="2">
        <f>PRODUCT(orders[[#This Row],[qty]],L99)</f>
        <v>80</v>
      </c>
    </row>
    <row r="100" spans="1:13" x14ac:dyDescent="0.3">
      <c r="A100" s="2">
        <v>1587</v>
      </c>
      <c r="B100" s="2" t="s">
        <v>11</v>
      </c>
      <c r="C100" s="2">
        <v>11</v>
      </c>
      <c r="D100" s="2">
        <v>804</v>
      </c>
      <c r="E100" s="2">
        <v>8</v>
      </c>
      <c r="F100" s="2" t="str">
        <f>VLOOKUP(orders[[#This Row],[customer_id]],customer[#All],2,FALSE)</f>
        <v>anthony</v>
      </c>
      <c r="G100" s="2" t="str">
        <f>INDEX(products[],MATCH(orders[[#This Row],[product_id]],products[product_id],0),2)</f>
        <v>Broccoli</v>
      </c>
      <c r="H100" s="2" cm="1">
        <f t="array" ref="H100">INDEX(products[],MATCH(orders[[#This Row],[product_id]:[product_id]],products[[product_id]:[product_id]],0),MATCH(products[[#Headers],[calories]],products[#Headers],0))</f>
        <v>34</v>
      </c>
      <c r="I100" s="2" cm="1">
        <f t="array" ref="I100">INDEX(products[],MATCH(orders[[#This Row],[product_id]:[product_id]],products[[product_id]:[product_id]],0),MATCH(products[[#Headers],[protein]],products[#Headers],0))</f>
        <v>2.82</v>
      </c>
      <c r="J100" s="2" cm="1">
        <f t="array" ref="J100">INDEX(products[],MATCH(orders[[#This Row],[product_id]:[product_id]],products[[product_id]:[product_id]],0),MATCH(products[[#Headers],[carbs]],products[#Headers],0))</f>
        <v>6.64</v>
      </c>
      <c r="K100" s="2" cm="1">
        <f t="array" ref="K100">INDEX(products[],MATCH(orders[[#This Row],[product_id]:[product_id]],products[[product_id]:[product_id]],0),MATCH(products[[#Headers],[fat]],products[#Headers],0))</f>
        <v>0.37</v>
      </c>
      <c r="L100" s="2" cm="1">
        <f t="array" ref="L100">_xlfn.XLOOKUP(orders[[#This Row],[product_id]:[product_id]],products[[#All],[product_id]:[product_id]],products[[#All],[price(in rupees)]],"NOT AVAILABLE",0)</f>
        <v>30</v>
      </c>
      <c r="M100" s="2">
        <f>PRODUCT(orders[[#This Row],[qty]],L100)</f>
        <v>240</v>
      </c>
    </row>
    <row r="101" spans="1:13" x14ac:dyDescent="0.3">
      <c r="A101" s="4">
        <v>1597</v>
      </c>
      <c r="B101" s="4" t="s">
        <v>11</v>
      </c>
      <c r="C101" s="4">
        <v>29</v>
      </c>
      <c r="D101" s="4">
        <v>739</v>
      </c>
      <c r="E101" s="4">
        <v>12</v>
      </c>
      <c r="F101" s="2" t="str">
        <f>VLOOKUP(orders[[#This Row],[customer_id]],customer[#All],2,FALSE)</f>
        <v>john</v>
      </c>
      <c r="G101" s="2" t="str">
        <f>INDEX(products[],MATCH(orders[[#This Row],[product_id]],products[product_id],0),2)</f>
        <v>Donut</v>
      </c>
      <c r="H101" s="2" cm="1">
        <f t="array" ref="H101">INDEX(products[],MATCH(orders[[#This Row],[product_id]:[product_id]],products[[product_id]:[product_id]],0),MATCH(products[[#Headers],[calories]],products[#Headers],0))</f>
        <v>452</v>
      </c>
      <c r="I101" s="2" cm="1">
        <f t="array" ref="I101">INDEX(products[],MATCH(orders[[#This Row],[product_id]:[product_id]],products[[product_id]:[product_id]],0),MATCH(products[[#Headers],[protein]],products[#Headers],0))</f>
        <v>4.09</v>
      </c>
      <c r="J101" s="2" cm="1">
        <f t="array" ref="J101">INDEX(products[],MATCH(orders[[#This Row],[product_id]:[product_id]],products[[product_id]:[product_id]],0),MATCH(products[[#Headers],[carbs]],products[#Headers],0))</f>
        <v>50.44</v>
      </c>
      <c r="K101" s="2" cm="1">
        <f t="array" ref="K101">INDEX(products[],MATCH(orders[[#This Row],[product_id]:[product_id]],products[[product_id]:[product_id]],0),MATCH(products[[#Headers],[fat]],products[#Headers],0))</f>
        <v>27.51</v>
      </c>
      <c r="L101" s="2" cm="1">
        <f t="array" ref="L101">_xlfn.XLOOKUP(orders[[#This Row],[product_id]:[product_id]],products[[#All],[product_id]:[product_id]],products[[#All],[price(in rupees)]],"NOT AVAILABLE",0)</f>
        <v>40</v>
      </c>
      <c r="M101" s="2">
        <f>PRODUCT(orders[[#This Row],[qty]],L101)</f>
        <v>480</v>
      </c>
    </row>
  </sheetData>
  <phoneticPr fontId="3" type="noConversion"/>
  <conditionalFormatting sqref="A2:A101">
    <cfRule type="duplicateValues" dxfId="0" priority="1"/>
  </conditionalFormatting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EE68-E04E-4EFB-B822-76CE6C8BFBD5}">
  <dimension ref="A1:H21"/>
  <sheetViews>
    <sheetView topLeftCell="D1" workbookViewId="0">
      <selection activeCell="G1" sqref="G1"/>
    </sheetView>
  </sheetViews>
  <sheetFormatPr defaultRowHeight="14.4" x14ac:dyDescent="0.3"/>
  <cols>
    <col min="1" max="1" width="12.109375" customWidth="1"/>
    <col min="2" max="2" width="22.5546875" customWidth="1"/>
    <col min="3" max="3" width="15.33203125" customWidth="1"/>
    <col min="4" max="4" width="9.21875" customWidth="1"/>
    <col min="5" max="5" width="12.88671875" customWidth="1"/>
    <col min="7" max="7" width="21.77734375" customWidth="1"/>
    <col min="8" max="8" width="13.77734375" customWidth="1"/>
    <col min="9" max="9" width="26.77734375" customWidth="1"/>
  </cols>
  <sheetData>
    <row r="1" spans="1:8" x14ac:dyDescent="0.3">
      <c r="A1" s="6" t="s">
        <v>3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51</v>
      </c>
      <c r="H1" s="9"/>
    </row>
    <row r="2" spans="1:8" x14ac:dyDescent="0.3">
      <c r="A2" s="7">
        <v>646</v>
      </c>
      <c r="B2" s="2" t="s">
        <v>34</v>
      </c>
      <c r="C2" s="2">
        <v>52</v>
      </c>
      <c r="D2" s="2">
        <v>0.26</v>
      </c>
      <c r="E2" s="2">
        <v>13.8</v>
      </c>
      <c r="F2" s="2">
        <v>0.17</v>
      </c>
      <c r="G2" s="12">
        <v>200</v>
      </c>
      <c r="H2" s="10"/>
    </row>
    <row r="3" spans="1:8" x14ac:dyDescent="0.3">
      <c r="A3" s="8">
        <v>651</v>
      </c>
      <c r="B3" s="2" t="s">
        <v>17</v>
      </c>
      <c r="C3" s="4">
        <v>89</v>
      </c>
      <c r="D3" s="4">
        <v>1.0900000000000001</v>
      </c>
      <c r="E3" s="4">
        <v>22.8</v>
      </c>
      <c r="F3" s="4">
        <v>0.33</v>
      </c>
      <c r="G3" s="13">
        <v>80</v>
      </c>
      <c r="H3" s="11"/>
    </row>
    <row r="4" spans="1:8" x14ac:dyDescent="0.3">
      <c r="A4" s="7">
        <v>886</v>
      </c>
      <c r="B4" s="2" t="s">
        <v>18</v>
      </c>
      <c r="C4" s="2">
        <v>322</v>
      </c>
      <c r="D4" s="2">
        <v>4.0199999999999996</v>
      </c>
      <c r="E4" s="2">
        <v>17.149999999999999</v>
      </c>
      <c r="F4" s="2">
        <v>29.47</v>
      </c>
      <c r="G4" s="12">
        <v>100</v>
      </c>
      <c r="H4" s="10"/>
    </row>
    <row r="5" spans="1:8" x14ac:dyDescent="0.3">
      <c r="A5" s="8">
        <v>804</v>
      </c>
      <c r="B5" s="2" t="s">
        <v>19</v>
      </c>
      <c r="C5" s="4">
        <v>34</v>
      </c>
      <c r="D5" s="4">
        <v>2.82</v>
      </c>
      <c r="E5" s="4">
        <v>6.64</v>
      </c>
      <c r="F5" s="4">
        <v>0.37</v>
      </c>
      <c r="G5" s="13">
        <v>30</v>
      </c>
      <c r="H5" s="11"/>
    </row>
    <row r="6" spans="1:8" x14ac:dyDescent="0.3">
      <c r="A6" s="7">
        <v>594</v>
      </c>
      <c r="B6" s="2" t="s">
        <v>20</v>
      </c>
      <c r="C6" s="2">
        <v>335</v>
      </c>
      <c r="D6" s="2">
        <v>31.02</v>
      </c>
      <c r="E6" s="2">
        <v>0</v>
      </c>
      <c r="F6" s="2">
        <v>23.11</v>
      </c>
      <c r="G6" s="12">
        <v>250</v>
      </c>
      <c r="H6" s="10"/>
    </row>
    <row r="7" spans="1:8" x14ac:dyDescent="0.3">
      <c r="A7" s="8">
        <v>628</v>
      </c>
      <c r="B7" s="2" t="s">
        <v>21</v>
      </c>
      <c r="C7" s="4">
        <v>206</v>
      </c>
      <c r="D7" s="4">
        <v>20.260000000000002</v>
      </c>
      <c r="E7" s="4">
        <v>0</v>
      </c>
      <c r="F7" s="4">
        <v>13.92</v>
      </c>
      <c r="G7" s="13">
        <v>120</v>
      </c>
      <c r="H7" s="11"/>
    </row>
    <row r="8" spans="1:8" x14ac:dyDescent="0.3">
      <c r="A8" s="7">
        <v>294</v>
      </c>
      <c r="B8" s="2" t="s">
        <v>22</v>
      </c>
      <c r="C8" s="2">
        <v>130</v>
      </c>
      <c r="D8" s="2">
        <v>2.69</v>
      </c>
      <c r="E8" s="2">
        <v>28.73</v>
      </c>
      <c r="F8" s="2">
        <v>0.28000000000000003</v>
      </c>
      <c r="G8" s="12">
        <v>80</v>
      </c>
      <c r="H8" s="10"/>
    </row>
    <row r="9" spans="1:8" x14ac:dyDescent="0.3">
      <c r="A9" s="8">
        <v>328</v>
      </c>
      <c r="B9" s="2" t="s">
        <v>23</v>
      </c>
      <c r="C9" s="4">
        <v>131</v>
      </c>
      <c r="D9" s="4">
        <v>5.47</v>
      </c>
      <c r="E9" s="4">
        <v>25.77</v>
      </c>
      <c r="F9" s="4">
        <v>1.03</v>
      </c>
      <c r="G9" s="13">
        <v>60</v>
      </c>
      <c r="H9" s="11"/>
    </row>
    <row r="10" spans="1:8" x14ac:dyDescent="0.3">
      <c r="A10" s="7">
        <v>521</v>
      </c>
      <c r="B10" s="2" t="s">
        <v>24</v>
      </c>
      <c r="C10" s="2">
        <v>41</v>
      </c>
      <c r="D10" s="2">
        <v>0.93</v>
      </c>
      <c r="E10" s="2">
        <v>9.58</v>
      </c>
      <c r="F10" s="2">
        <v>0.24</v>
      </c>
      <c r="G10" s="12">
        <v>40</v>
      </c>
      <c r="H10" s="10"/>
    </row>
    <row r="11" spans="1:8" x14ac:dyDescent="0.3">
      <c r="A11" s="8">
        <v>811</v>
      </c>
      <c r="B11" s="2" t="s">
        <v>25</v>
      </c>
      <c r="C11" s="4">
        <v>16</v>
      </c>
      <c r="D11" s="4">
        <v>0.69</v>
      </c>
      <c r="E11" s="4">
        <v>3.06</v>
      </c>
      <c r="F11" s="4">
        <v>0.17</v>
      </c>
      <c r="G11" s="13">
        <v>50</v>
      </c>
      <c r="H11" s="11"/>
    </row>
    <row r="12" spans="1:8" x14ac:dyDescent="0.3">
      <c r="A12" s="7">
        <v>797</v>
      </c>
      <c r="B12" s="2" t="s">
        <v>35</v>
      </c>
      <c r="C12" s="2">
        <v>402</v>
      </c>
      <c r="D12" s="2">
        <v>25.09</v>
      </c>
      <c r="E12" s="2">
        <v>3.09</v>
      </c>
      <c r="F12" s="2">
        <v>33.82</v>
      </c>
      <c r="G12" s="12">
        <v>80</v>
      </c>
      <c r="H12" s="10"/>
    </row>
    <row r="13" spans="1:8" x14ac:dyDescent="0.3">
      <c r="A13" s="8">
        <v>862</v>
      </c>
      <c r="B13" s="2" t="s">
        <v>26</v>
      </c>
      <c r="C13" s="4">
        <v>452</v>
      </c>
      <c r="D13" s="4">
        <v>3.75</v>
      </c>
      <c r="E13" s="4">
        <v>44.61</v>
      </c>
      <c r="F13" s="4">
        <v>29.11</v>
      </c>
      <c r="G13" s="13">
        <v>200</v>
      </c>
      <c r="H13" s="11"/>
    </row>
    <row r="14" spans="1:8" x14ac:dyDescent="0.3">
      <c r="A14" s="7">
        <v>392</v>
      </c>
      <c r="B14" s="2" t="s">
        <v>27</v>
      </c>
      <c r="C14" s="2">
        <v>118</v>
      </c>
      <c r="D14" s="2">
        <v>6.38</v>
      </c>
      <c r="E14" s="2">
        <v>14.02</v>
      </c>
      <c r="F14" s="2">
        <v>4.0999999999999996</v>
      </c>
      <c r="G14" s="12">
        <v>30</v>
      </c>
      <c r="H14" s="10"/>
    </row>
    <row r="15" spans="1:8" x14ac:dyDescent="0.3">
      <c r="A15" s="8">
        <v>739</v>
      </c>
      <c r="B15" s="2" t="s">
        <v>28</v>
      </c>
      <c r="C15" s="4">
        <v>452</v>
      </c>
      <c r="D15" s="4">
        <v>4.09</v>
      </c>
      <c r="E15" s="4">
        <v>50.44</v>
      </c>
      <c r="F15" s="4">
        <v>27.51</v>
      </c>
      <c r="G15" s="13">
        <v>40</v>
      </c>
      <c r="H15" s="11"/>
    </row>
    <row r="16" spans="1:8" x14ac:dyDescent="0.3">
      <c r="A16" s="7">
        <v>704</v>
      </c>
      <c r="B16" s="2" t="s">
        <v>29</v>
      </c>
      <c r="C16" s="2">
        <v>155</v>
      </c>
      <c r="D16" s="2">
        <v>12.58</v>
      </c>
      <c r="E16" s="2">
        <v>0.77</v>
      </c>
      <c r="F16" s="2">
        <v>10.61</v>
      </c>
      <c r="G16" s="12">
        <v>65</v>
      </c>
      <c r="H16" s="10"/>
    </row>
    <row r="17" spans="1:8" x14ac:dyDescent="0.3">
      <c r="A17" s="8">
        <v>590</v>
      </c>
      <c r="B17" s="2" t="s">
        <v>30</v>
      </c>
      <c r="C17" s="4">
        <v>365</v>
      </c>
      <c r="D17" s="4">
        <v>4.34</v>
      </c>
      <c r="E17" s="4">
        <v>49.74</v>
      </c>
      <c r="F17" s="4">
        <v>17.53</v>
      </c>
      <c r="G17" s="13">
        <v>50</v>
      </c>
      <c r="H17" s="11"/>
    </row>
    <row r="18" spans="1:8" x14ac:dyDescent="0.3">
      <c r="A18" s="7">
        <v>600</v>
      </c>
      <c r="B18" s="2" t="s">
        <v>36</v>
      </c>
      <c r="C18" s="2">
        <v>42</v>
      </c>
      <c r="D18" s="2">
        <v>0.79</v>
      </c>
      <c r="E18" s="2">
        <v>10.66</v>
      </c>
      <c r="F18" s="2">
        <v>0.14000000000000001</v>
      </c>
      <c r="G18" s="12">
        <v>20</v>
      </c>
      <c r="H18" s="10"/>
    </row>
    <row r="19" spans="1:8" x14ac:dyDescent="0.3">
      <c r="A19" s="8">
        <v>163</v>
      </c>
      <c r="B19" s="2" t="s">
        <v>31</v>
      </c>
      <c r="C19" s="4">
        <v>152</v>
      </c>
      <c r="D19" s="4">
        <v>1.72</v>
      </c>
      <c r="E19" s="4">
        <v>37.130000000000003</v>
      </c>
      <c r="F19" s="4">
        <v>0.37</v>
      </c>
      <c r="G19" s="13">
        <v>40</v>
      </c>
      <c r="H19" s="11"/>
    </row>
    <row r="20" spans="1:8" x14ac:dyDescent="0.3">
      <c r="A20" s="7">
        <v>794</v>
      </c>
      <c r="B20" s="2" t="s">
        <v>32</v>
      </c>
      <c r="C20" s="2">
        <v>440</v>
      </c>
      <c r="D20" s="2">
        <v>21.73</v>
      </c>
      <c r="E20" s="2">
        <v>33.46</v>
      </c>
      <c r="F20" s="2">
        <v>26.27</v>
      </c>
      <c r="G20" s="12">
        <v>100</v>
      </c>
      <c r="H20" s="10"/>
    </row>
    <row r="21" spans="1:8" x14ac:dyDescent="0.3">
      <c r="A21" s="8">
        <v>484</v>
      </c>
      <c r="B21" s="2" t="s">
        <v>37</v>
      </c>
      <c r="C21" s="4">
        <v>250</v>
      </c>
      <c r="D21" s="4">
        <v>13.29</v>
      </c>
      <c r="E21" s="4">
        <v>17.32</v>
      </c>
      <c r="F21" s="4">
        <v>14.62</v>
      </c>
      <c r="G21" s="13">
        <v>70</v>
      </c>
      <c r="H21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86348-E8EE-4342-BF6A-1C66D30C7E85}">
  <dimension ref="A1:B11"/>
  <sheetViews>
    <sheetView zoomScaleNormal="100" workbookViewId="0">
      <selection activeCell="B1" sqref="B1"/>
    </sheetView>
  </sheetViews>
  <sheetFormatPr defaultRowHeight="14.4" x14ac:dyDescent="0.3"/>
  <cols>
    <col min="1" max="1" width="13.33203125" customWidth="1"/>
    <col min="2" max="2" width="26.109375" customWidth="1"/>
  </cols>
  <sheetData>
    <row r="1" spans="1:2" x14ac:dyDescent="0.3">
      <c r="A1" s="1" t="s">
        <v>2</v>
      </c>
      <c r="B1" s="1" t="s">
        <v>48</v>
      </c>
    </row>
    <row r="2" spans="1:2" x14ac:dyDescent="0.3">
      <c r="A2" s="2">
        <v>34</v>
      </c>
      <c r="B2" s="4" t="s">
        <v>38</v>
      </c>
    </row>
    <row r="3" spans="1:2" x14ac:dyDescent="0.3">
      <c r="A3" s="4">
        <v>29</v>
      </c>
      <c r="B3" s="4" t="s">
        <v>39</v>
      </c>
    </row>
    <row r="4" spans="1:2" x14ac:dyDescent="0.3">
      <c r="A4" s="2">
        <v>79</v>
      </c>
      <c r="B4" s="4" t="s">
        <v>40</v>
      </c>
    </row>
    <row r="5" spans="1:2" x14ac:dyDescent="0.3">
      <c r="A5" s="4">
        <v>14</v>
      </c>
      <c r="B5" s="4" t="s">
        <v>41</v>
      </c>
    </row>
    <row r="6" spans="1:2" x14ac:dyDescent="0.3">
      <c r="A6" s="2">
        <v>21</v>
      </c>
      <c r="B6" s="4" t="s">
        <v>42</v>
      </c>
    </row>
    <row r="7" spans="1:2" x14ac:dyDescent="0.3">
      <c r="A7" s="4">
        <v>19</v>
      </c>
      <c r="B7" s="4" t="s">
        <v>43</v>
      </c>
    </row>
    <row r="8" spans="1:2" x14ac:dyDescent="0.3">
      <c r="A8" s="2">
        <v>35</v>
      </c>
      <c r="B8" s="4" t="s">
        <v>44</v>
      </c>
    </row>
    <row r="9" spans="1:2" x14ac:dyDescent="0.3">
      <c r="A9" s="4">
        <v>50</v>
      </c>
      <c r="B9" s="4" t="s">
        <v>45</v>
      </c>
    </row>
    <row r="10" spans="1:2" x14ac:dyDescent="0.3">
      <c r="A10" s="2">
        <v>35</v>
      </c>
      <c r="B10" s="4" t="s">
        <v>46</v>
      </c>
    </row>
    <row r="11" spans="1:2" x14ac:dyDescent="0.3">
      <c r="A11" s="4">
        <v>11</v>
      </c>
      <c r="B11" s="4" t="s">
        <v>47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products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shivangichauhan251311@gmail.com</cp:lastModifiedBy>
  <dcterms:created xsi:type="dcterms:W3CDTF">2024-07-24T04:59:53Z</dcterms:created>
  <dcterms:modified xsi:type="dcterms:W3CDTF">2024-08-01T07:07:19Z</dcterms:modified>
</cp:coreProperties>
</file>