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hivani\CoachX Assignments\"/>
    </mc:Choice>
  </mc:AlternateContent>
  <xr:revisionPtr revIDLastSave="0" documentId="13_ncr:1_{C3A4A75A-9E86-4718-8790-E633EA15B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D48" i="5"/>
  <c r="D49" i="5"/>
  <c r="D50" i="5"/>
  <c r="D51" i="5"/>
  <c r="D52" i="5"/>
  <c r="D47" i="5"/>
  <c r="F38" i="5"/>
  <c r="F39" i="5"/>
  <c r="F40" i="5"/>
  <c r="F41" i="5"/>
  <c r="F42" i="5"/>
  <c r="F37" i="5"/>
  <c r="D28" i="5"/>
  <c r="D29" i="5"/>
  <c r="D30" i="5"/>
  <c r="D31" i="5"/>
  <c r="D32" i="5"/>
  <c r="D27" i="5"/>
  <c r="E38" i="5"/>
  <c r="E39" i="5"/>
  <c r="E40" i="5"/>
  <c r="E41" i="5"/>
  <c r="E42" i="5"/>
  <c r="E37" i="5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E83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F37" i="6"/>
  <c r="E37" i="6"/>
  <c r="D32" i="6"/>
  <c r="D31" i="6"/>
  <c r="D30" i="6"/>
  <c r="D29" i="6"/>
  <c r="D28" i="6"/>
  <c r="D27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  <c r="C71" i="6"/>
  <c r="C70" i="6"/>
  <c r="C69" i="6"/>
  <c r="C68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<sst xmlns="http://schemas.openxmlformats.org/spreadsheetml/2006/main" count="307" uniqueCount="67">
  <si>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</si>
  <si>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</si>
  <si>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</si>
  <si>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</si>
  <si>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</si>
  <si>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</si>
  <si>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</si>
  <si>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</si>
  <si>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</si>
  <si>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</si>
  <si>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</si>
  <si>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</si>
  <si>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</si>
  <si>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</si>
  <si>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</si>
  <si>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</si>
  <si>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</si>
  <si>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</si>
  <si>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</si>
  <si>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</si>
  <si>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</si>
  <si>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</si>
  <si>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</si>
  <si>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</si>
  <si>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</si>
  <si>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</si>
  <si>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</si>
  <si>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</si>
  <si>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</si>
  <si>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</si>
  <si>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</si>
  <si>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</si>
  <si>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</si>
  <si>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</si>
  <si>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</si>
  <si>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</si>
  <si>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</si>
  <si>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</si>
  <si>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</si>
  <si>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</si>
  <si>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</si>
  <si>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</si>
  <si>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</si>
  <si>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</si>
  <si>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</si>
  <si>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</si>
  <si>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</si>
  <si>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</si>
  <si>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</si>
  <si>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</si>
  <si>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</si>
  <si>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</si>
  <si>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</si>
  <si>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</si>
  <si>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</si>
  <si>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</si>
  <si>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</si>
  <si>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</si>
  <si>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</si>
  <si>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</si>
  <si>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</si>
  <si>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</si>
  <si>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</si>
  <si>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</si>
  <si>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</si>
  <si>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</si>
  <si>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Formula not available in 2019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</si>
</sst>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m/d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44" fontId="4" fillId="0" borderId="0" applyFont="0" applyFill="0" applyBorder="0" applyAlignment="0" applyProtection="0"/>
  </cellStyleXfs>
  <cellXfs count="2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6" fontId="1" fillId="0" borderId="1" xfId="0" applyNumberFormat="1" applyFont="1" applyBorder="1" applyAlignment="1">
      <alignment horizontal="center" vertical="center"/>
    </xf>
    <xf numFmtId="164" fontId="1" fillId="0" borderId="1" xfId="2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6" fontId="1" fillId="0" borderId="0" xfId="0" applyNumberFormat="1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>
      <selection activeCell="H88" sqref="H88"/>
    </sheetView>
  </sheetViews>
  <sheetFormatPr defaultColWidth="9.109375" defaultRowHeight="20.100000000000001" customHeight="1" x14ac:dyDescent="0.3"/>
  <cols>
    <col min="1" max="1" width="3.6640625" style="3" customWidth="1"/>
    <col min="2" max="2" width="24.88671875" style="3" bestFit="1" customWidth="1"/>
    <col min="3" max="3" width="21.21875" style="3" customWidth="1"/>
    <col min="4" max="4" width="20.44140625" style="3" customWidth="1"/>
    <col min="5" max="5" width="13.109375" style="3" bestFit="1" customWidth="1"/>
    <col min="6" max="6" width="19.88671875" style="3" bestFit="1" customWidth="1"/>
    <col min="7" max="7" width="15.5546875" style="3" bestFit="1" customWidth="1"/>
    <col min="8" max="8" width="40.5546875" style="3" customWidth="1"/>
    <col min="9" max="9" width="15" style="3" bestFit="1" customWidth="1"/>
    <col min="10" max="13" width="9.109375" style="3"/>
    <col min="14" max="14" width="13.6640625" style="3" bestFit="1" customWidth="1"/>
    <col min="15" max="15" width="12.44140625" style="3" bestFit="1" customWidth="1"/>
    <col min="16" max="16384" width="9.109375" style="3"/>
  </cols>
  <sheetData>
    <row r="2" spans="2:10" ht="20.100000000000001" customHeight="1" thickBot="1" x14ac:dyDescent="0.35">
      <c r="B2" s="25" t="s">
        <v>65</v>
      </c>
      <c r="C2" s="25"/>
      <c r="D2" s="25"/>
      <c r="E2" s="25"/>
      <c r="F2" s="25"/>
      <c r="G2" s="25"/>
    </row>
    <row r="3" spans="2:10" ht="20.100000000000001" customHeight="1" thickTop="1" x14ac:dyDescent="0.3"/>
    <row r="4" spans="2:10" ht="20.100000000000001" customHeight="1" x14ac:dyDescent="0.3">
      <c r="B4" s="22" t="s">
        <v>59</v>
      </c>
      <c r="C4" s="23"/>
      <c r="D4" s="23"/>
      <c r="E4" s="23"/>
      <c r="F4" s="23"/>
      <c r="G4" s="24"/>
    </row>
    <row r="6" spans="2:10" ht="20.100000000000001" customHeight="1" x14ac:dyDescent="0.3">
      <c r="B6" s="1" t="s">
        <v>0</v>
      </c>
      <c r="C6" s="1" t="s">
        <v>1</v>
      </c>
      <c r="D6" s="1" t="s">
        <v>2</v>
      </c>
      <c r="E6" s="1" t="s">
        <v>10</v>
      </c>
      <c r="F6" s="1" t="s">
        <v>3</v>
      </c>
      <c r="G6" s="1" t="s">
        <v>11</v>
      </c>
    </row>
    <row r="7" spans="2:10" ht="20.100000000000001" customHeight="1" x14ac:dyDescent="0.3">
      <c r="B7" s="4" t="s">
        <v>4</v>
      </c>
      <c r="C7" s="4">
        <v>65</v>
      </c>
      <c r="D7" s="4">
        <v>78</v>
      </c>
      <c r="E7" s="4">
        <f>SUM(C7+D7)</f>
        <v>143</v>
      </c>
      <c r="F7" s="4">
        <f>AVERAGE(C7:D7)</f>
        <v>71.5</v>
      </c>
      <c r="G7" s="4" t="str">
        <f>IF(F7&gt;=60, "A","B")</f>
        <v>A</v>
      </c>
    </row>
    <row r="8" spans="2:10" ht="20.100000000000001" customHeight="1" x14ac:dyDescent="0.3">
      <c r="B8" s="4" t="s">
        <v>5</v>
      </c>
      <c r="C8" s="4">
        <v>57</v>
      </c>
      <c r="D8" s="4">
        <v>52</v>
      </c>
      <c r="E8" s="4">
        <f t="shared" ref="E8:E12" si="0">SUM(C8+D8)</f>
        <v>109</v>
      </c>
      <c r="F8" s="4">
        <f t="shared" ref="F8:F12" si="1">AVERAGE(C8:D8)</f>
        <v>54.5</v>
      </c>
      <c r="G8" s="4" t="str">
        <f t="shared" ref="G8:G12" si="2">IF(F8&gt;=60, "A","B")</f>
        <v>B</v>
      </c>
      <c r="J8" s="5"/>
    </row>
    <row r="9" spans="2:10" ht="20.100000000000001" customHeight="1" x14ac:dyDescent="0.3">
      <c r="B9" s="4" t="s">
        <v>6</v>
      </c>
      <c r="C9" s="4">
        <v>58</v>
      </c>
      <c r="D9" s="4">
        <v>33</v>
      </c>
      <c r="E9" s="4">
        <f t="shared" si="0"/>
        <v>91</v>
      </c>
      <c r="F9" s="4">
        <f t="shared" si="1"/>
        <v>45.5</v>
      </c>
      <c r="G9" s="4" t="str">
        <f t="shared" si="2"/>
        <v>B</v>
      </c>
      <c r="J9" s="5"/>
    </row>
    <row r="10" spans="2:10" ht="20.100000000000001" customHeight="1" x14ac:dyDescent="0.3">
      <c r="B10" s="4" t="s">
        <v>7</v>
      </c>
      <c r="C10" s="4">
        <v>54</v>
      </c>
      <c r="D10" s="4">
        <v>45</v>
      </c>
      <c r="E10" s="4">
        <f t="shared" si="0"/>
        <v>99</v>
      </c>
      <c r="F10" s="4">
        <f t="shared" si="1"/>
        <v>49.5</v>
      </c>
      <c r="G10" s="4" t="str">
        <f t="shared" si="2"/>
        <v>B</v>
      </c>
      <c r="J10" s="5"/>
    </row>
    <row r="11" spans="2:10" ht="20.100000000000001" customHeight="1" x14ac:dyDescent="0.3">
      <c r="B11" s="4" t="s">
        <v>8</v>
      </c>
      <c r="C11" s="4">
        <v>71</v>
      </c>
      <c r="D11" s="4">
        <v>46</v>
      </c>
      <c r="E11" s="4">
        <f t="shared" si="0"/>
        <v>117</v>
      </c>
      <c r="F11" s="4">
        <f t="shared" si="1"/>
        <v>58.5</v>
      </c>
      <c r="G11" s="4" t="str">
        <f t="shared" si="2"/>
        <v>B</v>
      </c>
      <c r="J11" s="5"/>
    </row>
    <row r="12" spans="2:10" ht="20.100000000000001" customHeight="1" x14ac:dyDescent="0.3">
      <c r="B12" s="4" t="s">
        <v>9</v>
      </c>
      <c r="C12" s="4">
        <v>67</v>
      </c>
      <c r="D12" s="4">
        <v>57</v>
      </c>
      <c r="E12" s="4">
        <f t="shared" si="0"/>
        <v>124</v>
      </c>
      <c r="F12" s="4">
        <f t="shared" si="1"/>
        <v>62</v>
      </c>
      <c r="G12" s="4" t="str">
        <f t="shared" si="2"/>
        <v>A</v>
      </c>
      <c r="J12" s="5"/>
    </row>
    <row r="13" spans="2:10" ht="20.100000000000001" customHeight="1" x14ac:dyDescent="0.3">
      <c r="J13" s="5"/>
    </row>
    <row r="14" spans="2:10" ht="20.100000000000001" customHeight="1" x14ac:dyDescent="0.3">
      <c r="B14" s="26" t="s">
        <v>57</v>
      </c>
      <c r="C14" s="27"/>
      <c r="D14" s="27"/>
      <c r="E14" s="27"/>
      <c r="F14" s="27"/>
      <c r="G14" s="28"/>
      <c r="J14" s="5"/>
    </row>
    <row r="15" spans="2:10" ht="20.100000000000001" customHeight="1" x14ac:dyDescent="0.3">
      <c r="J15" s="5"/>
    </row>
    <row r="16" spans="2:10" ht="20.100000000000001" customHeight="1" x14ac:dyDescent="0.3">
      <c r="B16" s="1" t="s">
        <v>0</v>
      </c>
      <c r="C16" s="1" t="s">
        <v>12</v>
      </c>
      <c r="D16" s="1" t="s">
        <v>13</v>
      </c>
      <c r="F16" s="1" t="s">
        <v>12</v>
      </c>
      <c r="G16" s="1" t="s">
        <v>13</v>
      </c>
      <c r="I16" s="2"/>
    </row>
    <row r="17" spans="2:9" ht="20.100000000000001" customHeight="1" x14ac:dyDescent="0.3">
      <c r="B17" s="4" t="s">
        <v>4</v>
      </c>
      <c r="C17" s="4" t="s">
        <v>15</v>
      </c>
      <c r="D17" s="4">
        <f>VLOOKUP(C17,F16:G22,2,0)</f>
        <v>3250</v>
      </c>
      <c r="F17" s="4" t="s">
        <v>15</v>
      </c>
      <c r="G17" s="6">
        <v>3250</v>
      </c>
      <c r="I17" s="2"/>
    </row>
    <row r="18" spans="2:9" ht="20.100000000000001" customHeight="1" x14ac:dyDescent="0.3">
      <c r="B18" s="4" t="s">
        <v>5</v>
      </c>
      <c r="C18" s="4" t="s">
        <v>14</v>
      </c>
      <c r="D18" s="4">
        <f t="shared" ref="D18:D22" si="3">VLOOKUP(C18,F17:G23,2,0)</f>
        <v>2789</v>
      </c>
      <c r="F18" s="4" t="s">
        <v>14</v>
      </c>
      <c r="G18" s="6">
        <v>2789</v>
      </c>
      <c r="I18" s="2"/>
    </row>
    <row r="19" spans="2:9" ht="20.100000000000001" customHeight="1" x14ac:dyDescent="0.3">
      <c r="B19" s="4" t="s">
        <v>6</v>
      </c>
      <c r="C19" s="4" t="s">
        <v>16</v>
      </c>
      <c r="D19" s="4">
        <f t="shared" si="3"/>
        <v>2984</v>
      </c>
      <c r="F19" s="4" t="s">
        <v>16</v>
      </c>
      <c r="G19" s="6">
        <v>2984</v>
      </c>
    </row>
    <row r="20" spans="2:9" ht="20.100000000000001" customHeight="1" x14ac:dyDescent="0.3">
      <c r="B20" s="4" t="s">
        <v>7</v>
      </c>
      <c r="C20" s="4" t="s">
        <v>17</v>
      </c>
      <c r="D20" s="4">
        <f t="shared" si="3"/>
        <v>3320</v>
      </c>
      <c r="F20" s="4" t="s">
        <v>17</v>
      </c>
      <c r="G20" s="6">
        <v>3320</v>
      </c>
    </row>
    <row r="21" spans="2:9" ht="20.100000000000001" customHeight="1" x14ac:dyDescent="0.3">
      <c r="B21" s="4" t="s">
        <v>8</v>
      </c>
      <c r="C21" s="4" t="s">
        <v>18</v>
      </c>
      <c r="D21" s="4">
        <f t="shared" si="3"/>
        <v>2458</v>
      </c>
      <c r="F21" s="4" t="s">
        <v>18</v>
      </c>
      <c r="G21" s="6">
        <v>2458</v>
      </c>
    </row>
    <row r="22" spans="2:9" ht="20.100000000000001" customHeight="1" x14ac:dyDescent="0.3">
      <c r="B22" s="4" t="s">
        <v>9</v>
      </c>
      <c r="C22" s="4" t="s">
        <v>19</v>
      </c>
      <c r="D22" s="4">
        <f t="shared" si="3"/>
        <v>3300</v>
      </c>
      <c r="F22" s="4" t="s">
        <v>19</v>
      </c>
      <c r="G22" s="6">
        <v>3300</v>
      </c>
    </row>
    <row r="24" spans="2:9" ht="20.100000000000001" customHeight="1" x14ac:dyDescent="0.3">
      <c r="B24" s="22" t="s">
        <v>58</v>
      </c>
      <c r="C24" s="23"/>
      <c r="D24" s="23"/>
      <c r="E24" s="23"/>
      <c r="F24" s="23"/>
      <c r="G24" s="24"/>
    </row>
    <row r="26" spans="2:9" ht="20.100000000000001" customHeight="1" x14ac:dyDescent="0.3">
      <c r="B26" s="1" t="s">
        <v>0</v>
      </c>
      <c r="C26" s="1" t="s">
        <v>12</v>
      </c>
      <c r="D26" s="1" t="s">
        <v>13</v>
      </c>
      <c r="F26" s="1" t="s">
        <v>13</v>
      </c>
      <c r="G26" s="1" t="s">
        <v>12</v>
      </c>
    </row>
    <row r="27" spans="2:9" ht="20.100000000000001" customHeight="1" x14ac:dyDescent="0.3">
      <c r="B27" s="4" t="s">
        <v>4</v>
      </c>
      <c r="C27" s="4" t="s">
        <v>15</v>
      </c>
      <c r="D27" s="13">
        <f>INDEX($F$27:$F$32,MATCH(C27,$G$27:$G$32,0))</f>
        <v>3250</v>
      </c>
      <c r="F27" s="6">
        <v>3250</v>
      </c>
      <c r="G27" s="4" t="s">
        <v>15</v>
      </c>
    </row>
    <row r="28" spans="2:9" ht="20.100000000000001" customHeight="1" x14ac:dyDescent="0.3">
      <c r="B28" s="4" t="s">
        <v>5</v>
      </c>
      <c r="C28" s="4" t="s">
        <v>14</v>
      </c>
      <c r="D28" s="13">
        <f t="shared" ref="D28:D32" si="4">INDEX($F$27:$F$32,MATCH(C28,$G$27:$G$32,0))</f>
        <v>2789</v>
      </c>
      <c r="F28" s="6">
        <v>2789</v>
      </c>
      <c r="G28" s="4" t="s">
        <v>14</v>
      </c>
    </row>
    <row r="29" spans="2:9" ht="20.100000000000001" customHeight="1" x14ac:dyDescent="0.3">
      <c r="B29" s="4" t="s">
        <v>6</v>
      </c>
      <c r="C29" s="4" t="s">
        <v>16</v>
      </c>
      <c r="D29" s="13">
        <f t="shared" si="4"/>
        <v>2984</v>
      </c>
      <c r="F29" s="6">
        <v>2984</v>
      </c>
      <c r="G29" s="4" t="s">
        <v>16</v>
      </c>
    </row>
    <row r="30" spans="2:9" ht="20.100000000000001" customHeight="1" x14ac:dyDescent="0.3">
      <c r="B30" s="4" t="s">
        <v>7</v>
      </c>
      <c r="C30" s="4" t="s">
        <v>17</v>
      </c>
      <c r="D30" s="13">
        <f t="shared" si="4"/>
        <v>3320</v>
      </c>
      <c r="F30" s="6">
        <v>3320</v>
      </c>
      <c r="G30" s="4" t="s">
        <v>17</v>
      </c>
    </row>
    <row r="31" spans="2:9" ht="20.100000000000001" customHeight="1" x14ac:dyDescent="0.3">
      <c r="B31" s="4" t="s">
        <v>8</v>
      </c>
      <c r="C31" s="4" t="s">
        <v>18</v>
      </c>
      <c r="D31" s="13">
        <f t="shared" si="4"/>
        <v>2458</v>
      </c>
      <c r="F31" s="6">
        <v>2458</v>
      </c>
      <c r="G31" s="4" t="s">
        <v>18</v>
      </c>
    </row>
    <row r="32" spans="2:9" ht="20.100000000000001" customHeight="1" x14ac:dyDescent="0.3">
      <c r="B32" s="4" t="s">
        <v>9</v>
      </c>
      <c r="C32" s="4" t="s">
        <v>19</v>
      </c>
      <c r="D32" s="13">
        <f t="shared" si="4"/>
        <v>3300</v>
      </c>
      <c r="F32" s="6">
        <v>3300</v>
      </c>
      <c r="G32" s="4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2"/>
    </row>
    <row r="36" spans="2:7" ht="20.100000000000001" customHeight="1" x14ac:dyDescent="0.3">
      <c r="B36" s="1" t="s">
        <v>0</v>
      </c>
      <c r="C36" s="1" t="s">
        <v>21</v>
      </c>
      <c r="D36" s="1" t="s">
        <v>22</v>
      </c>
      <c r="E36" s="1" t="s">
        <v>20</v>
      </c>
      <c r="F36" s="1" t="s">
        <v>23</v>
      </c>
    </row>
    <row r="37" spans="2:7" ht="20.100000000000001" customHeight="1" x14ac:dyDescent="0.3">
      <c r="B37" s="4" t="s">
        <v>4</v>
      </c>
      <c r="C37" s="4">
        <v>55</v>
      </c>
      <c r="D37" s="7">
        <v>0.99</v>
      </c>
      <c r="E37" s="8">
        <f>C37*D37</f>
        <v>54.45</v>
      </c>
      <c r="F37" s="9">
        <f>ROUND(E37,2)</f>
        <v>54.45</v>
      </c>
    </row>
    <row r="38" spans="2:7" ht="20.100000000000001" customHeight="1" x14ac:dyDescent="0.3">
      <c r="B38" s="4" t="s">
        <v>5</v>
      </c>
      <c r="C38" s="4">
        <v>25</v>
      </c>
      <c r="D38" s="7">
        <v>2.54</v>
      </c>
      <c r="E38" s="8">
        <f t="shared" ref="E38:E42" si="5">C38*D38</f>
        <v>63.5</v>
      </c>
      <c r="F38" s="9">
        <f t="shared" ref="F38:F42" si="6">ROUND(E38,2)</f>
        <v>63.5</v>
      </c>
    </row>
    <row r="39" spans="2:7" ht="20.100000000000001" customHeight="1" x14ac:dyDescent="0.3">
      <c r="B39" s="4" t="s">
        <v>6</v>
      </c>
      <c r="C39" s="4">
        <v>35</v>
      </c>
      <c r="D39" s="7">
        <v>3.99</v>
      </c>
      <c r="E39" s="8">
        <f t="shared" si="5"/>
        <v>139.65</v>
      </c>
      <c r="F39" s="9">
        <f t="shared" si="6"/>
        <v>139.65</v>
      </c>
    </row>
    <row r="40" spans="2:7" ht="20.100000000000001" customHeight="1" x14ac:dyDescent="0.3">
      <c r="B40" s="4" t="s">
        <v>7</v>
      </c>
      <c r="C40" s="4">
        <v>28</v>
      </c>
      <c r="D40" s="7">
        <v>2.99</v>
      </c>
      <c r="E40" s="8">
        <f t="shared" si="5"/>
        <v>83.72</v>
      </c>
      <c r="F40" s="9">
        <f t="shared" si="6"/>
        <v>83.72</v>
      </c>
    </row>
    <row r="41" spans="2:7" ht="20.100000000000001" customHeight="1" x14ac:dyDescent="0.3">
      <c r="B41" s="4" t="s">
        <v>8</v>
      </c>
      <c r="C41" s="4">
        <v>31</v>
      </c>
      <c r="D41" s="7">
        <v>3.5</v>
      </c>
      <c r="E41" s="8">
        <f t="shared" si="5"/>
        <v>108.5</v>
      </c>
      <c r="F41" s="9">
        <f t="shared" si="6"/>
        <v>108.5</v>
      </c>
    </row>
    <row r="42" spans="2:7" ht="20.100000000000001" customHeight="1" x14ac:dyDescent="0.3">
      <c r="B42" s="4" t="s">
        <v>9</v>
      </c>
      <c r="C42" s="4">
        <v>25</v>
      </c>
      <c r="D42" s="7">
        <v>4.24</v>
      </c>
      <c r="E42" s="8">
        <f t="shared" si="5"/>
        <v>106</v>
      </c>
      <c r="F42" s="9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2"/>
      <c r="F44" s="2"/>
      <c r="G44" s="2"/>
    </row>
    <row r="46" spans="2:7" ht="20.100000000000001" customHeight="1" x14ac:dyDescent="0.3">
      <c r="B46" s="1" t="s">
        <v>24</v>
      </c>
      <c r="C46" s="1" t="s">
        <v>25</v>
      </c>
      <c r="D46" s="1" t="s">
        <v>26</v>
      </c>
      <c r="F46" s="2"/>
      <c r="G46" s="2"/>
    </row>
    <row r="47" spans="2:7" ht="20.100000000000001" customHeight="1" x14ac:dyDescent="0.3">
      <c r="B47" s="4" t="s">
        <v>4</v>
      </c>
      <c r="C47" s="4" t="s">
        <v>31</v>
      </c>
      <c r="D47" s="4" t="str">
        <f>_xlfn.CONCAT(B47," ", C47)</f>
        <v>John Reese</v>
      </c>
      <c r="G47" s="10"/>
    </row>
    <row r="48" spans="2:7" ht="20.100000000000001" customHeight="1" x14ac:dyDescent="0.3">
      <c r="B48" s="4" t="s">
        <v>5</v>
      </c>
      <c r="C48" s="4" t="s">
        <v>29</v>
      </c>
      <c r="D48" s="4" t="str">
        <f t="shared" ref="D48:D52" si="7">_xlfn.CONCAT(B48," ", C48)</f>
        <v>Ross Geller</v>
      </c>
      <c r="G48" s="10"/>
    </row>
    <row r="49" spans="2:7" ht="20.100000000000001" customHeight="1" x14ac:dyDescent="0.3">
      <c r="B49" s="4" t="s">
        <v>6</v>
      </c>
      <c r="C49" s="4" t="s">
        <v>30</v>
      </c>
      <c r="D49" s="4" t="str">
        <f t="shared" si="7"/>
        <v>Natasha Romanoff</v>
      </c>
      <c r="G49" s="10"/>
    </row>
    <row r="50" spans="2:7" ht="20.100000000000001" customHeight="1" x14ac:dyDescent="0.3">
      <c r="B50" s="4" t="s">
        <v>32</v>
      </c>
      <c r="C50" s="4" t="s">
        <v>7</v>
      </c>
      <c r="D50" s="4" t="str">
        <f t="shared" si="7"/>
        <v>William Gibbs</v>
      </c>
      <c r="G50" s="10"/>
    </row>
    <row r="51" spans="2:7" ht="20.100000000000001" customHeight="1" x14ac:dyDescent="0.3">
      <c r="B51" s="4" t="s">
        <v>8</v>
      </c>
      <c r="C51" s="4" t="s">
        <v>33</v>
      </c>
      <c r="D51" s="4" t="str">
        <f t="shared" si="7"/>
        <v>Marco Polo</v>
      </c>
      <c r="G51" s="10"/>
    </row>
    <row r="52" spans="2:7" ht="20.100000000000001" customHeight="1" x14ac:dyDescent="0.3">
      <c r="B52" s="4" t="s">
        <v>9</v>
      </c>
      <c r="C52" s="4" t="s">
        <v>34</v>
      </c>
      <c r="D52" s="4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2"/>
      <c r="F54" s="2"/>
      <c r="G54" s="2"/>
    </row>
    <row r="56" spans="2:7" ht="20.100000000000001" customHeight="1" x14ac:dyDescent="0.3">
      <c r="B56" s="1" t="s">
        <v>0</v>
      </c>
      <c r="C56" s="1" t="s">
        <v>35</v>
      </c>
      <c r="D56" s="1" t="s">
        <v>13</v>
      </c>
      <c r="F56" s="2"/>
      <c r="G56" s="2"/>
    </row>
    <row r="57" spans="2:7" ht="20.100000000000001" customHeight="1" x14ac:dyDescent="0.3">
      <c r="B57" s="4" t="s">
        <v>4</v>
      </c>
      <c r="C57" s="11">
        <v>44652</v>
      </c>
      <c r="D57" s="9">
        <v>3250</v>
      </c>
      <c r="G57" s="10"/>
    </row>
    <row r="58" spans="2:7" ht="20.100000000000001" customHeight="1" x14ac:dyDescent="0.3">
      <c r="B58" s="4" t="s">
        <v>5</v>
      </c>
      <c r="C58" s="11">
        <v>44652</v>
      </c>
      <c r="D58" s="9">
        <v>2789</v>
      </c>
      <c r="G58" s="10"/>
    </row>
    <row r="59" spans="2:7" ht="20.100000000000001" customHeight="1" x14ac:dyDescent="0.3">
      <c r="B59" s="4" t="s">
        <v>6</v>
      </c>
      <c r="C59" s="11">
        <v>44724</v>
      </c>
      <c r="D59" s="9">
        <v>2984</v>
      </c>
      <c r="G59" s="10"/>
    </row>
    <row r="60" spans="2:7" ht="20.100000000000001" customHeight="1" x14ac:dyDescent="0.3">
      <c r="B60" s="4" t="s">
        <v>7</v>
      </c>
      <c r="C60" s="11">
        <v>44621</v>
      </c>
      <c r="D60" s="9">
        <v>3320</v>
      </c>
      <c r="G60" s="10"/>
    </row>
    <row r="61" spans="2:7" ht="20.100000000000001" customHeight="1" x14ac:dyDescent="0.3">
      <c r="B61" s="4" t="s">
        <v>8</v>
      </c>
      <c r="C61" s="11">
        <v>44767</v>
      </c>
      <c r="D61" s="9">
        <v>2458</v>
      </c>
      <c r="G61" s="10"/>
    </row>
    <row r="62" spans="2:7" ht="20.100000000000001" customHeight="1" x14ac:dyDescent="0.3">
      <c r="B62" s="4" t="s">
        <v>9</v>
      </c>
      <c r="C62" s="11">
        <v>44743</v>
      </c>
      <c r="D62" s="9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1" t="s">
        <v>0</v>
      </c>
      <c r="C66" s="1" t="s">
        <v>38</v>
      </c>
      <c r="D66" s="1" t="s">
        <v>37</v>
      </c>
    </row>
    <row r="67" spans="2:5" ht="20.100000000000001" customHeight="1" x14ac:dyDescent="0.3">
      <c r="B67" s="4" t="s">
        <v>4</v>
      </c>
      <c r="C67" s="19" t="s">
        <v>66</v>
      </c>
      <c r="D67" s="4"/>
    </row>
    <row r="68" spans="2:5" ht="20.100000000000001" customHeight="1" x14ac:dyDescent="0.3">
      <c r="B68" s="4" t="s">
        <v>6</v>
      </c>
      <c r="C68" s="20"/>
      <c r="D68" s="4"/>
    </row>
    <row r="69" spans="2:5" ht="20.100000000000001" customHeight="1" x14ac:dyDescent="0.3">
      <c r="B69" s="4" t="s">
        <v>6</v>
      </c>
      <c r="C69" s="20"/>
      <c r="D69" s="4"/>
    </row>
    <row r="70" spans="2:5" ht="20.100000000000001" customHeight="1" x14ac:dyDescent="0.3">
      <c r="B70" s="4" t="s">
        <v>4</v>
      </c>
      <c r="C70" s="20"/>
      <c r="D70" s="4"/>
    </row>
    <row r="71" spans="2:5" ht="20.100000000000001" customHeight="1" x14ac:dyDescent="0.3">
      <c r="B71" s="4" t="s">
        <v>8</v>
      </c>
      <c r="C71" s="20"/>
      <c r="D71" s="4"/>
    </row>
    <row r="72" spans="2:5" ht="20.100000000000001" customHeight="1" x14ac:dyDescent="0.3">
      <c r="B72" s="4" t="s">
        <v>40</v>
      </c>
      <c r="C72" s="20"/>
      <c r="D72" s="4"/>
    </row>
    <row r="73" spans="2:5" ht="20.100000000000001" customHeight="1" x14ac:dyDescent="0.3">
      <c r="B73" s="4" t="s">
        <v>39</v>
      </c>
      <c r="C73" s="20"/>
      <c r="D73" s="4"/>
    </row>
    <row r="74" spans="2:5" ht="20.100000000000001" customHeight="1" x14ac:dyDescent="0.3">
      <c r="B74" s="4" t="s">
        <v>40</v>
      </c>
      <c r="C74" s="20"/>
      <c r="D74" s="4"/>
    </row>
    <row r="75" spans="2:5" ht="20.100000000000001" customHeight="1" x14ac:dyDescent="0.3">
      <c r="B75" s="4" t="s">
        <v>6</v>
      </c>
      <c r="C75" s="20"/>
      <c r="D75" s="4"/>
    </row>
    <row r="76" spans="2:5" ht="20.100000000000001" customHeight="1" x14ac:dyDescent="0.3">
      <c r="B76" s="4" t="s">
        <v>4</v>
      </c>
      <c r="C76" s="20"/>
      <c r="D76" s="4"/>
    </row>
    <row r="77" spans="2:5" ht="20.100000000000001" customHeight="1" x14ac:dyDescent="0.3">
      <c r="B77" s="4" t="s">
        <v>39</v>
      </c>
      <c r="C77" s="20"/>
      <c r="D77" s="4"/>
    </row>
    <row r="78" spans="2:5" ht="20.100000000000001" customHeight="1" x14ac:dyDescent="0.3">
      <c r="B78" s="4" t="s">
        <v>6</v>
      </c>
      <c r="C78" s="21"/>
      <c r="D78" s="4"/>
    </row>
    <row r="79" spans="2:5" ht="20.100000000000001" customHeight="1" x14ac:dyDescent="0.3">
      <c r="C79" s="14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5" ht="20.100000000000001" customHeight="1" x14ac:dyDescent="0.3">
      <c r="B82" s="1" t="s">
        <v>0</v>
      </c>
      <c r="C82" s="1" t="s">
        <v>24</v>
      </c>
      <c r="D82" s="1" t="s">
        <v>41</v>
      </c>
      <c r="E82" s="1" t="s">
        <v>25</v>
      </c>
    </row>
    <row r="83" spans="2:5" ht="20.100000000000001" customHeight="1" x14ac:dyDescent="0.3">
      <c r="B83" s="4" t="s">
        <v>42</v>
      </c>
      <c r="C83" s="4"/>
      <c r="D83" s="4"/>
      <c r="E83" s="4"/>
    </row>
    <row r="84" spans="2:5" ht="20.100000000000001" customHeight="1" x14ac:dyDescent="0.3">
      <c r="B84" s="4" t="s">
        <v>45</v>
      </c>
      <c r="C84" s="4"/>
      <c r="D84" s="4"/>
      <c r="E84" s="4"/>
    </row>
    <row r="85" spans="2:5" ht="20.100000000000001" customHeight="1" x14ac:dyDescent="0.3">
      <c r="B85" s="4" t="s">
        <v>43</v>
      </c>
      <c r="C85" s="4"/>
      <c r="D85" s="4"/>
      <c r="E85" s="4"/>
    </row>
    <row r="86" spans="2:5" ht="20.100000000000001" customHeight="1" x14ac:dyDescent="0.3">
      <c r="B86" s="4" t="s">
        <v>44</v>
      </c>
      <c r="C86" s="4"/>
      <c r="D86" s="4"/>
      <c r="E86" s="4"/>
    </row>
    <row r="87" spans="2:5" ht="20.100000000000001" customHeight="1" x14ac:dyDescent="0.3">
      <c r="B87" s="4" t="s">
        <v>46</v>
      </c>
      <c r="C87" s="4"/>
      <c r="D87" s="4"/>
      <c r="E87" s="4"/>
    </row>
    <row r="88" spans="2:5" ht="20.100000000000001" customHeight="1" x14ac:dyDescent="0.3">
      <c r="B88" s="4" t="s">
        <v>47</v>
      </c>
      <c r="C88" s="4"/>
      <c r="D88" s="4"/>
      <c r="E88" s="4"/>
    </row>
    <row r="90" spans="2:5" ht="20.100000000000001" customHeight="1" x14ac:dyDescent="0.3">
      <c r="B90" s="16" t="s">
        <v>49</v>
      </c>
      <c r="C90" s="16"/>
      <c r="D90" s="2"/>
    </row>
    <row r="92" spans="2:5" ht="20.100000000000001" customHeight="1" x14ac:dyDescent="0.3">
      <c r="B92" s="1" t="s">
        <v>50</v>
      </c>
      <c r="C92" s="1" t="s">
        <v>20</v>
      </c>
    </row>
    <row r="93" spans="2:5" ht="20.100000000000001" customHeight="1" x14ac:dyDescent="0.3">
      <c r="B93" s="4" t="s">
        <v>51</v>
      </c>
      <c r="C93" s="6">
        <v>500000</v>
      </c>
    </row>
    <row r="94" spans="2:5" ht="20.100000000000001" customHeight="1" x14ac:dyDescent="0.3">
      <c r="B94" s="4" t="s">
        <v>52</v>
      </c>
      <c r="C94" s="6">
        <v>350000</v>
      </c>
    </row>
    <row r="95" spans="2:5" ht="20.100000000000001" customHeight="1" x14ac:dyDescent="0.3">
      <c r="B95" s="4" t="s">
        <v>53</v>
      </c>
      <c r="C95" s="6">
        <v>450000</v>
      </c>
    </row>
    <row r="96" spans="2:5" ht="20.100000000000001" customHeight="1" x14ac:dyDescent="0.3">
      <c r="B96" s="4" t="s">
        <v>53</v>
      </c>
      <c r="C96" s="6">
        <v>398000</v>
      </c>
    </row>
    <row r="97" spans="2:3" ht="20.100000000000001" customHeight="1" x14ac:dyDescent="0.3">
      <c r="B97" s="4" t="s">
        <v>51</v>
      </c>
      <c r="C97" s="6">
        <v>458000</v>
      </c>
    </row>
    <row r="98" spans="2:3" ht="20.100000000000001" customHeight="1" x14ac:dyDescent="0.3">
      <c r="B98" s="4" t="s">
        <v>54</v>
      </c>
      <c r="C98" s="6">
        <v>300000</v>
      </c>
    </row>
    <row r="100" spans="2:3" ht="20.100000000000001" customHeight="1" x14ac:dyDescent="0.3">
      <c r="B100" s="1" t="s">
        <v>50</v>
      </c>
      <c r="C100" s="1" t="s">
        <v>20</v>
      </c>
    </row>
    <row r="101" spans="2:3" ht="20.100000000000001" customHeight="1" x14ac:dyDescent="0.3">
      <c r="B101" s="4" t="s">
        <v>51</v>
      </c>
      <c r="C101" s="9">
        <f>SUMIF(B92:B98, B101,C92:C98)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1" t="s">
        <v>50</v>
      </c>
      <c r="C105" s="1" t="s">
        <v>20</v>
      </c>
    </row>
    <row r="106" spans="2:3" ht="20.100000000000001" customHeight="1" x14ac:dyDescent="0.3">
      <c r="B106" s="4" t="s">
        <v>51</v>
      </c>
      <c r="C106" s="6">
        <v>1</v>
      </c>
    </row>
    <row r="107" spans="2:3" ht="20.100000000000001" customHeight="1" x14ac:dyDescent="0.3">
      <c r="B107" s="4" t="s">
        <v>52</v>
      </c>
      <c r="C107" s="6">
        <v>2</v>
      </c>
    </row>
    <row r="108" spans="2:3" ht="20.100000000000001" customHeight="1" x14ac:dyDescent="0.3">
      <c r="B108" s="4" t="s">
        <v>53</v>
      </c>
      <c r="C108" s="6">
        <v>3</v>
      </c>
    </row>
    <row r="109" spans="2:3" ht="20.100000000000001" customHeight="1" x14ac:dyDescent="0.3">
      <c r="B109" s="4" t="s">
        <v>53</v>
      </c>
      <c r="C109" s="6">
        <v>4</v>
      </c>
    </row>
    <row r="110" spans="2:3" ht="20.100000000000001" customHeight="1" x14ac:dyDescent="0.3">
      <c r="B110" s="4" t="s">
        <v>51</v>
      </c>
      <c r="C110" s="6">
        <v>5</v>
      </c>
    </row>
    <row r="111" spans="2:3" ht="20.100000000000001" customHeight="1" x14ac:dyDescent="0.3">
      <c r="B111" s="4" t="s">
        <v>54</v>
      </c>
      <c r="C111" s="6">
        <v>6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1" t="s">
        <v>60</v>
      </c>
      <c r="C115" s="1" t="s">
        <v>61</v>
      </c>
      <c r="D115" s="1" t="s">
        <v>62</v>
      </c>
      <c r="E115" s="1" t="s">
        <v>63</v>
      </c>
    </row>
    <row r="116" spans="2:5" ht="20.100000000000001" customHeight="1" x14ac:dyDescent="0.3">
      <c r="B116" s="12">
        <v>43842</v>
      </c>
      <c r="C116" s="12">
        <v>43908</v>
      </c>
      <c r="D116" s="12">
        <v>43876</v>
      </c>
      <c r="E116" s="4" t="str">
        <f>IF(AND(D116&gt;=B116, D116&lt;=C116), "Yes", "No")</f>
        <v>Yes</v>
      </c>
    </row>
    <row r="117" spans="2:5" ht="20.100000000000001" customHeight="1" x14ac:dyDescent="0.3">
      <c r="B117" s="12">
        <v>43968</v>
      </c>
      <c r="C117" s="12">
        <v>44032</v>
      </c>
      <c r="D117" s="12">
        <v>43967</v>
      </c>
      <c r="E117" s="4" t="str">
        <f t="shared" ref="E117:E121" si="8">IF(AND(D117&gt;=B117, D117&lt;=C117), "Yes", "No")</f>
        <v>No</v>
      </c>
    </row>
    <row r="118" spans="2:5" ht="20.100000000000001" customHeight="1" x14ac:dyDescent="0.3">
      <c r="B118" s="12">
        <v>44094</v>
      </c>
      <c r="C118" s="12">
        <v>44180</v>
      </c>
      <c r="D118" s="12">
        <v>44182</v>
      </c>
      <c r="E118" s="4" t="str">
        <f t="shared" si="8"/>
        <v>No</v>
      </c>
    </row>
    <row r="119" spans="2:5" ht="20.100000000000001" customHeight="1" x14ac:dyDescent="0.3">
      <c r="B119" s="12">
        <v>44222</v>
      </c>
      <c r="C119" s="12">
        <v>44314</v>
      </c>
      <c r="D119" s="12">
        <v>44281</v>
      </c>
      <c r="E119" s="4" t="str">
        <f t="shared" si="8"/>
        <v>Yes</v>
      </c>
    </row>
    <row r="120" spans="2:5" ht="20.100000000000001" customHeight="1" x14ac:dyDescent="0.3">
      <c r="B120" s="12">
        <v>44521</v>
      </c>
      <c r="C120" s="12">
        <v>44581</v>
      </c>
      <c r="D120" s="12">
        <v>44546</v>
      </c>
      <c r="E120" s="4" t="str">
        <f t="shared" si="8"/>
        <v>Yes</v>
      </c>
    </row>
    <row r="121" spans="2:5" ht="20.100000000000001" customHeight="1" x14ac:dyDescent="0.3">
      <c r="B121" s="11">
        <v>44555</v>
      </c>
      <c r="C121" s="11">
        <v>44804</v>
      </c>
      <c r="D121" s="11">
        <v>44557</v>
      </c>
      <c r="E121" s="4" t="str">
        <f t="shared" si="8"/>
        <v>Yes</v>
      </c>
    </row>
  </sheetData>
  <mergeCells count="13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  <mergeCell ref="C67:C78"/>
  </mergeCells>
  <conditionalFormatting sqref="D57:D6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{B03D87C1-86E8-444C-8E38-161E47939166}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{8DAA7030-1790-4607-865F-CB144E57540D}</x14:id>
        </ext>
      </extLst>
    </cfRule>
  </conditionalFormatting>
  <dataValidations count="1">
    <dataValidation type="whole" errorStyle="warning" operator="greaterThanOrEqual" allowBlank="1" showInputMessage="1" showErrorMessage="1" errorTitle="Incorrect data entered" error="You cannot type anything less than 0" sqref="C106:C111" xr:uid="{CCD8157C-BBBC-42AB-A5DF-55C27756FC9D}">
      <formula1>0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D87C1-86E8-444C-8E38-161E479391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8DAA7030-1790-4607-865F-CB144E57540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workbookViewId="0">
      <selection activeCell="H23" sqref="H23"/>
    </sheetView>
  </sheetViews>
  <sheetFormatPr defaultColWidth="9.109375" defaultRowHeight="20.100000000000001" customHeight="1" x14ac:dyDescent="0.3"/>
  <cols>
    <col min="1" max="1" width="3.6640625" style="3" customWidth="1"/>
    <col min="2" max="2" width="24.88671875" style="3" bestFit="1" customWidth="1"/>
    <col min="3" max="3" width="15.5546875" style="3" bestFit="1" customWidth="1"/>
    <col min="4" max="4" width="18.5546875" style="3" bestFit="1" customWidth="1"/>
    <col min="5" max="5" width="15.44140625" style="3" bestFit="1" customWidth="1"/>
    <col min="6" max="6" width="19.88671875" style="3" bestFit="1" customWidth="1"/>
    <col min="7" max="7" width="15.5546875" style="3" bestFit="1" customWidth="1"/>
    <col min="8" max="8" width="40.5546875" style="3" customWidth="1"/>
    <col min="9" max="9" width="15" style="3" bestFit="1" customWidth="1"/>
    <col min="10" max="13" width="9.109375" style="3"/>
    <col min="14" max="14" width="13.6640625" style="3" bestFit="1" customWidth="1"/>
    <col min="15" max="15" width="12.44140625" style="3" bestFit="1" customWidth="1"/>
    <col min="16" max="16384" width="9.109375" style="3"/>
  </cols>
  <sheetData>
    <row r="2" spans="2:10" ht="20.100000000000001" customHeight="1" thickBot="1" x14ac:dyDescent="0.35">
      <c r="B2" s="25" t="s">
        <v>65</v>
      </c>
      <c r="C2" s="25"/>
      <c r="D2" s="25"/>
      <c r="E2" s="25"/>
      <c r="F2" s="25"/>
      <c r="G2" s="25"/>
    </row>
    <row r="3" spans="2:10" ht="20.100000000000001" customHeight="1" thickTop="1" x14ac:dyDescent="0.3"/>
    <row r="4" spans="2:10" ht="20.100000000000001" customHeight="1" x14ac:dyDescent="0.3">
      <c r="B4" s="22" t="s">
        <v>59</v>
      </c>
      <c r="C4" s="23"/>
      <c r="D4" s="23"/>
      <c r="E4" s="23"/>
      <c r="F4" s="23"/>
      <c r="G4" s="24"/>
    </row>
    <row r="6" spans="2:10" ht="20.100000000000001" customHeight="1" x14ac:dyDescent="0.3">
      <c r="B6" s="1" t="s">
        <v>0</v>
      </c>
      <c r="C6" s="1" t="s">
        <v>1</v>
      </c>
      <c r="D6" s="1" t="s">
        <v>2</v>
      </c>
      <c r="E6" s="1" t="s">
        <v>10</v>
      </c>
      <c r="F6" s="1" t="s">
        <v>3</v>
      </c>
      <c r="G6" s="1" t="s">
        <v>11</v>
      </c>
    </row>
    <row r="7" spans="2:10" ht="20.100000000000001" customHeight="1" x14ac:dyDescent="0.3">
      <c r="B7" s="4" t="s">
        <v>4</v>
      </c>
      <c r="C7" s="4">
        <v>65</v>
      </c>
      <c r="D7" s="4">
        <v>78</v>
      </c>
      <c r="E7" s="3">
        <f t="shared" ref="E7:E12" si="0">SUM(C7:D7)</f>
        <v>143</v>
      </c>
      <c r="F7" s="4">
        <f>AVERAGE(C7:D7)</f>
        <v>71.5</v>
      </c>
      <c r="G7" s="4" t="str">
        <f>IF(F7&lt;60,"B","A")</f>
        <v>A</v>
      </c>
    </row>
    <row r="8" spans="2:10" ht="20.100000000000001" customHeight="1" x14ac:dyDescent="0.3">
      <c r="B8" s="4" t="s">
        <v>5</v>
      </c>
      <c r="C8" s="4">
        <v>57</v>
      </c>
      <c r="D8" s="4">
        <v>52</v>
      </c>
      <c r="E8" s="4">
        <f t="shared" si="0"/>
        <v>109</v>
      </c>
      <c r="F8" s="4">
        <f t="shared" ref="F8:F12" si="1">AVERAGE(C8:D8)</f>
        <v>54.5</v>
      </c>
      <c r="G8" s="4" t="str">
        <f t="shared" ref="G8:G12" si="2">IF(F8&lt;60,"B","A")</f>
        <v>B</v>
      </c>
      <c r="J8" s="5"/>
    </row>
    <row r="9" spans="2:10" ht="20.100000000000001" customHeight="1" x14ac:dyDescent="0.3">
      <c r="B9" s="4" t="s">
        <v>6</v>
      </c>
      <c r="C9" s="4">
        <v>58</v>
      </c>
      <c r="D9" s="4">
        <v>33</v>
      </c>
      <c r="E9" s="4">
        <f t="shared" si="0"/>
        <v>91</v>
      </c>
      <c r="F9" s="4">
        <f t="shared" si="1"/>
        <v>45.5</v>
      </c>
      <c r="G9" s="4" t="str">
        <f t="shared" si="2"/>
        <v>B</v>
      </c>
      <c r="J9" s="5"/>
    </row>
    <row r="10" spans="2:10" ht="20.100000000000001" customHeight="1" x14ac:dyDescent="0.3">
      <c r="B10" s="4" t="s">
        <v>7</v>
      </c>
      <c r="C10" s="4">
        <v>54</v>
      </c>
      <c r="D10" s="4">
        <v>45</v>
      </c>
      <c r="E10" s="4">
        <f t="shared" si="0"/>
        <v>99</v>
      </c>
      <c r="F10" s="4">
        <f t="shared" si="1"/>
        <v>49.5</v>
      </c>
      <c r="G10" s="4" t="str">
        <f t="shared" si="2"/>
        <v>B</v>
      </c>
      <c r="J10" s="5"/>
    </row>
    <row r="11" spans="2:10" ht="20.100000000000001" customHeight="1" x14ac:dyDescent="0.3">
      <c r="B11" s="4" t="s">
        <v>8</v>
      </c>
      <c r="C11" s="4">
        <v>71</v>
      </c>
      <c r="D11" s="4">
        <v>46</v>
      </c>
      <c r="E11" s="4">
        <f t="shared" si="0"/>
        <v>117</v>
      </c>
      <c r="F11" s="4">
        <f t="shared" si="1"/>
        <v>58.5</v>
      </c>
      <c r="G11" s="4" t="str">
        <f t="shared" si="2"/>
        <v>B</v>
      </c>
      <c r="J11" s="5"/>
    </row>
    <row r="12" spans="2:10" ht="20.100000000000001" customHeight="1" x14ac:dyDescent="0.3">
      <c r="B12" s="4" t="s">
        <v>9</v>
      </c>
      <c r="C12" s="4">
        <v>67</v>
      </c>
      <c r="D12" s="4">
        <v>57</v>
      </c>
      <c r="E12" s="4">
        <f t="shared" si="0"/>
        <v>124</v>
      </c>
      <c r="F12" s="4">
        <f t="shared" si="1"/>
        <v>62</v>
      </c>
      <c r="G12" s="4" t="str">
        <f t="shared" si="2"/>
        <v>A</v>
      </c>
      <c r="J12" s="5"/>
    </row>
    <row r="13" spans="2:10" ht="20.100000000000001" customHeight="1" x14ac:dyDescent="0.3">
      <c r="J13" s="5"/>
    </row>
    <row r="14" spans="2:10" ht="20.100000000000001" customHeight="1" x14ac:dyDescent="0.3">
      <c r="B14" s="26" t="s">
        <v>57</v>
      </c>
      <c r="C14" s="27"/>
      <c r="D14" s="27"/>
      <c r="E14" s="27"/>
      <c r="F14" s="27"/>
      <c r="G14" s="28"/>
      <c r="J14" s="5"/>
    </row>
    <row r="15" spans="2:10" ht="20.100000000000001" customHeight="1" x14ac:dyDescent="0.3">
      <c r="J15" s="5"/>
    </row>
    <row r="16" spans="2:10" ht="20.100000000000001" customHeight="1" x14ac:dyDescent="0.3">
      <c r="B16" s="1" t="s">
        <v>0</v>
      </c>
      <c r="C16" s="1" t="s">
        <v>12</v>
      </c>
      <c r="D16" s="1" t="s">
        <v>13</v>
      </c>
      <c r="F16" s="1" t="s">
        <v>12</v>
      </c>
      <c r="G16" s="1" t="s">
        <v>13</v>
      </c>
      <c r="I16" s="2"/>
    </row>
    <row r="17" spans="2:9" ht="20.100000000000001" customHeight="1" x14ac:dyDescent="0.3">
      <c r="B17" s="4" t="s">
        <v>4</v>
      </c>
      <c r="C17" s="4" t="s">
        <v>15</v>
      </c>
      <c r="D17" s="6">
        <f>VLOOKUP(C17,$F$17:$G$22,2,0)</f>
        <v>3250</v>
      </c>
      <c r="F17" s="4" t="s">
        <v>15</v>
      </c>
      <c r="G17" s="6">
        <v>3250</v>
      </c>
      <c r="I17" s="2"/>
    </row>
    <row r="18" spans="2:9" ht="20.100000000000001" customHeight="1" x14ac:dyDescent="0.3">
      <c r="B18" s="4" t="s">
        <v>5</v>
      </c>
      <c r="C18" s="4" t="s">
        <v>14</v>
      </c>
      <c r="D18" s="6">
        <f t="shared" ref="D18:D22" si="3">VLOOKUP(C18,$F$17:$G$22,2,0)</f>
        <v>2789</v>
      </c>
      <c r="F18" s="4" t="s">
        <v>14</v>
      </c>
      <c r="G18" s="6">
        <v>2789</v>
      </c>
      <c r="I18" s="2"/>
    </row>
    <row r="19" spans="2:9" ht="20.100000000000001" customHeight="1" x14ac:dyDescent="0.3">
      <c r="B19" s="4" t="s">
        <v>6</v>
      </c>
      <c r="C19" s="4" t="s">
        <v>16</v>
      </c>
      <c r="D19" s="6">
        <f t="shared" si="3"/>
        <v>2984</v>
      </c>
      <c r="F19" s="4" t="s">
        <v>16</v>
      </c>
      <c r="G19" s="6">
        <v>2984</v>
      </c>
    </row>
    <row r="20" spans="2:9" ht="20.100000000000001" customHeight="1" x14ac:dyDescent="0.3">
      <c r="B20" s="4" t="s">
        <v>7</v>
      </c>
      <c r="C20" s="4" t="s">
        <v>17</v>
      </c>
      <c r="D20" s="6">
        <f t="shared" si="3"/>
        <v>3320</v>
      </c>
      <c r="F20" s="4" t="s">
        <v>17</v>
      </c>
      <c r="G20" s="6">
        <v>3320</v>
      </c>
    </row>
    <row r="21" spans="2:9" ht="20.100000000000001" customHeight="1" x14ac:dyDescent="0.3">
      <c r="B21" s="4" t="s">
        <v>8</v>
      </c>
      <c r="C21" s="4" t="s">
        <v>18</v>
      </c>
      <c r="D21" s="6">
        <f t="shared" si="3"/>
        <v>2458</v>
      </c>
      <c r="F21" s="4" t="s">
        <v>18</v>
      </c>
      <c r="G21" s="6">
        <v>2458</v>
      </c>
    </row>
    <row r="22" spans="2:9" ht="20.100000000000001" customHeight="1" x14ac:dyDescent="0.3">
      <c r="B22" s="4" t="s">
        <v>9</v>
      </c>
      <c r="C22" s="4" t="s">
        <v>19</v>
      </c>
      <c r="D22" s="6">
        <f t="shared" si="3"/>
        <v>3300</v>
      </c>
      <c r="F22" s="4" t="s">
        <v>19</v>
      </c>
      <c r="G22" s="6">
        <v>3300</v>
      </c>
    </row>
    <row r="24" spans="2:9" ht="20.100000000000001" customHeight="1" x14ac:dyDescent="0.3">
      <c r="B24" s="22" t="s">
        <v>58</v>
      </c>
      <c r="C24" s="23"/>
      <c r="D24" s="23"/>
      <c r="E24" s="23"/>
      <c r="F24" s="23"/>
      <c r="G24" s="24"/>
    </row>
    <row r="26" spans="2:9" ht="20.100000000000001" customHeight="1" x14ac:dyDescent="0.3">
      <c r="B26" s="1" t="s">
        <v>0</v>
      </c>
      <c r="C26" s="1" t="s">
        <v>12</v>
      </c>
      <c r="D26" s="1" t="s">
        <v>13</v>
      </c>
      <c r="F26" s="1" t="s">
        <v>13</v>
      </c>
      <c r="G26" s="1" t="s">
        <v>12</v>
      </c>
    </row>
    <row r="27" spans="2:9" ht="20.100000000000001" customHeight="1" x14ac:dyDescent="0.3">
      <c r="B27" s="4" t="s">
        <v>4</v>
      </c>
      <c r="C27" s="4" t="s">
        <v>15</v>
      </c>
      <c r="D27" s="6">
        <f>INDEX($F$27:$F$32,MATCH(C27,$G$27:$G$32,0))</f>
        <v>3250</v>
      </c>
      <c r="F27" s="6">
        <v>3250</v>
      </c>
      <c r="G27" s="4" t="s">
        <v>15</v>
      </c>
    </row>
    <row r="28" spans="2:9" ht="20.100000000000001" customHeight="1" x14ac:dyDescent="0.3">
      <c r="B28" s="4" t="s">
        <v>5</v>
      </c>
      <c r="C28" s="4" t="s">
        <v>14</v>
      </c>
      <c r="D28" s="6">
        <f t="shared" ref="D28:D32" si="4">INDEX($F$27:$F$32,MATCH(C28,$G$27:$G$32,0))</f>
        <v>2789</v>
      </c>
      <c r="F28" s="6">
        <v>2789</v>
      </c>
      <c r="G28" s="4" t="s">
        <v>14</v>
      </c>
    </row>
    <row r="29" spans="2:9" ht="20.100000000000001" customHeight="1" x14ac:dyDescent="0.3">
      <c r="B29" s="4" t="s">
        <v>6</v>
      </c>
      <c r="C29" s="4" t="s">
        <v>16</v>
      </c>
      <c r="D29" s="6">
        <f t="shared" si="4"/>
        <v>2984</v>
      </c>
      <c r="F29" s="6">
        <v>2984</v>
      </c>
      <c r="G29" s="4" t="s">
        <v>16</v>
      </c>
    </row>
    <row r="30" spans="2:9" ht="20.100000000000001" customHeight="1" x14ac:dyDescent="0.3">
      <c r="B30" s="4" t="s">
        <v>7</v>
      </c>
      <c r="C30" s="4" t="s">
        <v>17</v>
      </c>
      <c r="D30" s="6">
        <f t="shared" si="4"/>
        <v>3320</v>
      </c>
      <c r="F30" s="6">
        <v>3320</v>
      </c>
      <c r="G30" s="4" t="s">
        <v>17</v>
      </c>
    </row>
    <row r="31" spans="2:9" ht="20.100000000000001" customHeight="1" x14ac:dyDescent="0.3">
      <c r="B31" s="4" t="s">
        <v>8</v>
      </c>
      <c r="C31" s="4" t="s">
        <v>18</v>
      </c>
      <c r="D31" s="6">
        <f t="shared" si="4"/>
        <v>2458</v>
      </c>
      <c r="F31" s="6">
        <v>2458</v>
      </c>
      <c r="G31" s="4" t="s">
        <v>18</v>
      </c>
    </row>
    <row r="32" spans="2:9" ht="20.100000000000001" customHeight="1" x14ac:dyDescent="0.3">
      <c r="B32" s="4" t="s">
        <v>9</v>
      </c>
      <c r="C32" s="4" t="s">
        <v>19</v>
      </c>
      <c r="D32" s="6">
        <f t="shared" si="4"/>
        <v>3300</v>
      </c>
      <c r="F32" s="6">
        <v>3300</v>
      </c>
      <c r="G32" s="4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2"/>
    </row>
    <row r="36" spans="2:7" ht="20.100000000000001" customHeight="1" x14ac:dyDescent="0.3">
      <c r="B36" s="1" t="s">
        <v>0</v>
      </c>
      <c r="C36" s="1" t="s">
        <v>21</v>
      </c>
      <c r="D36" s="1" t="s">
        <v>22</v>
      </c>
      <c r="E36" s="1" t="s">
        <v>20</v>
      </c>
      <c r="F36" s="1" t="s">
        <v>23</v>
      </c>
    </row>
    <row r="37" spans="2:7" ht="20.100000000000001" customHeight="1" x14ac:dyDescent="0.3">
      <c r="B37" s="4" t="s">
        <v>4</v>
      </c>
      <c r="C37" s="4">
        <v>55</v>
      </c>
      <c r="D37" s="7">
        <v>0.99</v>
      </c>
      <c r="E37" s="8">
        <f>C37*D37</f>
        <v>54.45</v>
      </c>
      <c r="F37" s="9">
        <f>ROUNDUP(C37*D37,0)</f>
        <v>55</v>
      </c>
    </row>
    <row r="38" spans="2:7" ht="20.100000000000001" customHeight="1" x14ac:dyDescent="0.3">
      <c r="B38" s="4" t="s">
        <v>5</v>
      </c>
      <c r="C38" s="4">
        <v>25</v>
      </c>
      <c r="D38" s="7">
        <v>2.54</v>
      </c>
      <c r="E38" s="8">
        <f t="shared" ref="E38:E42" si="5">C38*D38</f>
        <v>63.5</v>
      </c>
      <c r="F38" s="9">
        <f t="shared" ref="F38:F42" si="6">ROUNDUP(C38*D38,0)</f>
        <v>64</v>
      </c>
    </row>
    <row r="39" spans="2:7" ht="20.100000000000001" customHeight="1" x14ac:dyDescent="0.3">
      <c r="B39" s="4" t="s">
        <v>6</v>
      </c>
      <c r="C39" s="4">
        <v>35</v>
      </c>
      <c r="D39" s="7">
        <v>3.99</v>
      </c>
      <c r="E39" s="8">
        <f t="shared" si="5"/>
        <v>139.65</v>
      </c>
      <c r="F39" s="9">
        <f t="shared" si="6"/>
        <v>140</v>
      </c>
    </row>
    <row r="40" spans="2:7" ht="20.100000000000001" customHeight="1" x14ac:dyDescent="0.3">
      <c r="B40" s="4" t="s">
        <v>7</v>
      </c>
      <c r="C40" s="4">
        <v>28</v>
      </c>
      <c r="D40" s="7">
        <v>2.99</v>
      </c>
      <c r="E40" s="8">
        <f t="shared" si="5"/>
        <v>83.72</v>
      </c>
      <c r="F40" s="9">
        <f t="shared" si="6"/>
        <v>84</v>
      </c>
    </row>
    <row r="41" spans="2:7" ht="20.100000000000001" customHeight="1" x14ac:dyDescent="0.3">
      <c r="B41" s="4" t="s">
        <v>8</v>
      </c>
      <c r="C41" s="4">
        <v>31</v>
      </c>
      <c r="D41" s="7">
        <v>3.5</v>
      </c>
      <c r="E41" s="8">
        <f t="shared" si="5"/>
        <v>108.5</v>
      </c>
      <c r="F41" s="9">
        <f t="shared" si="6"/>
        <v>109</v>
      </c>
    </row>
    <row r="42" spans="2:7" ht="20.100000000000001" customHeight="1" x14ac:dyDescent="0.3">
      <c r="B42" s="4" t="s">
        <v>9</v>
      </c>
      <c r="C42" s="4">
        <v>25</v>
      </c>
      <c r="D42" s="7">
        <v>4.24</v>
      </c>
      <c r="E42" s="8">
        <f t="shared" si="5"/>
        <v>106</v>
      </c>
      <c r="F42" s="9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2"/>
      <c r="F44" s="2"/>
      <c r="G44" s="2"/>
    </row>
    <row r="46" spans="2:7" ht="20.100000000000001" customHeight="1" x14ac:dyDescent="0.3">
      <c r="B46" s="1" t="s">
        <v>24</v>
      </c>
      <c r="C46" s="1" t="s">
        <v>25</v>
      </c>
      <c r="D46" s="1" t="s">
        <v>26</v>
      </c>
      <c r="F46" s="2"/>
      <c r="G46" s="2"/>
    </row>
    <row r="47" spans="2:7" ht="20.100000000000001" customHeight="1" x14ac:dyDescent="0.3">
      <c r="B47" s="4" t="s">
        <v>4</v>
      </c>
      <c r="C47" s="4" t="s">
        <v>31</v>
      </c>
      <c r="D47" s="4" t="str">
        <f>B47&amp;" "&amp;C47</f>
        <v>John Reese</v>
      </c>
      <c r="G47" s="10"/>
    </row>
    <row r="48" spans="2:7" ht="20.100000000000001" customHeight="1" x14ac:dyDescent="0.3">
      <c r="B48" s="4" t="s">
        <v>5</v>
      </c>
      <c r="C48" s="4" t="s">
        <v>29</v>
      </c>
      <c r="D48" s="4" t="str">
        <f t="shared" ref="D48:D52" si="7">B48&amp;" "&amp;C48</f>
        <v>Ross Geller</v>
      </c>
      <c r="G48" s="10"/>
    </row>
    <row r="49" spans="2:7" ht="20.100000000000001" customHeight="1" x14ac:dyDescent="0.3">
      <c r="B49" s="4" t="s">
        <v>6</v>
      </c>
      <c r="C49" s="4" t="s">
        <v>30</v>
      </c>
      <c r="D49" s="4" t="str">
        <f t="shared" si="7"/>
        <v>Natasha Romanoff</v>
      </c>
      <c r="G49" s="10"/>
    </row>
    <row r="50" spans="2:7" ht="20.100000000000001" customHeight="1" x14ac:dyDescent="0.3">
      <c r="B50" s="4" t="s">
        <v>32</v>
      </c>
      <c r="C50" s="4" t="s">
        <v>7</v>
      </c>
      <c r="D50" s="4" t="str">
        <f t="shared" si="7"/>
        <v>William Gibbs</v>
      </c>
      <c r="G50" s="10"/>
    </row>
    <row r="51" spans="2:7" ht="20.100000000000001" customHeight="1" x14ac:dyDescent="0.3">
      <c r="B51" s="4" t="s">
        <v>8</v>
      </c>
      <c r="C51" s="4" t="s">
        <v>33</v>
      </c>
      <c r="D51" s="4" t="str">
        <f t="shared" si="7"/>
        <v>Marco Polo</v>
      </c>
      <c r="G51" s="10"/>
    </row>
    <row r="52" spans="2:7" ht="20.100000000000001" customHeight="1" x14ac:dyDescent="0.3">
      <c r="B52" s="4" t="s">
        <v>9</v>
      </c>
      <c r="C52" s="4" t="s">
        <v>34</v>
      </c>
      <c r="D52" s="4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2"/>
      <c r="F54" s="2"/>
      <c r="G54" s="2"/>
    </row>
    <row r="56" spans="2:7" ht="20.100000000000001" customHeight="1" x14ac:dyDescent="0.3">
      <c r="B56" s="1" t="s">
        <v>0</v>
      </c>
      <c r="C56" s="1" t="s">
        <v>35</v>
      </c>
      <c r="D56" s="1" t="s">
        <v>13</v>
      </c>
      <c r="F56" s="2"/>
      <c r="G56" s="2"/>
    </row>
    <row r="57" spans="2:7" ht="20.100000000000001" customHeight="1" x14ac:dyDescent="0.3">
      <c r="B57" s="4" t="s">
        <v>4</v>
      </c>
      <c r="C57" s="11">
        <v>44652</v>
      </c>
      <c r="D57" s="9">
        <v>3250</v>
      </c>
      <c r="G57" s="10"/>
    </row>
    <row r="58" spans="2:7" ht="20.100000000000001" customHeight="1" x14ac:dyDescent="0.3">
      <c r="B58" s="4" t="s">
        <v>5</v>
      </c>
      <c r="C58" s="11">
        <v>44652</v>
      </c>
      <c r="D58" s="9">
        <v>2789</v>
      </c>
      <c r="G58" s="10"/>
    </row>
    <row r="59" spans="2:7" ht="20.100000000000001" customHeight="1" x14ac:dyDescent="0.3">
      <c r="B59" s="4" t="s">
        <v>6</v>
      </c>
      <c r="C59" s="11">
        <v>44724</v>
      </c>
      <c r="D59" s="9">
        <v>2984</v>
      </c>
      <c r="G59" s="10"/>
    </row>
    <row r="60" spans="2:7" ht="20.100000000000001" customHeight="1" x14ac:dyDescent="0.3">
      <c r="B60" s="4" t="s">
        <v>7</v>
      </c>
      <c r="C60" s="11">
        <v>44621</v>
      </c>
      <c r="D60" s="9">
        <v>3320</v>
      </c>
      <c r="G60" s="10"/>
    </row>
    <row r="61" spans="2:7" ht="20.100000000000001" customHeight="1" x14ac:dyDescent="0.3">
      <c r="B61" s="4" t="s">
        <v>8</v>
      </c>
      <c r="C61" s="11">
        <v>44767</v>
      </c>
      <c r="D61" s="9">
        <v>2458</v>
      </c>
      <c r="G61" s="10"/>
    </row>
    <row r="62" spans="2:7" ht="20.100000000000001" customHeight="1" x14ac:dyDescent="0.3">
      <c r="B62" s="4" t="s">
        <v>9</v>
      </c>
      <c r="C62" s="11">
        <v>44743</v>
      </c>
      <c r="D62" s="9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1" t="s">
        <v>0</v>
      </c>
      <c r="C66" s="1" t="s">
        <v>38</v>
      </c>
      <c r="D66" s="1" t="s">
        <v>37</v>
      </c>
    </row>
    <row r="67" spans="2:5" ht="20.100000000000001" customHeight="1" x14ac:dyDescent="0.3">
      <c r="B67" s="4" t="s">
        <v>4</v>
      </c>
      <c r="C67" s="4" t="str" cm="1">
        <f t="array" ref="C67:C71">_xlfn.UNIQUE(B67:B78)</f>
        <v>John</v>
      </c>
      <c r="D67" s="4">
        <f>COUNTIF($B$67:$B$78,C67)</f>
        <v>3</v>
      </c>
    </row>
    <row r="68" spans="2:5" ht="20.100000000000001" customHeight="1" x14ac:dyDescent="0.3">
      <c r="B68" s="4" t="s">
        <v>6</v>
      </c>
      <c r="C68" s="4" t="str">
        <v>Natasha</v>
      </c>
      <c r="D68" s="4">
        <f t="shared" ref="D68:D71" si="8">COUNTIF($B$67:$B$78,C68)</f>
        <v>4</v>
      </c>
    </row>
    <row r="69" spans="2:5" ht="20.100000000000001" customHeight="1" x14ac:dyDescent="0.3">
      <c r="B69" s="4" t="s">
        <v>6</v>
      </c>
      <c r="C69" s="4" t="str">
        <v>Marco</v>
      </c>
      <c r="D69" s="4">
        <f t="shared" si="8"/>
        <v>1</v>
      </c>
    </row>
    <row r="70" spans="2:5" ht="20.100000000000001" customHeight="1" x14ac:dyDescent="0.3">
      <c r="B70" s="4" t="s">
        <v>4</v>
      </c>
      <c r="C70" s="4" t="str">
        <v>Leonardo</v>
      </c>
      <c r="D70" s="4">
        <f t="shared" si="8"/>
        <v>2</v>
      </c>
    </row>
    <row r="71" spans="2:5" ht="20.100000000000001" customHeight="1" x14ac:dyDescent="0.3">
      <c r="B71" s="4" t="s">
        <v>8</v>
      </c>
      <c r="C71" s="4" t="str">
        <v>Casper</v>
      </c>
      <c r="D71" s="4">
        <f t="shared" si="8"/>
        <v>2</v>
      </c>
    </row>
    <row r="72" spans="2:5" ht="20.100000000000001" customHeight="1" x14ac:dyDescent="0.3">
      <c r="B72" s="4" t="s">
        <v>40</v>
      </c>
      <c r="C72" s="4"/>
      <c r="D72" s="4"/>
    </row>
    <row r="73" spans="2:5" ht="20.100000000000001" customHeight="1" x14ac:dyDescent="0.3">
      <c r="B73" s="4" t="s">
        <v>39</v>
      </c>
      <c r="C73" s="4"/>
      <c r="D73" s="4"/>
    </row>
    <row r="74" spans="2:5" ht="20.100000000000001" customHeight="1" x14ac:dyDescent="0.3">
      <c r="B74" s="4" t="s">
        <v>40</v>
      </c>
      <c r="C74" s="4"/>
      <c r="D74" s="4"/>
    </row>
    <row r="75" spans="2:5" ht="20.100000000000001" customHeight="1" x14ac:dyDescent="0.3">
      <c r="B75" s="4" t="s">
        <v>6</v>
      </c>
      <c r="C75" s="4"/>
      <c r="D75" s="4"/>
    </row>
    <row r="76" spans="2:5" ht="20.100000000000001" customHeight="1" x14ac:dyDescent="0.3">
      <c r="B76" s="4" t="s">
        <v>4</v>
      </c>
      <c r="C76" s="4"/>
      <c r="D76" s="4"/>
    </row>
    <row r="77" spans="2:5" ht="20.100000000000001" customHeight="1" x14ac:dyDescent="0.3">
      <c r="B77" s="4" t="s">
        <v>39</v>
      </c>
      <c r="C77" s="4"/>
      <c r="D77" s="4"/>
    </row>
    <row r="78" spans="2:5" ht="20.100000000000001" customHeight="1" x14ac:dyDescent="0.3">
      <c r="B78" s="4" t="s">
        <v>6</v>
      </c>
      <c r="C78" s="4"/>
      <c r="D78" s="4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5" ht="20.100000000000001" customHeight="1" x14ac:dyDescent="0.3">
      <c r="B82" s="1" t="s">
        <v>0</v>
      </c>
      <c r="C82" s="1" t="s">
        <v>24</v>
      </c>
      <c r="D82" s="1" t="s">
        <v>41</v>
      </c>
      <c r="E82" s="1" t="s">
        <v>25</v>
      </c>
    </row>
    <row r="83" spans="2:5" ht="20.100000000000001" customHeight="1" x14ac:dyDescent="0.3">
      <c r="B83" s="4" t="s">
        <v>42</v>
      </c>
      <c r="C83" s="4" t="str">
        <f>LEFT(B83,SEARCH(" ",B83)-1)</f>
        <v>Mary</v>
      </c>
      <c r="D83" s="4" t="str">
        <f>MID(B83,SEARCH(" ",B83)+1,SEARCH(" ",B83,SEARCH(" ",B83)+1)-(SEARCH(" ",B83)+1))</f>
        <v>Elizabeth</v>
      </c>
      <c r="E83" s="4" t="str">
        <f>RIGHT(B83,LEN(B83)-FIND("^",SUBSTITUTE(B83," ","^",LEN(B83)-LEN(SUBSTITUTE(B83," ","")))))</f>
        <v>Smith</v>
      </c>
    </row>
    <row r="84" spans="2:5" ht="20.100000000000001" customHeight="1" x14ac:dyDescent="0.3">
      <c r="B84" s="4" t="s">
        <v>45</v>
      </c>
      <c r="C84" s="4" t="str">
        <f t="shared" ref="C84:C88" si="9">LEFT(B84,SEARCH(" ",B84)-1)</f>
        <v>Ross</v>
      </c>
      <c r="D84" s="4" t="str">
        <f t="shared" ref="D84:D88" si="10">MID(B84,SEARCH(" ",B84)+1,SEARCH(" ",B84,SEARCH(" ",B84)+1)-(SEARCH(" ",B84)+1))</f>
        <v>James</v>
      </c>
      <c r="E84" s="4" t="str">
        <f t="shared" ref="E84:E88" si="11">RIGHT(B84,LEN(B84)-FIND("^",SUBSTITUTE(B84," ","^",LEN(B84)-LEN(SUBSTITUTE(B84," ","")))))</f>
        <v>Geller</v>
      </c>
    </row>
    <row r="85" spans="2:5" ht="20.100000000000001" customHeight="1" x14ac:dyDescent="0.3">
      <c r="B85" s="4" t="s">
        <v>43</v>
      </c>
      <c r="C85" s="4" t="str">
        <f t="shared" si="9"/>
        <v>Natasha</v>
      </c>
      <c r="D85" s="4" t="str">
        <f t="shared" si="10"/>
        <v>Yvone</v>
      </c>
      <c r="E85" s="4" t="str">
        <f t="shared" si="11"/>
        <v>Romanoff</v>
      </c>
    </row>
    <row r="86" spans="2:5" ht="20.100000000000001" customHeight="1" x14ac:dyDescent="0.3">
      <c r="B86" s="4" t="s">
        <v>44</v>
      </c>
      <c r="C86" s="4" t="str">
        <f t="shared" si="9"/>
        <v>William</v>
      </c>
      <c r="D86" s="4" t="str">
        <f t="shared" si="10"/>
        <v>Jackson</v>
      </c>
      <c r="E86" s="4" t="str">
        <f t="shared" si="11"/>
        <v>Harper</v>
      </c>
    </row>
    <row r="87" spans="2:5" ht="20.100000000000001" customHeight="1" x14ac:dyDescent="0.3">
      <c r="B87" s="4" t="s">
        <v>46</v>
      </c>
      <c r="C87" s="4" t="str">
        <f t="shared" si="9"/>
        <v>Marco</v>
      </c>
      <c r="D87" s="4" t="str">
        <f t="shared" si="10"/>
        <v>Van</v>
      </c>
      <c r="E87" s="4" t="str">
        <f t="shared" si="11"/>
        <v>Basten</v>
      </c>
    </row>
    <row r="88" spans="2:5" ht="20.100000000000001" customHeight="1" x14ac:dyDescent="0.3">
      <c r="B88" s="4" t="s">
        <v>47</v>
      </c>
      <c r="C88" s="4" t="str">
        <f t="shared" si="9"/>
        <v>Diego</v>
      </c>
      <c r="D88" s="4" t="str">
        <f t="shared" si="10"/>
        <v>Garcia</v>
      </c>
      <c r="E88" s="4" t="str">
        <f t="shared" si="11"/>
        <v>Lopez</v>
      </c>
    </row>
    <row r="90" spans="2:5" ht="20.100000000000001" customHeight="1" x14ac:dyDescent="0.3">
      <c r="B90" s="16" t="s">
        <v>49</v>
      </c>
      <c r="C90" s="16"/>
      <c r="D90" s="2"/>
    </row>
    <row r="92" spans="2:5" ht="20.100000000000001" customHeight="1" x14ac:dyDescent="0.3">
      <c r="B92" s="1" t="s">
        <v>50</v>
      </c>
      <c r="C92" s="1" t="s">
        <v>20</v>
      </c>
    </row>
    <row r="93" spans="2:5" ht="20.100000000000001" customHeight="1" x14ac:dyDescent="0.3">
      <c r="B93" s="4" t="s">
        <v>51</v>
      </c>
      <c r="C93" s="6">
        <v>500000</v>
      </c>
    </row>
    <row r="94" spans="2:5" ht="20.100000000000001" customHeight="1" x14ac:dyDescent="0.3">
      <c r="B94" s="4" t="s">
        <v>52</v>
      </c>
      <c r="C94" s="6">
        <v>350000</v>
      </c>
    </row>
    <row r="95" spans="2:5" ht="20.100000000000001" customHeight="1" x14ac:dyDescent="0.3">
      <c r="B95" s="4" t="s">
        <v>53</v>
      </c>
      <c r="C95" s="6">
        <v>450000</v>
      </c>
    </row>
    <row r="96" spans="2:5" ht="20.100000000000001" customHeight="1" x14ac:dyDescent="0.3">
      <c r="B96" s="4" t="s">
        <v>53</v>
      </c>
      <c r="C96" s="6">
        <v>398000</v>
      </c>
    </row>
    <row r="97" spans="2:3" ht="20.100000000000001" customHeight="1" x14ac:dyDescent="0.3">
      <c r="B97" s="4" t="s">
        <v>51</v>
      </c>
      <c r="C97" s="6">
        <v>458000</v>
      </c>
    </row>
    <row r="98" spans="2:3" ht="20.100000000000001" customHeight="1" x14ac:dyDescent="0.3">
      <c r="B98" s="4" t="s">
        <v>54</v>
      </c>
      <c r="C98" s="6">
        <v>300000</v>
      </c>
    </row>
    <row r="100" spans="2:3" ht="20.100000000000001" customHeight="1" x14ac:dyDescent="0.3">
      <c r="B100" s="1" t="s">
        <v>50</v>
      </c>
      <c r="C100" s="1" t="s">
        <v>20</v>
      </c>
    </row>
    <row r="101" spans="2:3" ht="20.100000000000001" customHeight="1" x14ac:dyDescent="0.3">
      <c r="B101" s="4" t="s">
        <v>51</v>
      </c>
      <c r="C101" s="9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1" t="s">
        <v>50</v>
      </c>
      <c r="C105" s="1" t="s">
        <v>20</v>
      </c>
    </row>
    <row r="106" spans="2:3" ht="20.100000000000001" customHeight="1" x14ac:dyDescent="0.3">
      <c r="B106" s="4" t="s">
        <v>51</v>
      </c>
      <c r="C106" s="6">
        <v>500000</v>
      </c>
    </row>
    <row r="107" spans="2:3" ht="20.100000000000001" customHeight="1" x14ac:dyDescent="0.3">
      <c r="B107" s="4" t="s">
        <v>52</v>
      </c>
      <c r="C107" s="6">
        <v>350000</v>
      </c>
    </row>
    <row r="108" spans="2:3" ht="20.100000000000001" customHeight="1" x14ac:dyDescent="0.3">
      <c r="B108" s="4" t="s">
        <v>53</v>
      </c>
      <c r="C108" s="6">
        <v>450000</v>
      </c>
    </row>
    <row r="109" spans="2:3" ht="20.100000000000001" customHeight="1" x14ac:dyDescent="0.3">
      <c r="B109" s="4" t="s">
        <v>53</v>
      </c>
      <c r="C109" s="6">
        <v>398000</v>
      </c>
    </row>
    <row r="110" spans="2:3" ht="20.100000000000001" customHeight="1" x14ac:dyDescent="0.3">
      <c r="B110" s="4" t="s">
        <v>51</v>
      </c>
      <c r="C110" s="6">
        <v>458000</v>
      </c>
    </row>
    <row r="111" spans="2:3" ht="20.100000000000001" customHeight="1" x14ac:dyDescent="0.3">
      <c r="B111" s="4" t="s">
        <v>54</v>
      </c>
      <c r="C111" s="6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1" t="s">
        <v>60</v>
      </c>
      <c r="C115" s="1" t="s">
        <v>61</v>
      </c>
      <c r="D115" s="1" t="s">
        <v>62</v>
      </c>
      <c r="E115" s="1" t="s">
        <v>63</v>
      </c>
    </row>
    <row r="116" spans="2:5" ht="20.100000000000001" customHeight="1" x14ac:dyDescent="0.3">
      <c r="B116" s="12">
        <v>43842</v>
      </c>
      <c r="C116" s="12">
        <v>43908</v>
      </c>
      <c r="D116" s="12">
        <v>43876</v>
      </c>
      <c r="E116" s="4" t="str">
        <f>IF(AND(D116&gt;=B116,D116&lt;=C116),"In Between","Not In Between")</f>
        <v>In Between</v>
      </c>
    </row>
    <row r="117" spans="2:5" ht="20.100000000000001" customHeight="1" x14ac:dyDescent="0.3">
      <c r="B117" s="12">
        <v>43968</v>
      </c>
      <c r="C117" s="12">
        <v>44032</v>
      </c>
      <c r="D117" s="12">
        <v>43967</v>
      </c>
      <c r="E117" s="4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2">
        <v>44094</v>
      </c>
      <c r="C118" s="12">
        <v>44180</v>
      </c>
      <c r="D118" s="12">
        <v>44182</v>
      </c>
      <c r="E118" s="4" t="str">
        <f t="shared" si="12"/>
        <v>Not In Between</v>
      </c>
    </row>
    <row r="119" spans="2:5" ht="20.100000000000001" customHeight="1" x14ac:dyDescent="0.3">
      <c r="B119" s="12">
        <v>44222</v>
      </c>
      <c r="C119" s="12">
        <v>44314</v>
      </c>
      <c r="D119" s="12">
        <v>44281</v>
      </c>
      <c r="E119" s="4" t="str">
        <f t="shared" si="12"/>
        <v>In Between</v>
      </c>
    </row>
    <row r="120" spans="2:5" ht="20.100000000000001" customHeight="1" x14ac:dyDescent="0.3">
      <c r="B120" s="12">
        <v>44521</v>
      </c>
      <c r="C120" s="12">
        <v>44581</v>
      </c>
      <c r="D120" s="12">
        <v>44546</v>
      </c>
      <c r="E120" s="4" t="str">
        <f t="shared" si="12"/>
        <v>In Between</v>
      </c>
    </row>
    <row r="121" spans="2:5" ht="20.100000000000001" customHeight="1" x14ac:dyDescent="0.3">
      <c r="B121" s="11">
        <v>44555</v>
      </c>
      <c r="C121" s="11">
        <v>44804</v>
      </c>
      <c r="D121" s="11">
        <v>44557</v>
      </c>
      <c r="E121" s="4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Admin</cp:lastModifiedBy>
  <dcterms:created xsi:type="dcterms:W3CDTF">2015-06-05T18:17:20Z</dcterms:created>
  <dcterms:modified xsi:type="dcterms:W3CDTF">2024-02-29T13:47:39Z</dcterms:modified>
</cp:coreProperties>
</file>