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 sem\Data Analytics and Project management\COMPANY CASESTUDY\AIRBNB\"/>
    </mc:Choice>
  </mc:AlternateContent>
  <xr:revisionPtr revIDLastSave="0" documentId="13_ncr:1_{31A429B4-E2B8-48FC-B489-57FFE8A9F5B3}" xr6:coauthVersionLast="47" xr6:coauthVersionMax="47" xr10:uidLastSave="{00000000-0000-0000-0000-000000000000}"/>
  <bookViews>
    <workbookView xWindow="-108" yWindow="-108" windowWidth="23256" windowHeight="12456" xr2:uid="{55FECDF4-6847-4307-A95F-C858F5EB05B3}"/>
  </bookViews>
  <sheets>
    <sheet name="Data_set" sheetId="2" r:id="rId1"/>
    <sheet name="Host 1" sheetId="4" r:id="rId2"/>
    <sheet name="Host 2" sheetId="5" r:id="rId3"/>
    <sheet name="Host 3" sheetId="6" r:id="rId4"/>
    <sheet name="Host 4" sheetId="7" r:id="rId5"/>
    <sheet name="Host 5" sheetId="8" r:id="rId6"/>
    <sheet name="Rankin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E13" i="8"/>
  <c r="E12" i="8"/>
  <c r="E11" i="8"/>
  <c r="E10" i="8"/>
  <c r="E9" i="8"/>
  <c r="E8" i="8"/>
  <c r="E7" i="8"/>
  <c r="E6" i="8"/>
  <c r="E5" i="8"/>
  <c r="E4" i="8"/>
  <c r="E3" i="8"/>
  <c r="E2" i="8"/>
  <c r="E14" i="8" s="1"/>
  <c r="E13" i="7"/>
  <c r="E12" i="7"/>
  <c r="E11" i="7"/>
  <c r="E10" i="7"/>
  <c r="E9" i="7"/>
  <c r="E8" i="7"/>
  <c r="E7" i="7"/>
  <c r="E6" i="7"/>
  <c r="E5" i="7"/>
  <c r="E4" i="7"/>
  <c r="E3" i="7"/>
  <c r="E2" i="7"/>
  <c r="E14" i="7" s="1"/>
  <c r="E13" i="6"/>
  <c r="E12" i="6"/>
  <c r="E11" i="6"/>
  <c r="E10" i="6"/>
  <c r="E9" i="6"/>
  <c r="E8" i="6"/>
  <c r="E7" i="6"/>
  <c r="E6" i="6"/>
  <c r="E5" i="6"/>
  <c r="E4" i="6"/>
  <c r="E3" i="6"/>
  <c r="E2" i="6"/>
  <c r="E14" i="6" s="1"/>
  <c r="E13" i="5"/>
  <c r="E12" i="5"/>
  <c r="E11" i="5"/>
  <c r="E10" i="5"/>
  <c r="E9" i="5"/>
  <c r="E8" i="5"/>
  <c r="E7" i="5"/>
  <c r="E6" i="5"/>
  <c r="E5" i="5"/>
  <c r="E4" i="5"/>
  <c r="E3" i="5"/>
  <c r="E2" i="5"/>
  <c r="E14" i="5" s="1"/>
  <c r="E3" i="4"/>
  <c r="E4" i="4"/>
  <c r="E5" i="4"/>
  <c r="E6" i="4"/>
  <c r="E7" i="4"/>
  <c r="E8" i="4"/>
  <c r="E9" i="4"/>
  <c r="E10" i="4"/>
  <c r="E11" i="4"/>
  <c r="E12" i="4"/>
  <c r="E13" i="4"/>
  <c r="E2" i="4"/>
  <c r="T17" i="2"/>
  <c r="V161" i="2"/>
  <c r="V162" i="2"/>
  <c r="V163" i="2"/>
  <c r="V164" i="2"/>
  <c r="U161" i="2"/>
  <c r="U162" i="2"/>
  <c r="U163" i="2"/>
  <c r="U164" i="2"/>
  <c r="T161" i="2"/>
  <c r="T162" i="2"/>
  <c r="T163" i="2"/>
  <c r="W163" i="2" s="1"/>
  <c r="T164" i="2"/>
  <c r="S161" i="2"/>
  <c r="S162" i="2"/>
  <c r="S163" i="2"/>
  <c r="S164" i="2"/>
  <c r="R161" i="2"/>
  <c r="R162" i="2"/>
  <c r="R163" i="2"/>
  <c r="R164" i="2"/>
  <c r="W161" i="2"/>
  <c r="W162" i="2"/>
  <c r="W164" i="2"/>
  <c r="W153" i="2"/>
  <c r="W154" i="2"/>
  <c r="W155" i="2"/>
  <c r="W156" i="2"/>
  <c r="V153" i="2"/>
  <c r="V154" i="2"/>
  <c r="V155" i="2"/>
  <c r="V156" i="2"/>
  <c r="U153" i="2"/>
  <c r="U154" i="2"/>
  <c r="U155" i="2"/>
  <c r="U156" i="2"/>
  <c r="T153" i="2"/>
  <c r="T154" i="2"/>
  <c r="T155" i="2"/>
  <c r="T156" i="2"/>
  <c r="S153" i="2"/>
  <c r="S154" i="2"/>
  <c r="S155" i="2"/>
  <c r="S156" i="2"/>
  <c r="R153" i="2"/>
  <c r="R154" i="2"/>
  <c r="R155" i="2"/>
  <c r="R156" i="2"/>
  <c r="W145" i="2"/>
  <c r="W146" i="2"/>
  <c r="W147" i="2"/>
  <c r="W148" i="2"/>
  <c r="V145" i="2"/>
  <c r="V146" i="2"/>
  <c r="V147" i="2"/>
  <c r="V148" i="2"/>
  <c r="U145" i="2"/>
  <c r="U146" i="2"/>
  <c r="U147" i="2"/>
  <c r="U148" i="2"/>
  <c r="T145" i="2"/>
  <c r="T146" i="2"/>
  <c r="T147" i="2"/>
  <c r="T148" i="2"/>
  <c r="S145" i="2"/>
  <c r="S146" i="2"/>
  <c r="S147" i="2"/>
  <c r="S148" i="2"/>
  <c r="R145" i="2"/>
  <c r="R146" i="2"/>
  <c r="R147" i="2"/>
  <c r="R148" i="2"/>
  <c r="W134" i="2"/>
  <c r="W135" i="2"/>
  <c r="W136" i="2"/>
  <c r="W137" i="2"/>
  <c r="V134" i="2"/>
  <c r="V135" i="2"/>
  <c r="V136" i="2"/>
  <c r="V137" i="2"/>
  <c r="U134" i="2"/>
  <c r="U135" i="2"/>
  <c r="U136" i="2"/>
  <c r="U137" i="2"/>
  <c r="T134" i="2"/>
  <c r="T135" i="2"/>
  <c r="T136" i="2"/>
  <c r="T137" i="2"/>
  <c r="S134" i="2"/>
  <c r="S135" i="2"/>
  <c r="S136" i="2"/>
  <c r="S137" i="2"/>
  <c r="R134" i="2"/>
  <c r="R135" i="2"/>
  <c r="R136" i="2"/>
  <c r="R137" i="2"/>
  <c r="W126" i="2"/>
  <c r="W127" i="2"/>
  <c r="W128" i="2"/>
  <c r="W129" i="2"/>
  <c r="V126" i="2"/>
  <c r="V127" i="2"/>
  <c r="V128" i="2"/>
  <c r="V129" i="2"/>
  <c r="U126" i="2"/>
  <c r="U127" i="2"/>
  <c r="U128" i="2"/>
  <c r="U129" i="2"/>
  <c r="T126" i="2"/>
  <c r="T127" i="2"/>
  <c r="T128" i="2"/>
  <c r="T129" i="2"/>
  <c r="S126" i="2"/>
  <c r="S127" i="2"/>
  <c r="S128" i="2"/>
  <c r="S129" i="2"/>
  <c r="R126" i="2"/>
  <c r="R127" i="2"/>
  <c r="R128" i="2"/>
  <c r="R129" i="2"/>
  <c r="W118" i="2"/>
  <c r="W119" i="2"/>
  <c r="W120" i="2"/>
  <c r="W121" i="2"/>
  <c r="V118" i="2"/>
  <c r="V119" i="2"/>
  <c r="V120" i="2"/>
  <c r="V121" i="2"/>
  <c r="U118" i="2"/>
  <c r="U119" i="2"/>
  <c r="U120" i="2"/>
  <c r="U121" i="2"/>
  <c r="T118" i="2"/>
  <c r="T119" i="2"/>
  <c r="T120" i="2"/>
  <c r="T121" i="2"/>
  <c r="S118" i="2"/>
  <c r="S119" i="2"/>
  <c r="S120" i="2"/>
  <c r="S121" i="2"/>
  <c r="R118" i="2"/>
  <c r="R119" i="2"/>
  <c r="R120" i="2"/>
  <c r="R121" i="2"/>
  <c r="W109" i="2"/>
  <c r="W110" i="2"/>
  <c r="W111" i="2"/>
  <c r="W112" i="2"/>
  <c r="V109" i="2"/>
  <c r="V110" i="2"/>
  <c r="V111" i="2"/>
  <c r="V112" i="2"/>
  <c r="U109" i="2"/>
  <c r="U110" i="2"/>
  <c r="U111" i="2"/>
  <c r="U112" i="2"/>
  <c r="T109" i="2"/>
  <c r="T110" i="2"/>
  <c r="T111" i="2"/>
  <c r="T112" i="2"/>
  <c r="S109" i="2"/>
  <c r="S110" i="2"/>
  <c r="S111" i="2"/>
  <c r="S112" i="2"/>
  <c r="R109" i="2"/>
  <c r="R110" i="2"/>
  <c r="R111" i="2"/>
  <c r="R112" i="2"/>
  <c r="W160" i="2"/>
  <c r="V160" i="2"/>
  <c r="U160" i="2"/>
  <c r="T160" i="2"/>
  <c r="S160" i="2"/>
  <c r="R160" i="2"/>
  <c r="W152" i="2"/>
  <c r="V152" i="2"/>
  <c r="U152" i="2"/>
  <c r="T152" i="2"/>
  <c r="S152" i="2"/>
  <c r="R152" i="2"/>
  <c r="W144" i="2"/>
  <c r="V144" i="2"/>
  <c r="U144" i="2"/>
  <c r="T144" i="2"/>
  <c r="S144" i="2"/>
  <c r="R144" i="2"/>
  <c r="W133" i="2"/>
  <c r="V133" i="2"/>
  <c r="U133" i="2"/>
  <c r="T133" i="2"/>
  <c r="S133" i="2"/>
  <c r="R133" i="2"/>
  <c r="W125" i="2"/>
  <c r="V125" i="2"/>
  <c r="U125" i="2"/>
  <c r="T125" i="2"/>
  <c r="S125" i="2"/>
  <c r="R125" i="2"/>
  <c r="W117" i="2"/>
  <c r="V117" i="2"/>
  <c r="U117" i="2"/>
  <c r="T117" i="2"/>
  <c r="S117" i="2"/>
  <c r="R117" i="2"/>
  <c r="W108" i="2"/>
  <c r="V108" i="2"/>
  <c r="U108" i="2"/>
  <c r="T108" i="2"/>
  <c r="S108" i="2"/>
  <c r="R108" i="2"/>
  <c r="W101" i="2"/>
  <c r="W102" i="2"/>
  <c r="W103" i="2"/>
  <c r="W104" i="2"/>
  <c r="V101" i="2"/>
  <c r="V102" i="2"/>
  <c r="V103" i="2"/>
  <c r="V104" i="2"/>
  <c r="U101" i="2"/>
  <c r="U102" i="2"/>
  <c r="U103" i="2"/>
  <c r="U104" i="2"/>
  <c r="T101" i="2"/>
  <c r="T102" i="2"/>
  <c r="T103" i="2"/>
  <c r="T104" i="2"/>
  <c r="S101" i="2"/>
  <c r="S102" i="2"/>
  <c r="S103" i="2"/>
  <c r="S104" i="2"/>
  <c r="R101" i="2"/>
  <c r="R102" i="2"/>
  <c r="R103" i="2"/>
  <c r="R104" i="2"/>
  <c r="W100" i="2"/>
  <c r="V100" i="2"/>
  <c r="U100" i="2"/>
  <c r="T100" i="2"/>
  <c r="S100" i="2"/>
  <c r="R100" i="2"/>
  <c r="W93" i="2"/>
  <c r="W94" i="2"/>
  <c r="W95" i="2"/>
  <c r="W96" i="2"/>
  <c r="V93" i="2"/>
  <c r="V94" i="2"/>
  <c r="V95" i="2"/>
  <c r="V96" i="2"/>
  <c r="U93" i="2"/>
  <c r="U94" i="2"/>
  <c r="U95" i="2"/>
  <c r="U96" i="2"/>
  <c r="T93" i="2"/>
  <c r="T94" i="2"/>
  <c r="T95" i="2"/>
  <c r="T96" i="2"/>
  <c r="S93" i="2"/>
  <c r="S94" i="2"/>
  <c r="S95" i="2"/>
  <c r="S96" i="2"/>
  <c r="R93" i="2"/>
  <c r="R94" i="2"/>
  <c r="R95" i="2"/>
  <c r="R96" i="2"/>
  <c r="W92" i="2"/>
  <c r="V92" i="2"/>
  <c r="U92" i="2"/>
  <c r="T92" i="2"/>
  <c r="S92" i="2"/>
  <c r="R92" i="2"/>
  <c r="W82" i="2"/>
  <c r="W83" i="2"/>
  <c r="W84" i="2"/>
  <c r="W85" i="2"/>
  <c r="W81" i="2"/>
  <c r="V82" i="2"/>
  <c r="V83" i="2"/>
  <c r="V84" i="2"/>
  <c r="V85" i="2"/>
  <c r="U82" i="2"/>
  <c r="U83" i="2"/>
  <c r="U84" i="2"/>
  <c r="U85" i="2"/>
  <c r="T82" i="2"/>
  <c r="T83" i="2"/>
  <c r="T84" i="2"/>
  <c r="T85" i="2"/>
  <c r="S82" i="2"/>
  <c r="S83" i="2"/>
  <c r="S84" i="2"/>
  <c r="S85" i="2"/>
  <c r="R82" i="2"/>
  <c r="R83" i="2"/>
  <c r="R84" i="2"/>
  <c r="R85" i="2"/>
  <c r="V81" i="2"/>
  <c r="U81" i="2"/>
  <c r="T81" i="2"/>
  <c r="S81" i="2"/>
  <c r="R81" i="2"/>
  <c r="W74" i="2"/>
  <c r="W75" i="2"/>
  <c r="W76" i="2"/>
  <c r="W77" i="2"/>
  <c r="W73" i="2"/>
  <c r="V74" i="2"/>
  <c r="V75" i="2"/>
  <c r="V76" i="2"/>
  <c r="V77" i="2"/>
  <c r="U74" i="2"/>
  <c r="U75" i="2"/>
  <c r="U76" i="2"/>
  <c r="U77" i="2"/>
  <c r="T74" i="2"/>
  <c r="T75" i="2"/>
  <c r="T76" i="2"/>
  <c r="T77" i="2"/>
  <c r="S74" i="2"/>
  <c r="S75" i="2"/>
  <c r="S76" i="2"/>
  <c r="S77" i="2"/>
  <c r="R74" i="2"/>
  <c r="R75" i="2"/>
  <c r="R76" i="2"/>
  <c r="R77" i="2"/>
  <c r="V73" i="2"/>
  <c r="U73" i="2"/>
  <c r="T73" i="2"/>
  <c r="S73" i="2"/>
  <c r="R73" i="2"/>
  <c r="K165" i="2"/>
  <c r="L165" i="2"/>
  <c r="M165" i="2"/>
  <c r="N165" i="2"/>
  <c r="J165" i="2"/>
  <c r="K157" i="2"/>
  <c r="L157" i="2"/>
  <c r="M157" i="2"/>
  <c r="N157" i="2"/>
  <c r="J157" i="2"/>
  <c r="K149" i="2"/>
  <c r="L149" i="2"/>
  <c r="M149" i="2"/>
  <c r="N149" i="2"/>
  <c r="J149" i="2"/>
  <c r="K138" i="2"/>
  <c r="L138" i="2"/>
  <c r="M138" i="2"/>
  <c r="N138" i="2"/>
  <c r="J138" i="2"/>
  <c r="K130" i="2"/>
  <c r="L130" i="2"/>
  <c r="M130" i="2"/>
  <c r="N130" i="2"/>
  <c r="J130" i="2"/>
  <c r="K122" i="2"/>
  <c r="L122" i="2"/>
  <c r="M122" i="2"/>
  <c r="N122" i="2"/>
  <c r="J122" i="2"/>
  <c r="K113" i="2"/>
  <c r="L113" i="2"/>
  <c r="M113" i="2"/>
  <c r="N113" i="2"/>
  <c r="J113" i="2"/>
  <c r="K105" i="2"/>
  <c r="L105" i="2"/>
  <c r="M105" i="2"/>
  <c r="N105" i="2"/>
  <c r="J105" i="2"/>
  <c r="K97" i="2"/>
  <c r="L97" i="2"/>
  <c r="M97" i="2"/>
  <c r="N97" i="2"/>
  <c r="J97" i="2"/>
  <c r="K86" i="2"/>
  <c r="L86" i="2"/>
  <c r="M86" i="2"/>
  <c r="N86" i="2"/>
  <c r="J86" i="2"/>
  <c r="K78" i="2"/>
  <c r="L78" i="2"/>
  <c r="M78" i="2"/>
  <c r="N78" i="2"/>
  <c r="J78" i="2"/>
  <c r="M164" i="2"/>
  <c r="L164" i="2"/>
  <c r="K164" i="2"/>
  <c r="J164" i="2"/>
  <c r="L163" i="2"/>
  <c r="K163" i="2"/>
  <c r="J163" i="2"/>
  <c r="K162" i="2"/>
  <c r="J162" i="2"/>
  <c r="J161" i="2"/>
  <c r="M156" i="2"/>
  <c r="L156" i="2"/>
  <c r="K156" i="2"/>
  <c r="J156" i="2"/>
  <c r="L155" i="2"/>
  <c r="K155" i="2"/>
  <c r="J155" i="2"/>
  <c r="K154" i="2"/>
  <c r="J154" i="2"/>
  <c r="J153" i="2"/>
  <c r="M148" i="2"/>
  <c r="L148" i="2"/>
  <c r="K148" i="2"/>
  <c r="J148" i="2"/>
  <c r="L147" i="2"/>
  <c r="K147" i="2"/>
  <c r="J147" i="2"/>
  <c r="K146" i="2"/>
  <c r="J146" i="2"/>
  <c r="J145" i="2"/>
  <c r="M137" i="2"/>
  <c r="L137" i="2"/>
  <c r="K137" i="2"/>
  <c r="J137" i="2"/>
  <c r="L136" i="2"/>
  <c r="K136" i="2"/>
  <c r="J136" i="2"/>
  <c r="K135" i="2"/>
  <c r="J135" i="2"/>
  <c r="J134" i="2"/>
  <c r="M129" i="2"/>
  <c r="L129" i="2"/>
  <c r="K129" i="2"/>
  <c r="J129" i="2"/>
  <c r="L128" i="2"/>
  <c r="K128" i="2"/>
  <c r="J128" i="2"/>
  <c r="K127" i="2"/>
  <c r="J127" i="2"/>
  <c r="J126" i="2"/>
  <c r="M121" i="2"/>
  <c r="L121" i="2"/>
  <c r="K121" i="2"/>
  <c r="J121" i="2"/>
  <c r="L120" i="2"/>
  <c r="K120" i="2"/>
  <c r="J120" i="2"/>
  <c r="K119" i="2"/>
  <c r="J119" i="2"/>
  <c r="J118" i="2"/>
  <c r="M112" i="2"/>
  <c r="L112" i="2"/>
  <c r="K112" i="2"/>
  <c r="J112" i="2"/>
  <c r="L111" i="2"/>
  <c r="K111" i="2"/>
  <c r="J111" i="2"/>
  <c r="K110" i="2"/>
  <c r="J110" i="2"/>
  <c r="J109" i="2"/>
  <c r="M104" i="2"/>
  <c r="L104" i="2"/>
  <c r="K104" i="2"/>
  <c r="J104" i="2"/>
  <c r="L103" i="2"/>
  <c r="K103" i="2"/>
  <c r="J103" i="2"/>
  <c r="K102" i="2"/>
  <c r="J102" i="2"/>
  <c r="J101" i="2"/>
  <c r="M96" i="2"/>
  <c r="L96" i="2"/>
  <c r="K96" i="2"/>
  <c r="J96" i="2"/>
  <c r="L95" i="2"/>
  <c r="K95" i="2"/>
  <c r="J95" i="2"/>
  <c r="K94" i="2"/>
  <c r="J94" i="2"/>
  <c r="J93" i="2"/>
  <c r="M85" i="2"/>
  <c r="L85" i="2"/>
  <c r="K85" i="2"/>
  <c r="J85" i="2"/>
  <c r="L84" i="2"/>
  <c r="K84" i="2"/>
  <c r="J84" i="2"/>
  <c r="K83" i="2"/>
  <c r="J83" i="2"/>
  <c r="J82" i="2"/>
  <c r="M77" i="2"/>
  <c r="L77" i="2"/>
  <c r="K77" i="2"/>
  <c r="J77" i="2"/>
  <c r="L76" i="2"/>
  <c r="K76" i="2"/>
  <c r="J76" i="2"/>
  <c r="K75" i="2"/>
  <c r="J75" i="2"/>
  <c r="J74" i="2"/>
  <c r="L67" i="2"/>
  <c r="T63" i="2" s="1"/>
  <c r="N67" i="2"/>
  <c r="M66" i="2"/>
  <c r="M67" i="2" s="1"/>
  <c r="U63" i="2" s="1"/>
  <c r="L66" i="2"/>
  <c r="K66" i="2"/>
  <c r="J66" i="2"/>
  <c r="L65" i="2"/>
  <c r="K65" i="2"/>
  <c r="J65" i="2"/>
  <c r="K64" i="2"/>
  <c r="J64" i="2"/>
  <c r="J63" i="2"/>
  <c r="J67" i="2" s="1"/>
  <c r="R62" i="2" s="1"/>
  <c r="N59" i="2"/>
  <c r="V54" i="2" s="1"/>
  <c r="M58" i="2"/>
  <c r="M59" i="2" s="1"/>
  <c r="L58" i="2"/>
  <c r="K58" i="2"/>
  <c r="J58" i="2"/>
  <c r="L57" i="2"/>
  <c r="K57" i="2"/>
  <c r="J57" i="2"/>
  <c r="K56" i="2"/>
  <c r="J56" i="2"/>
  <c r="J55" i="2"/>
  <c r="J43" i="2"/>
  <c r="L39" i="2"/>
  <c r="J39" i="2"/>
  <c r="K38" i="2"/>
  <c r="K39" i="2" s="1"/>
  <c r="S37" i="2" s="1"/>
  <c r="J38" i="2"/>
  <c r="J37" i="2"/>
  <c r="T30" i="2"/>
  <c r="T31" i="2"/>
  <c r="T29" i="2"/>
  <c r="S30" i="2"/>
  <c r="S29" i="2"/>
  <c r="L32" i="2"/>
  <c r="K31" i="2"/>
  <c r="K32" i="2" s="1"/>
  <c r="J31" i="2"/>
  <c r="J30" i="2"/>
  <c r="K25" i="2"/>
  <c r="S24" i="2" s="1"/>
  <c r="J24" i="2"/>
  <c r="J25" i="2" s="1"/>
  <c r="R23" i="2" s="1"/>
  <c r="K19" i="2"/>
  <c r="J18" i="2"/>
  <c r="J19" i="2" s="1"/>
  <c r="M12" i="2"/>
  <c r="L12" i="2"/>
  <c r="K12" i="2"/>
  <c r="J12" i="2"/>
  <c r="K11" i="2"/>
  <c r="J11" i="2"/>
  <c r="M10" i="2"/>
  <c r="L11" i="2" s="1"/>
  <c r="L13" i="2" s="1"/>
  <c r="K10" i="2"/>
  <c r="J10" i="2"/>
  <c r="J9" i="2"/>
  <c r="F10" i="2"/>
  <c r="E11" i="2"/>
  <c r="N13" i="2"/>
  <c r="V11" i="2" s="1"/>
  <c r="C64" i="2"/>
  <c r="D10" i="2"/>
  <c r="C10" i="2"/>
  <c r="E12" i="2"/>
  <c r="F12" i="2"/>
  <c r="E57" i="2"/>
  <c r="E58" i="2"/>
  <c r="F58" i="2"/>
  <c r="E65" i="2"/>
  <c r="E66" i="2"/>
  <c r="F66" i="2"/>
  <c r="E76" i="2"/>
  <c r="E77" i="2"/>
  <c r="F77" i="2"/>
  <c r="E84" i="2"/>
  <c r="E85" i="2"/>
  <c r="F85" i="2"/>
  <c r="E95" i="2"/>
  <c r="E96" i="2"/>
  <c r="F96" i="2"/>
  <c r="E103" i="2"/>
  <c r="E104" i="2"/>
  <c r="F104" i="2"/>
  <c r="E111" i="2"/>
  <c r="E112" i="2"/>
  <c r="F112" i="2"/>
  <c r="E120" i="2"/>
  <c r="E121" i="2"/>
  <c r="F121" i="2"/>
  <c r="E128" i="2"/>
  <c r="E129" i="2"/>
  <c r="F129" i="2"/>
  <c r="E136" i="2"/>
  <c r="E137" i="2"/>
  <c r="F137" i="2"/>
  <c r="E147" i="2"/>
  <c r="E148" i="2"/>
  <c r="F148" i="2"/>
  <c r="E155" i="2"/>
  <c r="E156" i="2"/>
  <c r="F156" i="2"/>
  <c r="E163" i="2"/>
  <c r="E164" i="2"/>
  <c r="F164" i="2"/>
  <c r="D12" i="2"/>
  <c r="D11" i="2"/>
  <c r="C12" i="2"/>
  <c r="C11" i="2"/>
  <c r="C9" i="2"/>
  <c r="C18" i="2"/>
  <c r="C24" i="2"/>
  <c r="D31" i="2"/>
  <c r="C31" i="2"/>
  <c r="C30" i="2"/>
  <c r="D38" i="2"/>
  <c r="C38" i="2"/>
  <c r="C37" i="2"/>
  <c r="C43" i="2"/>
  <c r="D164" i="2"/>
  <c r="C164" i="2"/>
  <c r="D163" i="2"/>
  <c r="C163" i="2"/>
  <c r="D162" i="2"/>
  <c r="C162" i="2"/>
  <c r="C161" i="2"/>
  <c r="D156" i="2"/>
  <c r="C156" i="2"/>
  <c r="D155" i="2"/>
  <c r="C155" i="2"/>
  <c r="D154" i="2"/>
  <c r="C154" i="2"/>
  <c r="C153" i="2"/>
  <c r="D148" i="2"/>
  <c r="C148" i="2"/>
  <c r="D147" i="2"/>
  <c r="C147" i="2"/>
  <c r="D146" i="2"/>
  <c r="C146" i="2"/>
  <c r="C145" i="2"/>
  <c r="D137" i="2"/>
  <c r="C137" i="2"/>
  <c r="D136" i="2"/>
  <c r="C136" i="2"/>
  <c r="D135" i="2"/>
  <c r="C135" i="2"/>
  <c r="C134" i="2"/>
  <c r="D129" i="2"/>
  <c r="C129" i="2"/>
  <c r="D128" i="2"/>
  <c r="C128" i="2"/>
  <c r="D127" i="2"/>
  <c r="C127" i="2"/>
  <c r="C126" i="2"/>
  <c r="D121" i="2"/>
  <c r="C121" i="2"/>
  <c r="D120" i="2"/>
  <c r="C120" i="2"/>
  <c r="D119" i="2"/>
  <c r="C119" i="2"/>
  <c r="C118" i="2"/>
  <c r="D112" i="2"/>
  <c r="C112" i="2"/>
  <c r="D111" i="2"/>
  <c r="C111" i="2"/>
  <c r="D110" i="2"/>
  <c r="C110" i="2"/>
  <c r="C109" i="2"/>
  <c r="D104" i="2"/>
  <c r="C104" i="2"/>
  <c r="D103" i="2"/>
  <c r="C103" i="2"/>
  <c r="D102" i="2"/>
  <c r="C102" i="2"/>
  <c r="C101" i="2"/>
  <c r="D96" i="2"/>
  <c r="C96" i="2"/>
  <c r="D95" i="2"/>
  <c r="C95" i="2"/>
  <c r="D94" i="2"/>
  <c r="C94" i="2"/>
  <c r="C93" i="2"/>
  <c r="D85" i="2"/>
  <c r="C85" i="2"/>
  <c r="D84" i="2"/>
  <c r="C84" i="2"/>
  <c r="D83" i="2"/>
  <c r="C83" i="2"/>
  <c r="C82" i="2"/>
  <c r="D77" i="2"/>
  <c r="C77" i="2"/>
  <c r="D76" i="2"/>
  <c r="C76" i="2"/>
  <c r="D75" i="2"/>
  <c r="C75" i="2"/>
  <c r="C74" i="2"/>
  <c r="D66" i="2"/>
  <c r="C66" i="2"/>
  <c r="D65" i="2"/>
  <c r="C65" i="2"/>
  <c r="D64" i="2"/>
  <c r="C63" i="2"/>
  <c r="D58" i="2"/>
  <c r="D57" i="2"/>
  <c r="D56" i="2"/>
  <c r="C58" i="2"/>
  <c r="C57" i="2"/>
  <c r="C56" i="2"/>
  <c r="C55" i="2"/>
  <c r="T65" i="2" l="1"/>
  <c r="R66" i="2"/>
  <c r="J59" i="2"/>
  <c r="R54" i="2" s="1"/>
  <c r="S31" i="2"/>
  <c r="K13" i="2"/>
  <c r="S12" i="2" s="1"/>
  <c r="R64" i="2"/>
  <c r="R63" i="2"/>
  <c r="S23" i="2"/>
  <c r="R65" i="2"/>
  <c r="R38" i="2"/>
  <c r="R37" i="2"/>
  <c r="R36" i="2"/>
  <c r="T38" i="2"/>
  <c r="T36" i="2"/>
  <c r="L59" i="2"/>
  <c r="U54" i="2"/>
  <c r="U55" i="2"/>
  <c r="U56" i="2"/>
  <c r="R18" i="2"/>
  <c r="R17" i="2"/>
  <c r="T37" i="2"/>
  <c r="S18" i="2"/>
  <c r="S17" i="2"/>
  <c r="U58" i="2"/>
  <c r="R24" i="2"/>
  <c r="U57" i="2"/>
  <c r="V62" i="2"/>
  <c r="V63" i="2"/>
  <c r="V64" i="2"/>
  <c r="V65" i="2"/>
  <c r="V66" i="2"/>
  <c r="U64" i="2"/>
  <c r="U65" i="2"/>
  <c r="U66" i="2"/>
  <c r="U62" i="2"/>
  <c r="K67" i="2"/>
  <c r="S64" i="2" s="1"/>
  <c r="W64" i="2" s="1"/>
  <c r="V58" i="2"/>
  <c r="S36" i="2"/>
  <c r="V57" i="2"/>
  <c r="T66" i="2"/>
  <c r="J32" i="2"/>
  <c r="R29" i="2" s="1"/>
  <c r="U29" i="2" s="1"/>
  <c r="K59" i="2"/>
  <c r="V56" i="2"/>
  <c r="T62" i="2"/>
  <c r="V55" i="2"/>
  <c r="T64" i="2"/>
  <c r="S38" i="2"/>
  <c r="J13" i="2"/>
  <c r="R9" i="2" s="1"/>
  <c r="M13" i="2"/>
  <c r="U11" i="2" s="1"/>
  <c r="V10" i="2"/>
  <c r="V9" i="2"/>
  <c r="S9" i="2"/>
  <c r="S10" i="2"/>
  <c r="V8" i="2"/>
  <c r="V12" i="2"/>
  <c r="R11" i="2"/>
  <c r="U10" i="2"/>
  <c r="U9" i="2"/>
  <c r="S8" i="2"/>
  <c r="S11" i="2"/>
  <c r="T9" i="2"/>
  <c r="T8" i="2"/>
  <c r="T10" i="2"/>
  <c r="T12" i="2"/>
  <c r="T11" i="2"/>
  <c r="R8" i="2" l="1"/>
  <c r="W8" i="2" s="1"/>
  <c r="R12" i="2"/>
  <c r="W12" i="2" s="1"/>
  <c r="R10" i="2"/>
  <c r="W10" i="2" s="1"/>
  <c r="R55" i="2"/>
  <c r="R56" i="2"/>
  <c r="R58" i="2"/>
  <c r="R57" i="2"/>
  <c r="T55" i="2"/>
  <c r="T56" i="2"/>
  <c r="T54" i="2"/>
  <c r="T58" i="2"/>
  <c r="U12" i="2"/>
  <c r="S62" i="2"/>
  <c r="W62" i="2" s="1"/>
  <c r="S63" i="2"/>
  <c r="W63" i="2" s="1"/>
  <c r="S65" i="2"/>
  <c r="W65" i="2" s="1"/>
  <c r="S66" i="2"/>
  <c r="W66" i="2" s="1"/>
  <c r="W55" i="2"/>
  <c r="T18" i="2"/>
  <c r="U36" i="2"/>
  <c r="T57" i="2"/>
  <c r="U37" i="2"/>
  <c r="R30" i="2"/>
  <c r="U30" i="2" s="1"/>
  <c r="U38" i="2"/>
  <c r="S54" i="2"/>
  <c r="W54" i="2" s="1"/>
  <c r="S55" i="2"/>
  <c r="S57" i="2"/>
  <c r="W57" i="2" s="1"/>
  <c r="S58" i="2"/>
  <c r="W58" i="2" s="1"/>
  <c r="S56" i="2"/>
  <c r="W56" i="2" s="1"/>
  <c r="R31" i="2"/>
  <c r="U31" i="2" s="1"/>
  <c r="U8" i="2"/>
  <c r="W9" i="2"/>
  <c r="W11" i="2"/>
  <c r="Z7" i="2" l="1"/>
  <c r="Z9" i="2" s="1"/>
  <c r="AA13" i="2"/>
  <c r="Z13" i="2"/>
</calcChain>
</file>

<file path=xl/sharedStrings.xml><?xml version="1.0" encoding="utf-8"?>
<sst xmlns="http://schemas.openxmlformats.org/spreadsheetml/2006/main" count="727" uniqueCount="79">
  <si>
    <t>Overall Goal Criteria</t>
  </si>
  <si>
    <t>Weight Matrix for Sub-criteria vs Options</t>
  </si>
  <si>
    <t>Location</t>
  </si>
  <si>
    <t>Accomodation</t>
  </si>
  <si>
    <t>Amenities</t>
  </si>
  <si>
    <t xml:space="preserve">Price </t>
  </si>
  <si>
    <t>Reviews and Ratings</t>
  </si>
  <si>
    <t>Criteria (Location)</t>
  </si>
  <si>
    <t>Criteria (Accomodation)</t>
  </si>
  <si>
    <t>Criteria (Amenities)</t>
  </si>
  <si>
    <t>Criteria (Price)</t>
  </si>
  <si>
    <t>Criteria (Ratings)</t>
  </si>
  <si>
    <t>Safety and Neighborhood</t>
  </si>
  <si>
    <t xml:space="preserve">Safety and Neighborhood </t>
  </si>
  <si>
    <t xml:space="preserve">Transportation    </t>
  </si>
  <si>
    <t xml:space="preserve">Transportation  </t>
  </si>
  <si>
    <t xml:space="preserve">Size and Capacity  </t>
  </si>
  <si>
    <t>Privacy</t>
  </si>
  <si>
    <t xml:space="preserve">Privacy </t>
  </si>
  <si>
    <t xml:space="preserve">Size and Capacity   </t>
  </si>
  <si>
    <t xml:space="preserve">Kitchen Facilities </t>
  </si>
  <si>
    <t>Entertainment Options</t>
  </si>
  <si>
    <t>Outdoor Space</t>
  </si>
  <si>
    <t>Nightly Rate</t>
  </si>
  <si>
    <t>Additional Fees</t>
  </si>
  <si>
    <t>Value for Money</t>
  </si>
  <si>
    <t>Overall Rating</t>
  </si>
  <si>
    <t>Review Comments</t>
  </si>
  <si>
    <t>Skylit Midtown Castle</t>
  </si>
  <si>
    <t>BlissArtsSpace</t>
  </si>
  <si>
    <t>Chelsea Perfect</t>
  </si>
  <si>
    <t>West Side Retreat</t>
  </si>
  <si>
    <t>Country space in the city</t>
  </si>
  <si>
    <t>Sub Criteria Location</t>
  </si>
  <si>
    <t>Transportation</t>
  </si>
  <si>
    <t>Sub Criteria : Accomodation</t>
  </si>
  <si>
    <t>Size and Capacity</t>
  </si>
  <si>
    <t>Sub Criteria : Amenities</t>
  </si>
  <si>
    <t>Kitchen Facilities</t>
  </si>
  <si>
    <t>Sub Criteria : Price</t>
  </si>
  <si>
    <t>Sub Criteria : Reviews and Ratings</t>
  </si>
  <si>
    <t>Superhost Status</t>
  </si>
  <si>
    <t>SUM</t>
  </si>
  <si>
    <t>Eigen Priority Vector</t>
  </si>
  <si>
    <t>Maximum Eigen Value(λm)</t>
  </si>
  <si>
    <t>CI</t>
  </si>
  <si>
    <t>n</t>
  </si>
  <si>
    <t>Use Saaty’s Random Consistency Indices Table to find RI corresponding to n = 5</t>
  </si>
  <si>
    <t>RI</t>
  </si>
  <si>
    <t>CR=CI/RI</t>
  </si>
  <si>
    <t>CR</t>
  </si>
  <si>
    <t>Because our CR is less than 10%, our matrix is consistent</t>
  </si>
  <si>
    <t>Eigen</t>
  </si>
  <si>
    <t>sum</t>
  </si>
  <si>
    <t>Sum</t>
  </si>
  <si>
    <t>Criteria</t>
  </si>
  <si>
    <t>Sub-Criteria</t>
  </si>
  <si>
    <t>Relative Priority Weight (PW)</t>
  </si>
  <si>
    <t>Relative Alternative Weight (AW)</t>
  </si>
  <si>
    <t>Product (PW X AW)</t>
  </si>
  <si>
    <t>Amenties</t>
  </si>
  <si>
    <t>Price</t>
  </si>
  <si>
    <t>Ratings</t>
  </si>
  <si>
    <t>Final Evaluation Result for H1 (Sum of all products)</t>
  </si>
  <si>
    <t>Final Evaluation Result for H2 (Sum of all products)</t>
  </si>
  <si>
    <t>Final Evaluation Result for H3 (Sum of all products)</t>
  </si>
  <si>
    <t>Final Evaluation Result for H4 (Sum of all products)</t>
  </si>
  <si>
    <t>Final Evaluation Result for H5 (Sum of all products)</t>
  </si>
  <si>
    <t>Ranking</t>
  </si>
  <si>
    <r>
      <t xml:space="preserve">• </t>
    </r>
    <r>
      <rPr>
        <sz val="10"/>
        <color theme="1"/>
        <rFont val="Arial"/>
        <family val="2"/>
      </rPr>
      <t>The final values for all the alternatives are then prioritized from the highest rank</t>
    </r>
  </si>
  <si>
    <r>
      <t xml:space="preserve">• </t>
    </r>
    <r>
      <rPr>
        <sz val="10"/>
        <color theme="1"/>
        <rFont val="Arial"/>
        <family val="2"/>
      </rPr>
      <t>Final evaluation result for Host 1 = 1.2201</t>
    </r>
  </si>
  <si>
    <r>
      <t xml:space="preserve">• </t>
    </r>
    <r>
      <rPr>
        <sz val="10"/>
        <color theme="1"/>
        <rFont val="Arial"/>
        <family val="2"/>
      </rPr>
      <t>Final evaluation result for Host 3 = 1.1108</t>
    </r>
  </si>
  <si>
    <r>
      <t xml:space="preserve">• </t>
    </r>
    <r>
      <rPr>
        <sz val="10"/>
        <color theme="1"/>
        <rFont val="Arial"/>
        <family val="2"/>
      </rPr>
      <t>Final evaluation result for Host 5 = 0.9634</t>
    </r>
  </si>
  <si>
    <r>
      <t xml:space="preserve">• </t>
    </r>
    <r>
      <rPr>
        <sz val="10"/>
        <color theme="1"/>
        <rFont val="Arial"/>
        <family val="2"/>
      </rPr>
      <t>Final evaluation result for Host 2 = 0.9009</t>
    </r>
  </si>
  <si>
    <r>
      <t xml:space="preserve">• </t>
    </r>
    <r>
      <rPr>
        <sz val="10"/>
        <color theme="1"/>
        <rFont val="Arial"/>
        <family val="2"/>
      </rPr>
      <t>Final evaluation result for Host 4 = 0.8278</t>
    </r>
  </si>
  <si>
    <t>The alternative with the highest rank (Host 1) is selected</t>
  </si>
  <si>
    <r>
      <t>CI = (λ</t>
    </r>
    <r>
      <rPr>
        <sz val="11"/>
        <color theme="1"/>
        <rFont val="Calibri"/>
        <family val="2"/>
        <scheme val="minor"/>
      </rPr>
      <t>m – n) / n – 1 (where n is number of criteria)</t>
    </r>
  </si>
  <si>
    <t>Data set for AIR BNB for decision making of selection of host</t>
  </si>
  <si>
    <t>Team Member: 
Shivani Rawat- 110103170 
Nisha Verma - 110110492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</si>
</sst>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3" xfId="0" applyNumberFormat="1" applyBorder="1" applyAlignment="1">
      <alignment horizontal="center" vertical="center"/>
    </xf>
    <xf numFmtId="12" fontId="0" fillId="0" borderId="15" xfId="0" applyNumberFormat="1" applyBorder="1" applyAlignment="1">
      <alignment horizontal="center" vertical="center"/>
    </xf>
    <xf numFmtId="12" fontId="0" fillId="0" borderId="16" xfId="0" applyNumberFormat="1" applyBorder="1" applyAlignment="1">
      <alignment horizontal="center" vertical="center"/>
    </xf>
    <xf numFmtId="12" fontId="0" fillId="0" borderId="3" xfId="0" applyNumberFormat="1" applyBorder="1" applyAlignment="1">
      <alignment horizontal="center" vertical="center"/>
    </xf>
    <xf numFmtId="12" fontId="0" fillId="0" borderId="14" xfId="0" applyNumberFormat="1" applyBorder="1" applyAlignment="1">
      <alignment horizontal="center" vertical="center"/>
    </xf>
    <xf numFmtId="12" fontId="0" fillId="0" borderId="7" xfId="0" applyNumberFormat="1" applyBorder="1" applyAlignment="1">
      <alignment horizontal="center" vertical="center"/>
    </xf>
    <xf numFmtId="12" fontId="0" fillId="0" borderId="8" xfId="0" applyNumberFormat="1" applyBorder="1" applyAlignment="1">
      <alignment horizontal="center" vertical="center"/>
    </xf>
    <xf numFmtId="12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D62-B16C-44A8-94E0-C6C4C6A3EA6D}">
  <dimension ref="B4:AA165"/>
  <sheetViews>
    <sheetView tabSelected="1" zoomScaleNormal="100" workbookViewId="0">
      <selection activeCell="E4" sqref="E4"/>
    </sheetView>
  </sheetViews>
  <sheetFormatPr defaultRowHeight="14.4" x14ac:dyDescent="0.3"/>
  <cols>
    <col min="1" max="1" width="8.88671875" style="2"/>
    <col min="2" max="2" width="37.21875" style="2" bestFit="1" customWidth="1"/>
    <col min="3" max="3" width="22.6640625" style="2" bestFit="1" customWidth="1"/>
    <col min="4" max="4" width="31.33203125" style="2" bestFit="1" customWidth="1"/>
    <col min="5" max="5" width="21.21875" style="2" bestFit="1" customWidth="1"/>
    <col min="6" max="6" width="19" style="2" bestFit="1" customWidth="1"/>
    <col min="7" max="7" width="21.109375" style="2" bestFit="1" customWidth="1"/>
    <col min="8" max="8" width="12.77734375" style="2" bestFit="1" customWidth="1"/>
    <col min="9" max="9" width="22" style="2" bestFit="1" customWidth="1"/>
    <col min="10" max="10" width="22.44140625" style="2" bestFit="1" customWidth="1"/>
    <col min="11" max="11" width="19.6640625" style="2" bestFit="1" customWidth="1"/>
    <col min="12" max="12" width="13.21875" style="2" bestFit="1" customWidth="1"/>
    <col min="13" max="13" width="15.6640625" style="2" bestFit="1" customWidth="1"/>
    <col min="14" max="14" width="21.109375" style="2" bestFit="1" customWidth="1"/>
    <col min="15" max="16" width="8.88671875" style="2"/>
    <col min="17" max="17" width="29.6640625" style="2" bestFit="1" customWidth="1"/>
    <col min="18" max="18" width="22.44140625" style="2" bestFit="1" customWidth="1"/>
    <col min="19" max="19" width="19.6640625" style="2" bestFit="1" customWidth="1"/>
    <col min="20" max="20" width="14.6640625" style="2" bestFit="1" customWidth="1"/>
    <col min="21" max="21" width="15.6640625" style="2" bestFit="1" customWidth="1"/>
    <col min="22" max="22" width="21.109375" style="2" bestFit="1" customWidth="1"/>
    <col min="23" max="23" width="17.77734375" style="2" bestFit="1" customWidth="1"/>
    <col min="24" max="24" width="8.88671875" style="2"/>
    <col min="25" max="25" width="93.6640625" style="2" bestFit="1" customWidth="1"/>
    <col min="26" max="26" width="20.21875" style="2" customWidth="1"/>
    <col min="27" max="16384" width="8.88671875" style="2"/>
  </cols>
  <sheetData>
    <row r="4" spans="2:27" ht="43.2" x14ac:dyDescent="0.3">
      <c r="B4" s="21" t="s">
        <v>77</v>
      </c>
      <c r="D4" s="21" t="s">
        <v>78</v>
      </c>
    </row>
    <row r="6" spans="2:27" x14ac:dyDescent="0.3">
      <c r="Y6" s="22" t="s">
        <v>46</v>
      </c>
      <c r="Z6" s="22">
        <v>5</v>
      </c>
      <c r="AA6" s="22"/>
    </row>
    <row r="7" spans="2:27" x14ac:dyDescent="0.3">
      <c r="B7" s="24" t="s">
        <v>0</v>
      </c>
      <c r="C7" s="22" t="s">
        <v>2</v>
      </c>
      <c r="D7" s="22" t="s">
        <v>3</v>
      </c>
      <c r="E7" s="22" t="s">
        <v>4</v>
      </c>
      <c r="F7" s="22" t="s">
        <v>5</v>
      </c>
      <c r="G7" s="22" t="s">
        <v>6</v>
      </c>
      <c r="I7" s="24" t="s">
        <v>0</v>
      </c>
      <c r="J7" s="22" t="s">
        <v>2</v>
      </c>
      <c r="K7" s="22" t="s">
        <v>3</v>
      </c>
      <c r="L7" s="22" t="s">
        <v>4</v>
      </c>
      <c r="M7" s="22" t="s">
        <v>5</v>
      </c>
      <c r="N7" s="22" t="s">
        <v>6</v>
      </c>
      <c r="Q7" s="24" t="s">
        <v>0</v>
      </c>
      <c r="R7" s="22" t="s">
        <v>2</v>
      </c>
      <c r="S7" s="22" t="s">
        <v>3</v>
      </c>
      <c r="T7" s="22" t="s">
        <v>4</v>
      </c>
      <c r="U7" s="22" t="s">
        <v>5</v>
      </c>
      <c r="V7" s="22" t="s">
        <v>6</v>
      </c>
      <c r="W7" s="22" t="s">
        <v>43</v>
      </c>
      <c r="Y7" s="22" t="s">
        <v>44</v>
      </c>
      <c r="Z7" s="22">
        <f>(J13*W8)+(K13*W9)+(L13*W10)+(M13*W11)+(N13*W12)</f>
        <v>5.2364261885394532</v>
      </c>
      <c r="AA7" s="22"/>
    </row>
    <row r="8" spans="2:27" x14ac:dyDescent="0.3">
      <c r="B8" s="22" t="s">
        <v>2</v>
      </c>
      <c r="C8" s="1">
        <v>1</v>
      </c>
      <c r="D8" s="1">
        <v>3</v>
      </c>
      <c r="E8" s="1">
        <v>3</v>
      </c>
      <c r="F8" s="1">
        <v>1</v>
      </c>
      <c r="G8" s="1">
        <v>5</v>
      </c>
      <c r="H8" s="23"/>
      <c r="I8" s="22" t="s">
        <v>2</v>
      </c>
      <c r="J8" s="25">
        <v>1</v>
      </c>
      <c r="K8" s="25">
        <v>3</v>
      </c>
      <c r="L8" s="25">
        <v>3</v>
      </c>
      <c r="M8" s="25">
        <v>1</v>
      </c>
      <c r="N8" s="25">
        <v>5</v>
      </c>
      <c r="Q8" s="22" t="s">
        <v>2</v>
      </c>
      <c r="R8" s="25">
        <f>J8/$J$13</f>
        <v>0.34883720930232559</v>
      </c>
      <c r="S8" s="25">
        <f>K8/$K$13</f>
        <v>0.54216867469879515</v>
      </c>
      <c r="T8" s="25">
        <f>L8/$L$13</f>
        <v>0.29032258064516125</v>
      </c>
      <c r="U8" s="25">
        <f>M8/$M$13</f>
        <v>0.28301886792452829</v>
      </c>
      <c r="V8" s="25">
        <f>N8/$N$13</f>
        <v>0.26315789473684209</v>
      </c>
      <c r="W8" s="25">
        <f>AVERAGE(R8:V8)</f>
        <v>0.34550104546153049</v>
      </c>
      <c r="Y8" s="22" t="s">
        <v>76</v>
      </c>
      <c r="Z8" s="22"/>
      <c r="AA8" s="22"/>
    </row>
    <row r="9" spans="2:27" x14ac:dyDescent="0.3">
      <c r="B9" s="22" t="s">
        <v>3</v>
      </c>
      <c r="C9" s="1">
        <f>1/D8</f>
        <v>0.33333333333333331</v>
      </c>
      <c r="D9" s="1">
        <v>1</v>
      </c>
      <c r="E9" s="1">
        <v>3</v>
      </c>
      <c r="F9" s="1">
        <v>1</v>
      </c>
      <c r="G9" s="1">
        <v>5</v>
      </c>
      <c r="H9" s="23"/>
      <c r="I9" s="22" t="s">
        <v>3</v>
      </c>
      <c r="J9" s="25">
        <f>1/K8</f>
        <v>0.33333333333333331</v>
      </c>
      <c r="K9" s="25">
        <v>1</v>
      </c>
      <c r="L9" s="25">
        <v>3</v>
      </c>
      <c r="M9" s="25">
        <v>1</v>
      </c>
      <c r="N9" s="25">
        <v>5</v>
      </c>
      <c r="Q9" s="22" t="s">
        <v>3</v>
      </c>
      <c r="R9" s="25">
        <f t="shared" ref="R9:R12" si="0">J9/$J$13</f>
        <v>0.11627906976744186</v>
      </c>
      <c r="S9" s="25">
        <f t="shared" ref="S9:S12" si="1">K9/$K$13</f>
        <v>0.18072289156626506</v>
      </c>
      <c r="T9" s="25">
        <f t="shared" ref="T9:T12" si="2">L9/$L$13</f>
        <v>0.29032258064516125</v>
      </c>
      <c r="U9" s="25">
        <f t="shared" ref="U9:U12" si="3">M9/$M$13</f>
        <v>0.28301886792452829</v>
      </c>
      <c r="V9" s="25">
        <f t="shared" ref="V9:V12" si="4">N9/$N$13</f>
        <v>0.26315789473684209</v>
      </c>
      <c r="W9" s="25">
        <f>AVERAGE(R9:V9)</f>
        <v>0.22670026092804768</v>
      </c>
      <c r="Y9" s="22" t="s">
        <v>45</v>
      </c>
      <c r="Z9" s="22">
        <f>(Z7-5)/4</f>
        <v>5.9106547134863296E-2</v>
      </c>
      <c r="AA9" s="22"/>
    </row>
    <row r="10" spans="2:27" x14ac:dyDescent="0.3">
      <c r="B10" s="22" t="s">
        <v>4</v>
      </c>
      <c r="C10" s="1">
        <f>1/E8</f>
        <v>0.33333333333333331</v>
      </c>
      <c r="D10" s="1">
        <f>1/E9</f>
        <v>0.33333333333333331</v>
      </c>
      <c r="E10" s="1">
        <v>1</v>
      </c>
      <c r="F10" s="1">
        <f>1/3</f>
        <v>0.33333333333333331</v>
      </c>
      <c r="G10" s="1">
        <v>3</v>
      </c>
      <c r="H10" s="23"/>
      <c r="I10" s="22" t="s">
        <v>4</v>
      </c>
      <c r="J10" s="25">
        <f>1/L8</f>
        <v>0.33333333333333331</v>
      </c>
      <c r="K10" s="25">
        <f>1/L9</f>
        <v>0.33333333333333331</v>
      </c>
      <c r="L10" s="25">
        <v>1</v>
      </c>
      <c r="M10" s="25">
        <f>1/3</f>
        <v>0.33333333333333331</v>
      </c>
      <c r="N10" s="25">
        <v>3</v>
      </c>
      <c r="Q10" s="22" t="s">
        <v>4</v>
      </c>
      <c r="R10" s="25">
        <f t="shared" si="0"/>
        <v>0.11627906976744186</v>
      </c>
      <c r="S10" s="25">
        <f t="shared" si="1"/>
        <v>6.0240963855421686E-2</v>
      </c>
      <c r="T10" s="25">
        <f t="shared" si="2"/>
        <v>9.6774193548387094E-2</v>
      </c>
      <c r="U10" s="25">
        <f t="shared" si="3"/>
        <v>9.4339622641509427E-2</v>
      </c>
      <c r="V10" s="25">
        <f t="shared" si="4"/>
        <v>0.15789473684210525</v>
      </c>
      <c r="W10" s="25">
        <f>AVERAGE(R10:V10)</f>
        <v>0.10510571733097307</v>
      </c>
      <c r="Y10" s="22" t="s">
        <v>47</v>
      </c>
      <c r="Z10" s="22"/>
      <c r="AA10" s="22"/>
    </row>
    <row r="11" spans="2:27" x14ac:dyDescent="0.3">
      <c r="B11" s="22" t="s">
        <v>5</v>
      </c>
      <c r="C11" s="1">
        <f>1/F8</f>
        <v>1</v>
      </c>
      <c r="D11" s="1">
        <f>1/F9</f>
        <v>1</v>
      </c>
      <c r="E11" s="1">
        <f>1/F10</f>
        <v>3</v>
      </c>
      <c r="F11" s="1">
        <v>1</v>
      </c>
      <c r="G11" s="1">
        <v>5</v>
      </c>
      <c r="H11" s="23"/>
      <c r="I11" s="22" t="s">
        <v>5</v>
      </c>
      <c r="J11" s="25">
        <f>1/M8</f>
        <v>1</v>
      </c>
      <c r="K11" s="25">
        <f>1/M9</f>
        <v>1</v>
      </c>
      <c r="L11" s="25">
        <f>1/M10</f>
        <v>3</v>
      </c>
      <c r="M11" s="25">
        <v>1</v>
      </c>
      <c r="N11" s="25">
        <v>5</v>
      </c>
      <c r="Q11" s="22" t="s">
        <v>5</v>
      </c>
      <c r="R11" s="25">
        <f t="shared" si="0"/>
        <v>0.34883720930232559</v>
      </c>
      <c r="S11" s="25">
        <f t="shared" si="1"/>
        <v>0.18072289156626506</v>
      </c>
      <c r="T11" s="25">
        <f t="shared" si="2"/>
        <v>0.29032258064516125</v>
      </c>
      <c r="U11" s="25">
        <f t="shared" si="3"/>
        <v>0.28301886792452829</v>
      </c>
      <c r="V11" s="25">
        <f t="shared" si="4"/>
        <v>0.26315789473684209</v>
      </c>
      <c r="W11" s="25">
        <f>AVERAGE(R11:V11)</f>
        <v>0.27321188883502445</v>
      </c>
      <c r="Y11" s="22" t="s">
        <v>48</v>
      </c>
      <c r="Z11" s="22">
        <v>1.1200000000000001</v>
      </c>
      <c r="AA11" s="22"/>
    </row>
    <row r="12" spans="2:27" x14ac:dyDescent="0.3">
      <c r="B12" s="22" t="s">
        <v>6</v>
      </c>
      <c r="C12" s="1">
        <f>1/G8</f>
        <v>0.2</v>
      </c>
      <c r="D12" s="1">
        <f>1/G9</f>
        <v>0.2</v>
      </c>
      <c r="E12" s="1">
        <f>1/G10</f>
        <v>0.33333333333333331</v>
      </c>
      <c r="F12" s="1">
        <f>1/G11</f>
        <v>0.2</v>
      </c>
      <c r="G12" s="1">
        <v>1</v>
      </c>
      <c r="H12" s="23"/>
      <c r="I12" s="22" t="s">
        <v>6</v>
      </c>
      <c r="J12" s="25">
        <f>1/N8</f>
        <v>0.2</v>
      </c>
      <c r="K12" s="25">
        <f>1/N9</f>
        <v>0.2</v>
      </c>
      <c r="L12" s="25">
        <f>1/N10</f>
        <v>0.33333333333333331</v>
      </c>
      <c r="M12" s="25">
        <f>1/N11</f>
        <v>0.2</v>
      </c>
      <c r="N12" s="25">
        <v>1</v>
      </c>
      <c r="Q12" s="22" t="s">
        <v>6</v>
      </c>
      <c r="R12" s="25">
        <f t="shared" si="0"/>
        <v>6.9767441860465115E-2</v>
      </c>
      <c r="S12" s="25">
        <f t="shared" si="1"/>
        <v>3.6144578313253017E-2</v>
      </c>
      <c r="T12" s="25">
        <f t="shared" si="2"/>
        <v>3.2258064516129031E-2</v>
      </c>
      <c r="U12" s="25">
        <f t="shared" si="3"/>
        <v>5.6603773584905662E-2</v>
      </c>
      <c r="V12" s="25">
        <f t="shared" si="4"/>
        <v>5.2631578947368418E-2</v>
      </c>
      <c r="W12" s="25">
        <f>AVERAGE(R12:V12)</f>
        <v>4.948108744442424E-2</v>
      </c>
      <c r="Y12" s="22" t="s">
        <v>49</v>
      </c>
      <c r="Z12" s="22"/>
      <c r="AA12" s="22"/>
    </row>
    <row r="13" spans="2:27" x14ac:dyDescent="0.3">
      <c r="G13" s="20"/>
      <c r="I13" s="22" t="s">
        <v>42</v>
      </c>
      <c r="J13" s="25">
        <f>SUM(J8:J12)</f>
        <v>2.8666666666666667</v>
      </c>
      <c r="K13" s="25">
        <f t="shared" ref="K13:N13" si="5">SUM(K8:K12)</f>
        <v>5.5333333333333332</v>
      </c>
      <c r="L13" s="25">
        <f t="shared" si="5"/>
        <v>10.333333333333334</v>
      </c>
      <c r="M13" s="25">
        <f t="shared" si="5"/>
        <v>3.5333333333333337</v>
      </c>
      <c r="N13" s="25">
        <f t="shared" si="5"/>
        <v>19</v>
      </c>
      <c r="Y13" s="22" t="s">
        <v>50</v>
      </c>
      <c r="Z13" s="22">
        <f>Z9/Z11</f>
        <v>5.2773702798985078E-2</v>
      </c>
      <c r="AA13" s="30">
        <f>Z9/Z11</f>
        <v>5.2773702798985078E-2</v>
      </c>
    </row>
    <row r="14" spans="2:27" x14ac:dyDescent="0.3">
      <c r="Y14" s="22" t="s">
        <v>51</v>
      </c>
      <c r="Z14" s="22"/>
      <c r="AA14" s="22"/>
    </row>
    <row r="16" spans="2:27" x14ac:dyDescent="0.3">
      <c r="B16" s="24" t="s">
        <v>7</v>
      </c>
      <c r="C16" s="22" t="s">
        <v>13</v>
      </c>
      <c r="D16" s="22" t="s">
        <v>15</v>
      </c>
      <c r="I16" s="24" t="s">
        <v>7</v>
      </c>
      <c r="J16" s="22" t="s">
        <v>13</v>
      </c>
      <c r="K16" s="22" t="s">
        <v>15</v>
      </c>
      <c r="Q16" s="24" t="s">
        <v>7</v>
      </c>
      <c r="R16" s="22" t="s">
        <v>13</v>
      </c>
      <c r="S16" s="22" t="s">
        <v>15</v>
      </c>
      <c r="T16" s="22" t="s">
        <v>52</v>
      </c>
    </row>
    <row r="17" spans="2:21" x14ac:dyDescent="0.3">
      <c r="B17" s="22" t="s">
        <v>12</v>
      </c>
      <c r="C17" s="1">
        <v>1</v>
      </c>
      <c r="D17" s="1">
        <v>0.33333333333333331</v>
      </c>
      <c r="E17" s="23"/>
      <c r="F17" s="23"/>
      <c r="I17" s="22" t="s">
        <v>12</v>
      </c>
      <c r="J17" s="25">
        <v>1</v>
      </c>
      <c r="K17" s="25">
        <v>0.33333333333333331</v>
      </c>
      <c r="Q17" s="22" t="s">
        <v>12</v>
      </c>
      <c r="R17" s="25">
        <f>J17/J19</f>
        <v>0.25</v>
      </c>
      <c r="S17" s="25">
        <f>K17/K19</f>
        <v>0.25</v>
      </c>
      <c r="T17" s="25">
        <f>AVERAGE(R17:S17)</f>
        <v>0.25</v>
      </c>
    </row>
    <row r="18" spans="2:21" x14ac:dyDescent="0.3">
      <c r="B18" s="22" t="s">
        <v>14</v>
      </c>
      <c r="C18" s="1">
        <f>1/D17</f>
        <v>3</v>
      </c>
      <c r="D18" s="1">
        <v>1</v>
      </c>
      <c r="E18" s="23"/>
      <c r="F18" s="23"/>
      <c r="I18" s="22" t="s">
        <v>14</v>
      </c>
      <c r="J18" s="25">
        <f>1/K17</f>
        <v>3</v>
      </c>
      <c r="K18" s="25">
        <v>1</v>
      </c>
      <c r="Q18" s="22" t="s">
        <v>14</v>
      </c>
      <c r="R18" s="25">
        <f>J18/J19</f>
        <v>0.75</v>
      </c>
      <c r="S18" s="25">
        <f>K18/K19</f>
        <v>0.75</v>
      </c>
      <c r="T18" s="25">
        <f>AVERAGE(R18:S18)</f>
        <v>0.75</v>
      </c>
    </row>
    <row r="19" spans="2:21" x14ac:dyDescent="0.3">
      <c r="I19" s="2" t="s">
        <v>42</v>
      </c>
      <c r="J19" s="20">
        <f>SUM(J17:J18)</f>
        <v>4</v>
      </c>
      <c r="K19" s="20">
        <f>SUM(K17:K18)</f>
        <v>1.3333333333333333</v>
      </c>
    </row>
    <row r="22" spans="2:21" x14ac:dyDescent="0.3">
      <c r="B22" s="24" t="s">
        <v>8</v>
      </c>
      <c r="C22" s="22" t="s">
        <v>19</v>
      </c>
      <c r="D22" s="22" t="s">
        <v>18</v>
      </c>
      <c r="I22" s="24" t="s">
        <v>8</v>
      </c>
      <c r="J22" s="22" t="s">
        <v>19</v>
      </c>
      <c r="K22" s="22" t="s">
        <v>18</v>
      </c>
      <c r="Q22" s="24" t="s">
        <v>8</v>
      </c>
      <c r="R22" s="22" t="s">
        <v>19</v>
      </c>
      <c r="S22" s="22" t="s">
        <v>18</v>
      </c>
      <c r="T22" s="22" t="s">
        <v>52</v>
      </c>
    </row>
    <row r="23" spans="2:21" x14ac:dyDescent="0.3">
      <c r="B23" s="22" t="s">
        <v>16</v>
      </c>
      <c r="C23" s="1">
        <v>1</v>
      </c>
      <c r="D23" s="1">
        <v>3</v>
      </c>
      <c r="E23" s="23"/>
      <c r="F23" s="20"/>
      <c r="I23" s="22" t="s">
        <v>16</v>
      </c>
      <c r="J23" s="25">
        <v>1</v>
      </c>
      <c r="K23" s="25">
        <v>3</v>
      </c>
      <c r="Q23" s="22" t="s">
        <v>16</v>
      </c>
      <c r="R23" s="25">
        <f>J23/J25</f>
        <v>0.75</v>
      </c>
      <c r="S23" s="25">
        <f>K23/K25</f>
        <v>0.75</v>
      </c>
      <c r="T23" s="22">
        <v>0.75</v>
      </c>
    </row>
    <row r="24" spans="2:21" x14ac:dyDescent="0.3">
      <c r="B24" s="22" t="s">
        <v>17</v>
      </c>
      <c r="C24" s="1">
        <f>1/D23</f>
        <v>0.33333333333333331</v>
      </c>
      <c r="D24" s="1">
        <v>1</v>
      </c>
      <c r="E24" s="23"/>
      <c r="F24" s="20"/>
      <c r="I24" s="22" t="s">
        <v>17</v>
      </c>
      <c r="J24" s="25">
        <f>1/K23</f>
        <v>0.33333333333333331</v>
      </c>
      <c r="K24" s="25">
        <v>1</v>
      </c>
      <c r="Q24" s="22" t="s">
        <v>17</v>
      </c>
      <c r="R24" s="25">
        <f>J24/J25</f>
        <v>0.25</v>
      </c>
      <c r="S24" s="25">
        <f>K24/K25</f>
        <v>0.25</v>
      </c>
      <c r="T24" s="22">
        <v>0.25</v>
      </c>
    </row>
    <row r="25" spans="2:21" x14ac:dyDescent="0.3">
      <c r="C25" s="20"/>
      <c r="E25" s="20"/>
      <c r="F25" s="20"/>
      <c r="I25" s="22" t="s">
        <v>53</v>
      </c>
      <c r="J25" s="25">
        <f>SUM(J23:J24)</f>
        <v>1.3333333333333333</v>
      </c>
      <c r="K25" s="25">
        <f>SUM(K23:K24)</f>
        <v>4</v>
      </c>
    </row>
    <row r="27" spans="2:21" ht="15" thickBot="1" x14ac:dyDescent="0.35"/>
    <row r="28" spans="2:21" ht="15" thickBot="1" x14ac:dyDescent="0.35">
      <c r="B28" s="8" t="s">
        <v>9</v>
      </c>
      <c r="C28" s="17" t="s">
        <v>20</v>
      </c>
      <c r="D28" s="18" t="s">
        <v>21</v>
      </c>
      <c r="E28" s="19" t="s">
        <v>22</v>
      </c>
      <c r="I28" s="24" t="s">
        <v>9</v>
      </c>
      <c r="J28" s="22" t="s">
        <v>20</v>
      </c>
      <c r="K28" s="22" t="s">
        <v>21</v>
      </c>
      <c r="L28" s="22" t="s">
        <v>22</v>
      </c>
      <c r="Q28" s="24" t="s">
        <v>9</v>
      </c>
      <c r="R28" s="22" t="s">
        <v>20</v>
      </c>
      <c r="S28" s="22" t="s">
        <v>21</v>
      </c>
      <c r="T28" s="22" t="s">
        <v>22</v>
      </c>
      <c r="U28" s="22" t="s">
        <v>52</v>
      </c>
    </row>
    <row r="29" spans="2:21" x14ac:dyDescent="0.3">
      <c r="B29" s="7" t="s">
        <v>20</v>
      </c>
      <c r="C29" s="14">
        <v>1</v>
      </c>
      <c r="D29" s="15">
        <v>3</v>
      </c>
      <c r="E29" s="16">
        <v>1</v>
      </c>
      <c r="I29" s="22" t="s">
        <v>20</v>
      </c>
      <c r="J29" s="25">
        <v>1</v>
      </c>
      <c r="K29" s="25">
        <v>3</v>
      </c>
      <c r="L29" s="25">
        <v>1</v>
      </c>
      <c r="Q29" s="22" t="s">
        <v>20</v>
      </c>
      <c r="R29" s="25">
        <f>J29/$J$32</f>
        <v>0.4285714285714286</v>
      </c>
      <c r="S29" s="25">
        <f>K29/5</f>
        <v>0.6</v>
      </c>
      <c r="T29" s="25">
        <f>L29/3</f>
        <v>0.33333333333333331</v>
      </c>
      <c r="U29" s="25">
        <f>AVERAGE(R29:T29)</f>
        <v>0.45396825396825391</v>
      </c>
    </row>
    <row r="30" spans="2:21" x14ac:dyDescent="0.3">
      <c r="B30" s="5" t="s">
        <v>21</v>
      </c>
      <c r="C30" s="12">
        <f>1/D29</f>
        <v>0.33333333333333331</v>
      </c>
      <c r="D30" s="1">
        <v>1</v>
      </c>
      <c r="E30" s="9">
        <v>1</v>
      </c>
      <c r="I30" s="22" t="s">
        <v>21</v>
      </c>
      <c r="J30" s="25">
        <f>1/K29</f>
        <v>0.33333333333333331</v>
      </c>
      <c r="K30" s="25">
        <v>1</v>
      </c>
      <c r="L30" s="25">
        <v>1</v>
      </c>
      <c r="Q30" s="22" t="s">
        <v>21</v>
      </c>
      <c r="R30" s="25">
        <f t="shared" ref="R30:R31" si="6">J30/$J$32</f>
        <v>0.14285714285714288</v>
      </c>
      <c r="S30" s="25">
        <f t="shared" ref="S30:S31" si="7">K30/5</f>
        <v>0.2</v>
      </c>
      <c r="T30" s="25">
        <f t="shared" ref="T30:T31" si="8">L30/3</f>
        <v>0.33333333333333331</v>
      </c>
      <c r="U30" s="25">
        <f t="shared" ref="U30:U31" si="9">AVERAGE(R30:T30)</f>
        <v>0.2253968253968254</v>
      </c>
    </row>
    <row r="31" spans="2:21" ht="15" thickBot="1" x14ac:dyDescent="0.35">
      <c r="B31" s="6" t="s">
        <v>22</v>
      </c>
      <c r="C31" s="13">
        <f>1/E29</f>
        <v>1</v>
      </c>
      <c r="D31" s="10">
        <f>1/E30</f>
        <v>1</v>
      </c>
      <c r="E31" s="11">
        <v>1</v>
      </c>
      <c r="I31" s="22" t="s">
        <v>22</v>
      </c>
      <c r="J31" s="25">
        <f>1/L29</f>
        <v>1</v>
      </c>
      <c r="K31" s="25">
        <f>1/L30</f>
        <v>1</v>
      </c>
      <c r="L31" s="25">
        <v>1</v>
      </c>
      <c r="Q31" s="22" t="s">
        <v>22</v>
      </c>
      <c r="R31" s="25">
        <f t="shared" si="6"/>
        <v>0.4285714285714286</v>
      </c>
      <c r="S31" s="25">
        <f t="shared" si="7"/>
        <v>0.2</v>
      </c>
      <c r="T31" s="25">
        <f t="shared" si="8"/>
        <v>0.33333333333333331</v>
      </c>
      <c r="U31" s="25">
        <f t="shared" si="9"/>
        <v>0.32063492063492061</v>
      </c>
    </row>
    <row r="32" spans="2:21" x14ac:dyDescent="0.3">
      <c r="I32" s="22" t="s">
        <v>54</v>
      </c>
      <c r="J32" s="25">
        <f>SUM(J29:J31)</f>
        <v>2.333333333333333</v>
      </c>
      <c r="K32" s="25">
        <f>SUM(K29:K31)</f>
        <v>5</v>
      </c>
      <c r="L32" s="25">
        <f>SUM(L29:L31)</f>
        <v>3</v>
      </c>
    </row>
    <row r="35" spans="2:21" x14ac:dyDescent="0.3">
      <c r="B35" s="24" t="s">
        <v>10</v>
      </c>
      <c r="C35" s="22" t="s">
        <v>23</v>
      </c>
      <c r="D35" s="22" t="s">
        <v>24</v>
      </c>
      <c r="E35" s="22" t="s">
        <v>25</v>
      </c>
      <c r="I35" s="24" t="s">
        <v>10</v>
      </c>
      <c r="J35" s="22" t="s">
        <v>23</v>
      </c>
      <c r="K35" s="22" t="s">
        <v>24</v>
      </c>
      <c r="L35" s="22" t="s">
        <v>25</v>
      </c>
      <c r="Q35" s="24" t="s">
        <v>10</v>
      </c>
      <c r="R35" s="22" t="s">
        <v>23</v>
      </c>
      <c r="S35" s="22" t="s">
        <v>24</v>
      </c>
      <c r="T35" s="22" t="s">
        <v>25</v>
      </c>
      <c r="U35" s="22" t="s">
        <v>52</v>
      </c>
    </row>
    <row r="36" spans="2:21" x14ac:dyDescent="0.3">
      <c r="B36" s="22" t="s">
        <v>23</v>
      </c>
      <c r="C36" s="1">
        <v>1</v>
      </c>
      <c r="D36" s="1">
        <v>1</v>
      </c>
      <c r="E36" s="1">
        <v>2</v>
      </c>
      <c r="F36" s="23"/>
      <c r="G36" s="23"/>
      <c r="I36" s="22" t="s">
        <v>23</v>
      </c>
      <c r="J36" s="25">
        <v>1</v>
      </c>
      <c r="K36" s="25">
        <v>1</v>
      </c>
      <c r="L36" s="25">
        <v>2</v>
      </c>
      <c r="Q36" s="22" t="s">
        <v>23</v>
      </c>
      <c r="R36" s="25">
        <f>J36/$J$39</f>
        <v>0.4</v>
      </c>
      <c r="S36" s="25">
        <f>K36/$K$39</f>
        <v>0.44444444444444442</v>
      </c>
      <c r="T36" s="25">
        <f>L36/$L$39</f>
        <v>0.2857142857142857</v>
      </c>
      <c r="U36" s="25">
        <f>AVERAGE(R36:T36)</f>
        <v>0.37671957671957673</v>
      </c>
    </row>
    <row r="37" spans="2:21" x14ac:dyDescent="0.3">
      <c r="B37" s="22" t="s">
        <v>24</v>
      </c>
      <c r="C37" s="1">
        <f>1/D36</f>
        <v>1</v>
      </c>
      <c r="D37" s="1">
        <v>1</v>
      </c>
      <c r="E37" s="1">
        <v>4</v>
      </c>
      <c r="F37" s="23"/>
      <c r="G37" s="23"/>
      <c r="I37" s="22" t="s">
        <v>24</v>
      </c>
      <c r="J37" s="25">
        <f>1/K36</f>
        <v>1</v>
      </c>
      <c r="K37" s="25">
        <v>1</v>
      </c>
      <c r="L37" s="25">
        <v>4</v>
      </c>
      <c r="Q37" s="22" t="s">
        <v>24</v>
      </c>
      <c r="R37" s="25">
        <f>J37/$J$39</f>
        <v>0.4</v>
      </c>
      <c r="S37" s="25">
        <f t="shared" ref="S37:S38" si="10">K37/$K$39</f>
        <v>0.44444444444444442</v>
      </c>
      <c r="T37" s="25">
        <f t="shared" ref="T37:T38" si="11">L37/$L$39</f>
        <v>0.5714285714285714</v>
      </c>
      <c r="U37" s="25">
        <f t="shared" ref="U37:U38" si="12">AVERAGE(R37:T37)</f>
        <v>0.47195767195767191</v>
      </c>
    </row>
    <row r="38" spans="2:21" x14ac:dyDescent="0.3">
      <c r="B38" s="22" t="s">
        <v>25</v>
      </c>
      <c r="C38" s="1">
        <f>1/E36</f>
        <v>0.5</v>
      </c>
      <c r="D38" s="1">
        <f>1/E37</f>
        <v>0.25</v>
      </c>
      <c r="E38" s="1">
        <v>1</v>
      </c>
      <c r="F38" s="23"/>
      <c r="G38" s="23"/>
      <c r="I38" s="22" t="s">
        <v>25</v>
      </c>
      <c r="J38" s="25">
        <f>1/L36</f>
        <v>0.5</v>
      </c>
      <c r="K38" s="25">
        <f>1/L37</f>
        <v>0.25</v>
      </c>
      <c r="L38" s="25">
        <v>1</v>
      </c>
      <c r="Q38" s="22" t="s">
        <v>25</v>
      </c>
      <c r="R38" s="25">
        <f>J38/$J$39</f>
        <v>0.2</v>
      </c>
      <c r="S38" s="25">
        <f t="shared" si="10"/>
        <v>0.1111111111111111</v>
      </c>
      <c r="T38" s="25">
        <f t="shared" si="11"/>
        <v>0.14285714285714285</v>
      </c>
      <c r="U38" s="25">
        <f t="shared" si="12"/>
        <v>0.15132275132275133</v>
      </c>
    </row>
    <row r="39" spans="2:21" x14ac:dyDescent="0.3">
      <c r="C39" s="20"/>
      <c r="E39" s="20"/>
      <c r="F39" s="20"/>
      <c r="I39" s="22" t="s">
        <v>54</v>
      </c>
      <c r="J39" s="25">
        <f>SUM(J36:J38)</f>
        <v>2.5</v>
      </c>
      <c r="K39" s="25">
        <f t="shared" ref="K39:L39" si="13">SUM(K36:K38)</f>
        <v>2.25</v>
      </c>
      <c r="L39" s="25">
        <f t="shared" si="13"/>
        <v>7</v>
      </c>
    </row>
    <row r="40" spans="2:21" ht="15" thickBot="1" x14ac:dyDescent="0.35"/>
    <row r="41" spans="2:21" ht="15" thickBot="1" x14ac:dyDescent="0.35">
      <c r="B41" s="8" t="s">
        <v>11</v>
      </c>
      <c r="C41" s="17" t="s">
        <v>26</v>
      </c>
      <c r="D41" s="19" t="s">
        <v>27</v>
      </c>
      <c r="I41" s="24" t="s">
        <v>11</v>
      </c>
      <c r="J41" s="22" t="s">
        <v>26</v>
      </c>
      <c r="K41" s="22" t="s">
        <v>27</v>
      </c>
      <c r="Q41" s="24" t="s">
        <v>11</v>
      </c>
      <c r="R41" s="22" t="s">
        <v>26</v>
      </c>
      <c r="S41" s="22" t="s">
        <v>27</v>
      </c>
      <c r="T41" s="22" t="s">
        <v>52</v>
      </c>
    </row>
    <row r="42" spans="2:21" x14ac:dyDescent="0.3">
      <c r="B42" s="7" t="s">
        <v>26</v>
      </c>
      <c r="C42" s="14">
        <v>1</v>
      </c>
      <c r="D42" s="16">
        <v>1</v>
      </c>
      <c r="E42" s="20"/>
      <c r="I42" s="22" t="s">
        <v>26</v>
      </c>
      <c r="J42" s="1">
        <v>1</v>
      </c>
      <c r="K42" s="1">
        <v>1</v>
      </c>
      <c r="Q42" s="22" t="s">
        <v>26</v>
      </c>
      <c r="R42" s="25">
        <v>0.5</v>
      </c>
      <c r="S42" s="25">
        <v>0.5</v>
      </c>
      <c r="T42" s="25">
        <v>0.5</v>
      </c>
    </row>
    <row r="43" spans="2:21" ht="15" thickBot="1" x14ac:dyDescent="0.35">
      <c r="B43" s="6" t="s">
        <v>27</v>
      </c>
      <c r="C43" s="13">
        <f>1/D42</f>
        <v>1</v>
      </c>
      <c r="D43" s="11">
        <v>1</v>
      </c>
      <c r="I43" s="22" t="s">
        <v>27</v>
      </c>
      <c r="J43" s="1">
        <f>1/K42</f>
        <v>1</v>
      </c>
      <c r="K43" s="1">
        <v>1</v>
      </c>
      <c r="Q43" s="22" t="s">
        <v>27</v>
      </c>
      <c r="R43" s="25">
        <v>0.5</v>
      </c>
      <c r="S43" s="25">
        <v>0.5</v>
      </c>
      <c r="T43" s="25">
        <v>0.5</v>
      </c>
    </row>
    <row r="44" spans="2:21" x14ac:dyDescent="0.3">
      <c r="I44" s="22" t="s">
        <v>54</v>
      </c>
      <c r="J44" s="22">
        <v>2</v>
      </c>
      <c r="K44" s="22">
        <v>2</v>
      </c>
    </row>
    <row r="49" spans="2:23" x14ac:dyDescent="0.3">
      <c r="B49" s="4" t="s">
        <v>1</v>
      </c>
    </row>
    <row r="51" spans="2:23" x14ac:dyDescent="0.3">
      <c r="B51" s="3" t="s">
        <v>33</v>
      </c>
    </row>
    <row r="53" spans="2:23" x14ac:dyDescent="0.3">
      <c r="B53" s="24" t="s">
        <v>12</v>
      </c>
      <c r="C53" s="22" t="s">
        <v>28</v>
      </c>
      <c r="D53" s="22" t="s">
        <v>29</v>
      </c>
      <c r="E53" s="22" t="s">
        <v>30</v>
      </c>
      <c r="F53" s="22" t="s">
        <v>31</v>
      </c>
      <c r="G53" s="22" t="s">
        <v>32</v>
      </c>
      <c r="I53" s="24" t="s">
        <v>12</v>
      </c>
      <c r="J53" s="22" t="s">
        <v>28</v>
      </c>
      <c r="K53" s="22" t="s">
        <v>29</v>
      </c>
      <c r="L53" s="22" t="s">
        <v>30</v>
      </c>
      <c r="M53" s="22" t="s">
        <v>31</v>
      </c>
      <c r="N53" s="22" t="s">
        <v>32</v>
      </c>
      <c r="Q53" s="24" t="s">
        <v>12</v>
      </c>
      <c r="R53" s="22" t="s">
        <v>28</v>
      </c>
      <c r="S53" s="22" t="s">
        <v>29</v>
      </c>
      <c r="T53" s="22" t="s">
        <v>30</v>
      </c>
      <c r="U53" s="22" t="s">
        <v>31</v>
      </c>
      <c r="V53" s="22" t="s">
        <v>32</v>
      </c>
      <c r="W53" s="22" t="s">
        <v>52</v>
      </c>
    </row>
    <row r="54" spans="2:23" x14ac:dyDescent="0.3">
      <c r="B54" s="7" t="s">
        <v>28</v>
      </c>
      <c r="C54" s="14">
        <v>1</v>
      </c>
      <c r="D54" s="15">
        <v>2</v>
      </c>
      <c r="E54" s="15">
        <v>1</v>
      </c>
      <c r="F54" s="15">
        <v>3</v>
      </c>
      <c r="G54" s="16">
        <v>2</v>
      </c>
      <c r="I54" s="22" t="s">
        <v>28</v>
      </c>
      <c r="J54" s="25">
        <v>1</v>
      </c>
      <c r="K54" s="25">
        <v>2</v>
      </c>
      <c r="L54" s="25">
        <v>1</v>
      </c>
      <c r="M54" s="25">
        <v>3</v>
      </c>
      <c r="N54" s="25">
        <v>2</v>
      </c>
      <c r="Q54" s="22" t="s">
        <v>28</v>
      </c>
      <c r="R54" s="25">
        <f>J54/$J$59</f>
        <v>0.3</v>
      </c>
      <c r="S54" s="25">
        <f>K54/$K$59</f>
        <v>0.4</v>
      </c>
      <c r="T54" s="25">
        <f>L54/$L$59</f>
        <v>0.19047619047619047</v>
      </c>
      <c r="U54" s="25">
        <f>M54/$M$59</f>
        <v>0.27272727272727271</v>
      </c>
      <c r="V54" s="25">
        <f>N54/$N$59</f>
        <v>0.33333333333333331</v>
      </c>
      <c r="W54" s="25">
        <f>AVERAGE(R54:V54)</f>
        <v>0.2993073593073593</v>
      </c>
    </row>
    <row r="55" spans="2:23" x14ac:dyDescent="0.3">
      <c r="B55" s="5" t="s">
        <v>29</v>
      </c>
      <c r="C55" s="12">
        <f>1/D54</f>
        <v>0.5</v>
      </c>
      <c r="D55" s="1">
        <v>1</v>
      </c>
      <c r="E55" s="1">
        <v>2</v>
      </c>
      <c r="F55" s="1">
        <v>2</v>
      </c>
      <c r="G55" s="9">
        <v>1</v>
      </c>
      <c r="I55" s="22" t="s">
        <v>29</v>
      </c>
      <c r="J55" s="25">
        <f>1/K54</f>
        <v>0.5</v>
      </c>
      <c r="K55" s="25">
        <v>1</v>
      </c>
      <c r="L55" s="25">
        <v>2</v>
      </c>
      <c r="M55" s="25">
        <v>2</v>
      </c>
      <c r="N55" s="25">
        <v>1</v>
      </c>
      <c r="Q55" s="22" t="s">
        <v>29</v>
      </c>
      <c r="R55" s="25">
        <f t="shared" ref="R55:R58" si="14">J55/$J$59</f>
        <v>0.15</v>
      </c>
      <c r="S55" s="25">
        <f t="shared" ref="S55:S58" si="15">K55/$K$59</f>
        <v>0.2</v>
      </c>
      <c r="T55" s="25">
        <f t="shared" ref="T55:T58" si="16">L55/$L$59</f>
        <v>0.38095238095238093</v>
      </c>
      <c r="U55" s="25">
        <f t="shared" ref="U55:U58" si="17">M55/$M$59</f>
        <v>0.18181818181818182</v>
      </c>
      <c r="V55" s="25">
        <f t="shared" ref="V55:V58" si="18">N55/$N$59</f>
        <v>0.16666666666666666</v>
      </c>
      <c r="W55" s="25">
        <f t="shared" ref="W55:W58" si="19">AVERAGE(R55:V55)</f>
        <v>0.21588744588744588</v>
      </c>
    </row>
    <row r="56" spans="2:23" x14ac:dyDescent="0.3">
      <c r="B56" s="5" t="s">
        <v>30</v>
      </c>
      <c r="C56" s="12">
        <f>1/E54</f>
        <v>1</v>
      </c>
      <c r="D56" s="1">
        <f>1/E55</f>
        <v>0.5</v>
      </c>
      <c r="E56" s="1">
        <v>1</v>
      </c>
      <c r="F56" s="1">
        <v>4</v>
      </c>
      <c r="G56" s="9">
        <v>1</v>
      </c>
      <c r="I56" s="22" t="s">
        <v>30</v>
      </c>
      <c r="J56" s="25">
        <f>1/L54</f>
        <v>1</v>
      </c>
      <c r="K56" s="25">
        <f>1/L55</f>
        <v>0.5</v>
      </c>
      <c r="L56" s="25">
        <v>1</v>
      </c>
      <c r="M56" s="25">
        <v>4</v>
      </c>
      <c r="N56" s="25">
        <v>1</v>
      </c>
      <c r="Q56" s="22" t="s">
        <v>30</v>
      </c>
      <c r="R56" s="25">
        <f t="shared" si="14"/>
        <v>0.3</v>
      </c>
      <c r="S56" s="25">
        <f t="shared" si="15"/>
        <v>0.1</v>
      </c>
      <c r="T56" s="25">
        <f t="shared" si="16"/>
        <v>0.19047619047619047</v>
      </c>
      <c r="U56" s="25">
        <f t="shared" si="17"/>
        <v>0.36363636363636365</v>
      </c>
      <c r="V56" s="25">
        <f t="shared" si="18"/>
        <v>0.16666666666666666</v>
      </c>
      <c r="W56" s="25">
        <f t="shared" si="19"/>
        <v>0.22415584415584416</v>
      </c>
    </row>
    <row r="57" spans="2:23" x14ac:dyDescent="0.3">
      <c r="B57" s="5" t="s">
        <v>31</v>
      </c>
      <c r="C57" s="12">
        <f>1/F54</f>
        <v>0.33333333333333331</v>
      </c>
      <c r="D57" s="1">
        <f>1/F55</f>
        <v>0.5</v>
      </c>
      <c r="E57" s="1">
        <f>1/F56</f>
        <v>0.25</v>
      </c>
      <c r="F57" s="1">
        <v>1</v>
      </c>
      <c r="G57" s="9">
        <v>1</v>
      </c>
      <c r="I57" s="22" t="s">
        <v>31</v>
      </c>
      <c r="J57" s="25">
        <f>1/M54</f>
        <v>0.33333333333333331</v>
      </c>
      <c r="K57" s="25">
        <f>1/M55</f>
        <v>0.5</v>
      </c>
      <c r="L57" s="25">
        <f>1/M56</f>
        <v>0.25</v>
      </c>
      <c r="M57" s="25">
        <v>1</v>
      </c>
      <c r="N57" s="25">
        <v>1</v>
      </c>
      <c r="Q57" s="22" t="s">
        <v>31</v>
      </c>
      <c r="R57" s="25">
        <f t="shared" si="14"/>
        <v>9.9999999999999992E-2</v>
      </c>
      <c r="S57" s="25">
        <f t="shared" si="15"/>
        <v>0.1</v>
      </c>
      <c r="T57" s="25">
        <f t="shared" si="16"/>
        <v>4.7619047619047616E-2</v>
      </c>
      <c r="U57" s="25">
        <f t="shared" si="17"/>
        <v>9.0909090909090912E-2</v>
      </c>
      <c r="V57" s="25">
        <f t="shared" si="18"/>
        <v>0.16666666666666666</v>
      </c>
      <c r="W57" s="25">
        <f t="shared" si="19"/>
        <v>0.10103896103896104</v>
      </c>
    </row>
    <row r="58" spans="2:23" ht="15" thickBot="1" x14ac:dyDescent="0.35">
      <c r="B58" s="6" t="s">
        <v>32</v>
      </c>
      <c r="C58" s="13">
        <f>1/G54</f>
        <v>0.5</v>
      </c>
      <c r="D58" s="10">
        <f>1/G55</f>
        <v>1</v>
      </c>
      <c r="E58" s="10">
        <f>1/G56</f>
        <v>1</v>
      </c>
      <c r="F58" s="10">
        <f>1/G57</f>
        <v>1</v>
      </c>
      <c r="G58" s="11">
        <v>1</v>
      </c>
      <c r="I58" s="22" t="s">
        <v>32</v>
      </c>
      <c r="J58" s="25">
        <f>1/N54</f>
        <v>0.5</v>
      </c>
      <c r="K58" s="25">
        <f>1/N55</f>
        <v>1</v>
      </c>
      <c r="L58" s="25">
        <f>1/N56</f>
        <v>1</v>
      </c>
      <c r="M58" s="25">
        <f>1/N57</f>
        <v>1</v>
      </c>
      <c r="N58" s="25">
        <v>1</v>
      </c>
      <c r="Q58" s="22" t="s">
        <v>32</v>
      </c>
      <c r="R58" s="25">
        <f t="shared" si="14"/>
        <v>0.15</v>
      </c>
      <c r="S58" s="25">
        <f t="shared" si="15"/>
        <v>0.2</v>
      </c>
      <c r="T58" s="25">
        <f t="shared" si="16"/>
        <v>0.19047619047619047</v>
      </c>
      <c r="U58" s="25">
        <f t="shared" si="17"/>
        <v>9.0909090909090912E-2</v>
      </c>
      <c r="V58" s="25">
        <f t="shared" si="18"/>
        <v>0.16666666666666666</v>
      </c>
      <c r="W58" s="25">
        <f t="shared" si="19"/>
        <v>0.15961038961038959</v>
      </c>
    </row>
    <row r="59" spans="2:23" x14ac:dyDescent="0.3">
      <c r="I59" s="22" t="s">
        <v>54</v>
      </c>
      <c r="J59" s="25">
        <f>SUM(J54:J58)</f>
        <v>3.3333333333333335</v>
      </c>
      <c r="K59" s="25">
        <f t="shared" ref="K59:N59" si="20">SUM(K54:K58)</f>
        <v>5</v>
      </c>
      <c r="L59" s="25">
        <f t="shared" si="20"/>
        <v>5.25</v>
      </c>
      <c r="M59" s="25">
        <f t="shared" si="20"/>
        <v>11</v>
      </c>
      <c r="N59" s="25">
        <f t="shared" si="20"/>
        <v>6</v>
      </c>
    </row>
    <row r="60" spans="2:23" ht="15" thickBot="1" x14ac:dyDescent="0.35"/>
    <row r="61" spans="2:23" ht="15" thickBot="1" x14ac:dyDescent="0.35">
      <c r="B61" s="8" t="s">
        <v>34</v>
      </c>
      <c r="C61" s="22" t="s">
        <v>28</v>
      </c>
      <c r="D61" s="22" t="s">
        <v>29</v>
      </c>
      <c r="E61" s="22" t="s">
        <v>30</v>
      </c>
      <c r="F61" s="22" t="s">
        <v>31</v>
      </c>
      <c r="G61" s="22" t="s">
        <v>32</v>
      </c>
      <c r="I61" s="24" t="s">
        <v>34</v>
      </c>
      <c r="J61" s="22" t="s">
        <v>28</v>
      </c>
      <c r="K61" s="22" t="s">
        <v>29</v>
      </c>
      <c r="L61" s="22" t="s">
        <v>30</v>
      </c>
      <c r="M61" s="22" t="s">
        <v>31</v>
      </c>
      <c r="N61" s="22" t="s">
        <v>32</v>
      </c>
      <c r="Q61" s="24" t="s">
        <v>34</v>
      </c>
      <c r="R61" s="22" t="s">
        <v>28</v>
      </c>
      <c r="S61" s="22" t="s">
        <v>29</v>
      </c>
      <c r="T61" s="22" t="s">
        <v>30</v>
      </c>
      <c r="U61" s="22" t="s">
        <v>31</v>
      </c>
      <c r="V61" s="22" t="s">
        <v>32</v>
      </c>
      <c r="W61" s="22" t="s">
        <v>52</v>
      </c>
    </row>
    <row r="62" spans="2:23" x14ac:dyDescent="0.3">
      <c r="B62" s="7" t="s">
        <v>28</v>
      </c>
      <c r="C62" s="14">
        <v>1</v>
      </c>
      <c r="D62" s="15">
        <v>3</v>
      </c>
      <c r="E62" s="15">
        <v>0.25</v>
      </c>
      <c r="F62" s="15">
        <v>2</v>
      </c>
      <c r="G62" s="16">
        <v>1</v>
      </c>
      <c r="I62" s="22" t="s">
        <v>28</v>
      </c>
      <c r="J62" s="25">
        <v>1</v>
      </c>
      <c r="K62" s="25">
        <v>3</v>
      </c>
      <c r="L62" s="25">
        <v>0.25</v>
      </c>
      <c r="M62" s="25">
        <v>2</v>
      </c>
      <c r="N62" s="25">
        <v>1</v>
      </c>
      <c r="Q62" s="22" t="s">
        <v>28</v>
      </c>
      <c r="R62" s="25">
        <f>J62/$J$67</f>
        <v>0.14634146341463417</v>
      </c>
      <c r="S62" s="25">
        <f>K62/$K$67</f>
        <v>0.4</v>
      </c>
      <c r="T62" s="25">
        <f>L62/$L$67</f>
        <v>0.04</v>
      </c>
      <c r="U62" s="25">
        <f>M62/$M$67</f>
        <v>0.4</v>
      </c>
      <c r="V62" s="25">
        <f>N62/$N$67</f>
        <v>0.18181818181818182</v>
      </c>
      <c r="W62" s="25">
        <f>AVERAGE(R62:V62)</f>
        <v>0.23363192904656321</v>
      </c>
    </row>
    <row r="63" spans="2:23" x14ac:dyDescent="0.3">
      <c r="B63" s="5" t="s">
        <v>29</v>
      </c>
      <c r="C63" s="12">
        <f>1/D62</f>
        <v>0.33333333333333331</v>
      </c>
      <c r="D63" s="1">
        <v>1</v>
      </c>
      <c r="E63" s="1">
        <v>2</v>
      </c>
      <c r="F63" s="1">
        <v>0.5</v>
      </c>
      <c r="G63" s="9">
        <v>1</v>
      </c>
      <c r="I63" s="22" t="s">
        <v>29</v>
      </c>
      <c r="J63" s="25">
        <f>1/K62</f>
        <v>0.33333333333333331</v>
      </c>
      <c r="K63" s="25">
        <v>1</v>
      </c>
      <c r="L63" s="25">
        <v>2</v>
      </c>
      <c r="M63" s="25">
        <v>0.5</v>
      </c>
      <c r="N63" s="25">
        <v>1</v>
      </c>
      <c r="Q63" s="22" t="s">
        <v>29</v>
      </c>
      <c r="R63" s="25">
        <f t="shared" ref="R63:R66" si="21">J63/$J$67</f>
        <v>4.878048780487805E-2</v>
      </c>
      <c r="S63" s="25">
        <f t="shared" ref="S63:S66" si="22">K63/$K$67</f>
        <v>0.13333333333333333</v>
      </c>
      <c r="T63" s="25">
        <f t="shared" ref="T63:T66" si="23">L63/$L$67</f>
        <v>0.32</v>
      </c>
      <c r="U63" s="25">
        <f t="shared" ref="U63:U66" si="24">M63/$M$67</f>
        <v>0.1</v>
      </c>
      <c r="V63" s="25">
        <f t="shared" ref="V63:V66" si="25">N63/$N$67</f>
        <v>0.18181818181818182</v>
      </c>
      <c r="W63" s="25">
        <f t="shared" ref="W63:W66" si="26">AVERAGE(R63:V63)</f>
        <v>0.15678640059127863</v>
      </c>
    </row>
    <row r="64" spans="2:23" x14ac:dyDescent="0.3">
      <c r="B64" s="5" t="s">
        <v>30</v>
      </c>
      <c r="C64" s="12">
        <f>1/E62</f>
        <v>4</v>
      </c>
      <c r="D64" s="1">
        <f>1/E63</f>
        <v>0.5</v>
      </c>
      <c r="E64" s="1">
        <v>1</v>
      </c>
      <c r="F64" s="1">
        <v>1</v>
      </c>
      <c r="G64" s="9">
        <v>0.5</v>
      </c>
      <c r="I64" s="22" t="s">
        <v>30</v>
      </c>
      <c r="J64" s="25">
        <f>1/L62</f>
        <v>4</v>
      </c>
      <c r="K64" s="25">
        <f>1/L63</f>
        <v>0.5</v>
      </c>
      <c r="L64" s="25">
        <v>1</v>
      </c>
      <c r="M64" s="25">
        <v>1</v>
      </c>
      <c r="N64" s="25">
        <v>0.5</v>
      </c>
      <c r="Q64" s="22" t="s">
        <v>30</v>
      </c>
      <c r="R64" s="25">
        <f t="shared" si="21"/>
        <v>0.58536585365853666</v>
      </c>
      <c r="S64" s="25">
        <f t="shared" si="22"/>
        <v>6.6666666666666666E-2</v>
      </c>
      <c r="T64" s="25">
        <f t="shared" si="23"/>
        <v>0.16</v>
      </c>
      <c r="U64" s="25">
        <f t="shared" si="24"/>
        <v>0.2</v>
      </c>
      <c r="V64" s="25">
        <f t="shared" si="25"/>
        <v>9.0909090909090912E-2</v>
      </c>
      <c r="W64" s="25">
        <f t="shared" si="26"/>
        <v>0.22058832224685884</v>
      </c>
    </row>
    <row r="65" spans="2:23" x14ac:dyDescent="0.3">
      <c r="B65" s="5" t="s">
        <v>31</v>
      </c>
      <c r="C65" s="12">
        <f>1/F62</f>
        <v>0.5</v>
      </c>
      <c r="D65" s="1">
        <f>1/F63</f>
        <v>2</v>
      </c>
      <c r="E65" s="1">
        <f>1/F64</f>
        <v>1</v>
      </c>
      <c r="F65" s="1">
        <v>1</v>
      </c>
      <c r="G65" s="9">
        <v>2</v>
      </c>
      <c r="I65" s="22" t="s">
        <v>31</v>
      </c>
      <c r="J65" s="25">
        <f>1/M62</f>
        <v>0.5</v>
      </c>
      <c r="K65" s="25">
        <f>1/M63</f>
        <v>2</v>
      </c>
      <c r="L65" s="25">
        <f>1/M64</f>
        <v>1</v>
      </c>
      <c r="M65" s="25">
        <v>1</v>
      </c>
      <c r="N65" s="25">
        <v>2</v>
      </c>
      <c r="Q65" s="22" t="s">
        <v>31</v>
      </c>
      <c r="R65" s="25">
        <f t="shared" si="21"/>
        <v>7.3170731707317083E-2</v>
      </c>
      <c r="S65" s="25">
        <f t="shared" si="22"/>
        <v>0.26666666666666666</v>
      </c>
      <c r="T65" s="25">
        <f t="shared" si="23"/>
        <v>0.16</v>
      </c>
      <c r="U65" s="25">
        <f t="shared" si="24"/>
        <v>0.2</v>
      </c>
      <c r="V65" s="25">
        <f t="shared" si="25"/>
        <v>0.36363636363636365</v>
      </c>
      <c r="W65" s="25">
        <f t="shared" si="26"/>
        <v>0.21269475240206948</v>
      </c>
    </row>
    <row r="66" spans="2:23" ht="15" thickBot="1" x14ac:dyDescent="0.35">
      <c r="B66" s="6" t="s">
        <v>32</v>
      </c>
      <c r="C66" s="13">
        <f>1/G62</f>
        <v>1</v>
      </c>
      <c r="D66" s="10">
        <f>1/G63</f>
        <v>1</v>
      </c>
      <c r="E66" s="10">
        <f>1/G64</f>
        <v>2</v>
      </c>
      <c r="F66" s="10">
        <f>1/G65</f>
        <v>0.5</v>
      </c>
      <c r="G66" s="11">
        <v>1</v>
      </c>
      <c r="I66" s="22" t="s">
        <v>32</v>
      </c>
      <c r="J66" s="25">
        <f>1/N62</f>
        <v>1</v>
      </c>
      <c r="K66" s="25">
        <f>1/N63</f>
        <v>1</v>
      </c>
      <c r="L66" s="25">
        <f>1/N64</f>
        <v>2</v>
      </c>
      <c r="M66" s="25">
        <f>1/N65</f>
        <v>0.5</v>
      </c>
      <c r="N66" s="25">
        <v>1</v>
      </c>
      <c r="Q66" s="22" t="s">
        <v>32</v>
      </c>
      <c r="R66" s="25">
        <f t="shared" si="21"/>
        <v>0.14634146341463417</v>
      </c>
      <c r="S66" s="25">
        <f t="shared" si="22"/>
        <v>0.13333333333333333</v>
      </c>
      <c r="T66" s="25">
        <f t="shared" si="23"/>
        <v>0.32</v>
      </c>
      <c r="U66" s="25">
        <f t="shared" si="24"/>
        <v>0.1</v>
      </c>
      <c r="V66" s="25">
        <f t="shared" si="25"/>
        <v>0.18181818181818182</v>
      </c>
      <c r="W66" s="25">
        <f t="shared" si="26"/>
        <v>0.17629859571322984</v>
      </c>
    </row>
    <row r="67" spans="2:23" x14ac:dyDescent="0.3">
      <c r="I67" s="22" t="s">
        <v>54</v>
      </c>
      <c r="J67" s="25">
        <f>SUM(J62:J66)</f>
        <v>6.833333333333333</v>
      </c>
      <c r="K67" s="25">
        <f t="shared" ref="K67:N67" si="27">SUM(K62:K66)</f>
        <v>7.5</v>
      </c>
      <c r="L67" s="25">
        <f t="shared" si="27"/>
        <v>6.25</v>
      </c>
      <c r="M67" s="25">
        <f t="shared" si="27"/>
        <v>5</v>
      </c>
      <c r="N67" s="25">
        <f t="shared" si="27"/>
        <v>5.5</v>
      </c>
    </row>
    <row r="70" spans="2:23" x14ac:dyDescent="0.3">
      <c r="B70" s="3" t="s">
        <v>35</v>
      </c>
    </row>
    <row r="71" spans="2:23" ht="15" thickBot="1" x14ac:dyDescent="0.35"/>
    <row r="72" spans="2:23" ht="15" thickBot="1" x14ac:dyDescent="0.35">
      <c r="B72" s="8" t="s">
        <v>36</v>
      </c>
      <c r="C72" s="22" t="s">
        <v>28</v>
      </c>
      <c r="D72" s="22" t="s">
        <v>29</v>
      </c>
      <c r="E72" s="22" t="s">
        <v>30</v>
      </c>
      <c r="F72" s="22" t="s">
        <v>31</v>
      </c>
      <c r="G72" s="22" t="s">
        <v>32</v>
      </c>
      <c r="I72" s="24" t="s">
        <v>36</v>
      </c>
      <c r="J72" s="22" t="s">
        <v>28</v>
      </c>
      <c r="K72" s="22" t="s">
        <v>29</v>
      </c>
      <c r="L72" s="22" t="s">
        <v>30</v>
      </c>
      <c r="M72" s="22" t="s">
        <v>31</v>
      </c>
      <c r="N72" s="22" t="s">
        <v>32</v>
      </c>
      <c r="Q72" s="24" t="s">
        <v>36</v>
      </c>
      <c r="R72" s="22" t="s">
        <v>28</v>
      </c>
      <c r="S72" s="22" t="s">
        <v>29</v>
      </c>
      <c r="T72" s="22" t="s">
        <v>30</v>
      </c>
      <c r="U72" s="22" t="s">
        <v>31</v>
      </c>
      <c r="V72" s="22" t="s">
        <v>32</v>
      </c>
      <c r="W72" s="22" t="s">
        <v>52</v>
      </c>
    </row>
    <row r="73" spans="2:23" x14ac:dyDescent="0.3">
      <c r="B73" s="7" t="s">
        <v>28</v>
      </c>
      <c r="C73" s="14">
        <v>1</v>
      </c>
      <c r="D73" s="15">
        <v>1</v>
      </c>
      <c r="E73" s="15">
        <v>1</v>
      </c>
      <c r="F73" s="15">
        <v>1</v>
      </c>
      <c r="G73" s="16">
        <v>2</v>
      </c>
      <c r="I73" s="22" t="s">
        <v>28</v>
      </c>
      <c r="J73" s="25">
        <v>1</v>
      </c>
      <c r="K73" s="25">
        <v>1</v>
      </c>
      <c r="L73" s="25">
        <v>1</v>
      </c>
      <c r="M73" s="25">
        <v>1</v>
      </c>
      <c r="N73" s="25">
        <v>2</v>
      </c>
      <c r="Q73" s="22" t="s">
        <v>28</v>
      </c>
      <c r="R73" s="25">
        <f>J73/$J$78</f>
        <v>0.22222222222222221</v>
      </c>
      <c r="S73" s="25">
        <f>K73/$K$78</f>
        <v>0.125</v>
      </c>
      <c r="T73" s="25">
        <f>L73/$L$78</f>
        <v>0.2857142857142857</v>
      </c>
      <c r="U73" s="25">
        <f>M73/$M$78</f>
        <v>0.18181818181818182</v>
      </c>
      <c r="V73" s="25">
        <f>N73/$N$78</f>
        <v>0.30769230769230771</v>
      </c>
      <c r="W73" s="25">
        <f>AVERAGE(R73:V73)</f>
        <v>0.2244893994893995</v>
      </c>
    </row>
    <row r="74" spans="2:23" x14ac:dyDescent="0.3">
      <c r="B74" s="5" t="s">
        <v>29</v>
      </c>
      <c r="C74" s="12">
        <f>1/D73</f>
        <v>1</v>
      </c>
      <c r="D74" s="1">
        <v>1</v>
      </c>
      <c r="E74" s="1">
        <v>0.5</v>
      </c>
      <c r="F74" s="1">
        <v>0.5</v>
      </c>
      <c r="G74" s="9">
        <v>0.5</v>
      </c>
      <c r="I74" s="22" t="s">
        <v>29</v>
      </c>
      <c r="J74" s="25">
        <f>1/K73</f>
        <v>1</v>
      </c>
      <c r="K74" s="25">
        <v>1</v>
      </c>
      <c r="L74" s="25">
        <v>0.5</v>
      </c>
      <c r="M74" s="25">
        <v>0.5</v>
      </c>
      <c r="N74" s="25">
        <v>0.5</v>
      </c>
      <c r="Q74" s="22" t="s">
        <v>29</v>
      </c>
      <c r="R74" s="25">
        <f t="shared" ref="R74:R77" si="28">J74/$J$78</f>
        <v>0.22222222222222221</v>
      </c>
      <c r="S74" s="25">
        <f t="shared" ref="S74:S77" si="29">K74/$K$78</f>
        <v>0.125</v>
      </c>
      <c r="T74" s="25">
        <f t="shared" ref="T74:T77" si="30">L74/$L$78</f>
        <v>0.14285714285714285</v>
      </c>
      <c r="U74" s="25">
        <f t="shared" ref="U74:U77" si="31">M74/$M$78</f>
        <v>9.0909090909090912E-2</v>
      </c>
      <c r="V74" s="25">
        <f t="shared" ref="V74:V77" si="32">N74/$N$78</f>
        <v>7.6923076923076927E-2</v>
      </c>
      <c r="W74" s="25">
        <f t="shared" ref="W74:W77" si="33">AVERAGE(R74:V74)</f>
        <v>0.13158230658230657</v>
      </c>
    </row>
    <row r="75" spans="2:23" x14ac:dyDescent="0.3">
      <c r="B75" s="5" t="s">
        <v>30</v>
      </c>
      <c r="C75" s="12">
        <f>1/E73</f>
        <v>1</v>
      </c>
      <c r="D75" s="1">
        <f>1/E74</f>
        <v>2</v>
      </c>
      <c r="E75" s="1">
        <v>1</v>
      </c>
      <c r="F75" s="1">
        <v>2</v>
      </c>
      <c r="G75" s="9">
        <v>2</v>
      </c>
      <c r="I75" s="22" t="s">
        <v>30</v>
      </c>
      <c r="J75" s="25">
        <f>1/L73</f>
        <v>1</v>
      </c>
      <c r="K75" s="25">
        <f>1/L74</f>
        <v>2</v>
      </c>
      <c r="L75" s="25">
        <v>1</v>
      </c>
      <c r="M75" s="25">
        <v>2</v>
      </c>
      <c r="N75" s="25">
        <v>2</v>
      </c>
      <c r="Q75" s="22" t="s">
        <v>30</v>
      </c>
      <c r="R75" s="25">
        <f t="shared" si="28"/>
        <v>0.22222222222222221</v>
      </c>
      <c r="S75" s="25">
        <f t="shared" si="29"/>
        <v>0.25</v>
      </c>
      <c r="T75" s="25">
        <f t="shared" si="30"/>
        <v>0.2857142857142857</v>
      </c>
      <c r="U75" s="25">
        <f t="shared" si="31"/>
        <v>0.36363636363636365</v>
      </c>
      <c r="V75" s="25">
        <f t="shared" si="32"/>
        <v>0.30769230769230771</v>
      </c>
      <c r="W75" s="25">
        <f t="shared" si="33"/>
        <v>0.2858530358530359</v>
      </c>
    </row>
    <row r="76" spans="2:23" x14ac:dyDescent="0.3">
      <c r="B76" s="5" t="s">
        <v>31</v>
      </c>
      <c r="C76" s="12">
        <f>1/F73</f>
        <v>1</v>
      </c>
      <c r="D76" s="1">
        <f>1/F74</f>
        <v>2</v>
      </c>
      <c r="E76" s="1">
        <f>1/F75</f>
        <v>0.5</v>
      </c>
      <c r="F76" s="1">
        <v>1</v>
      </c>
      <c r="G76" s="9">
        <v>1</v>
      </c>
      <c r="I76" s="22" t="s">
        <v>31</v>
      </c>
      <c r="J76" s="25">
        <f>1/M73</f>
        <v>1</v>
      </c>
      <c r="K76" s="25">
        <f>1/M74</f>
        <v>2</v>
      </c>
      <c r="L76" s="25">
        <f>1/M75</f>
        <v>0.5</v>
      </c>
      <c r="M76" s="25">
        <v>1</v>
      </c>
      <c r="N76" s="25">
        <v>1</v>
      </c>
      <c r="Q76" s="22" t="s">
        <v>31</v>
      </c>
      <c r="R76" s="25">
        <f t="shared" si="28"/>
        <v>0.22222222222222221</v>
      </c>
      <c r="S76" s="25">
        <f t="shared" si="29"/>
        <v>0.25</v>
      </c>
      <c r="T76" s="25">
        <f t="shared" si="30"/>
        <v>0.14285714285714285</v>
      </c>
      <c r="U76" s="25">
        <f t="shared" si="31"/>
        <v>0.18181818181818182</v>
      </c>
      <c r="V76" s="25">
        <f t="shared" si="32"/>
        <v>0.15384615384615385</v>
      </c>
      <c r="W76" s="25">
        <f t="shared" si="33"/>
        <v>0.19014874014874017</v>
      </c>
    </row>
    <row r="77" spans="2:23" ht="15" thickBot="1" x14ac:dyDescent="0.35">
      <c r="B77" s="6" t="s">
        <v>32</v>
      </c>
      <c r="C77" s="13">
        <f>1/G73</f>
        <v>0.5</v>
      </c>
      <c r="D77" s="10">
        <f>1/G74</f>
        <v>2</v>
      </c>
      <c r="E77" s="10">
        <f>1/G75</f>
        <v>0.5</v>
      </c>
      <c r="F77" s="10">
        <f>1/G76</f>
        <v>1</v>
      </c>
      <c r="G77" s="11">
        <v>1</v>
      </c>
      <c r="I77" s="22" t="s">
        <v>32</v>
      </c>
      <c r="J77" s="25">
        <f>1/N73</f>
        <v>0.5</v>
      </c>
      <c r="K77" s="25">
        <f>1/N74</f>
        <v>2</v>
      </c>
      <c r="L77" s="25">
        <f>1/N75</f>
        <v>0.5</v>
      </c>
      <c r="M77" s="25">
        <f>1/N76</f>
        <v>1</v>
      </c>
      <c r="N77" s="25">
        <v>1</v>
      </c>
      <c r="Q77" s="22" t="s">
        <v>32</v>
      </c>
      <c r="R77" s="25">
        <f t="shared" si="28"/>
        <v>0.1111111111111111</v>
      </c>
      <c r="S77" s="25">
        <f t="shared" si="29"/>
        <v>0.25</v>
      </c>
      <c r="T77" s="25">
        <f t="shared" si="30"/>
        <v>0.14285714285714285</v>
      </c>
      <c r="U77" s="25">
        <f t="shared" si="31"/>
        <v>0.18181818181818182</v>
      </c>
      <c r="V77" s="25">
        <f t="shared" si="32"/>
        <v>0.15384615384615385</v>
      </c>
      <c r="W77" s="25">
        <f t="shared" si="33"/>
        <v>0.16792651792651794</v>
      </c>
    </row>
    <row r="78" spans="2:23" x14ac:dyDescent="0.3">
      <c r="I78" s="22" t="s">
        <v>54</v>
      </c>
      <c r="J78" s="25">
        <f>SUM(J73:J77)</f>
        <v>4.5</v>
      </c>
      <c r="K78" s="25">
        <f t="shared" ref="K78:N78" si="34">SUM(K73:K77)</f>
        <v>8</v>
      </c>
      <c r="L78" s="25">
        <f t="shared" si="34"/>
        <v>3.5</v>
      </c>
      <c r="M78" s="25">
        <f t="shared" si="34"/>
        <v>5.5</v>
      </c>
      <c r="N78" s="25">
        <f t="shared" si="34"/>
        <v>6.5</v>
      </c>
    </row>
    <row r="79" spans="2:23" ht="15" thickBot="1" x14ac:dyDescent="0.35"/>
    <row r="80" spans="2:23" ht="15" thickBot="1" x14ac:dyDescent="0.35">
      <c r="B80" s="8" t="s">
        <v>17</v>
      </c>
      <c r="C80" s="22" t="s">
        <v>28</v>
      </c>
      <c r="D80" s="22" t="s">
        <v>29</v>
      </c>
      <c r="E80" s="22" t="s">
        <v>30</v>
      </c>
      <c r="F80" s="22" t="s">
        <v>31</v>
      </c>
      <c r="G80" s="22" t="s">
        <v>32</v>
      </c>
      <c r="I80" s="24" t="s">
        <v>17</v>
      </c>
      <c r="J80" s="22" t="s">
        <v>28</v>
      </c>
      <c r="K80" s="22" t="s">
        <v>29</v>
      </c>
      <c r="L80" s="22" t="s">
        <v>30</v>
      </c>
      <c r="M80" s="22" t="s">
        <v>31</v>
      </c>
      <c r="N80" s="22" t="s">
        <v>32</v>
      </c>
      <c r="Q80" s="24" t="s">
        <v>17</v>
      </c>
      <c r="R80" s="22" t="s">
        <v>28</v>
      </c>
      <c r="S80" s="22" t="s">
        <v>29</v>
      </c>
      <c r="T80" s="22" t="s">
        <v>30</v>
      </c>
      <c r="U80" s="22" t="s">
        <v>31</v>
      </c>
      <c r="V80" s="22" t="s">
        <v>32</v>
      </c>
      <c r="W80" s="22" t="s">
        <v>52</v>
      </c>
    </row>
    <row r="81" spans="2:23" x14ac:dyDescent="0.3">
      <c r="B81" s="7" t="s">
        <v>28</v>
      </c>
      <c r="C81" s="14">
        <v>1</v>
      </c>
      <c r="D81" s="15">
        <v>3</v>
      </c>
      <c r="E81" s="15">
        <v>3</v>
      </c>
      <c r="F81" s="15">
        <v>2</v>
      </c>
      <c r="G81" s="16">
        <v>1</v>
      </c>
      <c r="I81" s="22" t="s">
        <v>28</v>
      </c>
      <c r="J81" s="25">
        <v>1</v>
      </c>
      <c r="K81" s="25">
        <v>3</v>
      </c>
      <c r="L81" s="25">
        <v>3</v>
      </c>
      <c r="M81" s="25">
        <v>2</v>
      </c>
      <c r="N81" s="25">
        <v>1</v>
      </c>
      <c r="Q81" s="22" t="s">
        <v>28</v>
      </c>
      <c r="R81" s="25">
        <f>J81/$J$86</f>
        <v>0.31578947368421056</v>
      </c>
      <c r="S81" s="25">
        <f>K81/$K$86</f>
        <v>0.51428571428571435</v>
      </c>
      <c r="T81" s="25">
        <f>L81/$L$86</f>
        <v>0.3</v>
      </c>
      <c r="U81" s="25">
        <f>M81/$M$86</f>
        <v>0.29268292682926833</v>
      </c>
      <c r="V81" s="25">
        <f>N81/$N$86</f>
        <v>0.16666666666666666</v>
      </c>
      <c r="W81" s="25">
        <f>AVERAGE(R81:V81)</f>
        <v>0.31788495629317198</v>
      </c>
    </row>
    <row r="82" spans="2:23" x14ac:dyDescent="0.3">
      <c r="B82" s="5" t="s">
        <v>29</v>
      </c>
      <c r="C82" s="12">
        <f>1/D81</f>
        <v>0.33333333333333331</v>
      </c>
      <c r="D82" s="1">
        <v>1</v>
      </c>
      <c r="E82" s="1">
        <v>2</v>
      </c>
      <c r="F82" s="1">
        <v>3</v>
      </c>
      <c r="G82" s="9">
        <v>1</v>
      </c>
      <c r="I82" s="22" t="s">
        <v>29</v>
      </c>
      <c r="J82" s="25">
        <f>1/K81</f>
        <v>0.33333333333333331</v>
      </c>
      <c r="K82" s="25">
        <v>1</v>
      </c>
      <c r="L82" s="25">
        <v>2</v>
      </c>
      <c r="M82" s="25">
        <v>3</v>
      </c>
      <c r="N82" s="25">
        <v>1</v>
      </c>
      <c r="Q82" s="22" t="s">
        <v>29</v>
      </c>
      <c r="R82" s="25">
        <f t="shared" ref="R82:R85" si="35">J82/$J$86</f>
        <v>0.10526315789473684</v>
      </c>
      <c r="S82" s="25">
        <f t="shared" ref="S82:S85" si="36">K82/$K$86</f>
        <v>0.17142857142857143</v>
      </c>
      <c r="T82" s="25">
        <f t="shared" ref="T82:T85" si="37">L82/$L$86</f>
        <v>0.2</v>
      </c>
      <c r="U82" s="25">
        <f t="shared" ref="U82:U85" si="38">M82/$M$86</f>
        <v>0.43902439024390244</v>
      </c>
      <c r="V82" s="25">
        <f t="shared" ref="V82:V85" si="39">N82/$N$86</f>
        <v>0.16666666666666666</v>
      </c>
      <c r="W82" s="25">
        <f t="shared" ref="W82:W85" si="40">AVERAGE(R82:V82)</f>
        <v>0.2164765572467755</v>
      </c>
    </row>
    <row r="83" spans="2:23" x14ac:dyDescent="0.3">
      <c r="B83" s="5" t="s">
        <v>30</v>
      </c>
      <c r="C83" s="12">
        <f>1/E81</f>
        <v>0.33333333333333331</v>
      </c>
      <c r="D83" s="1">
        <f>1/E82</f>
        <v>0.5</v>
      </c>
      <c r="E83" s="1">
        <v>1</v>
      </c>
      <c r="F83" s="1">
        <v>0.33333333333333331</v>
      </c>
      <c r="G83" s="9">
        <v>1</v>
      </c>
      <c r="I83" s="22" t="s">
        <v>30</v>
      </c>
      <c r="J83" s="25">
        <f>1/L81</f>
        <v>0.33333333333333331</v>
      </c>
      <c r="K83" s="25">
        <f>1/L82</f>
        <v>0.5</v>
      </c>
      <c r="L83" s="25">
        <v>1</v>
      </c>
      <c r="M83" s="25">
        <v>0.33333333333333331</v>
      </c>
      <c r="N83" s="25">
        <v>1</v>
      </c>
      <c r="Q83" s="22" t="s">
        <v>30</v>
      </c>
      <c r="R83" s="25">
        <f t="shared" si="35"/>
        <v>0.10526315789473684</v>
      </c>
      <c r="S83" s="25">
        <f t="shared" si="36"/>
        <v>8.5714285714285715E-2</v>
      </c>
      <c r="T83" s="25">
        <f t="shared" si="37"/>
        <v>0.1</v>
      </c>
      <c r="U83" s="25">
        <f t="shared" si="38"/>
        <v>4.878048780487805E-2</v>
      </c>
      <c r="V83" s="25">
        <f t="shared" si="39"/>
        <v>0.16666666666666666</v>
      </c>
      <c r="W83" s="25">
        <f t="shared" si="40"/>
        <v>0.10128491961611345</v>
      </c>
    </row>
    <row r="84" spans="2:23" x14ac:dyDescent="0.3">
      <c r="B84" s="5" t="s">
        <v>31</v>
      </c>
      <c r="C84" s="12">
        <f>1/F81</f>
        <v>0.5</v>
      </c>
      <c r="D84" s="1">
        <f>1/F82</f>
        <v>0.33333333333333331</v>
      </c>
      <c r="E84" s="1">
        <f>1/F83</f>
        <v>3</v>
      </c>
      <c r="F84" s="1">
        <v>1</v>
      </c>
      <c r="G84" s="9">
        <v>2</v>
      </c>
      <c r="I84" s="22" t="s">
        <v>31</v>
      </c>
      <c r="J84" s="25">
        <f>1/M81</f>
        <v>0.5</v>
      </c>
      <c r="K84" s="25">
        <f>1/M82</f>
        <v>0.33333333333333331</v>
      </c>
      <c r="L84" s="25">
        <f>1/M83</f>
        <v>3</v>
      </c>
      <c r="M84" s="25">
        <v>1</v>
      </c>
      <c r="N84" s="25">
        <v>2</v>
      </c>
      <c r="Q84" s="22" t="s">
        <v>31</v>
      </c>
      <c r="R84" s="25">
        <f t="shared" si="35"/>
        <v>0.15789473684210528</v>
      </c>
      <c r="S84" s="25">
        <f t="shared" si="36"/>
        <v>5.7142857142857141E-2</v>
      </c>
      <c r="T84" s="25">
        <f t="shared" si="37"/>
        <v>0.3</v>
      </c>
      <c r="U84" s="25">
        <f t="shared" si="38"/>
        <v>0.14634146341463417</v>
      </c>
      <c r="V84" s="25">
        <f t="shared" si="39"/>
        <v>0.33333333333333331</v>
      </c>
      <c r="W84" s="25">
        <f t="shared" si="40"/>
        <v>0.19894247814658597</v>
      </c>
    </row>
    <row r="85" spans="2:23" ht="15" thickBot="1" x14ac:dyDescent="0.35">
      <c r="B85" s="6" t="s">
        <v>32</v>
      </c>
      <c r="C85" s="13">
        <f>1/G81</f>
        <v>1</v>
      </c>
      <c r="D85" s="10">
        <f>1/G82</f>
        <v>1</v>
      </c>
      <c r="E85" s="10">
        <f>1/G83</f>
        <v>1</v>
      </c>
      <c r="F85" s="10">
        <f>1/G84</f>
        <v>0.5</v>
      </c>
      <c r="G85" s="11">
        <v>1</v>
      </c>
      <c r="I85" s="22" t="s">
        <v>32</v>
      </c>
      <c r="J85" s="25">
        <f>1/N81</f>
        <v>1</v>
      </c>
      <c r="K85" s="25">
        <f>1/N82</f>
        <v>1</v>
      </c>
      <c r="L85" s="25">
        <f>1/N83</f>
        <v>1</v>
      </c>
      <c r="M85" s="25">
        <f>1/N84</f>
        <v>0.5</v>
      </c>
      <c r="N85" s="25">
        <v>1</v>
      </c>
      <c r="Q85" s="22" t="s">
        <v>32</v>
      </c>
      <c r="R85" s="25">
        <f t="shared" si="35"/>
        <v>0.31578947368421056</v>
      </c>
      <c r="S85" s="25">
        <f t="shared" si="36"/>
        <v>0.17142857142857143</v>
      </c>
      <c r="T85" s="25">
        <f t="shared" si="37"/>
        <v>0.1</v>
      </c>
      <c r="U85" s="25">
        <f t="shared" si="38"/>
        <v>7.3170731707317083E-2</v>
      </c>
      <c r="V85" s="25">
        <f t="shared" si="39"/>
        <v>0.16666666666666666</v>
      </c>
      <c r="W85" s="25">
        <f t="shared" si="40"/>
        <v>0.16541108869735316</v>
      </c>
    </row>
    <row r="86" spans="2:23" x14ac:dyDescent="0.3">
      <c r="I86" s="22" t="s">
        <v>54</v>
      </c>
      <c r="J86" s="25">
        <f>SUM(J81:J85)</f>
        <v>3.1666666666666665</v>
      </c>
      <c r="K86" s="25">
        <f t="shared" ref="K86:N86" si="41">SUM(K81:K85)</f>
        <v>5.833333333333333</v>
      </c>
      <c r="L86" s="25">
        <f t="shared" si="41"/>
        <v>10</v>
      </c>
      <c r="M86" s="25">
        <f t="shared" si="41"/>
        <v>6.833333333333333</v>
      </c>
      <c r="N86" s="25">
        <f t="shared" si="41"/>
        <v>6</v>
      </c>
    </row>
    <row r="89" spans="2:23" x14ac:dyDescent="0.3">
      <c r="B89" s="3" t="s">
        <v>37</v>
      </c>
    </row>
    <row r="90" spans="2:23" ht="15" thickBot="1" x14ac:dyDescent="0.35"/>
    <row r="91" spans="2:23" ht="15" thickBot="1" x14ac:dyDescent="0.35">
      <c r="B91" s="8" t="s">
        <v>38</v>
      </c>
      <c r="C91" s="22" t="s">
        <v>28</v>
      </c>
      <c r="D91" s="22" t="s">
        <v>29</v>
      </c>
      <c r="E91" s="22" t="s">
        <v>30</v>
      </c>
      <c r="F91" s="22" t="s">
        <v>31</v>
      </c>
      <c r="G91" s="22" t="s">
        <v>32</v>
      </c>
      <c r="I91" s="24" t="s">
        <v>38</v>
      </c>
      <c r="J91" s="22" t="s">
        <v>28</v>
      </c>
      <c r="K91" s="22" t="s">
        <v>29</v>
      </c>
      <c r="L91" s="22" t="s">
        <v>30</v>
      </c>
      <c r="M91" s="22" t="s">
        <v>31</v>
      </c>
      <c r="N91" s="22" t="s">
        <v>32</v>
      </c>
      <c r="Q91" s="24" t="s">
        <v>38</v>
      </c>
      <c r="R91" s="22" t="s">
        <v>28</v>
      </c>
      <c r="S91" s="22" t="s">
        <v>29</v>
      </c>
      <c r="T91" s="22" t="s">
        <v>30</v>
      </c>
      <c r="U91" s="22" t="s">
        <v>31</v>
      </c>
      <c r="V91" s="22" t="s">
        <v>32</v>
      </c>
      <c r="W91" s="22" t="s">
        <v>52</v>
      </c>
    </row>
    <row r="92" spans="2:23" x14ac:dyDescent="0.3">
      <c r="B92" s="7" t="s">
        <v>28</v>
      </c>
      <c r="C92" s="14">
        <v>1</v>
      </c>
      <c r="D92" s="15">
        <v>3</v>
      </c>
      <c r="E92" s="15">
        <v>1</v>
      </c>
      <c r="F92" s="15">
        <v>2</v>
      </c>
      <c r="G92" s="16">
        <v>4</v>
      </c>
      <c r="I92" s="22" t="s">
        <v>28</v>
      </c>
      <c r="J92" s="25">
        <v>1</v>
      </c>
      <c r="K92" s="25">
        <v>3</v>
      </c>
      <c r="L92" s="25">
        <v>1</v>
      </c>
      <c r="M92" s="25">
        <v>2</v>
      </c>
      <c r="N92" s="25">
        <v>4</v>
      </c>
      <c r="Q92" s="22" t="s">
        <v>28</v>
      </c>
      <c r="R92" s="25">
        <f>J92/$J$97</f>
        <v>0.32432432432432434</v>
      </c>
      <c r="S92" s="25">
        <f>K92/$K$97</f>
        <v>0.27272727272727271</v>
      </c>
      <c r="T92" s="25">
        <f>L92/$L$97</f>
        <v>0.26666666666666666</v>
      </c>
      <c r="U92" s="25">
        <f>M92/$M$97</f>
        <v>0.21428571428571427</v>
      </c>
      <c r="V92" s="25">
        <f>N92/$N$97</f>
        <v>0.5714285714285714</v>
      </c>
      <c r="W92" s="25">
        <f>AVERAGE(R92:V92)</f>
        <v>0.32988650988650986</v>
      </c>
    </row>
    <row r="93" spans="2:23" x14ac:dyDescent="0.3">
      <c r="B93" s="5" t="s">
        <v>29</v>
      </c>
      <c r="C93" s="12">
        <f>1/D92</f>
        <v>0.33333333333333331</v>
      </c>
      <c r="D93" s="1">
        <v>1</v>
      </c>
      <c r="E93" s="1">
        <v>0.5</v>
      </c>
      <c r="F93" s="1">
        <v>0.33333333333333331</v>
      </c>
      <c r="G93" s="9">
        <v>0.5</v>
      </c>
      <c r="I93" s="22" t="s">
        <v>29</v>
      </c>
      <c r="J93" s="25">
        <f>1/K92</f>
        <v>0.33333333333333331</v>
      </c>
      <c r="K93" s="25">
        <v>1</v>
      </c>
      <c r="L93" s="25">
        <v>0.5</v>
      </c>
      <c r="M93" s="25">
        <v>0.33333333333333331</v>
      </c>
      <c r="N93" s="25">
        <v>0.5</v>
      </c>
      <c r="Q93" s="22" t="s">
        <v>29</v>
      </c>
      <c r="R93" s="25">
        <f t="shared" ref="R93:R96" si="42">J93/$J$97</f>
        <v>0.10810810810810811</v>
      </c>
      <c r="S93" s="25">
        <f t="shared" ref="S93:S96" si="43">K93/$K$97</f>
        <v>9.0909090909090912E-2</v>
      </c>
      <c r="T93" s="25">
        <f t="shared" ref="T93:T96" si="44">L93/$L$97</f>
        <v>0.13333333333333333</v>
      </c>
      <c r="U93" s="25">
        <f t="shared" ref="U93:U96" si="45">M93/$M$97</f>
        <v>3.5714285714285712E-2</v>
      </c>
      <c r="V93" s="25">
        <f t="shared" ref="V93:V96" si="46">N93/$N$97</f>
        <v>7.1428571428571425E-2</v>
      </c>
      <c r="W93" s="25">
        <f t="shared" ref="W93:W96" si="47">AVERAGE(R93:V93)</f>
        <v>8.789867789867789E-2</v>
      </c>
    </row>
    <row r="94" spans="2:23" x14ac:dyDescent="0.3">
      <c r="B94" s="5" t="s">
        <v>30</v>
      </c>
      <c r="C94" s="12">
        <f>1/E92</f>
        <v>1</v>
      </c>
      <c r="D94" s="1">
        <f>1/E93</f>
        <v>2</v>
      </c>
      <c r="E94" s="1">
        <v>1</v>
      </c>
      <c r="F94" s="1">
        <v>4</v>
      </c>
      <c r="G94" s="9">
        <v>1</v>
      </c>
      <c r="I94" s="22" t="s">
        <v>30</v>
      </c>
      <c r="J94" s="25">
        <f>1/L92</f>
        <v>1</v>
      </c>
      <c r="K94" s="25">
        <f>1/L93</f>
        <v>2</v>
      </c>
      <c r="L94" s="25">
        <v>1</v>
      </c>
      <c r="M94" s="25">
        <v>4</v>
      </c>
      <c r="N94" s="25">
        <v>1</v>
      </c>
      <c r="Q94" s="22" t="s">
        <v>30</v>
      </c>
      <c r="R94" s="25">
        <f t="shared" si="42"/>
        <v>0.32432432432432434</v>
      </c>
      <c r="S94" s="25">
        <f t="shared" si="43"/>
        <v>0.18181818181818182</v>
      </c>
      <c r="T94" s="25">
        <f t="shared" si="44"/>
        <v>0.26666666666666666</v>
      </c>
      <c r="U94" s="25">
        <f t="shared" si="45"/>
        <v>0.42857142857142855</v>
      </c>
      <c r="V94" s="25">
        <f t="shared" si="46"/>
        <v>0.14285714285714285</v>
      </c>
      <c r="W94" s="25">
        <f t="shared" si="47"/>
        <v>0.26884754884754886</v>
      </c>
    </row>
    <row r="95" spans="2:23" x14ac:dyDescent="0.3">
      <c r="B95" s="5" t="s">
        <v>31</v>
      </c>
      <c r="C95" s="12">
        <f>1/F92</f>
        <v>0.5</v>
      </c>
      <c r="D95" s="1">
        <f>1/F93</f>
        <v>3</v>
      </c>
      <c r="E95" s="1">
        <f>1/F94</f>
        <v>0.25</v>
      </c>
      <c r="F95" s="1">
        <v>1</v>
      </c>
      <c r="G95" s="9">
        <v>0.5</v>
      </c>
      <c r="I95" s="22" t="s">
        <v>31</v>
      </c>
      <c r="J95" s="25">
        <f>1/M92</f>
        <v>0.5</v>
      </c>
      <c r="K95" s="25">
        <f>1/M93</f>
        <v>3</v>
      </c>
      <c r="L95" s="25">
        <f>1/M94</f>
        <v>0.25</v>
      </c>
      <c r="M95" s="25">
        <v>1</v>
      </c>
      <c r="N95" s="25">
        <v>0.5</v>
      </c>
      <c r="Q95" s="22" t="s">
        <v>31</v>
      </c>
      <c r="R95" s="25">
        <f t="shared" si="42"/>
        <v>0.16216216216216217</v>
      </c>
      <c r="S95" s="25">
        <f t="shared" si="43"/>
        <v>0.27272727272727271</v>
      </c>
      <c r="T95" s="25">
        <f t="shared" si="44"/>
        <v>6.6666666666666666E-2</v>
      </c>
      <c r="U95" s="25">
        <f t="shared" si="45"/>
        <v>0.10714285714285714</v>
      </c>
      <c r="V95" s="25">
        <f t="shared" si="46"/>
        <v>7.1428571428571425E-2</v>
      </c>
      <c r="W95" s="25">
        <f t="shared" si="47"/>
        <v>0.136025506025506</v>
      </c>
    </row>
    <row r="96" spans="2:23" ht="15" thickBot="1" x14ac:dyDescent="0.35">
      <c r="B96" s="6" t="s">
        <v>32</v>
      </c>
      <c r="C96" s="13">
        <f>1/G92</f>
        <v>0.25</v>
      </c>
      <c r="D96" s="10">
        <f>1/G93</f>
        <v>2</v>
      </c>
      <c r="E96" s="10">
        <f>1/G94</f>
        <v>1</v>
      </c>
      <c r="F96" s="10">
        <f>1/G95</f>
        <v>2</v>
      </c>
      <c r="G96" s="11">
        <v>1</v>
      </c>
      <c r="I96" s="22" t="s">
        <v>32</v>
      </c>
      <c r="J96" s="25">
        <f>1/N92</f>
        <v>0.25</v>
      </c>
      <c r="K96" s="25">
        <f>1/N93</f>
        <v>2</v>
      </c>
      <c r="L96" s="25">
        <f>1/N94</f>
        <v>1</v>
      </c>
      <c r="M96" s="25">
        <f>1/N95</f>
        <v>2</v>
      </c>
      <c r="N96" s="25">
        <v>1</v>
      </c>
      <c r="Q96" s="22" t="s">
        <v>32</v>
      </c>
      <c r="R96" s="25">
        <f t="shared" si="42"/>
        <v>8.1081081081081086E-2</v>
      </c>
      <c r="S96" s="25">
        <f t="shared" si="43"/>
        <v>0.18181818181818182</v>
      </c>
      <c r="T96" s="25">
        <f t="shared" si="44"/>
        <v>0.26666666666666666</v>
      </c>
      <c r="U96" s="25">
        <f t="shared" si="45"/>
        <v>0.21428571428571427</v>
      </c>
      <c r="V96" s="25">
        <f t="shared" si="46"/>
        <v>0.14285714285714285</v>
      </c>
      <c r="W96" s="25">
        <f t="shared" si="47"/>
        <v>0.17734175734175736</v>
      </c>
    </row>
    <row r="97" spans="2:23" x14ac:dyDescent="0.3">
      <c r="I97" s="22" t="s">
        <v>54</v>
      </c>
      <c r="J97" s="25">
        <f>SUM(J92:J96)</f>
        <v>3.083333333333333</v>
      </c>
      <c r="K97" s="25">
        <f t="shared" ref="K97:N97" si="48">SUM(K92:K96)</f>
        <v>11</v>
      </c>
      <c r="L97" s="25">
        <f t="shared" si="48"/>
        <v>3.75</v>
      </c>
      <c r="M97" s="25">
        <f t="shared" si="48"/>
        <v>9.3333333333333339</v>
      </c>
      <c r="N97" s="25">
        <f t="shared" si="48"/>
        <v>7</v>
      </c>
    </row>
    <row r="98" spans="2:23" ht="15" thickBot="1" x14ac:dyDescent="0.35"/>
    <row r="99" spans="2:23" ht="15" thickBot="1" x14ac:dyDescent="0.35">
      <c r="B99" s="8" t="s">
        <v>21</v>
      </c>
      <c r="C99" s="22" t="s">
        <v>28</v>
      </c>
      <c r="D99" s="22" t="s">
        <v>29</v>
      </c>
      <c r="E99" s="22" t="s">
        <v>30</v>
      </c>
      <c r="F99" s="22" t="s">
        <v>31</v>
      </c>
      <c r="G99" s="22" t="s">
        <v>32</v>
      </c>
      <c r="I99" s="24" t="s">
        <v>21</v>
      </c>
      <c r="J99" s="22" t="s">
        <v>28</v>
      </c>
      <c r="K99" s="22" t="s">
        <v>29</v>
      </c>
      <c r="L99" s="22" t="s">
        <v>30</v>
      </c>
      <c r="M99" s="22" t="s">
        <v>31</v>
      </c>
      <c r="N99" s="22" t="s">
        <v>32</v>
      </c>
      <c r="Q99" s="24" t="s">
        <v>21</v>
      </c>
      <c r="R99" s="22" t="s">
        <v>28</v>
      </c>
      <c r="S99" s="22" t="s">
        <v>29</v>
      </c>
      <c r="T99" s="22" t="s">
        <v>30</v>
      </c>
      <c r="U99" s="22" t="s">
        <v>31</v>
      </c>
      <c r="V99" s="22" t="s">
        <v>32</v>
      </c>
      <c r="W99" s="22" t="s">
        <v>52</v>
      </c>
    </row>
    <row r="100" spans="2:23" x14ac:dyDescent="0.3">
      <c r="B100" s="7" t="s">
        <v>28</v>
      </c>
      <c r="C100" s="14">
        <v>1</v>
      </c>
      <c r="D100" s="15">
        <v>0.33333333333333331</v>
      </c>
      <c r="E100" s="15">
        <v>0.33333333333333331</v>
      </c>
      <c r="F100" s="15">
        <v>0.33333333333333331</v>
      </c>
      <c r="G100" s="16">
        <v>0.5</v>
      </c>
      <c r="I100" s="22" t="s">
        <v>28</v>
      </c>
      <c r="J100" s="25">
        <v>1</v>
      </c>
      <c r="K100" s="25">
        <v>0.33333333333333331</v>
      </c>
      <c r="L100" s="25">
        <v>0.33333333333333331</v>
      </c>
      <c r="M100" s="25">
        <v>0.33333333333333331</v>
      </c>
      <c r="N100" s="25">
        <v>0.5</v>
      </c>
      <c r="Q100" s="22" t="s">
        <v>28</v>
      </c>
      <c r="R100" s="25">
        <f>J100/$J$105</f>
        <v>8.3333333333333329E-2</v>
      </c>
      <c r="S100" s="25">
        <f>K100/$K$105</f>
        <v>0.1</v>
      </c>
      <c r="T100" s="25">
        <f>L100/$L$105</f>
        <v>4.5454545454545449E-2</v>
      </c>
      <c r="U100" s="25">
        <f>M100/$M$105</f>
        <v>6.8965517241379296E-2</v>
      </c>
      <c r="V100" s="25">
        <f>N100/$N$105</f>
        <v>0.125</v>
      </c>
      <c r="W100" s="25">
        <f>AVERAGE(R100:V100)</f>
        <v>8.4550679205851617E-2</v>
      </c>
    </row>
    <row r="101" spans="2:23" x14ac:dyDescent="0.3">
      <c r="B101" s="5" t="s">
        <v>29</v>
      </c>
      <c r="C101" s="12">
        <f>1/D100</f>
        <v>3</v>
      </c>
      <c r="D101" s="1">
        <v>1</v>
      </c>
      <c r="E101" s="1">
        <v>2</v>
      </c>
      <c r="F101" s="1">
        <v>2</v>
      </c>
      <c r="G101" s="9">
        <v>1</v>
      </c>
      <c r="I101" s="22" t="s">
        <v>29</v>
      </c>
      <c r="J101" s="25">
        <f>1/K100</f>
        <v>3</v>
      </c>
      <c r="K101" s="25">
        <v>1</v>
      </c>
      <c r="L101" s="25">
        <v>2</v>
      </c>
      <c r="M101" s="25">
        <v>2</v>
      </c>
      <c r="N101" s="25">
        <v>1</v>
      </c>
      <c r="Q101" s="22" t="s">
        <v>29</v>
      </c>
      <c r="R101" s="25">
        <f t="shared" ref="R101:R104" si="49">J101/$J$105</f>
        <v>0.25</v>
      </c>
      <c r="S101" s="25">
        <f t="shared" ref="S101:S104" si="50">K101/$K$105</f>
        <v>0.30000000000000004</v>
      </c>
      <c r="T101" s="25">
        <f t="shared" ref="T101:T104" si="51">L101/$L$105</f>
        <v>0.27272727272727271</v>
      </c>
      <c r="U101" s="25">
        <f t="shared" ref="U101:U104" si="52">M101/$M$105</f>
        <v>0.4137931034482758</v>
      </c>
      <c r="V101" s="25">
        <f t="shared" ref="V101:V104" si="53">N101/$N$105</f>
        <v>0.25</v>
      </c>
      <c r="W101" s="25">
        <f t="shared" ref="W101:W104" si="54">AVERAGE(R101:V101)</f>
        <v>0.29730407523510971</v>
      </c>
    </row>
    <row r="102" spans="2:23" x14ac:dyDescent="0.3">
      <c r="B102" s="5" t="s">
        <v>30</v>
      </c>
      <c r="C102" s="12">
        <f>1/E100</f>
        <v>3</v>
      </c>
      <c r="D102" s="1">
        <f>1/E101</f>
        <v>0.5</v>
      </c>
      <c r="E102" s="1">
        <v>1</v>
      </c>
      <c r="F102" s="1">
        <v>0.5</v>
      </c>
      <c r="G102" s="9">
        <v>0.5</v>
      </c>
      <c r="I102" s="22" t="s">
        <v>30</v>
      </c>
      <c r="J102" s="25">
        <f>1/L100</f>
        <v>3</v>
      </c>
      <c r="K102" s="25">
        <f>1/L101</f>
        <v>0.5</v>
      </c>
      <c r="L102" s="25">
        <v>1</v>
      </c>
      <c r="M102" s="25">
        <v>0.5</v>
      </c>
      <c r="N102" s="25">
        <v>0.5</v>
      </c>
      <c r="Q102" s="22" t="s">
        <v>30</v>
      </c>
      <c r="R102" s="25">
        <f t="shared" si="49"/>
        <v>0.25</v>
      </c>
      <c r="S102" s="25">
        <f t="shared" si="50"/>
        <v>0.15000000000000002</v>
      </c>
      <c r="T102" s="25">
        <f t="shared" si="51"/>
        <v>0.13636363636363635</v>
      </c>
      <c r="U102" s="25">
        <f t="shared" si="52"/>
        <v>0.10344827586206895</v>
      </c>
      <c r="V102" s="25">
        <f t="shared" si="53"/>
        <v>0.125</v>
      </c>
      <c r="W102" s="25">
        <f t="shared" si="54"/>
        <v>0.15296238244514107</v>
      </c>
    </row>
    <row r="103" spans="2:23" x14ac:dyDescent="0.3">
      <c r="B103" s="5" t="s">
        <v>31</v>
      </c>
      <c r="C103" s="12">
        <f>1/F100</f>
        <v>3</v>
      </c>
      <c r="D103" s="1">
        <f>1/F101</f>
        <v>0.5</v>
      </c>
      <c r="E103" s="1">
        <f>1/F102</f>
        <v>2</v>
      </c>
      <c r="F103" s="1">
        <v>1</v>
      </c>
      <c r="G103" s="9">
        <v>1</v>
      </c>
      <c r="I103" s="22" t="s">
        <v>31</v>
      </c>
      <c r="J103" s="25">
        <f>1/M100</f>
        <v>3</v>
      </c>
      <c r="K103" s="25">
        <f>1/M101</f>
        <v>0.5</v>
      </c>
      <c r="L103" s="25">
        <f>1/M102</f>
        <v>2</v>
      </c>
      <c r="M103" s="25">
        <v>1</v>
      </c>
      <c r="N103" s="25">
        <v>1</v>
      </c>
      <c r="Q103" s="22" t="s">
        <v>31</v>
      </c>
      <c r="R103" s="25">
        <f t="shared" si="49"/>
        <v>0.25</v>
      </c>
      <c r="S103" s="25">
        <f t="shared" si="50"/>
        <v>0.15000000000000002</v>
      </c>
      <c r="T103" s="25">
        <f t="shared" si="51"/>
        <v>0.27272727272727271</v>
      </c>
      <c r="U103" s="25">
        <f t="shared" si="52"/>
        <v>0.2068965517241379</v>
      </c>
      <c r="V103" s="25">
        <f t="shared" si="53"/>
        <v>0.25</v>
      </c>
      <c r="W103" s="25">
        <f t="shared" si="54"/>
        <v>0.22592476489028215</v>
      </c>
    </row>
    <row r="104" spans="2:23" ht="15" thickBot="1" x14ac:dyDescent="0.35">
      <c r="B104" s="6" t="s">
        <v>32</v>
      </c>
      <c r="C104" s="13">
        <f>1/G100</f>
        <v>2</v>
      </c>
      <c r="D104" s="10">
        <f>1/G101</f>
        <v>1</v>
      </c>
      <c r="E104" s="10">
        <f>1/G102</f>
        <v>2</v>
      </c>
      <c r="F104" s="10">
        <f>1/G103</f>
        <v>1</v>
      </c>
      <c r="G104" s="11">
        <v>1</v>
      </c>
      <c r="I104" s="22" t="s">
        <v>32</v>
      </c>
      <c r="J104" s="25">
        <f>1/N100</f>
        <v>2</v>
      </c>
      <c r="K104" s="25">
        <f>1/N101</f>
        <v>1</v>
      </c>
      <c r="L104" s="25">
        <f>1/N102</f>
        <v>2</v>
      </c>
      <c r="M104" s="25">
        <f>1/N103</f>
        <v>1</v>
      </c>
      <c r="N104" s="25">
        <v>1</v>
      </c>
      <c r="Q104" s="22" t="s">
        <v>32</v>
      </c>
      <c r="R104" s="25">
        <f t="shared" si="49"/>
        <v>0.16666666666666666</v>
      </c>
      <c r="S104" s="25">
        <f t="shared" si="50"/>
        <v>0.30000000000000004</v>
      </c>
      <c r="T104" s="25">
        <f t="shared" si="51"/>
        <v>0.27272727272727271</v>
      </c>
      <c r="U104" s="25">
        <f t="shared" si="52"/>
        <v>0.2068965517241379</v>
      </c>
      <c r="V104" s="25">
        <f t="shared" si="53"/>
        <v>0.25</v>
      </c>
      <c r="W104" s="25">
        <f t="shared" si="54"/>
        <v>0.23925809822361543</v>
      </c>
    </row>
    <row r="105" spans="2:23" x14ac:dyDescent="0.3">
      <c r="I105" s="22" t="s">
        <v>54</v>
      </c>
      <c r="J105" s="25">
        <f>SUM(J100:J104)</f>
        <v>12</v>
      </c>
      <c r="K105" s="25">
        <f t="shared" ref="K105:N105" si="55">SUM(K100:K104)</f>
        <v>3.333333333333333</v>
      </c>
      <c r="L105" s="25">
        <f t="shared" si="55"/>
        <v>7.3333333333333339</v>
      </c>
      <c r="M105" s="25">
        <f t="shared" si="55"/>
        <v>4.8333333333333339</v>
      </c>
      <c r="N105" s="25">
        <f t="shared" si="55"/>
        <v>4</v>
      </c>
    </row>
    <row r="106" spans="2:23" ht="15" thickBot="1" x14ac:dyDescent="0.35"/>
    <row r="107" spans="2:23" ht="15" thickBot="1" x14ac:dyDescent="0.35">
      <c r="B107" s="8" t="s">
        <v>22</v>
      </c>
      <c r="C107" s="22" t="s">
        <v>28</v>
      </c>
      <c r="D107" s="22" t="s">
        <v>29</v>
      </c>
      <c r="E107" s="22" t="s">
        <v>30</v>
      </c>
      <c r="F107" s="22" t="s">
        <v>31</v>
      </c>
      <c r="G107" s="22" t="s">
        <v>32</v>
      </c>
      <c r="I107" s="24" t="s">
        <v>22</v>
      </c>
      <c r="J107" s="22" t="s">
        <v>28</v>
      </c>
      <c r="K107" s="22" t="s">
        <v>29</v>
      </c>
      <c r="L107" s="22" t="s">
        <v>30</v>
      </c>
      <c r="M107" s="22" t="s">
        <v>31</v>
      </c>
      <c r="N107" s="22" t="s">
        <v>32</v>
      </c>
      <c r="Q107" s="24" t="s">
        <v>22</v>
      </c>
      <c r="R107" s="22" t="s">
        <v>28</v>
      </c>
      <c r="S107" s="22" t="s">
        <v>29</v>
      </c>
      <c r="T107" s="22" t="s">
        <v>30</v>
      </c>
      <c r="U107" s="22" t="s">
        <v>31</v>
      </c>
      <c r="V107" s="22" t="s">
        <v>32</v>
      </c>
      <c r="W107" s="22" t="s">
        <v>52</v>
      </c>
    </row>
    <row r="108" spans="2:23" x14ac:dyDescent="0.3">
      <c r="B108" s="7" t="s">
        <v>28</v>
      </c>
      <c r="C108" s="14">
        <v>1</v>
      </c>
      <c r="D108" s="15">
        <v>1</v>
      </c>
      <c r="E108" s="15">
        <v>1</v>
      </c>
      <c r="F108" s="15">
        <v>1</v>
      </c>
      <c r="G108" s="16">
        <v>1</v>
      </c>
      <c r="I108" s="22" t="s">
        <v>28</v>
      </c>
      <c r="J108" s="25">
        <v>1</v>
      </c>
      <c r="K108" s="25">
        <v>1</v>
      </c>
      <c r="L108" s="25">
        <v>1</v>
      </c>
      <c r="M108" s="25">
        <v>1</v>
      </c>
      <c r="N108" s="25">
        <v>1</v>
      </c>
      <c r="Q108" s="22" t="s">
        <v>28</v>
      </c>
      <c r="R108" s="25">
        <f>J108/$J$113</f>
        <v>0.2</v>
      </c>
      <c r="S108" s="25">
        <f>K108/$K$113</f>
        <v>0.16666666666666666</v>
      </c>
      <c r="T108" s="25">
        <f>L108/$L$113</f>
        <v>0.23529411764705882</v>
      </c>
      <c r="U108" s="25">
        <f>M108/$M$113</f>
        <v>0.13333333333333333</v>
      </c>
      <c r="V108" s="25">
        <f>N108/$N$113</f>
        <v>0.2</v>
      </c>
      <c r="W108" s="25">
        <f>AVERAGE(R108:V108)</f>
        <v>0.18705882352941178</v>
      </c>
    </row>
    <row r="109" spans="2:23" x14ac:dyDescent="0.3">
      <c r="B109" s="5" t="s">
        <v>29</v>
      </c>
      <c r="C109" s="12">
        <f>1/D108</f>
        <v>1</v>
      </c>
      <c r="D109" s="1">
        <v>1</v>
      </c>
      <c r="E109" s="1">
        <v>1</v>
      </c>
      <c r="F109" s="1">
        <v>0.5</v>
      </c>
      <c r="G109" s="9">
        <v>1</v>
      </c>
      <c r="I109" s="22" t="s">
        <v>29</v>
      </c>
      <c r="J109" s="25">
        <f>1/K108</f>
        <v>1</v>
      </c>
      <c r="K109" s="25">
        <v>1</v>
      </c>
      <c r="L109" s="25">
        <v>1</v>
      </c>
      <c r="M109" s="25">
        <v>0.5</v>
      </c>
      <c r="N109" s="25">
        <v>1</v>
      </c>
      <c r="Q109" s="22" t="s">
        <v>29</v>
      </c>
      <c r="R109" s="25">
        <f t="shared" ref="R109:R112" si="56">J109/$J$113</f>
        <v>0.2</v>
      </c>
      <c r="S109" s="25">
        <f t="shared" ref="S109:S112" si="57">K109/$K$113</f>
        <v>0.16666666666666666</v>
      </c>
      <c r="T109" s="25">
        <f t="shared" ref="T109:T112" si="58">L109/$L$113</f>
        <v>0.23529411764705882</v>
      </c>
      <c r="U109" s="25">
        <f t="shared" ref="U109:U112" si="59">M109/$M$113</f>
        <v>6.6666666666666666E-2</v>
      </c>
      <c r="V109" s="25">
        <f t="shared" ref="V109:V112" si="60">N109/$N$113</f>
        <v>0.2</v>
      </c>
      <c r="W109" s="25">
        <f t="shared" ref="W109:W112" si="61">AVERAGE(R109:V109)</f>
        <v>0.17372549019607844</v>
      </c>
    </row>
    <row r="110" spans="2:23" x14ac:dyDescent="0.3">
      <c r="B110" s="5" t="s">
        <v>30</v>
      </c>
      <c r="C110" s="12">
        <f>1/E108</f>
        <v>1</v>
      </c>
      <c r="D110" s="1">
        <f>1/E109</f>
        <v>1</v>
      </c>
      <c r="E110" s="1">
        <v>1</v>
      </c>
      <c r="F110" s="1">
        <v>4</v>
      </c>
      <c r="G110" s="9">
        <v>1</v>
      </c>
      <c r="I110" s="22" t="s">
        <v>30</v>
      </c>
      <c r="J110" s="25">
        <f>1/L108</f>
        <v>1</v>
      </c>
      <c r="K110" s="25">
        <f>1/L109</f>
        <v>1</v>
      </c>
      <c r="L110" s="25">
        <v>1</v>
      </c>
      <c r="M110" s="25">
        <v>4</v>
      </c>
      <c r="N110" s="25">
        <v>1</v>
      </c>
      <c r="Q110" s="22" t="s">
        <v>30</v>
      </c>
      <c r="R110" s="25">
        <f t="shared" si="56"/>
        <v>0.2</v>
      </c>
      <c r="S110" s="25">
        <f t="shared" si="57"/>
        <v>0.16666666666666666</v>
      </c>
      <c r="T110" s="25">
        <f t="shared" si="58"/>
        <v>0.23529411764705882</v>
      </c>
      <c r="U110" s="25">
        <f t="shared" si="59"/>
        <v>0.53333333333333333</v>
      </c>
      <c r="V110" s="25">
        <f t="shared" si="60"/>
        <v>0.2</v>
      </c>
      <c r="W110" s="25">
        <f t="shared" si="61"/>
        <v>0.26705882352941174</v>
      </c>
    </row>
    <row r="111" spans="2:23" x14ac:dyDescent="0.3">
      <c r="B111" s="5" t="s">
        <v>31</v>
      </c>
      <c r="C111" s="12">
        <f>1/F108</f>
        <v>1</v>
      </c>
      <c r="D111" s="1">
        <f>1/F109</f>
        <v>2</v>
      </c>
      <c r="E111" s="1">
        <f>1/F110</f>
        <v>0.25</v>
      </c>
      <c r="F111" s="1">
        <v>1</v>
      </c>
      <c r="G111" s="9">
        <v>1</v>
      </c>
      <c r="I111" s="22" t="s">
        <v>31</v>
      </c>
      <c r="J111" s="25">
        <f>1/M108</f>
        <v>1</v>
      </c>
      <c r="K111" s="25">
        <f>1/M109</f>
        <v>2</v>
      </c>
      <c r="L111" s="25">
        <f>1/M110</f>
        <v>0.25</v>
      </c>
      <c r="M111" s="25">
        <v>1</v>
      </c>
      <c r="N111" s="25">
        <v>1</v>
      </c>
      <c r="Q111" s="22" t="s">
        <v>31</v>
      </c>
      <c r="R111" s="25">
        <f t="shared" si="56"/>
        <v>0.2</v>
      </c>
      <c r="S111" s="25">
        <f t="shared" si="57"/>
        <v>0.33333333333333331</v>
      </c>
      <c r="T111" s="25">
        <f t="shared" si="58"/>
        <v>5.8823529411764705E-2</v>
      </c>
      <c r="U111" s="25">
        <f t="shared" si="59"/>
        <v>0.13333333333333333</v>
      </c>
      <c r="V111" s="25">
        <f t="shared" si="60"/>
        <v>0.2</v>
      </c>
      <c r="W111" s="25">
        <f t="shared" si="61"/>
        <v>0.18509803921568629</v>
      </c>
    </row>
    <row r="112" spans="2:23" ht="15" thickBot="1" x14ac:dyDescent="0.35">
      <c r="B112" s="6" t="s">
        <v>32</v>
      </c>
      <c r="C112" s="13">
        <f>1/G108</f>
        <v>1</v>
      </c>
      <c r="D112" s="10">
        <f>1/G109</f>
        <v>1</v>
      </c>
      <c r="E112" s="10">
        <f>1/G110</f>
        <v>1</v>
      </c>
      <c r="F112" s="10">
        <f>1/G111</f>
        <v>1</v>
      </c>
      <c r="G112" s="11">
        <v>1</v>
      </c>
      <c r="I112" s="22" t="s">
        <v>32</v>
      </c>
      <c r="J112" s="25">
        <f>1/N108</f>
        <v>1</v>
      </c>
      <c r="K112" s="25">
        <f>1/N109</f>
        <v>1</v>
      </c>
      <c r="L112" s="25">
        <f>1/N110</f>
        <v>1</v>
      </c>
      <c r="M112" s="25">
        <f>1/N111</f>
        <v>1</v>
      </c>
      <c r="N112" s="25">
        <v>1</v>
      </c>
      <c r="Q112" s="22" t="s">
        <v>32</v>
      </c>
      <c r="R112" s="25">
        <f t="shared" si="56"/>
        <v>0.2</v>
      </c>
      <c r="S112" s="25">
        <f t="shared" si="57"/>
        <v>0.16666666666666666</v>
      </c>
      <c r="T112" s="25">
        <f t="shared" si="58"/>
        <v>0.23529411764705882</v>
      </c>
      <c r="U112" s="25">
        <f t="shared" si="59"/>
        <v>0.13333333333333333</v>
      </c>
      <c r="V112" s="25">
        <f t="shared" si="60"/>
        <v>0.2</v>
      </c>
      <c r="W112" s="25">
        <f t="shared" si="61"/>
        <v>0.18705882352941178</v>
      </c>
    </row>
    <row r="113" spans="2:23" x14ac:dyDescent="0.3">
      <c r="I113" s="22" t="s">
        <v>54</v>
      </c>
      <c r="J113" s="25">
        <f>SUM(J108:J112)</f>
        <v>5</v>
      </c>
      <c r="K113" s="25">
        <f t="shared" ref="K113:N113" si="62">SUM(K108:K112)</f>
        <v>6</v>
      </c>
      <c r="L113" s="25">
        <f t="shared" si="62"/>
        <v>4.25</v>
      </c>
      <c r="M113" s="25">
        <f t="shared" si="62"/>
        <v>7.5</v>
      </c>
      <c r="N113" s="25">
        <f t="shared" si="62"/>
        <v>5</v>
      </c>
    </row>
    <row r="114" spans="2:23" x14ac:dyDescent="0.3">
      <c r="B114" s="3" t="s">
        <v>39</v>
      </c>
    </row>
    <row r="115" spans="2:23" ht="15" thickBot="1" x14ac:dyDescent="0.35"/>
    <row r="116" spans="2:23" ht="15" thickBot="1" x14ac:dyDescent="0.35">
      <c r="B116" s="8" t="s">
        <v>23</v>
      </c>
      <c r="C116" s="22" t="s">
        <v>28</v>
      </c>
      <c r="D116" s="22" t="s">
        <v>29</v>
      </c>
      <c r="E116" s="22" t="s">
        <v>30</v>
      </c>
      <c r="F116" s="22" t="s">
        <v>31</v>
      </c>
      <c r="G116" s="22" t="s">
        <v>32</v>
      </c>
      <c r="I116" s="24" t="s">
        <v>23</v>
      </c>
      <c r="J116" s="22" t="s">
        <v>28</v>
      </c>
      <c r="K116" s="22" t="s">
        <v>29</v>
      </c>
      <c r="L116" s="22" t="s">
        <v>30</v>
      </c>
      <c r="M116" s="22" t="s">
        <v>31</v>
      </c>
      <c r="N116" s="22" t="s">
        <v>32</v>
      </c>
      <c r="Q116" s="24" t="s">
        <v>23</v>
      </c>
      <c r="R116" s="22" t="s">
        <v>28</v>
      </c>
      <c r="S116" s="22" t="s">
        <v>29</v>
      </c>
      <c r="T116" s="22" t="s">
        <v>30</v>
      </c>
      <c r="U116" s="22" t="s">
        <v>31</v>
      </c>
      <c r="V116" s="22" t="s">
        <v>32</v>
      </c>
      <c r="W116" s="22" t="s">
        <v>52</v>
      </c>
    </row>
    <row r="117" spans="2:23" x14ac:dyDescent="0.3">
      <c r="B117" s="7" t="s">
        <v>28</v>
      </c>
      <c r="C117" s="14">
        <v>1</v>
      </c>
      <c r="D117" s="15">
        <v>2</v>
      </c>
      <c r="E117" s="15">
        <v>1</v>
      </c>
      <c r="F117" s="15">
        <v>2</v>
      </c>
      <c r="G117" s="16">
        <v>1</v>
      </c>
      <c r="I117" s="22" t="s">
        <v>28</v>
      </c>
      <c r="J117" s="25">
        <v>1</v>
      </c>
      <c r="K117" s="25">
        <v>2</v>
      </c>
      <c r="L117" s="25">
        <v>1</v>
      </c>
      <c r="M117" s="25">
        <v>2</v>
      </c>
      <c r="N117" s="25">
        <v>1</v>
      </c>
      <c r="Q117" s="22" t="s">
        <v>28</v>
      </c>
      <c r="R117" s="25">
        <f>J117/$J$122</f>
        <v>0.25</v>
      </c>
      <c r="S117" s="25">
        <f>K117/$K$122</f>
        <v>0.36363636363636365</v>
      </c>
      <c r="T117" s="25">
        <f>L117/$L$122</f>
        <v>0.22222222222222221</v>
      </c>
      <c r="U117" s="25">
        <f>M117/$M$122</f>
        <v>0.25</v>
      </c>
      <c r="V117" s="25">
        <f>N117/$N$122</f>
        <v>0.2</v>
      </c>
      <c r="W117" s="25">
        <f>AVERAGE(R117:V117)</f>
        <v>0.25717171717171716</v>
      </c>
    </row>
    <row r="118" spans="2:23" x14ac:dyDescent="0.3">
      <c r="B118" s="5" t="s">
        <v>29</v>
      </c>
      <c r="C118" s="12">
        <f>1/D117</f>
        <v>0.5</v>
      </c>
      <c r="D118" s="1">
        <v>1</v>
      </c>
      <c r="E118" s="1">
        <v>1</v>
      </c>
      <c r="F118" s="1">
        <v>2</v>
      </c>
      <c r="G118" s="9">
        <v>1</v>
      </c>
      <c r="I118" s="22" t="s">
        <v>29</v>
      </c>
      <c r="J118" s="25">
        <f>1/K117</f>
        <v>0.5</v>
      </c>
      <c r="K118" s="25">
        <v>1</v>
      </c>
      <c r="L118" s="25">
        <v>1</v>
      </c>
      <c r="M118" s="25">
        <v>2</v>
      </c>
      <c r="N118" s="25">
        <v>1</v>
      </c>
      <c r="Q118" s="22" t="s">
        <v>29</v>
      </c>
      <c r="R118" s="25">
        <f t="shared" ref="R118:R121" si="63">J118/$J$122</f>
        <v>0.125</v>
      </c>
      <c r="S118" s="25">
        <f t="shared" ref="S118:S121" si="64">K118/$K$122</f>
        <v>0.18181818181818182</v>
      </c>
      <c r="T118" s="25">
        <f t="shared" ref="T118:T121" si="65">L118/$L$122</f>
        <v>0.22222222222222221</v>
      </c>
      <c r="U118" s="25">
        <f t="shared" ref="U118:U121" si="66">M118/$M$122</f>
        <v>0.25</v>
      </c>
      <c r="V118" s="25">
        <f t="shared" ref="V118:V121" si="67">N118/$N$122</f>
        <v>0.2</v>
      </c>
      <c r="W118" s="25">
        <f t="shared" ref="W118:W121" si="68">AVERAGE(R118:V118)</f>
        <v>0.19580808080808079</v>
      </c>
    </row>
    <row r="119" spans="2:23" x14ac:dyDescent="0.3">
      <c r="B119" s="5" t="s">
        <v>30</v>
      </c>
      <c r="C119" s="12">
        <f>1/E117</f>
        <v>1</v>
      </c>
      <c r="D119" s="1">
        <f>1/E118</f>
        <v>1</v>
      </c>
      <c r="E119" s="1">
        <v>1</v>
      </c>
      <c r="F119" s="1">
        <v>2</v>
      </c>
      <c r="G119" s="9">
        <v>1</v>
      </c>
      <c r="I119" s="22" t="s">
        <v>30</v>
      </c>
      <c r="J119" s="25">
        <f>1/L117</f>
        <v>1</v>
      </c>
      <c r="K119" s="25">
        <f>1/L118</f>
        <v>1</v>
      </c>
      <c r="L119" s="25">
        <v>1</v>
      </c>
      <c r="M119" s="25">
        <v>2</v>
      </c>
      <c r="N119" s="25">
        <v>1</v>
      </c>
      <c r="Q119" s="22" t="s">
        <v>30</v>
      </c>
      <c r="R119" s="25">
        <f t="shared" si="63"/>
        <v>0.25</v>
      </c>
      <c r="S119" s="25">
        <f t="shared" si="64"/>
        <v>0.18181818181818182</v>
      </c>
      <c r="T119" s="25">
        <f t="shared" si="65"/>
        <v>0.22222222222222221</v>
      </c>
      <c r="U119" s="25">
        <f t="shared" si="66"/>
        <v>0.25</v>
      </c>
      <c r="V119" s="25">
        <f t="shared" si="67"/>
        <v>0.2</v>
      </c>
      <c r="W119" s="25">
        <f t="shared" si="68"/>
        <v>0.22080808080808079</v>
      </c>
    </row>
    <row r="120" spans="2:23" x14ac:dyDescent="0.3">
      <c r="B120" s="5" t="s">
        <v>31</v>
      </c>
      <c r="C120" s="12">
        <f>1/F117</f>
        <v>0.5</v>
      </c>
      <c r="D120" s="1">
        <f>1/F118</f>
        <v>0.5</v>
      </c>
      <c r="E120" s="1">
        <f>1/F119</f>
        <v>0.5</v>
      </c>
      <c r="F120" s="1">
        <v>1</v>
      </c>
      <c r="G120" s="9">
        <v>1</v>
      </c>
      <c r="I120" s="22" t="s">
        <v>31</v>
      </c>
      <c r="J120" s="25">
        <f>1/M117</f>
        <v>0.5</v>
      </c>
      <c r="K120" s="25">
        <f>1/M118</f>
        <v>0.5</v>
      </c>
      <c r="L120" s="25">
        <f>1/M119</f>
        <v>0.5</v>
      </c>
      <c r="M120" s="25">
        <v>1</v>
      </c>
      <c r="N120" s="25">
        <v>1</v>
      </c>
      <c r="Q120" s="22" t="s">
        <v>31</v>
      </c>
      <c r="R120" s="25">
        <f t="shared" si="63"/>
        <v>0.125</v>
      </c>
      <c r="S120" s="25">
        <f t="shared" si="64"/>
        <v>9.0909090909090912E-2</v>
      </c>
      <c r="T120" s="25">
        <f t="shared" si="65"/>
        <v>0.1111111111111111</v>
      </c>
      <c r="U120" s="25">
        <f t="shared" si="66"/>
        <v>0.125</v>
      </c>
      <c r="V120" s="25">
        <f t="shared" si="67"/>
        <v>0.2</v>
      </c>
      <c r="W120" s="25">
        <f t="shared" si="68"/>
        <v>0.13040404040404038</v>
      </c>
    </row>
    <row r="121" spans="2:23" ht="15" thickBot="1" x14ac:dyDescent="0.35">
      <c r="B121" s="6" t="s">
        <v>32</v>
      </c>
      <c r="C121" s="13">
        <f>1/G117</f>
        <v>1</v>
      </c>
      <c r="D121" s="10">
        <f>1/G118</f>
        <v>1</v>
      </c>
      <c r="E121" s="10">
        <f>1/G119</f>
        <v>1</v>
      </c>
      <c r="F121" s="10">
        <f>1/G120</f>
        <v>1</v>
      </c>
      <c r="G121" s="11">
        <v>1</v>
      </c>
      <c r="I121" s="22" t="s">
        <v>32</v>
      </c>
      <c r="J121" s="25">
        <f>1/N117</f>
        <v>1</v>
      </c>
      <c r="K121" s="25">
        <f>1/N118</f>
        <v>1</v>
      </c>
      <c r="L121" s="25">
        <f>1/N119</f>
        <v>1</v>
      </c>
      <c r="M121" s="25">
        <f>1/N120</f>
        <v>1</v>
      </c>
      <c r="N121" s="25">
        <v>1</v>
      </c>
      <c r="Q121" s="22" t="s">
        <v>32</v>
      </c>
      <c r="R121" s="25">
        <f t="shared" si="63"/>
        <v>0.25</v>
      </c>
      <c r="S121" s="25">
        <f t="shared" si="64"/>
        <v>0.18181818181818182</v>
      </c>
      <c r="T121" s="25">
        <f t="shared" si="65"/>
        <v>0.22222222222222221</v>
      </c>
      <c r="U121" s="25">
        <f t="shared" si="66"/>
        <v>0.125</v>
      </c>
      <c r="V121" s="25">
        <f t="shared" si="67"/>
        <v>0.2</v>
      </c>
      <c r="W121" s="25">
        <f t="shared" si="68"/>
        <v>0.19580808080808079</v>
      </c>
    </row>
    <row r="122" spans="2:23" x14ac:dyDescent="0.3">
      <c r="I122" s="22" t="s">
        <v>54</v>
      </c>
      <c r="J122" s="25">
        <f>SUM(J117:J121)</f>
        <v>4</v>
      </c>
      <c r="K122" s="25">
        <f t="shared" ref="K122:N122" si="69">SUM(K117:K121)</f>
        <v>5.5</v>
      </c>
      <c r="L122" s="25">
        <f t="shared" si="69"/>
        <v>4.5</v>
      </c>
      <c r="M122" s="25">
        <f t="shared" si="69"/>
        <v>8</v>
      </c>
      <c r="N122" s="25">
        <f t="shared" si="69"/>
        <v>5</v>
      </c>
    </row>
    <row r="123" spans="2:23" ht="15" thickBot="1" x14ac:dyDescent="0.35"/>
    <row r="124" spans="2:23" ht="15" thickBot="1" x14ac:dyDescent="0.35">
      <c r="B124" s="8" t="s">
        <v>24</v>
      </c>
      <c r="C124" s="22" t="s">
        <v>28</v>
      </c>
      <c r="D124" s="22" t="s">
        <v>29</v>
      </c>
      <c r="E124" s="22" t="s">
        <v>30</v>
      </c>
      <c r="F124" s="22" t="s">
        <v>31</v>
      </c>
      <c r="G124" s="22" t="s">
        <v>32</v>
      </c>
      <c r="I124" s="24" t="s">
        <v>24</v>
      </c>
      <c r="J124" s="22" t="s">
        <v>28</v>
      </c>
      <c r="K124" s="22" t="s">
        <v>29</v>
      </c>
      <c r="L124" s="22" t="s">
        <v>30</v>
      </c>
      <c r="M124" s="22" t="s">
        <v>31</v>
      </c>
      <c r="N124" s="22" t="s">
        <v>32</v>
      </c>
      <c r="Q124" s="24" t="s">
        <v>24</v>
      </c>
      <c r="R124" s="22" t="s">
        <v>28</v>
      </c>
      <c r="S124" s="22" t="s">
        <v>29</v>
      </c>
      <c r="T124" s="22" t="s">
        <v>30</v>
      </c>
      <c r="U124" s="22" t="s">
        <v>31</v>
      </c>
      <c r="V124" s="22" t="s">
        <v>32</v>
      </c>
      <c r="W124" s="22" t="s">
        <v>52</v>
      </c>
    </row>
    <row r="125" spans="2:23" x14ac:dyDescent="0.3">
      <c r="B125" s="7" t="s">
        <v>28</v>
      </c>
      <c r="C125" s="14">
        <v>1</v>
      </c>
      <c r="D125" s="15">
        <v>0.5</v>
      </c>
      <c r="E125" s="15">
        <v>1</v>
      </c>
      <c r="F125" s="15">
        <v>2</v>
      </c>
      <c r="G125" s="16">
        <v>0.5</v>
      </c>
      <c r="I125" s="22" t="s">
        <v>28</v>
      </c>
      <c r="J125" s="25">
        <v>1</v>
      </c>
      <c r="K125" s="25">
        <v>0.5</v>
      </c>
      <c r="L125" s="25">
        <v>1</v>
      </c>
      <c r="M125" s="25">
        <v>2</v>
      </c>
      <c r="N125" s="25">
        <v>0.5</v>
      </c>
      <c r="Q125" s="22" t="s">
        <v>28</v>
      </c>
      <c r="R125" s="25">
        <f>J125/$J$130</f>
        <v>0.15384615384615385</v>
      </c>
      <c r="S125" s="25">
        <f>K125/$K$130</f>
        <v>9.0909090909090912E-2</v>
      </c>
      <c r="T125" s="25">
        <f>L125/$L$130</f>
        <v>0.18181818181818182</v>
      </c>
      <c r="U125" s="25">
        <f>M125/$M$130</f>
        <v>0.36363636363636365</v>
      </c>
      <c r="V125" s="25">
        <f>N125/$N$130</f>
        <v>0.1111111111111111</v>
      </c>
      <c r="W125" s="25">
        <f>AVERAGE(R125:V125)</f>
        <v>0.18026418026418028</v>
      </c>
    </row>
    <row r="126" spans="2:23" x14ac:dyDescent="0.3">
      <c r="B126" s="5" t="s">
        <v>29</v>
      </c>
      <c r="C126" s="12">
        <f>1/D125</f>
        <v>2</v>
      </c>
      <c r="D126" s="1">
        <v>1</v>
      </c>
      <c r="E126" s="1">
        <v>0.5</v>
      </c>
      <c r="F126" s="1">
        <v>1</v>
      </c>
      <c r="G126" s="9">
        <v>1</v>
      </c>
      <c r="I126" s="22" t="s">
        <v>29</v>
      </c>
      <c r="J126" s="25">
        <f>1/K125</f>
        <v>2</v>
      </c>
      <c r="K126" s="25">
        <v>1</v>
      </c>
      <c r="L126" s="25">
        <v>0.5</v>
      </c>
      <c r="M126" s="25">
        <v>1</v>
      </c>
      <c r="N126" s="25">
        <v>1</v>
      </c>
      <c r="Q126" s="22" t="s">
        <v>29</v>
      </c>
      <c r="R126" s="25">
        <f t="shared" ref="R126:R129" si="70">J126/$J$130</f>
        <v>0.30769230769230771</v>
      </c>
      <c r="S126" s="25">
        <f t="shared" ref="S126:S129" si="71">K126/$K$130</f>
        <v>0.18181818181818182</v>
      </c>
      <c r="T126" s="25">
        <f t="shared" ref="T126:T129" si="72">L126/$L$130</f>
        <v>9.0909090909090912E-2</v>
      </c>
      <c r="U126" s="25">
        <f t="shared" ref="U126:U129" si="73">M126/$M$130</f>
        <v>0.18181818181818182</v>
      </c>
      <c r="V126" s="25">
        <f t="shared" ref="V126:V129" si="74">N126/$N$130</f>
        <v>0.22222222222222221</v>
      </c>
      <c r="W126" s="25">
        <f t="shared" ref="W126:W129" si="75">AVERAGE(R126:V126)</f>
        <v>0.19689199689199691</v>
      </c>
    </row>
    <row r="127" spans="2:23" x14ac:dyDescent="0.3">
      <c r="B127" s="5" t="s">
        <v>30</v>
      </c>
      <c r="C127" s="12">
        <f>1/E125</f>
        <v>1</v>
      </c>
      <c r="D127" s="1">
        <f>1/E126</f>
        <v>2</v>
      </c>
      <c r="E127" s="1">
        <v>1</v>
      </c>
      <c r="F127" s="1">
        <v>0.5</v>
      </c>
      <c r="G127" s="9">
        <v>1</v>
      </c>
      <c r="I127" s="22" t="s">
        <v>30</v>
      </c>
      <c r="J127" s="25">
        <f>1/L125</f>
        <v>1</v>
      </c>
      <c r="K127" s="25">
        <f>1/L126</f>
        <v>2</v>
      </c>
      <c r="L127" s="25">
        <v>1</v>
      </c>
      <c r="M127" s="25">
        <v>0.5</v>
      </c>
      <c r="N127" s="25">
        <v>1</v>
      </c>
      <c r="Q127" s="22" t="s">
        <v>30</v>
      </c>
      <c r="R127" s="25">
        <f t="shared" si="70"/>
        <v>0.15384615384615385</v>
      </c>
      <c r="S127" s="25">
        <f t="shared" si="71"/>
        <v>0.36363636363636365</v>
      </c>
      <c r="T127" s="25">
        <f t="shared" si="72"/>
        <v>0.18181818181818182</v>
      </c>
      <c r="U127" s="25">
        <f t="shared" si="73"/>
        <v>9.0909090909090912E-2</v>
      </c>
      <c r="V127" s="25">
        <f t="shared" si="74"/>
        <v>0.22222222222222221</v>
      </c>
      <c r="W127" s="25">
        <f t="shared" si="75"/>
        <v>0.20248640248640251</v>
      </c>
    </row>
    <row r="128" spans="2:23" x14ac:dyDescent="0.3">
      <c r="B128" s="5" t="s">
        <v>31</v>
      </c>
      <c r="C128" s="12">
        <f>1/F125</f>
        <v>0.5</v>
      </c>
      <c r="D128" s="1">
        <f>1/F126</f>
        <v>1</v>
      </c>
      <c r="E128" s="1">
        <f>1/F127</f>
        <v>2</v>
      </c>
      <c r="F128" s="1">
        <v>1</v>
      </c>
      <c r="G128" s="9">
        <v>1</v>
      </c>
      <c r="I128" s="22" t="s">
        <v>31</v>
      </c>
      <c r="J128" s="25">
        <f>1/M125</f>
        <v>0.5</v>
      </c>
      <c r="K128" s="25">
        <f>1/M126</f>
        <v>1</v>
      </c>
      <c r="L128" s="25">
        <f>1/M127</f>
        <v>2</v>
      </c>
      <c r="M128" s="25">
        <v>1</v>
      </c>
      <c r="N128" s="25">
        <v>1</v>
      </c>
      <c r="Q128" s="22" t="s">
        <v>31</v>
      </c>
      <c r="R128" s="25">
        <f t="shared" si="70"/>
        <v>7.6923076923076927E-2</v>
      </c>
      <c r="S128" s="25">
        <f t="shared" si="71"/>
        <v>0.18181818181818182</v>
      </c>
      <c r="T128" s="25">
        <f t="shared" si="72"/>
        <v>0.36363636363636365</v>
      </c>
      <c r="U128" s="25">
        <f t="shared" si="73"/>
        <v>0.18181818181818182</v>
      </c>
      <c r="V128" s="25">
        <f t="shared" si="74"/>
        <v>0.22222222222222221</v>
      </c>
      <c r="W128" s="25">
        <f t="shared" si="75"/>
        <v>0.20528360528360529</v>
      </c>
    </row>
    <row r="129" spans="2:23" ht="15" thickBot="1" x14ac:dyDescent="0.35">
      <c r="B129" s="6" t="s">
        <v>32</v>
      </c>
      <c r="C129" s="13">
        <f>1/G125</f>
        <v>2</v>
      </c>
      <c r="D129" s="10">
        <f>1/G126</f>
        <v>1</v>
      </c>
      <c r="E129" s="10">
        <f>1/G127</f>
        <v>1</v>
      </c>
      <c r="F129" s="10">
        <f>1/G128</f>
        <v>1</v>
      </c>
      <c r="G129" s="11">
        <v>1</v>
      </c>
      <c r="I129" s="22" t="s">
        <v>32</v>
      </c>
      <c r="J129" s="25">
        <f>1/N125</f>
        <v>2</v>
      </c>
      <c r="K129" s="25">
        <f>1/N126</f>
        <v>1</v>
      </c>
      <c r="L129" s="25">
        <f>1/N127</f>
        <v>1</v>
      </c>
      <c r="M129" s="25">
        <f>1/N128</f>
        <v>1</v>
      </c>
      <c r="N129" s="25">
        <v>1</v>
      </c>
      <c r="Q129" s="22" t="s">
        <v>32</v>
      </c>
      <c r="R129" s="25">
        <f t="shared" si="70"/>
        <v>0.30769230769230771</v>
      </c>
      <c r="S129" s="25">
        <f t="shared" si="71"/>
        <v>0.18181818181818182</v>
      </c>
      <c r="T129" s="25">
        <f t="shared" si="72"/>
        <v>0.18181818181818182</v>
      </c>
      <c r="U129" s="25">
        <f t="shared" si="73"/>
        <v>0.18181818181818182</v>
      </c>
      <c r="V129" s="25">
        <f t="shared" si="74"/>
        <v>0.22222222222222221</v>
      </c>
      <c r="W129" s="25">
        <f t="shared" si="75"/>
        <v>0.21507381507381504</v>
      </c>
    </row>
    <row r="130" spans="2:23" x14ac:dyDescent="0.3">
      <c r="I130" s="22" t="s">
        <v>54</v>
      </c>
      <c r="J130" s="25">
        <f>SUM(J125:J129)</f>
        <v>6.5</v>
      </c>
      <c r="K130" s="25">
        <f t="shared" ref="K130:N130" si="76">SUM(K125:K129)</f>
        <v>5.5</v>
      </c>
      <c r="L130" s="25">
        <f t="shared" si="76"/>
        <v>5.5</v>
      </c>
      <c r="M130" s="25">
        <f t="shared" si="76"/>
        <v>5.5</v>
      </c>
      <c r="N130" s="25">
        <f t="shared" si="76"/>
        <v>4.5</v>
      </c>
      <c r="R130" s="20"/>
      <c r="S130" s="20"/>
      <c r="T130" s="20"/>
      <c r="U130" s="20"/>
      <c r="V130" s="20"/>
    </row>
    <row r="131" spans="2:23" ht="15" thickBot="1" x14ac:dyDescent="0.35"/>
    <row r="132" spans="2:23" ht="15" thickBot="1" x14ac:dyDescent="0.35">
      <c r="B132" s="8" t="s">
        <v>25</v>
      </c>
      <c r="C132" s="22" t="s">
        <v>28</v>
      </c>
      <c r="D132" s="22" t="s">
        <v>29</v>
      </c>
      <c r="E132" s="22" t="s">
        <v>30</v>
      </c>
      <c r="F132" s="22" t="s">
        <v>31</v>
      </c>
      <c r="G132" s="22" t="s">
        <v>32</v>
      </c>
      <c r="I132" s="24" t="s">
        <v>25</v>
      </c>
      <c r="J132" s="22" t="s">
        <v>28</v>
      </c>
      <c r="K132" s="22" t="s">
        <v>29</v>
      </c>
      <c r="L132" s="22" t="s">
        <v>30</v>
      </c>
      <c r="M132" s="22" t="s">
        <v>31</v>
      </c>
      <c r="N132" s="22" t="s">
        <v>32</v>
      </c>
      <c r="Q132" s="24" t="s">
        <v>25</v>
      </c>
      <c r="R132" s="22" t="s">
        <v>28</v>
      </c>
      <c r="S132" s="22" t="s">
        <v>29</v>
      </c>
      <c r="T132" s="22" t="s">
        <v>30</v>
      </c>
      <c r="U132" s="22" t="s">
        <v>31</v>
      </c>
      <c r="V132" s="22" t="s">
        <v>32</v>
      </c>
      <c r="W132" s="22" t="s">
        <v>52</v>
      </c>
    </row>
    <row r="133" spans="2:23" x14ac:dyDescent="0.3">
      <c r="B133" s="7" t="s">
        <v>28</v>
      </c>
      <c r="C133" s="14">
        <v>1</v>
      </c>
      <c r="D133" s="15">
        <v>3</v>
      </c>
      <c r="E133" s="15">
        <v>0.5</v>
      </c>
      <c r="F133" s="15">
        <v>0.5</v>
      </c>
      <c r="G133" s="16">
        <v>1</v>
      </c>
      <c r="I133" s="22" t="s">
        <v>28</v>
      </c>
      <c r="J133" s="25">
        <v>1</v>
      </c>
      <c r="K133" s="25">
        <v>3</v>
      </c>
      <c r="L133" s="25">
        <v>0.5</v>
      </c>
      <c r="M133" s="25">
        <v>0.5</v>
      </c>
      <c r="N133" s="25">
        <v>1</v>
      </c>
      <c r="Q133" s="22" t="s">
        <v>28</v>
      </c>
      <c r="R133" s="25">
        <f>J133/$J$138</f>
        <v>0.15789473684210528</v>
      </c>
      <c r="S133" s="25">
        <f>K133/$K$138</f>
        <v>0.5</v>
      </c>
      <c r="T133" s="25">
        <f>L133/$L$138</f>
        <v>7.6923076923076927E-2</v>
      </c>
      <c r="U133" s="25">
        <f>M133/$M$138</f>
        <v>0.1</v>
      </c>
      <c r="V133" s="25">
        <f>N133/$N$138</f>
        <v>0.2</v>
      </c>
      <c r="W133" s="25">
        <f>AVERAGE(R133:V133)</f>
        <v>0.20696356275303646</v>
      </c>
    </row>
    <row r="134" spans="2:23" x14ac:dyDescent="0.3">
      <c r="B134" s="5" t="s">
        <v>29</v>
      </c>
      <c r="C134" s="12">
        <f>1/D133</f>
        <v>0.33333333333333331</v>
      </c>
      <c r="D134" s="1">
        <v>1</v>
      </c>
      <c r="E134" s="1">
        <v>2</v>
      </c>
      <c r="F134" s="1">
        <v>2</v>
      </c>
      <c r="G134" s="9">
        <v>1</v>
      </c>
      <c r="I134" s="22" t="s">
        <v>29</v>
      </c>
      <c r="J134" s="25">
        <f>1/K133</f>
        <v>0.33333333333333331</v>
      </c>
      <c r="K134" s="25">
        <v>1</v>
      </c>
      <c r="L134" s="25">
        <v>2</v>
      </c>
      <c r="M134" s="25">
        <v>2</v>
      </c>
      <c r="N134" s="25">
        <v>1</v>
      </c>
      <c r="Q134" s="22" t="s">
        <v>29</v>
      </c>
      <c r="R134" s="25">
        <f t="shared" ref="R134:R137" si="77">J134/$J$138</f>
        <v>5.2631578947368418E-2</v>
      </c>
      <c r="S134" s="25">
        <f t="shared" ref="S134:S137" si="78">K134/$K$138</f>
        <v>0.16666666666666666</v>
      </c>
      <c r="T134" s="25">
        <f t="shared" ref="T134:T137" si="79">L134/$L$138</f>
        <v>0.30769230769230771</v>
      </c>
      <c r="U134" s="25">
        <f t="shared" ref="U134:U137" si="80">M134/$M$138</f>
        <v>0.4</v>
      </c>
      <c r="V134" s="25">
        <f t="shared" ref="V134:V137" si="81">N134/$N$138</f>
        <v>0.2</v>
      </c>
      <c r="W134" s="25">
        <f t="shared" ref="W134:W137" si="82">AVERAGE(R134:V134)</f>
        <v>0.22539811066126858</v>
      </c>
    </row>
    <row r="135" spans="2:23" x14ac:dyDescent="0.3">
      <c r="B135" s="5" t="s">
        <v>30</v>
      </c>
      <c r="C135" s="12">
        <f>1/E133</f>
        <v>2</v>
      </c>
      <c r="D135" s="1">
        <f>1/E134</f>
        <v>0.5</v>
      </c>
      <c r="E135" s="1">
        <v>1</v>
      </c>
      <c r="F135" s="1">
        <v>0.5</v>
      </c>
      <c r="G135" s="9">
        <v>1</v>
      </c>
      <c r="I135" s="22" t="s">
        <v>30</v>
      </c>
      <c r="J135" s="25">
        <f>1/L133</f>
        <v>2</v>
      </c>
      <c r="K135" s="25">
        <f>1/L134</f>
        <v>0.5</v>
      </c>
      <c r="L135" s="25">
        <v>1</v>
      </c>
      <c r="M135" s="25">
        <v>0.5</v>
      </c>
      <c r="N135" s="25">
        <v>1</v>
      </c>
      <c r="Q135" s="22" t="s">
        <v>30</v>
      </c>
      <c r="R135" s="25">
        <f t="shared" si="77"/>
        <v>0.31578947368421056</v>
      </c>
      <c r="S135" s="25">
        <f t="shared" si="78"/>
        <v>8.3333333333333329E-2</v>
      </c>
      <c r="T135" s="25">
        <f t="shared" si="79"/>
        <v>0.15384615384615385</v>
      </c>
      <c r="U135" s="25">
        <f t="shared" si="80"/>
        <v>0.1</v>
      </c>
      <c r="V135" s="25">
        <f t="shared" si="81"/>
        <v>0.2</v>
      </c>
      <c r="W135" s="25">
        <f t="shared" si="82"/>
        <v>0.17059379217273954</v>
      </c>
    </row>
    <row r="136" spans="2:23" x14ac:dyDescent="0.3">
      <c r="B136" s="5" t="s">
        <v>31</v>
      </c>
      <c r="C136" s="12">
        <f>1/F133</f>
        <v>2</v>
      </c>
      <c r="D136" s="1">
        <f>1/F134</f>
        <v>0.5</v>
      </c>
      <c r="E136" s="1">
        <f>1/F135</f>
        <v>2</v>
      </c>
      <c r="F136" s="1">
        <v>1</v>
      </c>
      <c r="G136" s="9">
        <v>1</v>
      </c>
      <c r="I136" s="22" t="s">
        <v>31</v>
      </c>
      <c r="J136" s="25">
        <f>1/M133</f>
        <v>2</v>
      </c>
      <c r="K136" s="25">
        <f>1/M134</f>
        <v>0.5</v>
      </c>
      <c r="L136" s="25">
        <f>1/M135</f>
        <v>2</v>
      </c>
      <c r="M136" s="25">
        <v>1</v>
      </c>
      <c r="N136" s="25">
        <v>1</v>
      </c>
      <c r="Q136" s="22" t="s">
        <v>31</v>
      </c>
      <c r="R136" s="25">
        <f t="shared" si="77"/>
        <v>0.31578947368421056</v>
      </c>
      <c r="S136" s="25">
        <f t="shared" si="78"/>
        <v>8.3333333333333329E-2</v>
      </c>
      <c r="T136" s="25">
        <f t="shared" si="79"/>
        <v>0.30769230769230771</v>
      </c>
      <c r="U136" s="25">
        <f t="shared" si="80"/>
        <v>0.2</v>
      </c>
      <c r="V136" s="25">
        <f t="shared" si="81"/>
        <v>0.2</v>
      </c>
      <c r="W136" s="25">
        <f t="shared" si="82"/>
        <v>0.2213630229419703</v>
      </c>
    </row>
    <row r="137" spans="2:23" ht="15" thickBot="1" x14ac:dyDescent="0.35">
      <c r="B137" s="6" t="s">
        <v>32</v>
      </c>
      <c r="C137" s="13">
        <f>1/G133</f>
        <v>1</v>
      </c>
      <c r="D137" s="10">
        <f>1/G134</f>
        <v>1</v>
      </c>
      <c r="E137" s="10">
        <f>1/G135</f>
        <v>1</v>
      </c>
      <c r="F137" s="10">
        <f>1/G136</f>
        <v>1</v>
      </c>
      <c r="G137" s="11">
        <v>1</v>
      </c>
      <c r="I137" s="22" t="s">
        <v>32</v>
      </c>
      <c r="J137" s="25">
        <f>1/N133</f>
        <v>1</v>
      </c>
      <c r="K137" s="25">
        <f>1/N134</f>
        <v>1</v>
      </c>
      <c r="L137" s="25">
        <f>1/N135</f>
        <v>1</v>
      </c>
      <c r="M137" s="25">
        <f>1/N136</f>
        <v>1</v>
      </c>
      <c r="N137" s="25">
        <v>1</v>
      </c>
      <c r="Q137" s="22" t="s">
        <v>32</v>
      </c>
      <c r="R137" s="25">
        <f t="shared" si="77"/>
        <v>0.15789473684210528</v>
      </c>
      <c r="S137" s="25">
        <f t="shared" si="78"/>
        <v>0.16666666666666666</v>
      </c>
      <c r="T137" s="25">
        <f t="shared" si="79"/>
        <v>0.15384615384615385</v>
      </c>
      <c r="U137" s="25">
        <f t="shared" si="80"/>
        <v>0.2</v>
      </c>
      <c r="V137" s="25">
        <f t="shared" si="81"/>
        <v>0.2</v>
      </c>
      <c r="W137" s="25">
        <f t="shared" si="82"/>
        <v>0.17568151147098515</v>
      </c>
    </row>
    <row r="138" spans="2:23" x14ac:dyDescent="0.3">
      <c r="I138" s="22" t="s">
        <v>54</v>
      </c>
      <c r="J138" s="25">
        <f>SUM(J133:J137)</f>
        <v>6.333333333333333</v>
      </c>
      <c r="K138" s="25">
        <f t="shared" ref="K138:N138" si="83">SUM(K133:K137)</f>
        <v>6</v>
      </c>
      <c r="L138" s="25">
        <f t="shared" si="83"/>
        <v>6.5</v>
      </c>
      <c r="M138" s="25">
        <f t="shared" si="83"/>
        <v>5</v>
      </c>
      <c r="N138" s="25">
        <f t="shared" si="83"/>
        <v>5</v>
      </c>
    </row>
    <row r="141" spans="2:23" x14ac:dyDescent="0.3">
      <c r="B141" s="3" t="s">
        <v>40</v>
      </c>
    </row>
    <row r="142" spans="2:23" ht="15" thickBot="1" x14ac:dyDescent="0.35"/>
    <row r="143" spans="2:23" ht="15" thickBot="1" x14ac:dyDescent="0.35">
      <c r="B143" s="8" t="s">
        <v>26</v>
      </c>
      <c r="C143" s="22" t="s">
        <v>28</v>
      </c>
      <c r="D143" s="22" t="s">
        <v>29</v>
      </c>
      <c r="E143" s="22" t="s">
        <v>30</v>
      </c>
      <c r="F143" s="22" t="s">
        <v>31</v>
      </c>
      <c r="G143" s="22" t="s">
        <v>32</v>
      </c>
      <c r="I143" s="24" t="s">
        <v>26</v>
      </c>
      <c r="J143" s="22" t="s">
        <v>28</v>
      </c>
      <c r="K143" s="22" t="s">
        <v>29</v>
      </c>
      <c r="L143" s="22" t="s">
        <v>30</v>
      </c>
      <c r="M143" s="22" t="s">
        <v>31</v>
      </c>
      <c r="N143" s="22" t="s">
        <v>32</v>
      </c>
      <c r="Q143" s="24" t="s">
        <v>26</v>
      </c>
      <c r="R143" s="22" t="s">
        <v>28</v>
      </c>
      <c r="S143" s="22" t="s">
        <v>29</v>
      </c>
      <c r="T143" s="22" t="s">
        <v>30</v>
      </c>
      <c r="U143" s="22" t="s">
        <v>31</v>
      </c>
      <c r="V143" s="22" t="s">
        <v>32</v>
      </c>
      <c r="W143" s="22" t="s">
        <v>52</v>
      </c>
    </row>
    <row r="144" spans="2:23" x14ac:dyDescent="0.3">
      <c r="B144" s="7" t="s">
        <v>28</v>
      </c>
      <c r="C144" s="14">
        <v>1</v>
      </c>
      <c r="D144" s="15">
        <v>3</v>
      </c>
      <c r="E144" s="15">
        <v>1</v>
      </c>
      <c r="F144" s="15">
        <v>2</v>
      </c>
      <c r="G144" s="16">
        <v>4</v>
      </c>
      <c r="I144" s="22" t="s">
        <v>28</v>
      </c>
      <c r="J144" s="25">
        <v>1</v>
      </c>
      <c r="K144" s="25">
        <v>3</v>
      </c>
      <c r="L144" s="25">
        <v>1</v>
      </c>
      <c r="M144" s="25">
        <v>2</v>
      </c>
      <c r="N144" s="25">
        <v>4</v>
      </c>
      <c r="Q144" s="22" t="s">
        <v>28</v>
      </c>
      <c r="R144" s="25">
        <f>J144/$J$149</f>
        <v>0.32432432432432434</v>
      </c>
      <c r="S144" s="25">
        <f>K144/$K$149</f>
        <v>0.5</v>
      </c>
      <c r="T144" s="25">
        <f>L144/$L$149</f>
        <v>0.19047619047619047</v>
      </c>
      <c r="U144" s="25">
        <f>M144/$M$149</f>
        <v>0.2</v>
      </c>
      <c r="V144" s="25">
        <f>N144/$N$149</f>
        <v>0.5</v>
      </c>
      <c r="W144" s="25">
        <f>AVERAGE(R144:V144)</f>
        <v>0.34296010296010293</v>
      </c>
    </row>
    <row r="145" spans="2:23" x14ac:dyDescent="0.3">
      <c r="B145" s="5" t="s">
        <v>29</v>
      </c>
      <c r="C145" s="12">
        <f>1/D144</f>
        <v>0.33333333333333331</v>
      </c>
      <c r="D145" s="1">
        <v>1</v>
      </c>
      <c r="E145" s="1">
        <v>2</v>
      </c>
      <c r="F145" s="1">
        <v>2</v>
      </c>
      <c r="G145" s="9">
        <v>1</v>
      </c>
      <c r="I145" s="22" t="s">
        <v>29</v>
      </c>
      <c r="J145" s="25">
        <f>1/K144</f>
        <v>0.33333333333333331</v>
      </c>
      <c r="K145" s="25">
        <v>1</v>
      </c>
      <c r="L145" s="25">
        <v>2</v>
      </c>
      <c r="M145" s="25">
        <v>2</v>
      </c>
      <c r="N145" s="25">
        <v>1</v>
      </c>
      <c r="Q145" s="22" t="s">
        <v>29</v>
      </c>
      <c r="R145" s="25">
        <f t="shared" ref="R145:R148" si="84">J145/$J$149</f>
        <v>0.10810810810810811</v>
      </c>
      <c r="S145" s="25">
        <f t="shared" ref="S145:S148" si="85">K145/$K$149</f>
        <v>0.16666666666666666</v>
      </c>
      <c r="T145" s="25">
        <f t="shared" ref="T145:T148" si="86">L145/$L$149</f>
        <v>0.38095238095238093</v>
      </c>
      <c r="U145" s="25">
        <f t="shared" ref="U145:U148" si="87">M145/$M$149</f>
        <v>0.2</v>
      </c>
      <c r="V145" s="25">
        <f t="shared" ref="V145:V148" si="88">N145/$N$149</f>
        <v>0.125</v>
      </c>
      <c r="W145" s="25">
        <f t="shared" ref="W145:W148" si="89">AVERAGE(R145:V145)</f>
        <v>0.19614543114543115</v>
      </c>
    </row>
    <row r="146" spans="2:23" x14ac:dyDescent="0.3">
      <c r="B146" s="5" t="s">
        <v>30</v>
      </c>
      <c r="C146" s="12">
        <f>1/E144</f>
        <v>1</v>
      </c>
      <c r="D146" s="1">
        <f>1/E145</f>
        <v>0.5</v>
      </c>
      <c r="E146" s="1">
        <v>1</v>
      </c>
      <c r="F146" s="1">
        <v>4</v>
      </c>
      <c r="G146" s="9">
        <v>1</v>
      </c>
      <c r="I146" s="22" t="s">
        <v>30</v>
      </c>
      <c r="J146" s="25">
        <f>1/L144</f>
        <v>1</v>
      </c>
      <c r="K146" s="25">
        <f>1/L145</f>
        <v>0.5</v>
      </c>
      <c r="L146" s="25">
        <v>1</v>
      </c>
      <c r="M146" s="25">
        <v>4</v>
      </c>
      <c r="N146" s="25">
        <v>1</v>
      </c>
      <c r="Q146" s="22" t="s">
        <v>30</v>
      </c>
      <c r="R146" s="25">
        <f t="shared" si="84"/>
        <v>0.32432432432432434</v>
      </c>
      <c r="S146" s="25">
        <f t="shared" si="85"/>
        <v>8.3333333333333329E-2</v>
      </c>
      <c r="T146" s="25">
        <f t="shared" si="86"/>
        <v>0.19047619047619047</v>
      </c>
      <c r="U146" s="25">
        <f t="shared" si="87"/>
        <v>0.4</v>
      </c>
      <c r="V146" s="25">
        <f t="shared" si="88"/>
        <v>0.125</v>
      </c>
      <c r="W146" s="25">
        <f t="shared" si="89"/>
        <v>0.22462676962676964</v>
      </c>
    </row>
    <row r="147" spans="2:23" x14ac:dyDescent="0.3">
      <c r="B147" s="5" t="s">
        <v>31</v>
      </c>
      <c r="C147" s="12">
        <f>1/F144</f>
        <v>0.5</v>
      </c>
      <c r="D147" s="1">
        <f>1/F145</f>
        <v>0.5</v>
      </c>
      <c r="E147" s="1">
        <f>1/F146</f>
        <v>0.25</v>
      </c>
      <c r="F147" s="1">
        <v>1</v>
      </c>
      <c r="G147" s="9">
        <v>1</v>
      </c>
      <c r="I147" s="22" t="s">
        <v>31</v>
      </c>
      <c r="J147" s="25">
        <f>1/M144</f>
        <v>0.5</v>
      </c>
      <c r="K147" s="25">
        <f>1/M145</f>
        <v>0.5</v>
      </c>
      <c r="L147" s="25">
        <f>1/M146</f>
        <v>0.25</v>
      </c>
      <c r="M147" s="25">
        <v>1</v>
      </c>
      <c r="N147" s="25">
        <v>1</v>
      </c>
      <c r="Q147" s="22" t="s">
        <v>31</v>
      </c>
      <c r="R147" s="25">
        <f t="shared" si="84"/>
        <v>0.16216216216216217</v>
      </c>
      <c r="S147" s="25">
        <f t="shared" si="85"/>
        <v>8.3333333333333329E-2</v>
      </c>
      <c r="T147" s="25">
        <f t="shared" si="86"/>
        <v>4.7619047619047616E-2</v>
      </c>
      <c r="U147" s="25">
        <f t="shared" si="87"/>
        <v>0.1</v>
      </c>
      <c r="V147" s="25">
        <f t="shared" si="88"/>
        <v>0.125</v>
      </c>
      <c r="W147" s="25">
        <f t="shared" si="89"/>
        <v>0.10362290862290861</v>
      </c>
    </row>
    <row r="148" spans="2:23" ht="15" thickBot="1" x14ac:dyDescent="0.35">
      <c r="B148" s="6" t="s">
        <v>32</v>
      </c>
      <c r="C148" s="13">
        <f>1/G144</f>
        <v>0.25</v>
      </c>
      <c r="D148" s="10">
        <f>1/G145</f>
        <v>1</v>
      </c>
      <c r="E148" s="10">
        <f>1/G146</f>
        <v>1</v>
      </c>
      <c r="F148" s="10">
        <f>1/G147</f>
        <v>1</v>
      </c>
      <c r="G148" s="11">
        <v>1</v>
      </c>
      <c r="I148" s="22" t="s">
        <v>32</v>
      </c>
      <c r="J148" s="25">
        <f>1/N144</f>
        <v>0.25</v>
      </c>
      <c r="K148" s="25">
        <f>1/N145</f>
        <v>1</v>
      </c>
      <c r="L148" s="25">
        <f>1/N146</f>
        <v>1</v>
      </c>
      <c r="M148" s="25">
        <f>1/N147</f>
        <v>1</v>
      </c>
      <c r="N148" s="25">
        <v>1</v>
      </c>
      <c r="Q148" s="22" t="s">
        <v>32</v>
      </c>
      <c r="R148" s="25">
        <f t="shared" si="84"/>
        <v>8.1081081081081086E-2</v>
      </c>
      <c r="S148" s="25">
        <f t="shared" si="85"/>
        <v>0.16666666666666666</v>
      </c>
      <c r="T148" s="25">
        <f t="shared" si="86"/>
        <v>0.19047619047619047</v>
      </c>
      <c r="U148" s="25">
        <f t="shared" si="87"/>
        <v>0.1</v>
      </c>
      <c r="V148" s="25">
        <f t="shared" si="88"/>
        <v>0.125</v>
      </c>
      <c r="W148" s="25">
        <f t="shared" si="89"/>
        <v>0.13264478764478765</v>
      </c>
    </row>
    <row r="149" spans="2:23" x14ac:dyDescent="0.3">
      <c r="I149" s="22" t="s">
        <v>54</v>
      </c>
      <c r="J149" s="25">
        <f>SUM(J144:J148)</f>
        <v>3.083333333333333</v>
      </c>
      <c r="K149" s="25">
        <f t="shared" ref="K149:N149" si="90">SUM(K144:K148)</f>
        <v>6</v>
      </c>
      <c r="L149" s="25">
        <f t="shared" si="90"/>
        <v>5.25</v>
      </c>
      <c r="M149" s="25">
        <f t="shared" si="90"/>
        <v>10</v>
      </c>
      <c r="N149" s="25">
        <f t="shared" si="90"/>
        <v>8</v>
      </c>
      <c r="R149" s="20"/>
      <c r="S149" s="20"/>
      <c r="T149" s="20"/>
      <c r="U149" s="20"/>
      <c r="V149" s="20"/>
    </row>
    <row r="150" spans="2:23" ht="15" thickBot="1" x14ac:dyDescent="0.35">
      <c r="J150" s="20"/>
      <c r="K150" s="20"/>
      <c r="L150" s="20"/>
      <c r="M150" s="20"/>
      <c r="N150" s="20"/>
      <c r="R150" s="20"/>
      <c r="S150" s="20"/>
      <c r="T150" s="20"/>
      <c r="U150" s="20"/>
      <c r="V150" s="20"/>
    </row>
    <row r="151" spans="2:23" ht="15" thickBot="1" x14ac:dyDescent="0.35">
      <c r="B151" s="8" t="s">
        <v>27</v>
      </c>
      <c r="C151" s="22" t="s">
        <v>28</v>
      </c>
      <c r="D151" s="22" t="s">
        <v>29</v>
      </c>
      <c r="E151" s="22" t="s">
        <v>30</v>
      </c>
      <c r="F151" s="22" t="s">
        <v>31</v>
      </c>
      <c r="G151" s="22" t="s">
        <v>32</v>
      </c>
      <c r="I151" s="24" t="s">
        <v>27</v>
      </c>
      <c r="J151" s="25" t="s">
        <v>28</v>
      </c>
      <c r="K151" s="25" t="s">
        <v>29</v>
      </c>
      <c r="L151" s="25" t="s">
        <v>30</v>
      </c>
      <c r="M151" s="25" t="s">
        <v>31</v>
      </c>
      <c r="N151" s="25" t="s">
        <v>32</v>
      </c>
      <c r="Q151" s="24" t="s">
        <v>27</v>
      </c>
      <c r="R151" s="25" t="s">
        <v>28</v>
      </c>
      <c r="S151" s="25" t="s">
        <v>29</v>
      </c>
      <c r="T151" s="25" t="s">
        <v>30</v>
      </c>
      <c r="U151" s="25" t="s">
        <v>31</v>
      </c>
      <c r="V151" s="25" t="s">
        <v>32</v>
      </c>
      <c r="W151" s="25" t="s">
        <v>52</v>
      </c>
    </row>
    <row r="152" spans="2:23" x14ac:dyDescent="0.3">
      <c r="B152" s="7" t="s">
        <v>28</v>
      </c>
      <c r="C152" s="14">
        <v>1</v>
      </c>
      <c r="D152" s="15">
        <v>3</v>
      </c>
      <c r="E152" s="15">
        <v>1</v>
      </c>
      <c r="F152" s="15">
        <v>2</v>
      </c>
      <c r="G152" s="16">
        <v>0.5</v>
      </c>
      <c r="I152" s="22" t="s">
        <v>28</v>
      </c>
      <c r="J152" s="25">
        <v>1</v>
      </c>
      <c r="K152" s="25">
        <v>3</v>
      </c>
      <c r="L152" s="25">
        <v>1</v>
      </c>
      <c r="M152" s="25">
        <v>2</v>
      </c>
      <c r="N152" s="25">
        <v>0.5</v>
      </c>
      <c r="Q152" s="22" t="s">
        <v>28</v>
      </c>
      <c r="R152" s="25">
        <f>J152/$J$157</f>
        <v>0.20689655172413796</v>
      </c>
      <c r="S152" s="25">
        <f>K152/$K$157</f>
        <v>0.45000000000000007</v>
      </c>
      <c r="T152" s="25">
        <f>L152/$L$157</f>
        <v>0.13793103448275862</v>
      </c>
      <c r="U152" s="25">
        <f>M152/$M$157</f>
        <v>0.16666666666666666</v>
      </c>
      <c r="V152" s="25">
        <f>N152/$N$157</f>
        <v>0.16666666666666666</v>
      </c>
      <c r="W152" s="25">
        <f>AVERAGE(R152:V152)</f>
        <v>0.22563218390804601</v>
      </c>
    </row>
    <row r="153" spans="2:23" x14ac:dyDescent="0.3">
      <c r="B153" s="5" t="s">
        <v>29</v>
      </c>
      <c r="C153" s="12">
        <f>1/D152</f>
        <v>0.33333333333333331</v>
      </c>
      <c r="D153" s="1">
        <v>1</v>
      </c>
      <c r="E153" s="1">
        <v>3</v>
      </c>
      <c r="F153" s="1">
        <v>3</v>
      </c>
      <c r="G153" s="9">
        <v>0.5</v>
      </c>
      <c r="I153" s="22" t="s">
        <v>29</v>
      </c>
      <c r="J153" s="25">
        <f>1/K152</f>
        <v>0.33333333333333331</v>
      </c>
      <c r="K153" s="25">
        <v>1</v>
      </c>
      <c r="L153" s="25">
        <v>3</v>
      </c>
      <c r="M153" s="25">
        <v>3</v>
      </c>
      <c r="N153" s="25">
        <v>0.5</v>
      </c>
      <c r="Q153" s="22" t="s">
        <v>29</v>
      </c>
      <c r="R153" s="25">
        <f t="shared" ref="R153:R156" si="91">J153/$J$157</f>
        <v>6.8965517241379309E-2</v>
      </c>
      <c r="S153" s="25">
        <f t="shared" ref="S153:S156" si="92">K153/$K$157</f>
        <v>0.15000000000000002</v>
      </c>
      <c r="T153" s="25">
        <f t="shared" ref="T153:T156" si="93">L153/$L$157</f>
        <v>0.41379310344827586</v>
      </c>
      <c r="U153" s="25">
        <f t="shared" ref="U153:U156" si="94">M153/$M$157</f>
        <v>0.25</v>
      </c>
      <c r="V153" s="25">
        <f t="shared" ref="V153:V156" si="95">N153/$N$157</f>
        <v>0.16666666666666666</v>
      </c>
      <c r="W153" s="25">
        <f t="shared" ref="W153:W156" si="96">AVERAGE(R153:V153)</f>
        <v>0.20988505747126437</v>
      </c>
    </row>
    <row r="154" spans="2:23" x14ac:dyDescent="0.3">
      <c r="B154" s="5" t="s">
        <v>30</v>
      </c>
      <c r="C154" s="12">
        <f>1/E152</f>
        <v>1</v>
      </c>
      <c r="D154" s="1">
        <f>1/E153</f>
        <v>0.33333333333333331</v>
      </c>
      <c r="E154" s="1">
        <v>1</v>
      </c>
      <c r="F154" s="1">
        <v>4</v>
      </c>
      <c r="G154" s="9">
        <v>0.5</v>
      </c>
      <c r="I154" s="22" t="s">
        <v>30</v>
      </c>
      <c r="J154" s="25">
        <f>1/L152</f>
        <v>1</v>
      </c>
      <c r="K154" s="25">
        <f>1/L153</f>
        <v>0.33333333333333331</v>
      </c>
      <c r="L154" s="25">
        <v>1</v>
      </c>
      <c r="M154" s="25">
        <v>4</v>
      </c>
      <c r="N154" s="25">
        <v>0.5</v>
      </c>
      <c r="Q154" s="22" t="s">
        <v>30</v>
      </c>
      <c r="R154" s="25">
        <f t="shared" si="91"/>
        <v>0.20689655172413796</v>
      </c>
      <c r="S154" s="25">
        <f t="shared" si="92"/>
        <v>0.05</v>
      </c>
      <c r="T154" s="25">
        <f t="shared" si="93"/>
        <v>0.13793103448275862</v>
      </c>
      <c r="U154" s="25">
        <f t="shared" si="94"/>
        <v>0.33333333333333331</v>
      </c>
      <c r="V154" s="25">
        <f t="shared" si="95"/>
        <v>0.16666666666666666</v>
      </c>
      <c r="W154" s="25">
        <f t="shared" si="96"/>
        <v>0.1789655172413793</v>
      </c>
    </row>
    <row r="155" spans="2:23" x14ac:dyDescent="0.3">
      <c r="B155" s="5" t="s">
        <v>31</v>
      </c>
      <c r="C155" s="12">
        <f>1/F152</f>
        <v>0.5</v>
      </c>
      <c r="D155" s="1">
        <f>1/F153</f>
        <v>0.33333333333333331</v>
      </c>
      <c r="E155" s="1">
        <f>1/F154</f>
        <v>0.25</v>
      </c>
      <c r="F155" s="1">
        <v>1</v>
      </c>
      <c r="G155" s="9">
        <v>0.5</v>
      </c>
      <c r="I155" s="22" t="s">
        <v>31</v>
      </c>
      <c r="J155" s="25">
        <f>1/M152</f>
        <v>0.5</v>
      </c>
      <c r="K155" s="25">
        <f>1/M153</f>
        <v>0.33333333333333331</v>
      </c>
      <c r="L155" s="25">
        <f>1/M154</f>
        <v>0.25</v>
      </c>
      <c r="M155" s="25">
        <v>1</v>
      </c>
      <c r="N155" s="25">
        <v>0.5</v>
      </c>
      <c r="Q155" s="22" t="s">
        <v>31</v>
      </c>
      <c r="R155" s="25">
        <f t="shared" si="91"/>
        <v>0.10344827586206898</v>
      </c>
      <c r="S155" s="25">
        <f t="shared" si="92"/>
        <v>0.05</v>
      </c>
      <c r="T155" s="25">
        <f t="shared" si="93"/>
        <v>3.4482758620689655E-2</v>
      </c>
      <c r="U155" s="25">
        <f t="shared" si="94"/>
        <v>8.3333333333333329E-2</v>
      </c>
      <c r="V155" s="25">
        <f t="shared" si="95"/>
        <v>0.16666666666666666</v>
      </c>
      <c r="W155" s="25">
        <f t="shared" si="96"/>
        <v>8.7586206896551722E-2</v>
      </c>
    </row>
    <row r="156" spans="2:23" ht="15" thickBot="1" x14ac:dyDescent="0.35">
      <c r="B156" s="6" t="s">
        <v>32</v>
      </c>
      <c r="C156" s="13">
        <f>1/G152</f>
        <v>2</v>
      </c>
      <c r="D156" s="10">
        <f>1/G153</f>
        <v>2</v>
      </c>
      <c r="E156" s="10">
        <f>1/G154</f>
        <v>2</v>
      </c>
      <c r="F156" s="10">
        <f>1/G155</f>
        <v>2</v>
      </c>
      <c r="G156" s="11">
        <v>1</v>
      </c>
      <c r="I156" s="22" t="s">
        <v>32</v>
      </c>
      <c r="J156" s="25">
        <f>1/N152</f>
        <v>2</v>
      </c>
      <c r="K156" s="25">
        <f>1/N153</f>
        <v>2</v>
      </c>
      <c r="L156" s="25">
        <f>1/N154</f>
        <v>2</v>
      </c>
      <c r="M156" s="25">
        <f>1/N155</f>
        <v>2</v>
      </c>
      <c r="N156" s="25">
        <v>1</v>
      </c>
      <c r="Q156" s="22" t="s">
        <v>32</v>
      </c>
      <c r="R156" s="25">
        <f t="shared" si="91"/>
        <v>0.41379310344827591</v>
      </c>
      <c r="S156" s="25">
        <f t="shared" si="92"/>
        <v>0.30000000000000004</v>
      </c>
      <c r="T156" s="25">
        <f t="shared" si="93"/>
        <v>0.27586206896551724</v>
      </c>
      <c r="U156" s="25">
        <f t="shared" si="94"/>
        <v>0.16666666666666666</v>
      </c>
      <c r="V156" s="25">
        <f t="shared" si="95"/>
        <v>0.33333333333333331</v>
      </c>
      <c r="W156" s="25">
        <f t="shared" si="96"/>
        <v>0.29793103448275865</v>
      </c>
    </row>
    <row r="157" spans="2:23" x14ac:dyDescent="0.3">
      <c r="I157" s="22" t="s">
        <v>54</v>
      </c>
      <c r="J157" s="25">
        <f>SUM(J152:J156)</f>
        <v>4.833333333333333</v>
      </c>
      <c r="K157" s="25">
        <f t="shared" ref="K157:N157" si="97">SUM(K152:K156)</f>
        <v>6.6666666666666661</v>
      </c>
      <c r="L157" s="25">
        <f t="shared" si="97"/>
        <v>7.25</v>
      </c>
      <c r="M157" s="25">
        <f t="shared" si="97"/>
        <v>12</v>
      </c>
      <c r="N157" s="25">
        <f t="shared" si="97"/>
        <v>3</v>
      </c>
      <c r="R157" s="20"/>
      <c r="S157" s="20"/>
      <c r="T157" s="20"/>
      <c r="U157" s="20"/>
      <c r="V157" s="20"/>
    </row>
    <row r="158" spans="2:23" ht="15" thickBot="1" x14ac:dyDescent="0.35">
      <c r="R158" s="20"/>
      <c r="S158" s="20"/>
      <c r="T158" s="20"/>
      <c r="U158" s="20"/>
      <c r="V158" s="20"/>
    </row>
    <row r="159" spans="2:23" ht="15" thickBot="1" x14ac:dyDescent="0.35">
      <c r="B159" s="8" t="s">
        <v>41</v>
      </c>
      <c r="C159" s="22" t="s">
        <v>28</v>
      </c>
      <c r="D159" s="22" t="s">
        <v>29</v>
      </c>
      <c r="E159" s="22" t="s">
        <v>30</v>
      </c>
      <c r="F159" s="22" t="s">
        <v>31</v>
      </c>
      <c r="G159" s="22" t="s">
        <v>32</v>
      </c>
      <c r="I159" s="24" t="s">
        <v>41</v>
      </c>
      <c r="J159" s="22" t="s">
        <v>28</v>
      </c>
      <c r="K159" s="22" t="s">
        <v>29</v>
      </c>
      <c r="L159" s="22" t="s">
        <v>30</v>
      </c>
      <c r="M159" s="22" t="s">
        <v>31</v>
      </c>
      <c r="N159" s="22" t="s">
        <v>32</v>
      </c>
      <c r="Q159" s="24" t="s">
        <v>41</v>
      </c>
      <c r="R159" s="25" t="s">
        <v>28</v>
      </c>
      <c r="S159" s="25" t="s">
        <v>29</v>
      </c>
      <c r="T159" s="25" t="s">
        <v>30</v>
      </c>
      <c r="U159" s="25" t="s">
        <v>31</v>
      </c>
      <c r="V159" s="25" t="s">
        <v>32</v>
      </c>
      <c r="W159" s="25" t="s">
        <v>52</v>
      </c>
    </row>
    <row r="160" spans="2:23" x14ac:dyDescent="0.3">
      <c r="B160" s="7" t="s">
        <v>28</v>
      </c>
      <c r="C160" s="14">
        <v>1</v>
      </c>
      <c r="D160" s="15">
        <v>3</v>
      </c>
      <c r="E160" s="15">
        <v>1</v>
      </c>
      <c r="F160" s="15">
        <v>2</v>
      </c>
      <c r="G160" s="16">
        <v>1</v>
      </c>
      <c r="I160" s="22" t="s">
        <v>28</v>
      </c>
      <c r="J160" s="25">
        <v>1</v>
      </c>
      <c r="K160" s="25">
        <v>3</v>
      </c>
      <c r="L160" s="25">
        <v>1</v>
      </c>
      <c r="M160" s="25">
        <v>2</v>
      </c>
      <c r="N160" s="25">
        <v>1</v>
      </c>
      <c r="Q160" s="22" t="s">
        <v>28</v>
      </c>
      <c r="R160" s="25">
        <f>J160/$J$165</f>
        <v>0.2608695652173913</v>
      </c>
      <c r="S160" s="25">
        <f>K160/$K$165</f>
        <v>0.40909090909090912</v>
      </c>
      <c r="T160" s="25">
        <f>L160/$L$165</f>
        <v>0.16</v>
      </c>
      <c r="U160" s="25">
        <f>M160/$M$165</f>
        <v>0.23529411764705882</v>
      </c>
      <c r="V160" s="25">
        <f>N160/$N$165</f>
        <v>0.2</v>
      </c>
      <c r="W160" s="25">
        <f>AVERAGE(R160:V160)</f>
        <v>0.25305091839107186</v>
      </c>
    </row>
    <row r="161" spans="2:23" x14ac:dyDescent="0.3">
      <c r="B161" s="5" t="s">
        <v>29</v>
      </c>
      <c r="C161" s="12">
        <f>1/D160</f>
        <v>0.33333333333333331</v>
      </c>
      <c r="D161" s="1">
        <v>1</v>
      </c>
      <c r="E161" s="1">
        <v>3</v>
      </c>
      <c r="F161" s="1">
        <v>0.5</v>
      </c>
      <c r="G161" s="9">
        <v>1</v>
      </c>
      <c r="I161" s="22" t="s">
        <v>29</v>
      </c>
      <c r="J161" s="25">
        <f>1/K160</f>
        <v>0.33333333333333331</v>
      </c>
      <c r="K161" s="25">
        <v>1</v>
      </c>
      <c r="L161" s="25">
        <v>3</v>
      </c>
      <c r="M161" s="25">
        <v>0.5</v>
      </c>
      <c r="N161" s="25">
        <v>1</v>
      </c>
      <c r="Q161" s="22" t="s">
        <v>29</v>
      </c>
      <c r="R161" s="25">
        <f t="shared" ref="R161:R164" si="98">J161/$J$165</f>
        <v>8.6956521739130432E-2</v>
      </c>
      <c r="S161" s="25">
        <f t="shared" ref="S161:S164" si="99">K161/$K$165</f>
        <v>0.13636363636363638</v>
      </c>
      <c r="T161" s="25">
        <f t="shared" ref="T161:T164" si="100">L161/$L$165</f>
        <v>0.48</v>
      </c>
      <c r="U161" s="25">
        <f t="shared" ref="U161:U164" si="101">M161/$M$165</f>
        <v>5.8823529411764705E-2</v>
      </c>
      <c r="V161" s="25">
        <f t="shared" ref="V161:V164" si="102">N161/$N$165</f>
        <v>0.2</v>
      </c>
      <c r="W161" s="25">
        <f t="shared" ref="W161:W164" si="103">AVERAGE(R161:V161)</f>
        <v>0.19242873750290629</v>
      </c>
    </row>
    <row r="162" spans="2:23" x14ac:dyDescent="0.3">
      <c r="B162" s="5" t="s">
        <v>30</v>
      </c>
      <c r="C162" s="12">
        <f>1/E160</f>
        <v>1</v>
      </c>
      <c r="D162" s="1">
        <f>1/E161</f>
        <v>0.33333333333333331</v>
      </c>
      <c r="E162" s="1">
        <v>1</v>
      </c>
      <c r="F162" s="1">
        <v>4</v>
      </c>
      <c r="G162" s="9">
        <v>1</v>
      </c>
      <c r="I162" s="22" t="s">
        <v>30</v>
      </c>
      <c r="J162" s="25">
        <f>1/L160</f>
        <v>1</v>
      </c>
      <c r="K162" s="25">
        <f>1/L161</f>
        <v>0.33333333333333331</v>
      </c>
      <c r="L162" s="25">
        <v>1</v>
      </c>
      <c r="M162" s="25">
        <v>4</v>
      </c>
      <c r="N162" s="25">
        <v>1</v>
      </c>
      <c r="Q162" s="22" t="s">
        <v>30</v>
      </c>
      <c r="R162" s="25">
        <f t="shared" si="98"/>
        <v>0.2608695652173913</v>
      </c>
      <c r="S162" s="25">
        <f t="shared" si="99"/>
        <v>4.5454545454545456E-2</v>
      </c>
      <c r="T162" s="25">
        <f t="shared" si="100"/>
        <v>0.16</v>
      </c>
      <c r="U162" s="25">
        <f t="shared" si="101"/>
        <v>0.47058823529411764</v>
      </c>
      <c r="V162" s="25">
        <f t="shared" si="102"/>
        <v>0.2</v>
      </c>
      <c r="W162" s="25">
        <f t="shared" si="103"/>
        <v>0.22738246919321087</v>
      </c>
    </row>
    <row r="163" spans="2:23" x14ac:dyDescent="0.3">
      <c r="B163" s="5" t="s">
        <v>31</v>
      </c>
      <c r="C163" s="12">
        <f>1/F160</f>
        <v>0.5</v>
      </c>
      <c r="D163" s="1">
        <f>1/F161</f>
        <v>2</v>
      </c>
      <c r="E163" s="1">
        <f>1/F162</f>
        <v>0.25</v>
      </c>
      <c r="F163" s="1">
        <v>1</v>
      </c>
      <c r="G163" s="9">
        <v>1</v>
      </c>
      <c r="I163" s="22" t="s">
        <v>31</v>
      </c>
      <c r="J163" s="25">
        <f>1/M160</f>
        <v>0.5</v>
      </c>
      <c r="K163" s="25">
        <f>1/M161</f>
        <v>2</v>
      </c>
      <c r="L163" s="25">
        <f>1/M162</f>
        <v>0.25</v>
      </c>
      <c r="M163" s="25">
        <v>1</v>
      </c>
      <c r="N163" s="25">
        <v>1</v>
      </c>
      <c r="Q163" s="22" t="s">
        <v>31</v>
      </c>
      <c r="R163" s="25">
        <f t="shared" si="98"/>
        <v>0.13043478260869565</v>
      </c>
      <c r="S163" s="25">
        <f t="shared" si="99"/>
        <v>0.27272727272727276</v>
      </c>
      <c r="T163" s="25">
        <f t="shared" si="100"/>
        <v>0.04</v>
      </c>
      <c r="U163" s="25">
        <f t="shared" si="101"/>
        <v>0.11764705882352941</v>
      </c>
      <c r="V163" s="25">
        <f t="shared" si="102"/>
        <v>0.2</v>
      </c>
      <c r="W163" s="25">
        <f t="shared" si="103"/>
        <v>0.15216182283189955</v>
      </c>
    </row>
    <row r="164" spans="2:23" ht="15" thickBot="1" x14ac:dyDescent="0.35">
      <c r="B164" s="6" t="s">
        <v>32</v>
      </c>
      <c r="C164" s="13">
        <f>1/G160</f>
        <v>1</v>
      </c>
      <c r="D164" s="10">
        <f>1/G161</f>
        <v>1</v>
      </c>
      <c r="E164" s="10">
        <f>1/G162</f>
        <v>1</v>
      </c>
      <c r="F164" s="10">
        <f>1/G163</f>
        <v>1</v>
      </c>
      <c r="G164" s="11">
        <v>1</v>
      </c>
      <c r="I164" s="22" t="s">
        <v>32</v>
      </c>
      <c r="J164" s="25">
        <f>1/N160</f>
        <v>1</v>
      </c>
      <c r="K164" s="25">
        <f>1/N161</f>
        <v>1</v>
      </c>
      <c r="L164" s="25">
        <f>1/N162</f>
        <v>1</v>
      </c>
      <c r="M164" s="25">
        <f>1/N163</f>
        <v>1</v>
      </c>
      <c r="N164" s="25">
        <v>1</v>
      </c>
      <c r="Q164" s="22" t="s">
        <v>32</v>
      </c>
      <c r="R164" s="25">
        <f t="shared" si="98"/>
        <v>0.2608695652173913</v>
      </c>
      <c r="S164" s="25">
        <f t="shared" si="99"/>
        <v>0.13636363636363638</v>
      </c>
      <c r="T164" s="25">
        <f t="shared" si="100"/>
        <v>0.16</v>
      </c>
      <c r="U164" s="25">
        <f t="shared" si="101"/>
        <v>0.11764705882352941</v>
      </c>
      <c r="V164" s="25">
        <f t="shared" si="102"/>
        <v>0.2</v>
      </c>
      <c r="W164" s="25">
        <f t="shared" si="103"/>
        <v>0.17497605208091144</v>
      </c>
    </row>
    <row r="165" spans="2:23" x14ac:dyDescent="0.3">
      <c r="I165" s="22" t="s">
        <v>54</v>
      </c>
      <c r="J165" s="25">
        <f>SUM(J160:J164)</f>
        <v>3.833333333333333</v>
      </c>
      <c r="K165" s="25">
        <f t="shared" ref="K165:N165" si="104">SUM(K160:K164)</f>
        <v>7.333333333333333</v>
      </c>
      <c r="L165" s="25">
        <f t="shared" si="104"/>
        <v>6.25</v>
      </c>
      <c r="M165" s="25">
        <f t="shared" si="104"/>
        <v>8.5</v>
      </c>
      <c r="N165" s="25">
        <f t="shared" si="104"/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C89D-D2D1-44E1-8DA3-CAA462E5DE5C}">
  <dimension ref="A1:E14"/>
  <sheetViews>
    <sheetView workbookViewId="0">
      <selection activeCell="E21" sqref="E21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24.77734375" bestFit="1" customWidth="1"/>
    <col min="4" max="4" width="28" bestFit="1" customWidth="1"/>
    <col min="5" max="5" width="16.5546875" bestFit="1" customWidth="1"/>
  </cols>
  <sheetData>
    <row r="1" spans="1:5" x14ac:dyDescent="0.3">
      <c r="A1" s="26" t="s">
        <v>55</v>
      </c>
      <c r="B1" s="26" t="s">
        <v>56</v>
      </c>
      <c r="C1" s="26" t="s">
        <v>57</v>
      </c>
      <c r="D1" s="26" t="s">
        <v>58</v>
      </c>
      <c r="E1" s="26" t="s">
        <v>59</v>
      </c>
    </row>
    <row r="2" spans="1:5" x14ac:dyDescent="0.3">
      <c r="A2" s="31" t="s">
        <v>2</v>
      </c>
      <c r="B2" s="22" t="s">
        <v>12</v>
      </c>
      <c r="C2" s="22">
        <v>0.25</v>
      </c>
      <c r="D2" s="22">
        <v>0.3</v>
      </c>
      <c r="E2" s="22">
        <f>C2*D2</f>
        <v>7.4999999999999997E-2</v>
      </c>
    </row>
    <row r="3" spans="1:5" x14ac:dyDescent="0.3">
      <c r="A3" s="31"/>
      <c r="B3" s="22" t="s">
        <v>14</v>
      </c>
      <c r="C3" s="22">
        <v>0.75</v>
      </c>
      <c r="D3" s="22">
        <v>0.23</v>
      </c>
      <c r="E3" s="22">
        <f t="shared" ref="E3:E13" si="0">C3*D3</f>
        <v>0.17250000000000001</v>
      </c>
    </row>
    <row r="4" spans="1:5" x14ac:dyDescent="0.3">
      <c r="A4" s="31" t="s">
        <v>3</v>
      </c>
      <c r="B4" s="22" t="s">
        <v>16</v>
      </c>
      <c r="C4" s="22">
        <v>0.75</v>
      </c>
      <c r="D4" s="22">
        <v>0.22</v>
      </c>
      <c r="E4" s="22">
        <f t="shared" si="0"/>
        <v>0.16500000000000001</v>
      </c>
    </row>
    <row r="5" spans="1:5" x14ac:dyDescent="0.3">
      <c r="A5" s="31"/>
      <c r="B5" s="22" t="s">
        <v>17</v>
      </c>
      <c r="C5" s="22">
        <v>0.25</v>
      </c>
      <c r="D5" s="22">
        <v>0.32</v>
      </c>
      <c r="E5" s="22">
        <f t="shared" si="0"/>
        <v>0.08</v>
      </c>
    </row>
    <row r="6" spans="1:5" x14ac:dyDescent="0.3">
      <c r="A6" s="31" t="s">
        <v>60</v>
      </c>
      <c r="B6" s="22" t="s">
        <v>20</v>
      </c>
      <c r="C6" s="22">
        <v>0.45</v>
      </c>
      <c r="D6" s="22">
        <v>0.33</v>
      </c>
      <c r="E6" s="22">
        <f t="shared" si="0"/>
        <v>0.14850000000000002</v>
      </c>
    </row>
    <row r="7" spans="1:5" x14ac:dyDescent="0.3">
      <c r="A7" s="31"/>
      <c r="B7" s="22" t="s">
        <v>21</v>
      </c>
      <c r="C7" s="22">
        <v>0.23</v>
      </c>
      <c r="D7" s="22">
        <v>0.08</v>
      </c>
      <c r="E7" s="22">
        <f t="shared" si="0"/>
        <v>1.84E-2</v>
      </c>
    </row>
    <row r="8" spans="1:5" x14ac:dyDescent="0.3">
      <c r="A8" s="31"/>
      <c r="B8" s="22" t="s">
        <v>22</v>
      </c>
      <c r="C8" s="22">
        <v>0.32</v>
      </c>
      <c r="D8" s="22">
        <v>0.19</v>
      </c>
      <c r="E8" s="22">
        <f t="shared" si="0"/>
        <v>6.08E-2</v>
      </c>
    </row>
    <row r="9" spans="1:5" x14ac:dyDescent="0.3">
      <c r="A9" s="31" t="s">
        <v>61</v>
      </c>
      <c r="B9" s="22" t="s">
        <v>23</v>
      </c>
      <c r="C9" s="22">
        <v>0.38</v>
      </c>
      <c r="D9" s="22">
        <v>0.26</v>
      </c>
      <c r="E9" s="22">
        <f t="shared" si="0"/>
        <v>9.8799999999999999E-2</v>
      </c>
    </row>
    <row r="10" spans="1:5" x14ac:dyDescent="0.3">
      <c r="A10" s="31"/>
      <c r="B10" s="22" t="s">
        <v>24</v>
      </c>
      <c r="C10" s="22">
        <v>0.47</v>
      </c>
      <c r="D10" s="22">
        <v>0.18</v>
      </c>
      <c r="E10" s="22">
        <f t="shared" si="0"/>
        <v>8.4599999999999995E-2</v>
      </c>
    </row>
    <row r="11" spans="1:5" x14ac:dyDescent="0.3">
      <c r="A11" s="31"/>
      <c r="B11" s="22" t="s">
        <v>25</v>
      </c>
      <c r="C11" s="22">
        <v>0.15</v>
      </c>
      <c r="D11" s="22">
        <v>0.21</v>
      </c>
      <c r="E11" s="22">
        <f t="shared" si="0"/>
        <v>3.15E-2</v>
      </c>
    </row>
    <row r="12" spans="1:5" x14ac:dyDescent="0.3">
      <c r="A12" s="31" t="s">
        <v>62</v>
      </c>
      <c r="B12" s="22" t="s">
        <v>26</v>
      </c>
      <c r="C12" s="22">
        <v>0.5</v>
      </c>
      <c r="D12" s="22">
        <v>0.34</v>
      </c>
      <c r="E12" s="22">
        <f t="shared" si="0"/>
        <v>0.17</v>
      </c>
    </row>
    <row r="13" spans="1:5" x14ac:dyDescent="0.3">
      <c r="A13" s="31"/>
      <c r="B13" s="22" t="s">
        <v>27</v>
      </c>
      <c r="C13" s="22">
        <v>0.5</v>
      </c>
      <c r="D13" s="22">
        <v>0.23</v>
      </c>
      <c r="E13" s="22">
        <f t="shared" si="0"/>
        <v>0.115</v>
      </c>
    </row>
    <row r="14" spans="1:5" x14ac:dyDescent="0.3">
      <c r="A14" s="22"/>
      <c r="B14" s="31" t="s">
        <v>63</v>
      </c>
      <c r="C14" s="31"/>
      <c r="D14" s="31"/>
      <c r="E14" s="22">
        <f>SUM(E2:E13)</f>
        <v>1.2201</v>
      </c>
    </row>
  </sheetData>
  <mergeCells count="6">
    <mergeCell ref="B14:D14"/>
    <mergeCell ref="A2:A3"/>
    <mergeCell ref="A4:A5"/>
    <mergeCell ref="A6:A8"/>
    <mergeCell ref="A9:A11"/>
    <mergeCell ref="A12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ABF8-B31B-4D83-B9B0-E8438541ABB9}">
  <dimension ref="A1:E14"/>
  <sheetViews>
    <sheetView workbookViewId="0">
      <selection activeCell="C22" sqref="C22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24.77734375" bestFit="1" customWidth="1"/>
    <col min="4" max="4" width="28" bestFit="1" customWidth="1"/>
    <col min="5" max="5" width="16.5546875" bestFit="1" customWidth="1"/>
  </cols>
  <sheetData>
    <row r="1" spans="1:5" x14ac:dyDescent="0.3">
      <c r="A1" s="26" t="s">
        <v>55</v>
      </c>
      <c r="B1" s="26" t="s">
        <v>56</v>
      </c>
      <c r="C1" s="26" t="s">
        <v>57</v>
      </c>
      <c r="D1" s="26" t="s">
        <v>58</v>
      </c>
      <c r="E1" s="26" t="s">
        <v>59</v>
      </c>
    </row>
    <row r="2" spans="1:5" x14ac:dyDescent="0.3">
      <c r="A2" s="31" t="s">
        <v>2</v>
      </c>
      <c r="B2" s="22" t="s">
        <v>12</v>
      </c>
      <c r="C2" s="22">
        <v>0.25</v>
      </c>
      <c r="D2" s="22">
        <v>0.22</v>
      </c>
      <c r="E2" s="22">
        <f>C2*D2</f>
        <v>5.5E-2</v>
      </c>
    </row>
    <row r="3" spans="1:5" x14ac:dyDescent="0.3">
      <c r="A3" s="31"/>
      <c r="B3" s="22" t="s">
        <v>14</v>
      </c>
      <c r="C3" s="22">
        <v>0.75</v>
      </c>
      <c r="D3" s="22">
        <v>0.16</v>
      </c>
      <c r="E3" s="22">
        <f t="shared" ref="E3:E13" si="0">C3*D3</f>
        <v>0.12</v>
      </c>
    </row>
    <row r="4" spans="1:5" x14ac:dyDescent="0.3">
      <c r="A4" s="31" t="s">
        <v>3</v>
      </c>
      <c r="B4" s="22" t="s">
        <v>16</v>
      </c>
      <c r="C4" s="22">
        <v>0.75</v>
      </c>
      <c r="D4" s="22">
        <v>0.13</v>
      </c>
      <c r="E4" s="22">
        <f t="shared" si="0"/>
        <v>9.7500000000000003E-2</v>
      </c>
    </row>
    <row r="5" spans="1:5" x14ac:dyDescent="0.3">
      <c r="A5" s="31"/>
      <c r="B5" s="22" t="s">
        <v>17</v>
      </c>
      <c r="C5" s="22">
        <v>0.25</v>
      </c>
      <c r="D5" s="22">
        <v>0.22</v>
      </c>
      <c r="E5" s="22">
        <f t="shared" si="0"/>
        <v>5.5E-2</v>
      </c>
    </row>
    <row r="6" spans="1:5" x14ac:dyDescent="0.3">
      <c r="A6" s="31" t="s">
        <v>60</v>
      </c>
      <c r="B6" s="22" t="s">
        <v>20</v>
      </c>
      <c r="C6" s="22">
        <v>0.45</v>
      </c>
      <c r="D6" s="22">
        <v>0.09</v>
      </c>
      <c r="E6" s="22">
        <f t="shared" si="0"/>
        <v>4.0500000000000001E-2</v>
      </c>
    </row>
    <row r="7" spans="1:5" x14ac:dyDescent="0.3">
      <c r="A7" s="31"/>
      <c r="B7" s="22" t="s">
        <v>21</v>
      </c>
      <c r="C7" s="22">
        <v>0.23</v>
      </c>
      <c r="D7" s="22">
        <v>0.3</v>
      </c>
      <c r="E7" s="22">
        <f t="shared" si="0"/>
        <v>6.9000000000000006E-2</v>
      </c>
    </row>
    <row r="8" spans="1:5" x14ac:dyDescent="0.3">
      <c r="A8" s="31"/>
      <c r="B8" s="22" t="s">
        <v>22</v>
      </c>
      <c r="C8" s="22">
        <v>0.32</v>
      </c>
      <c r="D8" s="22">
        <v>0.17</v>
      </c>
      <c r="E8" s="22">
        <f t="shared" si="0"/>
        <v>5.4400000000000004E-2</v>
      </c>
    </row>
    <row r="9" spans="1:5" x14ac:dyDescent="0.3">
      <c r="A9" s="31" t="s">
        <v>61</v>
      </c>
      <c r="B9" s="22" t="s">
        <v>23</v>
      </c>
      <c r="C9" s="22">
        <v>0.38</v>
      </c>
      <c r="D9" s="22">
        <v>0.2</v>
      </c>
      <c r="E9" s="22">
        <f t="shared" si="0"/>
        <v>7.6000000000000012E-2</v>
      </c>
    </row>
    <row r="10" spans="1:5" x14ac:dyDescent="0.3">
      <c r="A10" s="31"/>
      <c r="B10" s="22" t="s">
        <v>24</v>
      </c>
      <c r="C10" s="22">
        <v>0.47</v>
      </c>
      <c r="D10" s="22">
        <v>0.2</v>
      </c>
      <c r="E10" s="22">
        <f t="shared" si="0"/>
        <v>9.4E-2</v>
      </c>
    </row>
    <row r="11" spans="1:5" x14ac:dyDescent="0.3">
      <c r="A11" s="31"/>
      <c r="B11" s="22" t="s">
        <v>25</v>
      </c>
      <c r="C11" s="22">
        <v>0.15</v>
      </c>
      <c r="D11" s="22">
        <v>0.23</v>
      </c>
      <c r="E11" s="22">
        <f t="shared" si="0"/>
        <v>3.4500000000000003E-2</v>
      </c>
    </row>
    <row r="12" spans="1:5" x14ac:dyDescent="0.3">
      <c r="A12" s="31" t="s">
        <v>62</v>
      </c>
      <c r="B12" s="22" t="s">
        <v>26</v>
      </c>
      <c r="C12" s="22">
        <v>0.5</v>
      </c>
      <c r="D12" s="22">
        <v>0.2</v>
      </c>
      <c r="E12" s="22">
        <f t="shared" si="0"/>
        <v>0.1</v>
      </c>
    </row>
    <row r="13" spans="1:5" x14ac:dyDescent="0.3">
      <c r="A13" s="31"/>
      <c r="B13" s="22" t="s">
        <v>27</v>
      </c>
      <c r="C13" s="22">
        <v>0.5</v>
      </c>
      <c r="D13" s="22">
        <v>0.21</v>
      </c>
      <c r="E13" s="22">
        <f t="shared" si="0"/>
        <v>0.105</v>
      </c>
    </row>
    <row r="14" spans="1:5" x14ac:dyDescent="0.3">
      <c r="A14" s="22"/>
      <c r="B14" s="31" t="s">
        <v>64</v>
      </c>
      <c r="C14" s="31"/>
      <c r="D14" s="31"/>
      <c r="E14" s="22">
        <f>SUM(E2:E13)</f>
        <v>0.90089999999999981</v>
      </c>
    </row>
  </sheetData>
  <mergeCells count="6">
    <mergeCell ref="B14:D14"/>
    <mergeCell ref="A2:A3"/>
    <mergeCell ref="A4:A5"/>
    <mergeCell ref="A6:A8"/>
    <mergeCell ref="A9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1180-8368-4354-B0FA-E90B4F10323D}">
  <dimension ref="A1:E14"/>
  <sheetViews>
    <sheetView workbookViewId="0">
      <selection activeCell="E13" sqref="E13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24.77734375" bestFit="1" customWidth="1"/>
    <col min="4" max="4" width="28" bestFit="1" customWidth="1"/>
    <col min="5" max="5" width="16.5546875" bestFit="1" customWidth="1"/>
  </cols>
  <sheetData>
    <row r="1" spans="1:5" x14ac:dyDescent="0.3">
      <c r="A1" s="26" t="s">
        <v>55</v>
      </c>
      <c r="B1" s="26" t="s">
        <v>56</v>
      </c>
      <c r="C1" s="26" t="s">
        <v>57</v>
      </c>
      <c r="D1" s="26" t="s">
        <v>58</v>
      </c>
      <c r="E1" s="26" t="s">
        <v>59</v>
      </c>
    </row>
    <row r="2" spans="1:5" x14ac:dyDescent="0.3">
      <c r="A2" s="31" t="s">
        <v>2</v>
      </c>
      <c r="B2" s="22" t="s">
        <v>12</v>
      </c>
      <c r="C2" s="22">
        <v>0.25</v>
      </c>
      <c r="D2" s="22">
        <v>0.22</v>
      </c>
      <c r="E2" s="22">
        <f>C2*D2</f>
        <v>5.5E-2</v>
      </c>
    </row>
    <row r="3" spans="1:5" x14ac:dyDescent="0.3">
      <c r="A3" s="31"/>
      <c r="B3" s="22" t="s">
        <v>14</v>
      </c>
      <c r="C3" s="22">
        <v>0.75</v>
      </c>
      <c r="D3" s="22">
        <v>0.22</v>
      </c>
      <c r="E3" s="22">
        <f t="shared" ref="E3:E13" si="0">C3*D3</f>
        <v>0.16500000000000001</v>
      </c>
    </row>
    <row r="4" spans="1:5" x14ac:dyDescent="0.3">
      <c r="A4" s="31" t="s">
        <v>3</v>
      </c>
      <c r="B4" s="22" t="s">
        <v>16</v>
      </c>
      <c r="C4" s="22">
        <v>0.75</v>
      </c>
      <c r="D4" s="22">
        <v>0.28999999999999998</v>
      </c>
      <c r="E4" s="22">
        <f t="shared" si="0"/>
        <v>0.21749999999999997</v>
      </c>
    </row>
    <row r="5" spans="1:5" x14ac:dyDescent="0.3">
      <c r="A5" s="31"/>
      <c r="B5" s="22" t="s">
        <v>17</v>
      </c>
      <c r="C5" s="22">
        <v>0.25</v>
      </c>
      <c r="D5" s="22">
        <v>0.1</v>
      </c>
      <c r="E5" s="22">
        <f t="shared" si="0"/>
        <v>2.5000000000000001E-2</v>
      </c>
    </row>
    <row r="6" spans="1:5" x14ac:dyDescent="0.3">
      <c r="A6" s="31" t="s">
        <v>60</v>
      </c>
      <c r="B6" s="22" t="s">
        <v>20</v>
      </c>
      <c r="C6" s="22">
        <v>0.45</v>
      </c>
      <c r="D6" s="22">
        <v>0.27</v>
      </c>
      <c r="E6" s="22">
        <f t="shared" si="0"/>
        <v>0.12150000000000001</v>
      </c>
    </row>
    <row r="7" spans="1:5" x14ac:dyDescent="0.3">
      <c r="A7" s="31"/>
      <c r="B7" s="22" t="s">
        <v>21</v>
      </c>
      <c r="C7" s="22">
        <v>0.23</v>
      </c>
      <c r="D7" s="22">
        <v>0.15</v>
      </c>
      <c r="E7" s="22">
        <f t="shared" si="0"/>
        <v>3.4500000000000003E-2</v>
      </c>
    </row>
    <row r="8" spans="1:5" x14ac:dyDescent="0.3">
      <c r="A8" s="31"/>
      <c r="B8" s="22" t="s">
        <v>22</v>
      </c>
      <c r="C8" s="22">
        <v>0.32</v>
      </c>
      <c r="D8" s="22">
        <v>0.27</v>
      </c>
      <c r="E8" s="22">
        <f t="shared" si="0"/>
        <v>8.6400000000000005E-2</v>
      </c>
    </row>
    <row r="9" spans="1:5" x14ac:dyDescent="0.3">
      <c r="A9" s="31" t="s">
        <v>61</v>
      </c>
      <c r="B9" s="22" t="s">
        <v>23</v>
      </c>
      <c r="C9" s="22">
        <v>0.38</v>
      </c>
      <c r="D9" s="22">
        <v>0.22</v>
      </c>
      <c r="E9" s="22">
        <f t="shared" si="0"/>
        <v>8.3600000000000008E-2</v>
      </c>
    </row>
    <row r="10" spans="1:5" x14ac:dyDescent="0.3">
      <c r="A10" s="31"/>
      <c r="B10" s="22" t="s">
        <v>24</v>
      </c>
      <c r="C10" s="22">
        <v>0.47</v>
      </c>
      <c r="D10" s="22">
        <v>0.2</v>
      </c>
      <c r="E10" s="22">
        <f t="shared" si="0"/>
        <v>9.4E-2</v>
      </c>
    </row>
    <row r="11" spans="1:5" x14ac:dyDescent="0.3">
      <c r="A11" s="31"/>
      <c r="B11" s="22" t="s">
        <v>25</v>
      </c>
      <c r="C11" s="22">
        <v>0.15</v>
      </c>
      <c r="D11" s="22">
        <v>0.17</v>
      </c>
      <c r="E11" s="22">
        <f t="shared" si="0"/>
        <v>2.5500000000000002E-2</v>
      </c>
    </row>
    <row r="12" spans="1:5" x14ac:dyDescent="0.3">
      <c r="A12" s="31" t="s">
        <v>62</v>
      </c>
      <c r="B12" s="22" t="s">
        <v>26</v>
      </c>
      <c r="C12" s="22">
        <v>0.5</v>
      </c>
      <c r="D12" s="22">
        <v>0.22</v>
      </c>
      <c r="E12" s="22">
        <f t="shared" si="0"/>
        <v>0.11</v>
      </c>
    </row>
    <row r="13" spans="1:5" x14ac:dyDescent="0.3">
      <c r="A13" s="31"/>
      <c r="B13" s="22" t="s">
        <v>27</v>
      </c>
      <c r="C13" s="22">
        <v>0.5</v>
      </c>
      <c r="D13" s="22">
        <v>0.18</v>
      </c>
      <c r="E13" s="22">
        <f t="shared" si="0"/>
        <v>0.09</v>
      </c>
    </row>
    <row r="14" spans="1:5" x14ac:dyDescent="0.3">
      <c r="A14" s="22"/>
      <c r="B14" s="31" t="s">
        <v>65</v>
      </c>
      <c r="C14" s="31"/>
      <c r="D14" s="31"/>
      <c r="E14" s="22">
        <f>SUM(E2:E13)</f>
        <v>1.1080000000000001</v>
      </c>
    </row>
  </sheetData>
  <mergeCells count="6">
    <mergeCell ref="B14:D14"/>
    <mergeCell ref="A2:A3"/>
    <mergeCell ref="A4:A5"/>
    <mergeCell ref="A6:A8"/>
    <mergeCell ref="A9:A11"/>
    <mergeCell ref="A1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F0CC-664B-4777-BDF6-77E0ABE5F37A}">
  <dimension ref="A1:E14"/>
  <sheetViews>
    <sheetView workbookViewId="0">
      <selection activeCell="E14" sqref="E14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24.77734375" bestFit="1" customWidth="1"/>
    <col min="4" max="4" width="28" bestFit="1" customWidth="1"/>
    <col min="5" max="5" width="16.5546875" bestFit="1" customWidth="1"/>
  </cols>
  <sheetData>
    <row r="1" spans="1:5" x14ac:dyDescent="0.3">
      <c r="A1" s="26" t="s">
        <v>55</v>
      </c>
      <c r="B1" s="26" t="s">
        <v>56</v>
      </c>
      <c r="C1" s="26" t="s">
        <v>57</v>
      </c>
      <c r="D1" s="26" t="s">
        <v>58</v>
      </c>
      <c r="E1" s="26" t="s">
        <v>59</v>
      </c>
    </row>
    <row r="2" spans="1:5" x14ac:dyDescent="0.3">
      <c r="A2" s="31" t="s">
        <v>2</v>
      </c>
      <c r="B2" s="22" t="s">
        <v>12</v>
      </c>
      <c r="C2" s="22">
        <v>0.25</v>
      </c>
      <c r="D2" s="22">
        <v>0.1</v>
      </c>
      <c r="E2" s="22">
        <f>C2*D2</f>
        <v>2.5000000000000001E-2</v>
      </c>
    </row>
    <row r="3" spans="1:5" x14ac:dyDescent="0.3">
      <c r="A3" s="31"/>
      <c r="B3" s="22" t="s">
        <v>14</v>
      </c>
      <c r="C3" s="22">
        <v>0.75</v>
      </c>
      <c r="D3" s="22">
        <v>0.21</v>
      </c>
      <c r="E3" s="22">
        <f t="shared" ref="E3:E13" si="0">C3*D3</f>
        <v>0.1575</v>
      </c>
    </row>
    <row r="4" spans="1:5" x14ac:dyDescent="0.3">
      <c r="A4" s="31" t="s">
        <v>3</v>
      </c>
      <c r="B4" s="22" t="s">
        <v>16</v>
      </c>
      <c r="C4" s="22">
        <v>0.75</v>
      </c>
      <c r="D4" s="22">
        <v>0.19</v>
      </c>
      <c r="E4" s="22">
        <f t="shared" si="0"/>
        <v>0.14250000000000002</v>
      </c>
    </row>
    <row r="5" spans="1:5" x14ac:dyDescent="0.3">
      <c r="A5" s="31"/>
      <c r="B5" s="22" t="s">
        <v>17</v>
      </c>
      <c r="C5" s="22">
        <v>0.25</v>
      </c>
      <c r="D5" s="22">
        <v>0.2</v>
      </c>
      <c r="E5" s="22">
        <f t="shared" si="0"/>
        <v>0.05</v>
      </c>
    </row>
    <row r="6" spans="1:5" x14ac:dyDescent="0.3">
      <c r="A6" s="31" t="s">
        <v>60</v>
      </c>
      <c r="B6" s="22" t="s">
        <v>20</v>
      </c>
      <c r="C6" s="22">
        <v>0.45</v>
      </c>
      <c r="D6" s="22">
        <v>0.14000000000000001</v>
      </c>
      <c r="E6" s="22">
        <f t="shared" si="0"/>
        <v>6.3000000000000014E-2</v>
      </c>
    </row>
    <row r="7" spans="1:5" x14ac:dyDescent="0.3">
      <c r="A7" s="31"/>
      <c r="B7" s="22" t="s">
        <v>21</v>
      </c>
      <c r="C7" s="22">
        <v>0.23</v>
      </c>
      <c r="D7" s="22">
        <v>0.23</v>
      </c>
      <c r="E7" s="22">
        <f t="shared" si="0"/>
        <v>5.2900000000000003E-2</v>
      </c>
    </row>
    <row r="8" spans="1:5" x14ac:dyDescent="0.3">
      <c r="A8" s="31"/>
      <c r="B8" s="22" t="s">
        <v>22</v>
      </c>
      <c r="C8" s="22">
        <v>0.32</v>
      </c>
      <c r="D8" s="22">
        <v>0.19</v>
      </c>
      <c r="E8" s="22">
        <f t="shared" si="0"/>
        <v>6.08E-2</v>
      </c>
    </row>
    <row r="9" spans="1:5" x14ac:dyDescent="0.3">
      <c r="A9" s="31" t="s">
        <v>61</v>
      </c>
      <c r="B9" s="22" t="s">
        <v>23</v>
      </c>
      <c r="C9" s="22">
        <v>0.38</v>
      </c>
      <c r="D9" s="22">
        <v>0.13</v>
      </c>
      <c r="E9" s="22">
        <f t="shared" si="0"/>
        <v>4.9399999999999999E-2</v>
      </c>
    </row>
    <row r="10" spans="1:5" x14ac:dyDescent="0.3">
      <c r="A10" s="31"/>
      <c r="B10" s="22" t="s">
        <v>24</v>
      </c>
      <c r="C10" s="22">
        <v>0.47</v>
      </c>
      <c r="D10" s="22">
        <v>0.21</v>
      </c>
      <c r="E10" s="22">
        <f t="shared" si="0"/>
        <v>9.8699999999999996E-2</v>
      </c>
    </row>
    <row r="11" spans="1:5" x14ac:dyDescent="0.3">
      <c r="A11" s="31"/>
      <c r="B11" s="22" t="s">
        <v>25</v>
      </c>
      <c r="C11" s="22">
        <v>0.15</v>
      </c>
      <c r="D11" s="22">
        <v>0.22</v>
      </c>
      <c r="E11" s="22">
        <f t="shared" si="0"/>
        <v>3.3000000000000002E-2</v>
      </c>
    </row>
    <row r="12" spans="1:5" x14ac:dyDescent="0.3">
      <c r="A12" s="31" t="s">
        <v>62</v>
      </c>
      <c r="B12" s="22" t="s">
        <v>26</v>
      </c>
      <c r="C12" s="22">
        <v>0.5</v>
      </c>
      <c r="D12" s="22">
        <v>0.1</v>
      </c>
      <c r="E12" s="22">
        <f t="shared" si="0"/>
        <v>0.05</v>
      </c>
    </row>
    <row r="13" spans="1:5" x14ac:dyDescent="0.3">
      <c r="A13" s="31"/>
      <c r="B13" s="22" t="s">
        <v>27</v>
      </c>
      <c r="C13" s="22">
        <v>0.5</v>
      </c>
      <c r="D13" s="22">
        <v>0.09</v>
      </c>
      <c r="E13" s="22">
        <f t="shared" si="0"/>
        <v>4.4999999999999998E-2</v>
      </c>
    </row>
    <row r="14" spans="1:5" x14ac:dyDescent="0.3">
      <c r="A14" s="22"/>
      <c r="B14" s="31" t="s">
        <v>66</v>
      </c>
      <c r="C14" s="31"/>
      <c r="D14" s="31"/>
      <c r="E14" s="22">
        <f>SUM(E2:E13)</f>
        <v>0.82780000000000009</v>
      </c>
    </row>
  </sheetData>
  <mergeCells count="6">
    <mergeCell ref="B14:D14"/>
    <mergeCell ref="A2:A3"/>
    <mergeCell ref="A4:A5"/>
    <mergeCell ref="A6:A8"/>
    <mergeCell ref="A9:A11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04C2-C4FB-44E0-A45F-DBC8073F269D}">
  <dimension ref="A1:E14"/>
  <sheetViews>
    <sheetView workbookViewId="0">
      <selection activeCell="D4" sqref="D4"/>
    </sheetView>
  </sheetViews>
  <sheetFormatPr defaultRowHeight="14.4" x14ac:dyDescent="0.3"/>
  <cols>
    <col min="1" max="1" width="12.88671875" bestFit="1" customWidth="1"/>
    <col min="2" max="2" width="22" bestFit="1" customWidth="1"/>
    <col min="3" max="3" width="24.77734375" bestFit="1" customWidth="1"/>
    <col min="4" max="4" width="28" bestFit="1" customWidth="1"/>
    <col min="5" max="5" width="16.5546875" bestFit="1" customWidth="1"/>
  </cols>
  <sheetData>
    <row r="1" spans="1:5" x14ac:dyDescent="0.3">
      <c r="A1" s="26" t="s">
        <v>55</v>
      </c>
      <c r="B1" s="26" t="s">
        <v>56</v>
      </c>
      <c r="C1" s="26" t="s">
        <v>57</v>
      </c>
      <c r="D1" s="26" t="s">
        <v>58</v>
      </c>
      <c r="E1" s="26" t="s">
        <v>59</v>
      </c>
    </row>
    <row r="2" spans="1:5" x14ac:dyDescent="0.3">
      <c r="A2" s="31" t="s">
        <v>2</v>
      </c>
      <c r="B2" s="22" t="s">
        <v>12</v>
      </c>
      <c r="C2" s="22">
        <v>0.25</v>
      </c>
      <c r="D2" s="22">
        <v>0.16</v>
      </c>
      <c r="E2" s="22">
        <f>C2*D2</f>
        <v>0.04</v>
      </c>
    </row>
    <row r="3" spans="1:5" x14ac:dyDescent="0.3">
      <c r="A3" s="31"/>
      <c r="B3" s="22" t="s">
        <v>14</v>
      </c>
      <c r="C3" s="22">
        <v>0.75</v>
      </c>
      <c r="D3" s="22">
        <v>0.18</v>
      </c>
      <c r="E3" s="22">
        <f t="shared" ref="E3:E13" si="0">C3*D3</f>
        <v>0.13500000000000001</v>
      </c>
    </row>
    <row r="4" spans="1:5" x14ac:dyDescent="0.3">
      <c r="A4" s="31" t="s">
        <v>3</v>
      </c>
      <c r="B4" s="22" t="s">
        <v>16</v>
      </c>
      <c r="C4" s="22">
        <v>0.75</v>
      </c>
      <c r="D4" s="22">
        <v>0.17</v>
      </c>
      <c r="E4" s="22">
        <f t="shared" si="0"/>
        <v>0.1275</v>
      </c>
    </row>
    <row r="5" spans="1:5" x14ac:dyDescent="0.3">
      <c r="A5" s="31"/>
      <c r="B5" s="22" t="s">
        <v>17</v>
      </c>
      <c r="C5" s="22">
        <v>0.25</v>
      </c>
      <c r="D5" s="22">
        <v>0.17</v>
      </c>
      <c r="E5" s="22">
        <f t="shared" si="0"/>
        <v>4.2500000000000003E-2</v>
      </c>
    </row>
    <row r="6" spans="1:5" x14ac:dyDescent="0.3">
      <c r="A6" s="31" t="s">
        <v>60</v>
      </c>
      <c r="B6" s="22" t="s">
        <v>20</v>
      </c>
      <c r="C6" s="22">
        <v>0.45</v>
      </c>
      <c r="D6" s="22">
        <v>0.18</v>
      </c>
      <c r="E6" s="22">
        <f t="shared" si="0"/>
        <v>8.1000000000000003E-2</v>
      </c>
    </row>
    <row r="7" spans="1:5" x14ac:dyDescent="0.3">
      <c r="A7" s="31"/>
      <c r="B7" s="22" t="s">
        <v>21</v>
      </c>
      <c r="C7" s="22">
        <v>0.23</v>
      </c>
      <c r="D7" s="22">
        <v>0.24</v>
      </c>
      <c r="E7" s="22">
        <f t="shared" si="0"/>
        <v>5.5199999999999999E-2</v>
      </c>
    </row>
    <row r="8" spans="1:5" x14ac:dyDescent="0.3">
      <c r="A8" s="31"/>
      <c r="B8" s="22" t="s">
        <v>22</v>
      </c>
      <c r="C8" s="22">
        <v>0.32</v>
      </c>
      <c r="D8" s="22">
        <v>0.19</v>
      </c>
      <c r="E8" s="22">
        <f t="shared" si="0"/>
        <v>6.08E-2</v>
      </c>
    </row>
    <row r="9" spans="1:5" x14ac:dyDescent="0.3">
      <c r="A9" s="31" t="s">
        <v>61</v>
      </c>
      <c r="B9" s="22" t="s">
        <v>23</v>
      </c>
      <c r="C9" s="22">
        <v>0.38</v>
      </c>
      <c r="D9" s="22">
        <v>0.2</v>
      </c>
      <c r="E9" s="22">
        <f t="shared" si="0"/>
        <v>7.6000000000000012E-2</v>
      </c>
    </row>
    <row r="10" spans="1:5" x14ac:dyDescent="0.3">
      <c r="A10" s="31"/>
      <c r="B10" s="22" t="s">
        <v>24</v>
      </c>
      <c r="C10" s="22">
        <v>0.47</v>
      </c>
      <c r="D10" s="22">
        <v>0.22</v>
      </c>
      <c r="E10" s="22">
        <f t="shared" si="0"/>
        <v>0.10339999999999999</v>
      </c>
    </row>
    <row r="11" spans="1:5" x14ac:dyDescent="0.3">
      <c r="A11" s="31"/>
      <c r="B11" s="22" t="s">
        <v>25</v>
      </c>
      <c r="C11" s="22">
        <v>0.15</v>
      </c>
      <c r="D11" s="22">
        <v>0.18</v>
      </c>
      <c r="E11" s="22">
        <f t="shared" si="0"/>
        <v>2.7E-2</v>
      </c>
    </row>
    <row r="12" spans="1:5" x14ac:dyDescent="0.3">
      <c r="A12" s="31" t="s">
        <v>62</v>
      </c>
      <c r="B12" s="22" t="s">
        <v>26</v>
      </c>
      <c r="C12" s="22">
        <v>0.5</v>
      </c>
      <c r="D12" s="22">
        <v>0.13</v>
      </c>
      <c r="E12" s="22">
        <f t="shared" si="0"/>
        <v>6.5000000000000002E-2</v>
      </c>
    </row>
    <row r="13" spans="1:5" x14ac:dyDescent="0.3">
      <c r="A13" s="31"/>
      <c r="B13" s="22" t="s">
        <v>27</v>
      </c>
      <c r="C13" s="22">
        <v>0.5</v>
      </c>
      <c r="D13" s="22">
        <v>0.3</v>
      </c>
      <c r="E13" s="22">
        <f t="shared" si="0"/>
        <v>0.15</v>
      </c>
    </row>
    <row r="14" spans="1:5" x14ac:dyDescent="0.3">
      <c r="A14" s="22"/>
      <c r="B14" s="31" t="s">
        <v>67</v>
      </c>
      <c r="C14" s="31"/>
      <c r="D14" s="31"/>
      <c r="E14" s="22">
        <f>SUM(E2:E13)</f>
        <v>0.96339999999999992</v>
      </c>
    </row>
  </sheetData>
  <mergeCells count="6">
    <mergeCell ref="B14:D14"/>
    <mergeCell ref="A2:A3"/>
    <mergeCell ref="A4:A5"/>
    <mergeCell ref="A6:A8"/>
    <mergeCell ref="A9:A11"/>
    <mergeCell ref="A12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F1A9-88BE-4DB6-8E89-F0AC49953AF0}">
  <dimension ref="A1:B9"/>
  <sheetViews>
    <sheetView workbookViewId="0">
      <selection activeCell="A11" sqref="A11"/>
    </sheetView>
  </sheetViews>
  <sheetFormatPr defaultRowHeight="14.4" x14ac:dyDescent="0.3"/>
  <cols>
    <col min="1" max="1" width="68.21875" bestFit="1" customWidth="1"/>
  </cols>
  <sheetData>
    <row r="1" spans="1:2" ht="20.399999999999999" x14ac:dyDescent="0.35">
      <c r="A1" s="27" t="s">
        <v>68</v>
      </c>
    </row>
    <row r="2" spans="1:2" x14ac:dyDescent="0.3">
      <c r="A2" s="32" t="s">
        <v>69</v>
      </c>
    </row>
    <row r="3" spans="1:2" x14ac:dyDescent="0.3">
      <c r="A3" s="32"/>
    </row>
    <row r="4" spans="1:2" x14ac:dyDescent="0.3">
      <c r="A4" s="28" t="s">
        <v>70</v>
      </c>
    </row>
    <row r="5" spans="1:2" x14ac:dyDescent="0.3">
      <c r="A5" s="28" t="s">
        <v>71</v>
      </c>
    </row>
    <row r="6" spans="1:2" x14ac:dyDescent="0.3">
      <c r="A6" s="28" t="s">
        <v>72</v>
      </c>
    </row>
    <row r="7" spans="1:2" x14ac:dyDescent="0.3">
      <c r="A7" s="28" t="s">
        <v>73</v>
      </c>
    </row>
    <row r="8" spans="1:2" x14ac:dyDescent="0.3">
      <c r="A8" s="28" t="s">
        <v>74</v>
      </c>
      <c r="B8" s="28"/>
    </row>
    <row r="9" spans="1:2" x14ac:dyDescent="0.3">
      <c r="A9" s="29" t="s">
        <v>75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Data_set</vt:lpstr>
      <vt:lpstr>Host 1</vt:lpstr>
      <vt:lpstr>Host 2</vt:lpstr>
      <vt:lpstr>Host 3</vt:lpstr>
      <vt:lpstr>Host 4</vt:lpstr>
      <vt:lpstr>Host 5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Shivani Rawat</cp:lastModifiedBy>
  <dcterms:created xsi:type="dcterms:W3CDTF">2023-07-19T20:17:57Z</dcterms:created>
  <dcterms:modified xsi:type="dcterms:W3CDTF">2023-07-25T22:28:08Z</dcterms:modified>
</cp:coreProperties>
</file>