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ivanivellanki/Desktop/Intro to Enterprise Analytics/"/>
    </mc:Choice>
  </mc:AlternateContent>
  <xr:revisionPtr revIDLastSave="0" documentId="13_ncr:1_{D483901D-AC01-5F40-877A-4A82C0C71781}" xr6:coauthVersionLast="47" xr6:coauthVersionMax="47" xr10:uidLastSave="{00000000-0000-0000-0000-000000000000}"/>
  <bookViews>
    <workbookView xWindow="0" yWindow="500" windowWidth="28800" windowHeight="15880" activeTab="3" xr2:uid="{00000000-000D-0000-FFFF-FFFF00000000}"/>
  </bookViews>
  <sheets>
    <sheet name="6050_Module3Project_Data" sheetId="2" r:id="rId1"/>
    <sheet name="Part 1" sheetId="5" r:id="rId2"/>
    <sheet name="Part 2" sheetId="6" r:id="rId3"/>
    <sheet name="Part 3" sheetId="7" r:id="rId4"/>
  </sheets>
  <externalReferences>
    <externalReference r:id="rId5"/>
  </externalReferenc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7" l="1"/>
  <c r="AD4" i="7"/>
  <c r="AD5" i="7"/>
  <c r="AD6" i="7"/>
  <c r="AD7" i="7"/>
  <c r="AD8" i="7"/>
  <c r="AD9" i="7"/>
  <c r="AD10" i="7"/>
  <c r="AD11" i="7"/>
  <c r="AD12" i="7"/>
  <c r="AD13" i="7"/>
  <c r="AD14" i="7"/>
  <c r="AD15" i="7"/>
  <c r="AE15" i="7" s="1"/>
  <c r="AD16" i="7"/>
  <c r="AD17" i="7"/>
  <c r="AD18" i="7"/>
  <c r="AD19" i="7"/>
  <c r="AD20" i="7"/>
  <c r="AD21" i="7"/>
  <c r="AD22" i="7"/>
  <c r="AD23" i="7"/>
  <c r="AE23" i="7" s="1"/>
  <c r="AD24" i="7"/>
  <c r="AD25" i="7"/>
  <c r="AD26" i="7"/>
  <c r="AD27" i="7"/>
  <c r="AD28" i="7"/>
  <c r="AD29" i="7"/>
  <c r="AD30" i="7"/>
  <c r="AD31" i="7"/>
  <c r="AE31" i="7" s="1"/>
  <c r="AD32" i="7"/>
  <c r="AD33" i="7"/>
  <c r="AD34" i="7"/>
  <c r="AD35" i="7"/>
  <c r="AD36" i="7"/>
  <c r="AD37" i="7"/>
  <c r="AD38" i="7"/>
  <c r="AD39" i="7"/>
  <c r="AE39" i="7" s="1"/>
  <c r="AD40" i="7"/>
  <c r="AD41" i="7"/>
  <c r="AD42" i="7"/>
  <c r="AD43" i="7"/>
  <c r="AD44" i="7"/>
  <c r="AD45" i="7"/>
  <c r="AD46" i="7"/>
  <c r="AD47" i="7"/>
  <c r="AE47" i="7" s="1"/>
  <c r="AD48" i="7"/>
  <c r="AD49" i="7"/>
  <c r="AD50" i="7"/>
  <c r="AD51" i="7"/>
  <c r="AD52" i="7"/>
  <c r="AD53" i="7"/>
  <c r="AD54" i="7"/>
  <c r="AD55" i="7"/>
  <c r="AE55" i="7" s="1"/>
  <c r="AD56" i="7"/>
  <c r="AD57" i="7"/>
  <c r="AD58" i="7"/>
  <c r="AD59" i="7"/>
  <c r="AD60" i="7"/>
  <c r="AD61" i="7"/>
  <c r="AD62" i="7"/>
  <c r="AD63" i="7"/>
  <c r="AE63" i="7" s="1"/>
  <c r="AD64" i="7"/>
  <c r="AD65" i="7"/>
  <c r="AD66" i="7"/>
  <c r="AD67" i="7"/>
  <c r="AD68" i="7"/>
  <c r="AD69" i="7"/>
  <c r="AD70" i="7"/>
  <c r="AD71" i="7"/>
  <c r="AE71" i="7" s="1"/>
  <c r="AD72" i="7"/>
  <c r="AD73" i="7"/>
  <c r="AD74" i="7"/>
  <c r="AD75" i="7"/>
  <c r="AD76" i="7"/>
  <c r="AD77" i="7"/>
  <c r="AD78" i="7"/>
  <c r="AD79" i="7"/>
  <c r="AE79" i="7" s="1"/>
  <c r="AD80" i="7"/>
  <c r="AD81" i="7"/>
  <c r="AD82" i="7"/>
  <c r="AD83" i="7"/>
  <c r="AD84" i="7"/>
  <c r="AD85" i="7"/>
  <c r="AD86" i="7"/>
  <c r="AD87" i="7"/>
  <c r="AE87" i="7" s="1"/>
  <c r="AD88" i="7"/>
  <c r="AD89" i="7"/>
  <c r="AD90" i="7"/>
  <c r="AD91" i="7"/>
  <c r="AD92" i="7"/>
  <c r="AD93" i="7"/>
  <c r="AD94" i="7"/>
  <c r="AD95" i="7"/>
  <c r="AE95" i="7" s="1"/>
  <c r="AD96" i="7"/>
  <c r="AD97" i="7"/>
  <c r="AD98" i="7"/>
  <c r="AD99" i="7"/>
  <c r="AD100" i="7"/>
  <c r="AD101" i="7"/>
  <c r="AD102" i="7"/>
  <c r="AD103" i="7"/>
  <c r="AE103" i="7" s="1"/>
  <c r="AD104" i="7"/>
  <c r="AD105" i="7"/>
  <c r="AD106" i="7"/>
  <c r="AD107" i="7"/>
  <c r="AD108" i="7"/>
  <c r="AD109" i="7"/>
  <c r="AD110" i="7"/>
  <c r="AD111" i="7"/>
  <c r="AE111" i="7" s="1"/>
  <c r="AD112" i="7"/>
  <c r="AD113" i="7"/>
  <c r="AD114" i="7"/>
  <c r="AD115" i="7"/>
  <c r="AD116" i="7"/>
  <c r="AD117" i="7"/>
  <c r="AD118" i="7"/>
  <c r="AD119" i="7"/>
  <c r="AE119" i="7" s="1"/>
  <c r="AD120" i="7"/>
  <c r="AD121" i="7"/>
  <c r="AD122" i="7"/>
  <c r="AD123" i="7"/>
  <c r="AD124" i="7"/>
  <c r="AD125" i="7"/>
  <c r="AD126" i="7"/>
  <c r="AD127" i="7"/>
  <c r="AE127" i="7" s="1"/>
  <c r="AD128" i="7"/>
  <c r="AD129" i="7"/>
  <c r="AD130" i="7"/>
  <c r="AD131" i="7"/>
  <c r="AD132" i="7"/>
  <c r="AD133" i="7"/>
  <c r="AD134" i="7"/>
  <c r="AD135" i="7"/>
  <c r="AE135" i="7" s="1"/>
  <c r="AD136" i="7"/>
  <c r="AD137" i="7"/>
  <c r="AD138" i="7"/>
  <c r="AD139" i="7"/>
  <c r="AD140" i="7"/>
  <c r="AD141" i="7"/>
  <c r="AD142" i="7"/>
  <c r="AD143" i="7"/>
  <c r="AE143" i="7" s="1"/>
  <c r="AD144" i="7"/>
  <c r="AD145" i="7"/>
  <c r="AD146" i="7"/>
  <c r="AD147" i="7"/>
  <c r="AD148" i="7"/>
  <c r="AD149" i="7"/>
  <c r="AD150" i="7"/>
  <c r="AD151" i="7"/>
  <c r="AE151" i="7" s="1"/>
  <c r="AD152" i="7"/>
  <c r="AD153" i="7"/>
  <c r="AD154" i="7"/>
  <c r="AD155" i="7"/>
  <c r="AD156" i="7"/>
  <c r="AD157" i="7"/>
  <c r="AD158" i="7"/>
  <c r="AD159" i="7"/>
  <c r="AE159" i="7" s="1"/>
  <c r="AD160" i="7"/>
  <c r="AD161" i="7"/>
  <c r="AD162" i="7"/>
  <c r="AD163" i="7"/>
  <c r="AD164" i="7"/>
  <c r="AD165" i="7"/>
  <c r="AD166" i="7"/>
  <c r="AD167" i="7"/>
  <c r="AE167" i="7" s="1"/>
  <c r="AD168" i="7"/>
  <c r="AD169" i="7"/>
  <c r="AD170" i="7"/>
  <c r="AD171" i="7"/>
  <c r="AD172" i="7"/>
  <c r="AD173" i="7"/>
  <c r="AD174" i="7"/>
  <c r="AD175" i="7"/>
  <c r="AE175" i="7" s="1"/>
  <c r="AD176" i="7"/>
  <c r="AD177" i="7"/>
  <c r="AD178" i="7"/>
  <c r="AD179" i="7"/>
  <c r="AD180" i="7"/>
  <c r="AD181" i="7"/>
  <c r="AD182" i="7"/>
  <c r="AD183" i="7"/>
  <c r="AE183" i="7" s="1"/>
  <c r="AD184" i="7"/>
  <c r="AD185" i="7"/>
  <c r="AD186" i="7"/>
  <c r="AD187" i="7"/>
  <c r="AD188" i="7"/>
  <c r="AD189" i="7"/>
  <c r="AD190" i="7"/>
  <c r="AD191" i="7"/>
  <c r="AE191" i="7" s="1"/>
  <c r="AD192" i="7"/>
  <c r="AD193" i="7"/>
  <c r="AD194" i="7"/>
  <c r="AD195" i="7"/>
  <c r="AD196" i="7"/>
  <c r="AD197" i="7"/>
  <c r="AD198" i="7"/>
  <c r="AD199" i="7"/>
  <c r="AE199" i="7" s="1"/>
  <c r="AD200" i="7"/>
  <c r="AD201" i="7"/>
  <c r="AD202" i="7"/>
  <c r="AD203" i="7"/>
  <c r="AD204" i="7"/>
  <c r="AD205" i="7"/>
  <c r="AD206" i="7"/>
  <c r="AD207" i="7"/>
  <c r="AE207" i="7" s="1"/>
  <c r="AD208" i="7"/>
  <c r="AD209" i="7"/>
  <c r="AD210" i="7"/>
  <c r="AD211" i="7"/>
  <c r="AD212" i="7"/>
  <c r="AD213" i="7"/>
  <c r="AD214" i="7"/>
  <c r="AD215" i="7"/>
  <c r="AE215" i="7" s="1"/>
  <c r="AD216" i="7"/>
  <c r="AD217" i="7"/>
  <c r="AD218" i="7"/>
  <c r="AD219" i="7"/>
  <c r="AD220" i="7"/>
  <c r="AD221" i="7"/>
  <c r="AD222" i="7"/>
  <c r="AD223" i="7"/>
  <c r="AE223" i="7" s="1"/>
  <c r="AD224" i="7"/>
  <c r="AD225" i="7"/>
  <c r="AD226" i="7"/>
  <c r="AE226" i="7" s="1"/>
  <c r="AD227" i="7"/>
  <c r="AD228" i="7"/>
  <c r="AD229" i="7"/>
  <c r="AD230" i="7"/>
  <c r="AE230" i="7" s="1"/>
  <c r="AD231" i="7"/>
  <c r="AE231" i="7" s="1"/>
  <c r="AD232" i="7"/>
  <c r="AD233" i="7"/>
  <c r="AD234" i="7"/>
  <c r="AE234" i="7" s="1"/>
  <c r="AD235" i="7"/>
  <c r="AD236" i="7"/>
  <c r="AD237" i="7"/>
  <c r="AD238" i="7"/>
  <c r="AE238" i="7" s="1"/>
  <c r="AD239" i="7"/>
  <c r="AE239" i="7" s="1"/>
  <c r="AD240" i="7"/>
  <c r="AD241" i="7"/>
  <c r="AD242" i="7"/>
  <c r="AE242" i="7" s="1"/>
  <c r="AD243" i="7"/>
  <c r="AD244" i="7"/>
  <c r="AD245" i="7"/>
  <c r="AD246" i="7"/>
  <c r="AE246" i="7" s="1"/>
  <c r="AD247" i="7"/>
  <c r="AE247" i="7" s="1"/>
  <c r="AD248" i="7"/>
  <c r="AD249" i="7"/>
  <c r="AD250" i="7"/>
  <c r="AE250" i="7" s="1"/>
  <c r="AD251" i="7"/>
  <c r="AD252" i="7"/>
  <c r="AD253" i="7"/>
  <c r="AD254" i="7"/>
  <c r="AE254" i="7" s="1"/>
  <c r="AD255" i="7"/>
  <c r="AE255" i="7" s="1"/>
  <c r="AD256" i="7"/>
  <c r="AE256" i="7" s="1"/>
  <c r="AD257" i="7"/>
  <c r="AE257" i="7" s="1"/>
  <c r="AD258" i="7"/>
  <c r="AE258" i="7" s="1"/>
  <c r="AD2" i="7"/>
  <c r="AE2" i="7" s="1"/>
  <c r="W21" i="7"/>
  <c r="AB258" i="7"/>
  <c r="AB257" i="7"/>
  <c r="AB256" i="7"/>
  <c r="AB255" i="7"/>
  <c r="AB254" i="7"/>
  <c r="AE253" i="7"/>
  <c r="AB253" i="7"/>
  <c r="AE252" i="7"/>
  <c r="AB252" i="7"/>
  <c r="AE251" i="7"/>
  <c r="AB251" i="7"/>
  <c r="AB250" i="7"/>
  <c r="AE249" i="7"/>
  <c r="AB249" i="7"/>
  <c r="AE248" i="7"/>
  <c r="AB248" i="7"/>
  <c r="AB247" i="7"/>
  <c r="AB246" i="7"/>
  <c r="AE245" i="7"/>
  <c r="AB245" i="7"/>
  <c r="AE244" i="7"/>
  <c r="AB244" i="7"/>
  <c r="AE243" i="7"/>
  <c r="AB243" i="7"/>
  <c r="AB242" i="7"/>
  <c r="AE241" i="7"/>
  <c r="AB241" i="7"/>
  <c r="AE240" i="7"/>
  <c r="AB240" i="7"/>
  <c r="AB239" i="7"/>
  <c r="AB238" i="7"/>
  <c r="AE237" i="7"/>
  <c r="AB237" i="7"/>
  <c r="AE236" i="7"/>
  <c r="AB236" i="7"/>
  <c r="AE235" i="7"/>
  <c r="AB235" i="7"/>
  <c r="AB234" i="7"/>
  <c r="AE233" i="7"/>
  <c r="AB233" i="7"/>
  <c r="AE232" i="7"/>
  <c r="AB232" i="7"/>
  <c r="AB231" i="7"/>
  <c r="AB230" i="7"/>
  <c r="AE229" i="7"/>
  <c r="AB229" i="7"/>
  <c r="AE228" i="7"/>
  <c r="AB228" i="7"/>
  <c r="AE227" i="7"/>
  <c r="AB227" i="7"/>
  <c r="AB226" i="7"/>
  <c r="AE225" i="7"/>
  <c r="AB225" i="7"/>
  <c r="AE224" i="7"/>
  <c r="AB224" i="7"/>
  <c r="AB223" i="7"/>
  <c r="AE222" i="7"/>
  <c r="AB222" i="7"/>
  <c r="AE221" i="7"/>
  <c r="AB221" i="7"/>
  <c r="AE220" i="7"/>
  <c r="AB220" i="7"/>
  <c r="AE219" i="7"/>
  <c r="AB219" i="7"/>
  <c r="AE218" i="7"/>
  <c r="AB218" i="7"/>
  <c r="AE217" i="7"/>
  <c r="AB217" i="7"/>
  <c r="AE216" i="7"/>
  <c r="AB216" i="7"/>
  <c r="AB215" i="7"/>
  <c r="AE214" i="7"/>
  <c r="AB214" i="7"/>
  <c r="AE213" i="7"/>
  <c r="AB213" i="7"/>
  <c r="AE212" i="7"/>
  <c r="AB212" i="7"/>
  <c r="AE211" i="7"/>
  <c r="AB211" i="7"/>
  <c r="AE210" i="7"/>
  <c r="AB210" i="7"/>
  <c r="AE209" i="7"/>
  <c r="AB209" i="7"/>
  <c r="AE208" i="7"/>
  <c r="AB208" i="7"/>
  <c r="AB207" i="7"/>
  <c r="AE206" i="7"/>
  <c r="AB206" i="7"/>
  <c r="AE205" i="7"/>
  <c r="AB205" i="7"/>
  <c r="AE204" i="7"/>
  <c r="AB204" i="7"/>
  <c r="AE203" i="7"/>
  <c r="AB203" i="7"/>
  <c r="AE202" i="7"/>
  <c r="AB202" i="7"/>
  <c r="AE201" i="7"/>
  <c r="AB201" i="7"/>
  <c r="AE200" i="7"/>
  <c r="AB200" i="7"/>
  <c r="AB199" i="7"/>
  <c r="AE198" i="7"/>
  <c r="AB198" i="7"/>
  <c r="AE197" i="7"/>
  <c r="AB197" i="7"/>
  <c r="AE196" i="7"/>
  <c r="AB196" i="7"/>
  <c r="AE195" i="7"/>
  <c r="AB195" i="7"/>
  <c r="AE194" i="7"/>
  <c r="AB194" i="7"/>
  <c r="AE193" i="7"/>
  <c r="AB193" i="7"/>
  <c r="AE192" i="7"/>
  <c r="AB192" i="7"/>
  <c r="AB191" i="7"/>
  <c r="AE190" i="7"/>
  <c r="AB190" i="7"/>
  <c r="AE189" i="7"/>
  <c r="AB189" i="7"/>
  <c r="AE188" i="7"/>
  <c r="AB188" i="7"/>
  <c r="AE187" i="7"/>
  <c r="AB187" i="7"/>
  <c r="AE186" i="7"/>
  <c r="AB186" i="7"/>
  <c r="AE185" i="7"/>
  <c r="AB185" i="7"/>
  <c r="AE184" i="7"/>
  <c r="AB184" i="7"/>
  <c r="AB183" i="7"/>
  <c r="AE182" i="7"/>
  <c r="AB182" i="7"/>
  <c r="AE181" i="7"/>
  <c r="AB181" i="7"/>
  <c r="AE180" i="7"/>
  <c r="AB180" i="7"/>
  <c r="AE179" i="7"/>
  <c r="AB179" i="7"/>
  <c r="AE178" i="7"/>
  <c r="AB178" i="7"/>
  <c r="AE177" i="7"/>
  <c r="AB177" i="7"/>
  <c r="AE176" i="7"/>
  <c r="AB176" i="7"/>
  <c r="AB175" i="7"/>
  <c r="AE174" i="7"/>
  <c r="AB174" i="7"/>
  <c r="AE173" i="7"/>
  <c r="AB173" i="7"/>
  <c r="AE172" i="7"/>
  <c r="AB172" i="7"/>
  <c r="AE171" i="7"/>
  <c r="AB171" i="7"/>
  <c r="AE170" i="7"/>
  <c r="AB170" i="7"/>
  <c r="AE169" i="7"/>
  <c r="AB169" i="7"/>
  <c r="AE168" i="7"/>
  <c r="AB168" i="7"/>
  <c r="AB167" i="7"/>
  <c r="AE166" i="7"/>
  <c r="AB166" i="7"/>
  <c r="AE165" i="7"/>
  <c r="AB165" i="7"/>
  <c r="AE164" i="7"/>
  <c r="AB164" i="7"/>
  <c r="AE163" i="7"/>
  <c r="AB163" i="7"/>
  <c r="AE162" i="7"/>
  <c r="AB162" i="7"/>
  <c r="AE161" i="7"/>
  <c r="AB161" i="7"/>
  <c r="AE160" i="7"/>
  <c r="AB160" i="7"/>
  <c r="AB159" i="7"/>
  <c r="AE158" i="7"/>
  <c r="AB158" i="7"/>
  <c r="AE157" i="7"/>
  <c r="AB157" i="7"/>
  <c r="AE156" i="7"/>
  <c r="AB156" i="7"/>
  <c r="AE155" i="7"/>
  <c r="AB155" i="7"/>
  <c r="AE154" i="7"/>
  <c r="AB154" i="7"/>
  <c r="AE153" i="7"/>
  <c r="AB153" i="7"/>
  <c r="AE152" i="7"/>
  <c r="AB152" i="7"/>
  <c r="AB151" i="7"/>
  <c r="AE150" i="7"/>
  <c r="AB150" i="7"/>
  <c r="AE149" i="7"/>
  <c r="AB149" i="7"/>
  <c r="AE148" i="7"/>
  <c r="AB148" i="7"/>
  <c r="AE147" i="7"/>
  <c r="AB147" i="7"/>
  <c r="AE146" i="7"/>
  <c r="AB146" i="7"/>
  <c r="AE145" i="7"/>
  <c r="AB145" i="7"/>
  <c r="AE144" i="7"/>
  <c r="AB144" i="7"/>
  <c r="AB143" i="7"/>
  <c r="AE142" i="7"/>
  <c r="AB142" i="7"/>
  <c r="AE141" i="7"/>
  <c r="AB141" i="7"/>
  <c r="AE140" i="7"/>
  <c r="AB140" i="7"/>
  <c r="AE139" i="7"/>
  <c r="AB139" i="7"/>
  <c r="AE138" i="7"/>
  <c r="AB138" i="7"/>
  <c r="AE137" i="7"/>
  <c r="AB137" i="7"/>
  <c r="AE136" i="7"/>
  <c r="AB136" i="7"/>
  <c r="AB135" i="7"/>
  <c r="AE134" i="7"/>
  <c r="AB134" i="7"/>
  <c r="AE133" i="7"/>
  <c r="AB133" i="7"/>
  <c r="AE132" i="7"/>
  <c r="AB132" i="7"/>
  <c r="AE131" i="7"/>
  <c r="AB131" i="7"/>
  <c r="AE130" i="7"/>
  <c r="AB130" i="7"/>
  <c r="AE129" i="7"/>
  <c r="AB129" i="7"/>
  <c r="AE128" i="7"/>
  <c r="AB128" i="7"/>
  <c r="AB127" i="7"/>
  <c r="AE126" i="7"/>
  <c r="AB126" i="7"/>
  <c r="AE125" i="7"/>
  <c r="AB125" i="7"/>
  <c r="AE124" i="7"/>
  <c r="AB124" i="7"/>
  <c r="AE123" i="7"/>
  <c r="AB123" i="7"/>
  <c r="AE122" i="7"/>
  <c r="AB122" i="7"/>
  <c r="AE121" i="7"/>
  <c r="AB121" i="7"/>
  <c r="AE120" i="7"/>
  <c r="AB120" i="7"/>
  <c r="AB119" i="7"/>
  <c r="AE118" i="7"/>
  <c r="AB118" i="7"/>
  <c r="AE117" i="7"/>
  <c r="AB117" i="7"/>
  <c r="AE116" i="7"/>
  <c r="AB116" i="7"/>
  <c r="AE115" i="7"/>
  <c r="AB115" i="7"/>
  <c r="AE114" i="7"/>
  <c r="AB114" i="7"/>
  <c r="AE113" i="7"/>
  <c r="AB113" i="7"/>
  <c r="AE112" i="7"/>
  <c r="AB112" i="7"/>
  <c r="AB111" i="7"/>
  <c r="AE110" i="7"/>
  <c r="AB110" i="7"/>
  <c r="AE109" i="7"/>
  <c r="AB109" i="7"/>
  <c r="AE108" i="7"/>
  <c r="AB108" i="7"/>
  <c r="AE107" i="7"/>
  <c r="AB107" i="7"/>
  <c r="AE106" i="7"/>
  <c r="AB106" i="7"/>
  <c r="AE105" i="7"/>
  <c r="AB105" i="7"/>
  <c r="AE104" i="7"/>
  <c r="AB104" i="7"/>
  <c r="AB103" i="7"/>
  <c r="AE102" i="7"/>
  <c r="AB102" i="7"/>
  <c r="AE101" i="7"/>
  <c r="AB101" i="7"/>
  <c r="AE100" i="7"/>
  <c r="AB100" i="7"/>
  <c r="AE99" i="7"/>
  <c r="AB99" i="7"/>
  <c r="AE98" i="7"/>
  <c r="AB98" i="7"/>
  <c r="AE97" i="7"/>
  <c r="AB97" i="7"/>
  <c r="AE96" i="7"/>
  <c r="AB96" i="7"/>
  <c r="AB95" i="7"/>
  <c r="AE94" i="7"/>
  <c r="AB94" i="7"/>
  <c r="AE93" i="7"/>
  <c r="AB93" i="7"/>
  <c r="AE92" i="7"/>
  <c r="AB92" i="7"/>
  <c r="AE91" i="7"/>
  <c r="AB91" i="7"/>
  <c r="AE90" i="7"/>
  <c r="AB90" i="7"/>
  <c r="AE89" i="7"/>
  <c r="AB89" i="7"/>
  <c r="AE88" i="7"/>
  <c r="AB88" i="7"/>
  <c r="AB87" i="7"/>
  <c r="AE86" i="7"/>
  <c r="AB86" i="7"/>
  <c r="AE85" i="7"/>
  <c r="AB85" i="7"/>
  <c r="AE84" i="7"/>
  <c r="AB84" i="7"/>
  <c r="AE83" i="7"/>
  <c r="AB83" i="7"/>
  <c r="AE82" i="7"/>
  <c r="AB82" i="7"/>
  <c r="AE81" i="7"/>
  <c r="AB81" i="7"/>
  <c r="AE80" i="7"/>
  <c r="AB80" i="7"/>
  <c r="AB79" i="7"/>
  <c r="AE78" i="7"/>
  <c r="AB78" i="7"/>
  <c r="AE77" i="7"/>
  <c r="AB77" i="7"/>
  <c r="AE76" i="7"/>
  <c r="AB76" i="7"/>
  <c r="AE75" i="7"/>
  <c r="AB75" i="7"/>
  <c r="AE74" i="7"/>
  <c r="AB74" i="7"/>
  <c r="AE73" i="7"/>
  <c r="AB73" i="7"/>
  <c r="AE72" i="7"/>
  <c r="AB72" i="7"/>
  <c r="AB71" i="7"/>
  <c r="AE70" i="7"/>
  <c r="AB70" i="7"/>
  <c r="AE69" i="7"/>
  <c r="AB69" i="7"/>
  <c r="AE68" i="7"/>
  <c r="AB68" i="7"/>
  <c r="AE67" i="7"/>
  <c r="AB67" i="7"/>
  <c r="AE66" i="7"/>
  <c r="AB66" i="7"/>
  <c r="AE65" i="7"/>
  <c r="AB65" i="7"/>
  <c r="AE64" i="7"/>
  <c r="AB64" i="7"/>
  <c r="AB63" i="7"/>
  <c r="AE62" i="7"/>
  <c r="AB62" i="7"/>
  <c r="AE61" i="7"/>
  <c r="AB61" i="7"/>
  <c r="AE60" i="7"/>
  <c r="AB60" i="7"/>
  <c r="AE59" i="7"/>
  <c r="AB59" i="7"/>
  <c r="AE58" i="7"/>
  <c r="AB58" i="7"/>
  <c r="AE57" i="7"/>
  <c r="AB57" i="7"/>
  <c r="AE56" i="7"/>
  <c r="AB56" i="7"/>
  <c r="AB55" i="7"/>
  <c r="AE54" i="7"/>
  <c r="AB54" i="7"/>
  <c r="AE53" i="7"/>
  <c r="AB53" i="7"/>
  <c r="AE52" i="7"/>
  <c r="AB52" i="7"/>
  <c r="AE51" i="7"/>
  <c r="AB51" i="7"/>
  <c r="AE50" i="7"/>
  <c r="AB50" i="7"/>
  <c r="AE49" i="7"/>
  <c r="AB49" i="7"/>
  <c r="AE48" i="7"/>
  <c r="AB48" i="7"/>
  <c r="AB47" i="7"/>
  <c r="AE46" i="7"/>
  <c r="AB46" i="7"/>
  <c r="AE45" i="7"/>
  <c r="AB45" i="7"/>
  <c r="AE44" i="7"/>
  <c r="AB44" i="7"/>
  <c r="AE43" i="7"/>
  <c r="AB43" i="7"/>
  <c r="AE42" i="7"/>
  <c r="AB42" i="7"/>
  <c r="AE41" i="7"/>
  <c r="AB41" i="7"/>
  <c r="AE40" i="7"/>
  <c r="AB40" i="7"/>
  <c r="AB39" i="7"/>
  <c r="AE38" i="7"/>
  <c r="AB38" i="7"/>
  <c r="AE37" i="7"/>
  <c r="AB37" i="7"/>
  <c r="AE36" i="7"/>
  <c r="AB36" i="7"/>
  <c r="AE35" i="7"/>
  <c r="AB35" i="7"/>
  <c r="AE34" i="7"/>
  <c r="AB34" i="7"/>
  <c r="AE33" i="7"/>
  <c r="AB33" i="7"/>
  <c r="AE32" i="7"/>
  <c r="AB32" i="7"/>
  <c r="AB31" i="7"/>
  <c r="AE30" i="7"/>
  <c r="AB30" i="7"/>
  <c r="AE29" i="7"/>
  <c r="AB29" i="7"/>
  <c r="AE28" i="7"/>
  <c r="AB28" i="7"/>
  <c r="AE27" i="7"/>
  <c r="AB27" i="7"/>
  <c r="AE26" i="7"/>
  <c r="AB26" i="7"/>
  <c r="AE25" i="7"/>
  <c r="AB25" i="7"/>
  <c r="AE24" i="7"/>
  <c r="AB24" i="7"/>
  <c r="AB23" i="7"/>
  <c r="AE22" i="7"/>
  <c r="AB22" i="7"/>
  <c r="AE21" i="7"/>
  <c r="AB21" i="7"/>
  <c r="AE20" i="7"/>
  <c r="AB20" i="7"/>
  <c r="AE19" i="7"/>
  <c r="AB19" i="7"/>
  <c r="AE18" i="7"/>
  <c r="AB18" i="7"/>
  <c r="AE17" i="7"/>
  <c r="AB17" i="7"/>
  <c r="AE16" i="7"/>
  <c r="AB16" i="7"/>
  <c r="AB15" i="7"/>
  <c r="AE14" i="7"/>
  <c r="AB14" i="7"/>
  <c r="AE13" i="7"/>
  <c r="AB13" i="7"/>
  <c r="AE12" i="7"/>
  <c r="AB12" i="7"/>
  <c r="AE11" i="7"/>
  <c r="AB11" i="7"/>
  <c r="AE10" i="7"/>
  <c r="AB10" i="7"/>
  <c r="AE9" i="7"/>
  <c r="AB9" i="7"/>
  <c r="AE8" i="7"/>
  <c r="AB8" i="7"/>
  <c r="AE7" i="7"/>
  <c r="AB7" i="7"/>
  <c r="W7" i="7"/>
  <c r="W8" i="7" s="1"/>
  <c r="AE6" i="7"/>
  <c r="AB6" i="7"/>
  <c r="W6" i="7"/>
  <c r="Y7" i="7" s="1"/>
  <c r="Z7" i="7" s="1"/>
  <c r="AE5" i="7"/>
  <c r="AB5" i="7"/>
  <c r="W5" i="7"/>
  <c r="AE4" i="7"/>
  <c r="AB4" i="7"/>
  <c r="AE3" i="7"/>
  <c r="AB3" i="7"/>
  <c r="AB2" i="7"/>
  <c r="R258" i="7"/>
  <c r="S258" i="7" s="1"/>
  <c r="P258" i="7"/>
  <c r="S257" i="7"/>
  <c r="R257" i="7"/>
  <c r="P257" i="7"/>
  <c r="R256" i="7"/>
  <c r="S256" i="7" s="1"/>
  <c r="P256" i="7"/>
  <c r="R255" i="7"/>
  <c r="S255" i="7" s="1"/>
  <c r="P255" i="7"/>
  <c r="S254" i="7"/>
  <c r="R254" i="7"/>
  <c r="P254" i="7"/>
  <c r="R253" i="7"/>
  <c r="S253" i="7" s="1"/>
  <c r="P253" i="7"/>
  <c r="R252" i="7"/>
  <c r="S252" i="7" s="1"/>
  <c r="P252" i="7"/>
  <c r="R251" i="7"/>
  <c r="S251" i="7" s="1"/>
  <c r="P251" i="7"/>
  <c r="R250" i="7"/>
  <c r="S250" i="7" s="1"/>
  <c r="P250" i="7"/>
  <c r="S249" i="7"/>
  <c r="R249" i="7"/>
  <c r="P249" i="7"/>
  <c r="R248" i="7"/>
  <c r="S248" i="7" s="1"/>
  <c r="P248" i="7"/>
  <c r="S247" i="7"/>
  <c r="R247" i="7"/>
  <c r="P247" i="7"/>
  <c r="S246" i="7"/>
  <c r="R246" i="7"/>
  <c r="P246" i="7"/>
  <c r="R245" i="7"/>
  <c r="S245" i="7" s="1"/>
  <c r="P245" i="7"/>
  <c r="S244" i="7"/>
  <c r="R244" i="7"/>
  <c r="P244" i="7"/>
  <c r="R243" i="7"/>
  <c r="S243" i="7" s="1"/>
  <c r="P243" i="7"/>
  <c r="R242" i="7"/>
  <c r="S242" i="7" s="1"/>
  <c r="P242" i="7"/>
  <c r="S241" i="7"/>
  <c r="R241" i="7"/>
  <c r="P241" i="7"/>
  <c r="R240" i="7"/>
  <c r="S240" i="7" s="1"/>
  <c r="P240" i="7"/>
  <c r="R239" i="7"/>
  <c r="S239" i="7" s="1"/>
  <c r="P239" i="7"/>
  <c r="R238" i="7"/>
  <c r="S238" i="7" s="1"/>
  <c r="P238" i="7"/>
  <c r="R237" i="7"/>
  <c r="S237" i="7" s="1"/>
  <c r="P237" i="7"/>
  <c r="S236" i="7"/>
  <c r="R236" i="7"/>
  <c r="P236" i="7"/>
  <c r="R235" i="7"/>
  <c r="S235" i="7" s="1"/>
  <c r="P235" i="7"/>
  <c r="R234" i="7"/>
  <c r="S234" i="7" s="1"/>
  <c r="P234" i="7"/>
  <c r="R233" i="7"/>
  <c r="S233" i="7" s="1"/>
  <c r="P233" i="7"/>
  <c r="R232" i="7"/>
  <c r="S232" i="7" s="1"/>
  <c r="P232" i="7"/>
  <c r="S231" i="7"/>
  <c r="R231" i="7"/>
  <c r="P231" i="7"/>
  <c r="R230" i="7"/>
  <c r="S230" i="7" s="1"/>
  <c r="P230" i="7"/>
  <c r="R229" i="7"/>
  <c r="S229" i="7" s="1"/>
  <c r="P229" i="7"/>
  <c r="S228" i="7"/>
  <c r="R228" i="7"/>
  <c r="P228" i="7"/>
  <c r="R227" i="7"/>
  <c r="S227" i="7" s="1"/>
  <c r="P227" i="7"/>
  <c r="R226" i="7"/>
  <c r="S226" i="7" s="1"/>
  <c r="P226" i="7"/>
  <c r="R225" i="7"/>
  <c r="S225" i="7" s="1"/>
  <c r="P225" i="7"/>
  <c r="R224" i="7"/>
  <c r="S224" i="7" s="1"/>
  <c r="P224" i="7"/>
  <c r="R223" i="7"/>
  <c r="S223" i="7" s="1"/>
  <c r="P223" i="7"/>
  <c r="R222" i="7"/>
  <c r="S222" i="7" s="1"/>
  <c r="P222" i="7"/>
  <c r="R221" i="7"/>
  <c r="S221" i="7" s="1"/>
  <c r="P221" i="7"/>
  <c r="S220" i="7"/>
  <c r="R220" i="7"/>
  <c r="P220" i="7"/>
  <c r="R219" i="7"/>
  <c r="S219" i="7" s="1"/>
  <c r="P219" i="7"/>
  <c r="R218" i="7"/>
  <c r="S218" i="7" s="1"/>
  <c r="P218" i="7"/>
  <c r="S217" i="7"/>
  <c r="R217" i="7"/>
  <c r="P217" i="7"/>
  <c r="R216" i="7"/>
  <c r="S216" i="7" s="1"/>
  <c r="P216" i="7"/>
  <c r="R215" i="7"/>
  <c r="S215" i="7" s="1"/>
  <c r="P215" i="7"/>
  <c r="R214" i="7"/>
  <c r="S214" i="7" s="1"/>
  <c r="P214" i="7"/>
  <c r="R213" i="7"/>
  <c r="S213" i="7" s="1"/>
  <c r="P213" i="7"/>
  <c r="R212" i="7"/>
  <c r="S212" i="7" s="1"/>
  <c r="P212" i="7"/>
  <c r="R211" i="7"/>
  <c r="S211" i="7" s="1"/>
  <c r="P211" i="7"/>
  <c r="R210" i="7"/>
  <c r="S210" i="7" s="1"/>
  <c r="P210" i="7"/>
  <c r="S209" i="7"/>
  <c r="R209" i="7"/>
  <c r="P209" i="7"/>
  <c r="R208" i="7"/>
  <c r="S208" i="7" s="1"/>
  <c r="P208" i="7"/>
  <c r="S207" i="7"/>
  <c r="R207" i="7"/>
  <c r="P207" i="7"/>
  <c r="R206" i="7"/>
  <c r="S206" i="7" s="1"/>
  <c r="P206" i="7"/>
  <c r="R205" i="7"/>
  <c r="S205" i="7" s="1"/>
  <c r="P205" i="7"/>
  <c r="S204" i="7"/>
  <c r="R204" i="7"/>
  <c r="P204" i="7"/>
  <c r="R203" i="7"/>
  <c r="S203" i="7" s="1"/>
  <c r="P203" i="7"/>
  <c r="R202" i="7"/>
  <c r="S202" i="7" s="1"/>
  <c r="P202" i="7"/>
  <c r="R201" i="7"/>
  <c r="S201" i="7" s="1"/>
  <c r="P201" i="7"/>
  <c r="R200" i="7"/>
  <c r="S200" i="7" s="1"/>
  <c r="P200" i="7"/>
  <c r="S199" i="7"/>
  <c r="R199" i="7"/>
  <c r="P199" i="7"/>
  <c r="R198" i="7"/>
  <c r="S198" i="7" s="1"/>
  <c r="P198" i="7"/>
  <c r="R197" i="7"/>
  <c r="S197" i="7" s="1"/>
  <c r="P197" i="7"/>
  <c r="R196" i="7"/>
  <c r="S196" i="7" s="1"/>
  <c r="P196" i="7"/>
  <c r="R195" i="7"/>
  <c r="S195" i="7" s="1"/>
  <c r="P195" i="7"/>
  <c r="R194" i="7"/>
  <c r="S194" i="7" s="1"/>
  <c r="P194" i="7"/>
  <c r="S193" i="7"/>
  <c r="R193" i="7"/>
  <c r="P193" i="7"/>
  <c r="R192" i="7"/>
  <c r="S192" i="7" s="1"/>
  <c r="P192" i="7"/>
  <c r="R191" i="7"/>
  <c r="S191" i="7" s="1"/>
  <c r="P191" i="7"/>
  <c r="R190" i="7"/>
  <c r="S190" i="7" s="1"/>
  <c r="P190" i="7"/>
  <c r="R189" i="7"/>
  <c r="S189" i="7" s="1"/>
  <c r="P189" i="7"/>
  <c r="R188" i="7"/>
  <c r="S188" i="7" s="1"/>
  <c r="P188" i="7"/>
  <c r="R187" i="7"/>
  <c r="S187" i="7" s="1"/>
  <c r="P187" i="7"/>
  <c r="R186" i="7"/>
  <c r="S186" i="7" s="1"/>
  <c r="P186" i="7"/>
  <c r="R185" i="7"/>
  <c r="S185" i="7" s="1"/>
  <c r="P185" i="7"/>
  <c r="R184" i="7"/>
  <c r="S184" i="7" s="1"/>
  <c r="P184" i="7"/>
  <c r="S183" i="7"/>
  <c r="R183" i="7"/>
  <c r="P183" i="7"/>
  <c r="R182" i="7"/>
  <c r="S182" i="7" s="1"/>
  <c r="P182" i="7"/>
  <c r="R181" i="7"/>
  <c r="S181" i="7" s="1"/>
  <c r="P181" i="7"/>
  <c r="S180" i="7"/>
  <c r="R180" i="7"/>
  <c r="P180" i="7"/>
  <c r="S179" i="7"/>
  <c r="R179" i="7"/>
  <c r="P179" i="7"/>
  <c r="R178" i="7"/>
  <c r="S178" i="7" s="1"/>
  <c r="P178" i="7"/>
  <c r="S177" i="7"/>
  <c r="R177" i="7"/>
  <c r="P177" i="7"/>
  <c r="R176" i="7"/>
  <c r="S176" i="7" s="1"/>
  <c r="P176" i="7"/>
  <c r="R175" i="7"/>
  <c r="S175" i="7" s="1"/>
  <c r="P175" i="7"/>
  <c r="R174" i="7"/>
  <c r="S174" i="7" s="1"/>
  <c r="P174" i="7"/>
  <c r="R173" i="7"/>
  <c r="S173" i="7" s="1"/>
  <c r="P173" i="7"/>
  <c r="R172" i="7"/>
  <c r="S172" i="7" s="1"/>
  <c r="P172" i="7"/>
  <c r="S171" i="7"/>
  <c r="R171" i="7"/>
  <c r="P171" i="7"/>
  <c r="R170" i="7"/>
  <c r="S170" i="7" s="1"/>
  <c r="P170" i="7"/>
  <c r="R169" i="7"/>
  <c r="S169" i="7" s="1"/>
  <c r="P169" i="7"/>
  <c r="R168" i="7"/>
  <c r="S168" i="7" s="1"/>
  <c r="P168" i="7"/>
  <c r="R167" i="7"/>
  <c r="S167" i="7" s="1"/>
  <c r="P167" i="7"/>
  <c r="R166" i="7"/>
  <c r="S166" i="7" s="1"/>
  <c r="P166" i="7"/>
  <c r="R165" i="7"/>
  <c r="S165" i="7" s="1"/>
  <c r="P165" i="7"/>
  <c r="S164" i="7"/>
  <c r="R164" i="7"/>
  <c r="P164" i="7"/>
  <c r="R163" i="7"/>
  <c r="S163" i="7" s="1"/>
  <c r="P163" i="7"/>
  <c r="S162" i="7"/>
  <c r="R162" i="7"/>
  <c r="P162" i="7"/>
  <c r="R161" i="7"/>
  <c r="S161" i="7" s="1"/>
  <c r="P161" i="7"/>
  <c r="R160" i="7"/>
  <c r="S160" i="7" s="1"/>
  <c r="P160" i="7"/>
  <c r="S159" i="7"/>
  <c r="R159" i="7"/>
  <c r="P159" i="7"/>
  <c r="R158" i="7"/>
  <c r="S158" i="7" s="1"/>
  <c r="P158" i="7"/>
  <c r="R157" i="7"/>
  <c r="S157" i="7" s="1"/>
  <c r="P157" i="7"/>
  <c r="S156" i="7"/>
  <c r="R156" i="7"/>
  <c r="P156" i="7"/>
  <c r="R155" i="7"/>
  <c r="S155" i="7" s="1"/>
  <c r="P155" i="7"/>
  <c r="R154" i="7"/>
  <c r="S154" i="7" s="1"/>
  <c r="P154" i="7"/>
  <c r="R153" i="7"/>
  <c r="S153" i="7" s="1"/>
  <c r="P153" i="7"/>
  <c r="R152" i="7"/>
  <c r="S152" i="7" s="1"/>
  <c r="P152" i="7"/>
  <c r="R151" i="7"/>
  <c r="S151" i="7" s="1"/>
  <c r="P151" i="7"/>
  <c r="S150" i="7"/>
  <c r="R150" i="7"/>
  <c r="P150" i="7"/>
  <c r="R149" i="7"/>
  <c r="S149" i="7" s="1"/>
  <c r="P149" i="7"/>
  <c r="R148" i="7"/>
  <c r="S148" i="7" s="1"/>
  <c r="P148" i="7"/>
  <c r="S147" i="7"/>
  <c r="R147" i="7"/>
  <c r="P147" i="7"/>
  <c r="R146" i="7"/>
  <c r="S146" i="7" s="1"/>
  <c r="P146" i="7"/>
  <c r="R145" i="7"/>
  <c r="S145" i="7" s="1"/>
  <c r="P145" i="7"/>
  <c r="R144" i="7"/>
  <c r="S144" i="7" s="1"/>
  <c r="P144" i="7"/>
  <c r="S143" i="7"/>
  <c r="R143" i="7"/>
  <c r="P143" i="7"/>
  <c r="R142" i="7"/>
  <c r="S142" i="7" s="1"/>
  <c r="P142" i="7"/>
  <c r="R141" i="7"/>
  <c r="S141" i="7" s="1"/>
  <c r="P141" i="7"/>
  <c r="S140" i="7"/>
  <c r="R140" i="7"/>
  <c r="P140" i="7"/>
  <c r="R139" i="7"/>
  <c r="S139" i="7" s="1"/>
  <c r="P139" i="7"/>
  <c r="S138" i="7"/>
  <c r="R138" i="7"/>
  <c r="P138" i="7"/>
  <c r="R137" i="7"/>
  <c r="S137" i="7" s="1"/>
  <c r="P137" i="7"/>
  <c r="R136" i="7"/>
  <c r="S136" i="7" s="1"/>
  <c r="P136" i="7"/>
  <c r="R135" i="7"/>
  <c r="S135" i="7" s="1"/>
  <c r="P135" i="7"/>
  <c r="S134" i="7"/>
  <c r="R134" i="7"/>
  <c r="P134" i="7"/>
  <c r="R133" i="7"/>
  <c r="S133" i="7" s="1"/>
  <c r="P133" i="7"/>
  <c r="R132" i="7"/>
  <c r="S132" i="7" s="1"/>
  <c r="P132" i="7"/>
  <c r="S131" i="7"/>
  <c r="R131" i="7"/>
  <c r="P131" i="7"/>
  <c r="R130" i="7"/>
  <c r="S130" i="7" s="1"/>
  <c r="P130" i="7"/>
  <c r="R129" i="7"/>
  <c r="S129" i="7" s="1"/>
  <c r="P129" i="7"/>
  <c r="R128" i="7"/>
  <c r="S128" i="7" s="1"/>
  <c r="P128" i="7"/>
  <c r="S127" i="7"/>
  <c r="R127" i="7"/>
  <c r="P127" i="7"/>
  <c r="R126" i="7"/>
  <c r="S126" i="7" s="1"/>
  <c r="P126" i="7"/>
  <c r="R125" i="7"/>
  <c r="S125" i="7" s="1"/>
  <c r="P125" i="7"/>
  <c r="S124" i="7"/>
  <c r="R124" i="7"/>
  <c r="P124" i="7"/>
  <c r="R123" i="7"/>
  <c r="S123" i="7" s="1"/>
  <c r="P123" i="7"/>
  <c r="S122" i="7"/>
  <c r="R122" i="7"/>
  <c r="P122" i="7"/>
  <c r="R121" i="7"/>
  <c r="S121" i="7" s="1"/>
  <c r="P121" i="7"/>
  <c r="R120" i="7"/>
  <c r="S120" i="7" s="1"/>
  <c r="P120" i="7"/>
  <c r="S119" i="7"/>
  <c r="R119" i="7"/>
  <c r="P119" i="7"/>
  <c r="S118" i="7"/>
  <c r="R118" i="7"/>
  <c r="P118" i="7"/>
  <c r="R117" i="7"/>
  <c r="S117" i="7" s="1"/>
  <c r="P117" i="7"/>
  <c r="S116" i="7"/>
  <c r="R116" i="7"/>
  <c r="P116" i="7"/>
  <c r="S115" i="7"/>
  <c r="R115" i="7"/>
  <c r="P115" i="7"/>
  <c r="R114" i="7"/>
  <c r="S114" i="7" s="1"/>
  <c r="P114" i="7"/>
  <c r="R113" i="7"/>
  <c r="S113" i="7" s="1"/>
  <c r="P113" i="7"/>
  <c r="R112" i="7"/>
  <c r="S112" i="7" s="1"/>
  <c r="P112" i="7"/>
  <c r="R111" i="7"/>
  <c r="S111" i="7" s="1"/>
  <c r="P111" i="7"/>
  <c r="S110" i="7"/>
  <c r="R110" i="7"/>
  <c r="P110" i="7"/>
  <c r="R109" i="7"/>
  <c r="S109" i="7" s="1"/>
  <c r="P109" i="7"/>
  <c r="R108" i="7"/>
  <c r="S108" i="7" s="1"/>
  <c r="P108" i="7"/>
  <c r="S107" i="7"/>
  <c r="R107" i="7"/>
  <c r="P107" i="7"/>
  <c r="S106" i="7"/>
  <c r="R106" i="7"/>
  <c r="P106" i="7"/>
  <c r="R105" i="7"/>
  <c r="S105" i="7" s="1"/>
  <c r="P105" i="7"/>
  <c r="R104" i="7"/>
  <c r="S104" i="7" s="1"/>
  <c r="P104" i="7"/>
  <c r="R103" i="7"/>
  <c r="S103" i="7" s="1"/>
  <c r="P103" i="7"/>
  <c r="R102" i="7"/>
  <c r="S102" i="7" s="1"/>
  <c r="P102" i="7"/>
  <c r="R101" i="7"/>
  <c r="S101" i="7" s="1"/>
  <c r="P101" i="7"/>
  <c r="R100" i="7"/>
  <c r="S100" i="7" s="1"/>
  <c r="P100" i="7"/>
  <c r="R99" i="7"/>
  <c r="S99" i="7" s="1"/>
  <c r="P99" i="7"/>
  <c r="S98" i="7"/>
  <c r="R98" i="7"/>
  <c r="P98" i="7"/>
  <c r="R97" i="7"/>
  <c r="S97" i="7" s="1"/>
  <c r="P97" i="7"/>
  <c r="R96" i="7"/>
  <c r="S96" i="7" s="1"/>
  <c r="P96" i="7"/>
  <c r="R95" i="7"/>
  <c r="S95" i="7" s="1"/>
  <c r="P95" i="7"/>
  <c r="R94" i="7"/>
  <c r="S94" i="7" s="1"/>
  <c r="P94" i="7"/>
  <c r="R93" i="7"/>
  <c r="S93" i="7" s="1"/>
  <c r="P93" i="7"/>
  <c r="R92" i="7"/>
  <c r="S92" i="7" s="1"/>
  <c r="P92" i="7"/>
  <c r="R91" i="7"/>
  <c r="S91" i="7" s="1"/>
  <c r="P91" i="7"/>
  <c r="R90" i="7"/>
  <c r="S90" i="7" s="1"/>
  <c r="P90" i="7"/>
  <c r="R89" i="7"/>
  <c r="S89" i="7" s="1"/>
  <c r="P89" i="7"/>
  <c r="R88" i="7"/>
  <c r="S88" i="7" s="1"/>
  <c r="P88" i="7"/>
  <c r="R87" i="7"/>
  <c r="S87" i="7" s="1"/>
  <c r="P87" i="7"/>
  <c r="R86" i="7"/>
  <c r="S86" i="7" s="1"/>
  <c r="P86" i="7"/>
  <c r="R85" i="7"/>
  <c r="S85" i="7" s="1"/>
  <c r="P85" i="7"/>
  <c r="R84" i="7"/>
  <c r="S84" i="7" s="1"/>
  <c r="P84" i="7"/>
  <c r="R83" i="7"/>
  <c r="S83" i="7" s="1"/>
  <c r="P83" i="7"/>
  <c r="R82" i="7"/>
  <c r="S82" i="7" s="1"/>
  <c r="P82" i="7"/>
  <c r="R81" i="7"/>
  <c r="S81" i="7" s="1"/>
  <c r="P81" i="7"/>
  <c r="R80" i="7"/>
  <c r="S80" i="7" s="1"/>
  <c r="P80" i="7"/>
  <c r="S79" i="7"/>
  <c r="R79" i="7"/>
  <c r="P79" i="7"/>
  <c r="R78" i="7"/>
  <c r="S78" i="7" s="1"/>
  <c r="P78" i="7"/>
  <c r="R77" i="7"/>
  <c r="S77" i="7" s="1"/>
  <c r="P77" i="7"/>
  <c r="S76" i="7"/>
  <c r="R76" i="7"/>
  <c r="P76" i="7"/>
  <c r="R75" i="7"/>
  <c r="S75" i="7" s="1"/>
  <c r="P75" i="7"/>
  <c r="R74" i="7"/>
  <c r="S74" i="7" s="1"/>
  <c r="P74" i="7"/>
  <c r="R73" i="7"/>
  <c r="S73" i="7" s="1"/>
  <c r="P73" i="7"/>
  <c r="R72" i="7"/>
  <c r="S72" i="7" s="1"/>
  <c r="P72" i="7"/>
  <c r="R71" i="7"/>
  <c r="S71" i="7" s="1"/>
  <c r="P71" i="7"/>
  <c r="S70" i="7"/>
  <c r="R70" i="7"/>
  <c r="P70" i="7"/>
  <c r="R69" i="7"/>
  <c r="S69" i="7" s="1"/>
  <c r="P69" i="7"/>
  <c r="R68" i="7"/>
  <c r="S68" i="7" s="1"/>
  <c r="P68" i="7"/>
  <c r="S67" i="7"/>
  <c r="R67" i="7"/>
  <c r="P67" i="7"/>
  <c r="R66" i="7"/>
  <c r="S66" i="7" s="1"/>
  <c r="P66" i="7"/>
  <c r="R65" i="7"/>
  <c r="S65" i="7" s="1"/>
  <c r="P65" i="7"/>
  <c r="R64" i="7"/>
  <c r="S64" i="7" s="1"/>
  <c r="P64" i="7"/>
  <c r="S63" i="7"/>
  <c r="R63" i="7"/>
  <c r="P63" i="7"/>
  <c r="R62" i="7"/>
  <c r="S62" i="7" s="1"/>
  <c r="P62" i="7"/>
  <c r="R61" i="7"/>
  <c r="S61" i="7" s="1"/>
  <c r="P61" i="7"/>
  <c r="S60" i="7"/>
  <c r="R60" i="7"/>
  <c r="P60" i="7"/>
  <c r="R59" i="7"/>
  <c r="S59" i="7" s="1"/>
  <c r="P59" i="7"/>
  <c r="S58" i="7"/>
  <c r="R58" i="7"/>
  <c r="P58" i="7"/>
  <c r="R57" i="7"/>
  <c r="S57" i="7" s="1"/>
  <c r="P57" i="7"/>
  <c r="R56" i="7"/>
  <c r="S56" i="7" s="1"/>
  <c r="P56" i="7"/>
  <c r="R55" i="7"/>
  <c r="S55" i="7" s="1"/>
  <c r="P55" i="7"/>
  <c r="R54" i="7"/>
  <c r="S54" i="7" s="1"/>
  <c r="P54" i="7"/>
  <c r="R53" i="7"/>
  <c r="S53" i="7" s="1"/>
  <c r="P53" i="7"/>
  <c r="R52" i="7"/>
  <c r="S52" i="7" s="1"/>
  <c r="P52" i="7"/>
  <c r="R51" i="7"/>
  <c r="S51" i="7" s="1"/>
  <c r="P51" i="7"/>
  <c r="R50" i="7"/>
  <c r="S50" i="7" s="1"/>
  <c r="P50" i="7"/>
  <c r="R49" i="7"/>
  <c r="S49" i="7" s="1"/>
  <c r="P49" i="7"/>
  <c r="R48" i="7"/>
  <c r="S48" i="7" s="1"/>
  <c r="P48" i="7"/>
  <c r="S47" i="7"/>
  <c r="R47" i="7"/>
  <c r="P47" i="7"/>
  <c r="R46" i="7"/>
  <c r="S46" i="7" s="1"/>
  <c r="P46" i="7"/>
  <c r="R45" i="7"/>
  <c r="S45" i="7" s="1"/>
  <c r="P45" i="7"/>
  <c r="S44" i="7"/>
  <c r="R44" i="7"/>
  <c r="P44" i="7"/>
  <c r="R43" i="7"/>
  <c r="S43" i="7" s="1"/>
  <c r="P43" i="7"/>
  <c r="S42" i="7"/>
  <c r="R42" i="7"/>
  <c r="P42" i="7"/>
  <c r="S41" i="7"/>
  <c r="R41" i="7"/>
  <c r="P41" i="7"/>
  <c r="R40" i="7"/>
  <c r="S40" i="7" s="1"/>
  <c r="P40" i="7"/>
  <c r="S39" i="7"/>
  <c r="R39" i="7"/>
  <c r="P39" i="7"/>
  <c r="R38" i="7"/>
  <c r="S38" i="7" s="1"/>
  <c r="P38" i="7"/>
  <c r="R37" i="7"/>
  <c r="S37" i="7" s="1"/>
  <c r="P37" i="7"/>
  <c r="R36" i="7"/>
  <c r="S36" i="7" s="1"/>
  <c r="P36" i="7"/>
  <c r="R35" i="7"/>
  <c r="S35" i="7" s="1"/>
  <c r="P35" i="7"/>
  <c r="R34" i="7"/>
  <c r="S34" i="7" s="1"/>
  <c r="P34" i="7"/>
  <c r="S33" i="7"/>
  <c r="R33" i="7"/>
  <c r="P33" i="7"/>
  <c r="R32" i="7"/>
  <c r="S32" i="7" s="1"/>
  <c r="P32" i="7"/>
  <c r="R31" i="7"/>
  <c r="S31" i="7" s="1"/>
  <c r="P31" i="7"/>
  <c r="R30" i="7"/>
  <c r="S30" i="7" s="1"/>
  <c r="P30" i="7"/>
  <c r="R29" i="7"/>
  <c r="S29" i="7" s="1"/>
  <c r="P29" i="7"/>
  <c r="R28" i="7"/>
  <c r="S28" i="7" s="1"/>
  <c r="P28" i="7"/>
  <c r="R27" i="7"/>
  <c r="S27" i="7" s="1"/>
  <c r="P27" i="7"/>
  <c r="R26" i="7"/>
  <c r="S26" i="7" s="1"/>
  <c r="P26" i="7"/>
  <c r="R25" i="7"/>
  <c r="S25" i="7" s="1"/>
  <c r="P25" i="7"/>
  <c r="R24" i="7"/>
  <c r="S24" i="7" s="1"/>
  <c r="P24" i="7"/>
  <c r="R23" i="7"/>
  <c r="S23" i="7" s="1"/>
  <c r="P23" i="7"/>
  <c r="S22" i="7"/>
  <c r="R22" i="7"/>
  <c r="P22" i="7"/>
  <c r="R21" i="7"/>
  <c r="S21" i="7" s="1"/>
  <c r="P21" i="7"/>
  <c r="S20" i="7"/>
  <c r="R20" i="7"/>
  <c r="P20" i="7"/>
  <c r="R19" i="7"/>
  <c r="S19" i="7" s="1"/>
  <c r="P19" i="7"/>
  <c r="R18" i="7"/>
  <c r="S18" i="7" s="1"/>
  <c r="P18" i="7"/>
  <c r="R17" i="7"/>
  <c r="S17" i="7" s="1"/>
  <c r="P17" i="7"/>
  <c r="R16" i="7"/>
  <c r="S16" i="7" s="1"/>
  <c r="P16" i="7"/>
  <c r="R15" i="7"/>
  <c r="S15" i="7" s="1"/>
  <c r="P15" i="7"/>
  <c r="R14" i="7"/>
  <c r="S14" i="7" s="1"/>
  <c r="P14" i="7"/>
  <c r="R13" i="7"/>
  <c r="S13" i="7" s="1"/>
  <c r="P13" i="7"/>
  <c r="S12" i="7"/>
  <c r="R12" i="7"/>
  <c r="P12" i="7"/>
  <c r="R11" i="7"/>
  <c r="S11" i="7" s="1"/>
  <c r="P11" i="7"/>
  <c r="R10" i="7"/>
  <c r="S10" i="7" s="1"/>
  <c r="P10" i="7"/>
  <c r="R9" i="7"/>
  <c r="S9" i="7" s="1"/>
  <c r="P9" i="7"/>
  <c r="R8" i="7"/>
  <c r="S8" i="7" s="1"/>
  <c r="P8" i="7"/>
  <c r="K8" i="7"/>
  <c r="R7" i="7"/>
  <c r="S7" i="7" s="1"/>
  <c r="P7" i="7"/>
  <c r="K7" i="7"/>
  <c r="R6" i="7"/>
  <c r="S6" i="7" s="1"/>
  <c r="P6" i="7"/>
  <c r="K6" i="7"/>
  <c r="R5" i="7"/>
  <c r="S5" i="7" s="1"/>
  <c r="P5" i="7"/>
  <c r="K5" i="7"/>
  <c r="R4" i="7"/>
  <c r="S4" i="7" s="1"/>
  <c r="P4" i="7"/>
  <c r="R3" i="7"/>
  <c r="S3" i="7" s="1"/>
  <c r="P3" i="7"/>
  <c r="R2" i="7"/>
  <c r="S2" i="7" s="1"/>
  <c r="P2" i="7"/>
  <c r="W10" i="6"/>
  <c r="U258" i="6"/>
  <c r="U257" i="6"/>
  <c r="U256" i="6"/>
  <c r="W5" i="6" s="1"/>
  <c r="U255" i="6"/>
  <c r="U254" i="6"/>
  <c r="U253" i="6"/>
  <c r="U252" i="6"/>
  <c r="U251" i="6"/>
  <c r="U250" i="6"/>
  <c r="U249" i="6"/>
  <c r="U248" i="6"/>
  <c r="U247" i="6"/>
  <c r="U246" i="6"/>
  <c r="U245" i="6"/>
  <c r="U244" i="6"/>
  <c r="U243" i="6"/>
  <c r="U242" i="6"/>
  <c r="U241" i="6"/>
  <c r="U240" i="6"/>
  <c r="U239" i="6"/>
  <c r="U238" i="6"/>
  <c r="U237" i="6"/>
  <c r="U236" i="6"/>
  <c r="U235" i="6"/>
  <c r="U234" i="6"/>
  <c r="U233" i="6"/>
  <c r="U232" i="6"/>
  <c r="U231" i="6"/>
  <c r="U230" i="6"/>
  <c r="U229" i="6"/>
  <c r="U228" i="6"/>
  <c r="U227" i="6"/>
  <c r="U226" i="6"/>
  <c r="U225" i="6"/>
  <c r="U224" i="6"/>
  <c r="U223" i="6"/>
  <c r="U222" i="6"/>
  <c r="U221" i="6"/>
  <c r="U220" i="6"/>
  <c r="U219" i="6"/>
  <c r="U218" i="6"/>
  <c r="U217" i="6"/>
  <c r="U216" i="6"/>
  <c r="U215" i="6"/>
  <c r="U214" i="6"/>
  <c r="U213" i="6"/>
  <c r="U212" i="6"/>
  <c r="U211" i="6"/>
  <c r="U210" i="6"/>
  <c r="U209" i="6"/>
  <c r="U208" i="6"/>
  <c r="U207" i="6"/>
  <c r="U206" i="6"/>
  <c r="U205" i="6"/>
  <c r="U204" i="6"/>
  <c r="U203" i="6"/>
  <c r="U202" i="6"/>
  <c r="U201" i="6"/>
  <c r="U200" i="6"/>
  <c r="U199" i="6"/>
  <c r="U198" i="6"/>
  <c r="U197" i="6"/>
  <c r="U196" i="6"/>
  <c r="U195" i="6"/>
  <c r="U194" i="6"/>
  <c r="U193" i="6"/>
  <c r="U192" i="6"/>
  <c r="U191" i="6"/>
  <c r="U190" i="6"/>
  <c r="U189" i="6"/>
  <c r="U188" i="6"/>
  <c r="U187" i="6"/>
  <c r="U186" i="6"/>
  <c r="U185" i="6"/>
  <c r="U184" i="6"/>
  <c r="U183" i="6"/>
  <c r="U182" i="6"/>
  <c r="U181" i="6"/>
  <c r="U180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63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W7" i="6"/>
  <c r="S7" i="6"/>
  <c r="W6" i="6"/>
  <c r="S6" i="6"/>
  <c r="W4" i="6"/>
  <c r="W3" i="6"/>
  <c r="M13" i="6"/>
  <c r="M6" i="6"/>
  <c r="M7" i="6"/>
  <c r="M8" i="6"/>
  <c r="M9" i="6"/>
  <c r="M5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C262" i="5"/>
  <c r="C261" i="5"/>
  <c r="I10" i="5"/>
  <c r="I11" i="5" s="1"/>
  <c r="J7" i="5"/>
  <c r="AZ6" i="5"/>
  <c r="AZ7" i="5" s="1"/>
  <c r="U6" i="5"/>
  <c r="J6" i="5"/>
  <c r="AZ5" i="5"/>
  <c r="BA5" i="5" s="1"/>
  <c r="BB5" i="5" s="1"/>
  <c r="BC5" i="5" s="1"/>
  <c r="U5" i="5"/>
  <c r="C5" i="5"/>
  <c r="C6" i="5" s="1"/>
  <c r="AZ4" i="5"/>
  <c r="BA4" i="5" s="1"/>
  <c r="BB4" i="5" s="1"/>
  <c r="BC4" i="5" s="1"/>
  <c r="N4" i="5"/>
  <c r="N5" i="5" s="1"/>
  <c r="C4" i="5"/>
  <c r="D4" i="5" s="1"/>
  <c r="AZ3" i="5"/>
  <c r="BA3" i="5" s="1"/>
  <c r="BB3" i="5" s="1"/>
  <c r="BC3" i="5" s="1"/>
  <c r="N3" i="5"/>
  <c r="O3" i="5" s="1"/>
  <c r="J3" i="5"/>
  <c r="C3" i="5"/>
  <c r="D3" i="5" s="1"/>
  <c r="BD2" i="5"/>
  <c r="BE2" i="5" s="1"/>
  <c r="BF2" i="5" s="1"/>
  <c r="BG2" i="5" s="1"/>
  <c r="BA2" i="5"/>
  <c r="BB2" i="5" s="1"/>
  <c r="BC2" i="5" s="1"/>
  <c r="AZ2" i="5"/>
  <c r="AV2" i="5"/>
  <c r="AV3" i="5" s="1"/>
  <c r="AR2" i="5"/>
  <c r="AS2" i="5" s="1"/>
  <c r="AT2" i="5" s="1"/>
  <c r="AU2" i="5" s="1"/>
  <c r="AN2" i="5"/>
  <c r="AK2" i="5"/>
  <c r="AL2" i="5" s="1"/>
  <c r="AM2" i="5" s="1"/>
  <c r="AG2" i="5"/>
  <c r="AG3" i="5" s="1"/>
  <c r="AC2" i="5"/>
  <c r="AD2" i="5" s="1"/>
  <c r="AE2" i="5" s="1"/>
  <c r="AF2" i="5" s="1"/>
  <c r="Y2" i="5"/>
  <c r="Y3" i="5" s="1"/>
  <c r="U2" i="5"/>
  <c r="T2" i="5"/>
  <c r="T3" i="5" s="1"/>
  <c r="T4" i="5" s="1"/>
  <c r="T5" i="5" s="1"/>
  <c r="T6" i="5" s="1"/>
  <c r="T7" i="5" s="1"/>
  <c r="T8" i="5" s="1"/>
  <c r="T9" i="5" s="1"/>
  <c r="T10" i="5" s="1"/>
  <c r="R2" i="5"/>
  <c r="S2" i="5" s="1"/>
  <c r="P2" i="5"/>
  <c r="Q2" i="5" s="1"/>
  <c r="N2" i="5"/>
  <c r="O2" i="5" s="1"/>
  <c r="J2" i="5"/>
  <c r="I2" i="5"/>
  <c r="I3" i="5" s="1"/>
  <c r="I4" i="5" s="1"/>
  <c r="I5" i="5" s="1"/>
  <c r="I6" i="5" s="1"/>
  <c r="I7" i="5" s="1"/>
  <c r="I8" i="5" s="1"/>
  <c r="I9" i="5" s="1"/>
  <c r="J9" i="5" s="1"/>
  <c r="G2" i="5"/>
  <c r="H2" i="5" s="1"/>
  <c r="E2" i="5"/>
  <c r="E3" i="5" s="1"/>
  <c r="D2" i="5"/>
  <c r="C2" i="5"/>
  <c r="BS2" i="2"/>
  <c r="BT2" i="2" s="1"/>
  <c r="BO2" i="2"/>
  <c r="BK2" i="2"/>
  <c r="BL2" i="2" s="1"/>
  <c r="BM2" i="2" s="1"/>
  <c r="BN2" i="2" s="1"/>
  <c r="BG2" i="2"/>
  <c r="BH2" i="2" s="1"/>
  <c r="BI2" i="2" s="1"/>
  <c r="BJ2" i="2" s="1"/>
  <c r="AZ2" i="2"/>
  <c r="AV2" i="2"/>
  <c r="AW2" i="2" s="1"/>
  <c r="AX2" i="2" s="1"/>
  <c r="AY2" i="2" s="1"/>
  <c r="AR2" i="2"/>
  <c r="AS2" i="2" s="1"/>
  <c r="AT2" i="2" s="1"/>
  <c r="AU2" i="2" s="1"/>
  <c r="AN2" i="2"/>
  <c r="R262" i="2"/>
  <c r="R261" i="2"/>
  <c r="AI2" i="2"/>
  <c r="AG2" i="2"/>
  <c r="AE2" i="2"/>
  <c r="AE3" i="2" s="1"/>
  <c r="AC2" i="2"/>
  <c r="X2" i="2"/>
  <c r="X3" i="2" s="1"/>
  <c r="X4" i="2" s="1"/>
  <c r="X5" i="2" s="1"/>
  <c r="X6" i="2" s="1"/>
  <c r="X7" i="2" s="1"/>
  <c r="V2" i="2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S253" i="2" s="1"/>
  <c r="M157" i="7" l="1"/>
  <c r="N157" i="7" s="1"/>
  <c r="Y176" i="7"/>
  <c r="Z176" i="7" s="1"/>
  <c r="Y11" i="7"/>
  <c r="Z11" i="7" s="1"/>
  <c r="Y19" i="7"/>
  <c r="Z19" i="7" s="1"/>
  <c r="Y66" i="7"/>
  <c r="Z66" i="7" s="1"/>
  <c r="Y85" i="7"/>
  <c r="Z85" i="7" s="1"/>
  <c r="Y98" i="7"/>
  <c r="Z98" i="7" s="1"/>
  <c r="Y117" i="7"/>
  <c r="Z117" i="7" s="1"/>
  <c r="Y130" i="7"/>
  <c r="Z130" i="7" s="1"/>
  <c r="Y149" i="7"/>
  <c r="Z149" i="7" s="1"/>
  <c r="Y162" i="7"/>
  <c r="Z162" i="7" s="1"/>
  <c r="Y175" i="7"/>
  <c r="Z175" i="7" s="1"/>
  <c r="Y16" i="7"/>
  <c r="Z16" i="7" s="1"/>
  <c r="Y25" i="7"/>
  <c r="Z25" i="7" s="1"/>
  <c r="Y31" i="7"/>
  <c r="Z31" i="7" s="1"/>
  <c r="Y36" i="7"/>
  <c r="Z36" i="7" s="1"/>
  <c r="Y64" i="7"/>
  <c r="Z64" i="7" s="1"/>
  <c r="Y79" i="7"/>
  <c r="Z79" i="7" s="1"/>
  <c r="Y96" i="7"/>
  <c r="Z96" i="7" s="1"/>
  <c r="Y111" i="7"/>
  <c r="Z111" i="7" s="1"/>
  <c r="Y128" i="7"/>
  <c r="Z128" i="7" s="1"/>
  <c r="Y143" i="7"/>
  <c r="Z143" i="7" s="1"/>
  <c r="Y160" i="7"/>
  <c r="Z160" i="7" s="1"/>
  <c r="Y173" i="7"/>
  <c r="Z173" i="7" s="1"/>
  <c r="Y13" i="7"/>
  <c r="Z13" i="7" s="1"/>
  <c r="Y28" i="7"/>
  <c r="Z28" i="7" s="1"/>
  <c r="Y40" i="7"/>
  <c r="Z40" i="7" s="1"/>
  <c r="Y42" i="7"/>
  <c r="Z42" i="7" s="1"/>
  <c r="Y50" i="7"/>
  <c r="Z50" i="7" s="1"/>
  <c r="Y58" i="7"/>
  <c r="Z58" i="7" s="1"/>
  <c r="Y77" i="7"/>
  <c r="Z77" i="7" s="1"/>
  <c r="Y90" i="7"/>
  <c r="Z90" i="7" s="1"/>
  <c r="Y109" i="7"/>
  <c r="Z109" i="7" s="1"/>
  <c r="Y122" i="7"/>
  <c r="Z122" i="7" s="1"/>
  <c r="Y141" i="7"/>
  <c r="Z141" i="7" s="1"/>
  <c r="Y154" i="7"/>
  <c r="Z154" i="7" s="1"/>
  <c r="Y18" i="7"/>
  <c r="Z18" i="7" s="1"/>
  <c r="Y24" i="7"/>
  <c r="Z24" i="7" s="1"/>
  <c r="Y48" i="7"/>
  <c r="Z48" i="7" s="1"/>
  <c r="Y56" i="7"/>
  <c r="Z56" i="7" s="1"/>
  <c r="Y71" i="7"/>
  <c r="Z71" i="7" s="1"/>
  <c r="Y88" i="7"/>
  <c r="Z88" i="7" s="1"/>
  <c r="Y103" i="7"/>
  <c r="Z103" i="7" s="1"/>
  <c r="Y120" i="7"/>
  <c r="Z120" i="7" s="1"/>
  <c r="Y135" i="7"/>
  <c r="Z135" i="7" s="1"/>
  <c r="Y152" i="7"/>
  <c r="Z152" i="7" s="1"/>
  <c r="Y167" i="7"/>
  <c r="Z167" i="7" s="1"/>
  <c r="Y178" i="7"/>
  <c r="Z178" i="7" s="1"/>
  <c r="Y35" i="7"/>
  <c r="Z35" i="7" s="1"/>
  <c r="Y69" i="7"/>
  <c r="Z69" i="7" s="1"/>
  <c r="Y82" i="7"/>
  <c r="Z82" i="7" s="1"/>
  <c r="Y101" i="7"/>
  <c r="Z101" i="7" s="1"/>
  <c r="Y114" i="7"/>
  <c r="Z114" i="7" s="1"/>
  <c r="Y133" i="7"/>
  <c r="Z133" i="7" s="1"/>
  <c r="Y146" i="7"/>
  <c r="Z146" i="7" s="1"/>
  <c r="Y165" i="7"/>
  <c r="Z165" i="7" s="1"/>
  <c r="Y254" i="7"/>
  <c r="Y246" i="7"/>
  <c r="Z246" i="7" s="1"/>
  <c r="Y238" i="7"/>
  <c r="Z238" i="7" s="1"/>
  <c r="Y230" i="7"/>
  <c r="Z230" i="7" s="1"/>
  <c r="Y222" i="7"/>
  <c r="Z222" i="7" s="1"/>
  <c r="Y214" i="7"/>
  <c r="Z214" i="7" s="1"/>
  <c r="Y206" i="7"/>
  <c r="Z206" i="7" s="1"/>
  <c r="Y198" i="7"/>
  <c r="Z198" i="7" s="1"/>
  <c r="Y190" i="7"/>
  <c r="Z190" i="7" s="1"/>
  <c r="Y182" i="7"/>
  <c r="Z182" i="7" s="1"/>
  <c r="Y174" i="7"/>
  <c r="Z174" i="7" s="1"/>
  <c r="Y166" i="7"/>
  <c r="Z166" i="7" s="1"/>
  <c r="Y158" i="7"/>
  <c r="Z158" i="7" s="1"/>
  <c r="Y150" i="7"/>
  <c r="Z150" i="7" s="1"/>
  <c r="Y142" i="7"/>
  <c r="Z142" i="7" s="1"/>
  <c r="Y134" i="7"/>
  <c r="Z134" i="7" s="1"/>
  <c r="Y126" i="7"/>
  <c r="Z126" i="7" s="1"/>
  <c r="Y118" i="7"/>
  <c r="Z118" i="7" s="1"/>
  <c r="Y110" i="7"/>
  <c r="Z110" i="7" s="1"/>
  <c r="Y102" i="7"/>
  <c r="Z102" i="7" s="1"/>
  <c r="Y94" i="7"/>
  <c r="Z94" i="7" s="1"/>
  <c r="Y86" i="7"/>
  <c r="Z86" i="7" s="1"/>
  <c r="Y78" i="7"/>
  <c r="Z78" i="7" s="1"/>
  <c r="Y70" i="7"/>
  <c r="Z70" i="7" s="1"/>
  <c r="Y62" i="7"/>
  <c r="Z62" i="7" s="1"/>
  <c r="Y54" i="7"/>
  <c r="Z54" i="7" s="1"/>
  <c r="Y46" i="7"/>
  <c r="Z46" i="7" s="1"/>
  <c r="Y38" i="7"/>
  <c r="Z38" i="7" s="1"/>
  <c r="Y257" i="7"/>
  <c r="Y249" i="7"/>
  <c r="Z249" i="7" s="1"/>
  <c r="Y241" i="7"/>
  <c r="Z241" i="7" s="1"/>
  <c r="Y233" i="7"/>
  <c r="Z233" i="7" s="1"/>
  <c r="Y225" i="7"/>
  <c r="Z225" i="7" s="1"/>
  <c r="Y217" i="7"/>
  <c r="Z217" i="7" s="1"/>
  <c r="Y209" i="7"/>
  <c r="Z209" i="7" s="1"/>
  <c r="Y201" i="7"/>
  <c r="Z201" i="7" s="1"/>
  <c r="Y193" i="7"/>
  <c r="Z193" i="7" s="1"/>
  <c r="Y185" i="7"/>
  <c r="Z185" i="7" s="1"/>
  <c r="Y177" i="7"/>
  <c r="Z177" i="7" s="1"/>
  <c r="Y169" i="7"/>
  <c r="Z169" i="7" s="1"/>
  <c r="Y161" i="7"/>
  <c r="Z161" i="7" s="1"/>
  <c r="Y153" i="7"/>
  <c r="Z153" i="7" s="1"/>
  <c r="Y145" i="7"/>
  <c r="Z145" i="7" s="1"/>
  <c r="Y137" i="7"/>
  <c r="Z137" i="7" s="1"/>
  <c r="Y129" i="7"/>
  <c r="Z129" i="7" s="1"/>
  <c r="Y121" i="7"/>
  <c r="Z121" i="7" s="1"/>
  <c r="Y113" i="7"/>
  <c r="Z113" i="7" s="1"/>
  <c r="Y105" i="7"/>
  <c r="Z105" i="7" s="1"/>
  <c r="Y97" i="7"/>
  <c r="Z97" i="7" s="1"/>
  <c r="Y89" i="7"/>
  <c r="Z89" i="7" s="1"/>
  <c r="Y81" i="7"/>
  <c r="Z81" i="7" s="1"/>
  <c r="Y73" i="7"/>
  <c r="Z73" i="7" s="1"/>
  <c r="Y65" i="7"/>
  <c r="Z65" i="7" s="1"/>
  <c r="Y57" i="7"/>
  <c r="Z57" i="7" s="1"/>
  <c r="Y49" i="7"/>
  <c r="Z49" i="7" s="1"/>
  <c r="Y41" i="7"/>
  <c r="Z41" i="7" s="1"/>
  <c r="Y33" i="7"/>
  <c r="Z33" i="7" s="1"/>
  <c r="Y252" i="7"/>
  <c r="Z252" i="7" s="1"/>
  <c r="Y244" i="7"/>
  <c r="Z244" i="7" s="1"/>
  <c r="Y236" i="7"/>
  <c r="Z236" i="7" s="1"/>
  <c r="Y228" i="7"/>
  <c r="Z228" i="7" s="1"/>
  <c r="Y220" i="7"/>
  <c r="Z220" i="7" s="1"/>
  <c r="Y212" i="7"/>
  <c r="Z212" i="7" s="1"/>
  <c r="Y204" i="7"/>
  <c r="Z204" i="7" s="1"/>
  <c r="Y196" i="7"/>
  <c r="Z196" i="7" s="1"/>
  <c r="Y188" i="7"/>
  <c r="Z188" i="7" s="1"/>
  <c r="Y180" i="7"/>
  <c r="Z180" i="7" s="1"/>
  <c r="Y172" i="7"/>
  <c r="Z172" i="7" s="1"/>
  <c r="Y164" i="7"/>
  <c r="Z164" i="7" s="1"/>
  <c r="Y156" i="7"/>
  <c r="Z156" i="7" s="1"/>
  <c r="Y148" i="7"/>
  <c r="Z148" i="7" s="1"/>
  <c r="Y140" i="7"/>
  <c r="Z140" i="7" s="1"/>
  <c r="Y132" i="7"/>
  <c r="Z132" i="7" s="1"/>
  <c r="Y124" i="7"/>
  <c r="Z124" i="7" s="1"/>
  <c r="Y116" i="7"/>
  <c r="Z116" i="7" s="1"/>
  <c r="Y108" i="7"/>
  <c r="Z108" i="7" s="1"/>
  <c r="Y100" i="7"/>
  <c r="Z100" i="7" s="1"/>
  <c r="Y92" i="7"/>
  <c r="Z92" i="7" s="1"/>
  <c r="Y84" i="7"/>
  <c r="Z84" i="7" s="1"/>
  <c r="Y76" i="7"/>
  <c r="Z76" i="7" s="1"/>
  <c r="Y68" i="7"/>
  <c r="Z68" i="7" s="1"/>
  <c r="Y60" i="7"/>
  <c r="Z60" i="7" s="1"/>
  <c r="Y52" i="7"/>
  <c r="Z52" i="7" s="1"/>
  <c r="Y44" i="7"/>
  <c r="Z44" i="7" s="1"/>
  <c r="Y255" i="7"/>
  <c r="Y247" i="7"/>
  <c r="Z247" i="7" s="1"/>
  <c r="Y239" i="7"/>
  <c r="Z239" i="7" s="1"/>
  <c r="Y231" i="7"/>
  <c r="Z231" i="7" s="1"/>
  <c r="Y223" i="7"/>
  <c r="Z223" i="7" s="1"/>
  <c r="Y215" i="7"/>
  <c r="Z215" i="7" s="1"/>
  <c r="Y207" i="7"/>
  <c r="Z207" i="7" s="1"/>
  <c r="Y199" i="7"/>
  <c r="Z199" i="7" s="1"/>
  <c r="Y191" i="7"/>
  <c r="Z191" i="7" s="1"/>
  <c r="Y183" i="7"/>
  <c r="Z183" i="7" s="1"/>
  <c r="Y258" i="7"/>
  <c r="Y250" i="7"/>
  <c r="Z250" i="7" s="1"/>
  <c r="Y242" i="7"/>
  <c r="Z242" i="7" s="1"/>
  <c r="Y234" i="7"/>
  <c r="Z234" i="7" s="1"/>
  <c r="Y226" i="7"/>
  <c r="Z226" i="7" s="1"/>
  <c r="Y218" i="7"/>
  <c r="Z218" i="7" s="1"/>
  <c r="Y210" i="7"/>
  <c r="Z210" i="7" s="1"/>
  <c r="Y202" i="7"/>
  <c r="Z202" i="7" s="1"/>
  <c r="Y194" i="7"/>
  <c r="Z194" i="7" s="1"/>
  <c r="Y186" i="7"/>
  <c r="Z186" i="7" s="1"/>
  <c r="Y253" i="7"/>
  <c r="Z253" i="7" s="1"/>
  <c r="Y245" i="7"/>
  <c r="Z245" i="7" s="1"/>
  <c r="Y237" i="7"/>
  <c r="Z237" i="7" s="1"/>
  <c r="Y229" i="7"/>
  <c r="Z229" i="7" s="1"/>
  <c r="Y221" i="7"/>
  <c r="Z221" i="7" s="1"/>
  <c r="Y213" i="7"/>
  <c r="Z213" i="7" s="1"/>
  <c r="Y205" i="7"/>
  <c r="Z205" i="7" s="1"/>
  <c r="Y197" i="7"/>
  <c r="Z197" i="7" s="1"/>
  <c r="Y189" i="7"/>
  <c r="Z189" i="7" s="1"/>
  <c r="Y181" i="7"/>
  <c r="Z181" i="7" s="1"/>
  <c r="Y256" i="7"/>
  <c r="Y248" i="7"/>
  <c r="Z248" i="7" s="1"/>
  <c r="Y240" i="7"/>
  <c r="Z240" i="7" s="1"/>
  <c r="Y232" i="7"/>
  <c r="Z232" i="7" s="1"/>
  <c r="Y224" i="7"/>
  <c r="Z224" i="7" s="1"/>
  <c r="Y216" i="7"/>
  <c r="Z216" i="7" s="1"/>
  <c r="Y208" i="7"/>
  <c r="Z208" i="7" s="1"/>
  <c r="Y200" i="7"/>
  <c r="Z200" i="7" s="1"/>
  <c r="Y192" i="7"/>
  <c r="Z192" i="7" s="1"/>
  <c r="Y184" i="7"/>
  <c r="Z184" i="7" s="1"/>
  <c r="Y251" i="7"/>
  <c r="Z251" i="7" s="1"/>
  <c r="Y243" i="7"/>
  <c r="Z243" i="7" s="1"/>
  <c r="Y235" i="7"/>
  <c r="Z235" i="7" s="1"/>
  <c r="Y227" i="7"/>
  <c r="Z227" i="7" s="1"/>
  <c r="Y219" i="7"/>
  <c r="Z219" i="7" s="1"/>
  <c r="Y211" i="7"/>
  <c r="Z211" i="7" s="1"/>
  <c r="Y203" i="7"/>
  <c r="Z203" i="7" s="1"/>
  <c r="Y195" i="7"/>
  <c r="Z195" i="7" s="1"/>
  <c r="Y187" i="7"/>
  <c r="Z187" i="7" s="1"/>
  <c r="Y179" i="7"/>
  <c r="Z179" i="7" s="1"/>
  <c r="Y171" i="7"/>
  <c r="Z171" i="7" s="1"/>
  <c r="Y163" i="7"/>
  <c r="Z163" i="7" s="1"/>
  <c r="Y155" i="7"/>
  <c r="Z155" i="7" s="1"/>
  <c r="Y147" i="7"/>
  <c r="Z147" i="7" s="1"/>
  <c r="Y139" i="7"/>
  <c r="Z139" i="7" s="1"/>
  <c r="Y131" i="7"/>
  <c r="Z131" i="7" s="1"/>
  <c r="Y123" i="7"/>
  <c r="Z123" i="7" s="1"/>
  <c r="Y115" i="7"/>
  <c r="Z115" i="7" s="1"/>
  <c r="Y107" i="7"/>
  <c r="Z107" i="7" s="1"/>
  <c r="Y99" i="7"/>
  <c r="Z99" i="7" s="1"/>
  <c r="Y91" i="7"/>
  <c r="Z91" i="7" s="1"/>
  <c r="Y83" i="7"/>
  <c r="Z83" i="7" s="1"/>
  <c r="Y75" i="7"/>
  <c r="Z75" i="7" s="1"/>
  <c r="Y67" i="7"/>
  <c r="Z67" i="7" s="1"/>
  <c r="Y59" i="7"/>
  <c r="Z59" i="7" s="1"/>
  <c r="Y9" i="7"/>
  <c r="Z9" i="7" s="1"/>
  <c r="Y2" i="7"/>
  <c r="Z2" i="7" s="1"/>
  <c r="Y5" i="7"/>
  <c r="Z5" i="7" s="1"/>
  <c r="Y12" i="7"/>
  <c r="Z12" i="7" s="1"/>
  <c r="Y20" i="7"/>
  <c r="Z20" i="7" s="1"/>
  <c r="Y23" i="7"/>
  <c r="Z23" i="7" s="1"/>
  <c r="Y27" i="7"/>
  <c r="Z27" i="7" s="1"/>
  <c r="Y37" i="7"/>
  <c r="Z37" i="7" s="1"/>
  <c r="Y39" i="7"/>
  <c r="Z39" i="7" s="1"/>
  <c r="Y63" i="7"/>
  <c r="Z63" i="7" s="1"/>
  <c r="Y80" i="7"/>
  <c r="Z80" i="7" s="1"/>
  <c r="Y95" i="7"/>
  <c r="Z95" i="7" s="1"/>
  <c r="Y112" i="7"/>
  <c r="Z112" i="7" s="1"/>
  <c r="Y127" i="7"/>
  <c r="Z127" i="7" s="1"/>
  <c r="Y144" i="7"/>
  <c r="Z144" i="7" s="1"/>
  <c r="Y159" i="7"/>
  <c r="Z159" i="7" s="1"/>
  <c r="Y3" i="7"/>
  <c r="Z3" i="7" s="1"/>
  <c r="Y30" i="7"/>
  <c r="Z30" i="7" s="1"/>
  <c r="Y17" i="7"/>
  <c r="Z17" i="7" s="1"/>
  <c r="Y32" i="7"/>
  <c r="Z32" i="7" s="1"/>
  <c r="Y61" i="7"/>
  <c r="Z61" i="7" s="1"/>
  <c r="Y74" i="7"/>
  <c r="Z74" i="7" s="1"/>
  <c r="Y93" i="7"/>
  <c r="Z93" i="7" s="1"/>
  <c r="Y106" i="7"/>
  <c r="Z106" i="7" s="1"/>
  <c r="Y125" i="7"/>
  <c r="Z125" i="7" s="1"/>
  <c r="Y138" i="7"/>
  <c r="Z138" i="7" s="1"/>
  <c r="Y157" i="7"/>
  <c r="Z157" i="7" s="1"/>
  <c r="Y170" i="7"/>
  <c r="Z170" i="7" s="1"/>
  <c r="Y10" i="7"/>
  <c r="Z10" i="7" s="1"/>
  <c r="Y21" i="7"/>
  <c r="Z21" i="7" s="1"/>
  <c r="Y6" i="7"/>
  <c r="Z6" i="7" s="1"/>
  <c r="Y15" i="7"/>
  <c r="Z15" i="7" s="1"/>
  <c r="Y4" i="7"/>
  <c r="Z4" i="7" s="1"/>
  <c r="Y8" i="7"/>
  <c r="Z8" i="7" s="1"/>
  <c r="Y14" i="7"/>
  <c r="Z14" i="7" s="1"/>
  <c r="Y22" i="7"/>
  <c r="Z22" i="7" s="1"/>
  <c r="Y26" i="7"/>
  <c r="Z26" i="7" s="1"/>
  <c r="Y29" i="7"/>
  <c r="Z29" i="7" s="1"/>
  <c r="Y34" i="7"/>
  <c r="Z34" i="7" s="1"/>
  <c r="Y43" i="7"/>
  <c r="Z43" i="7" s="1"/>
  <c r="Y45" i="7"/>
  <c r="Z45" i="7" s="1"/>
  <c r="Y47" i="7"/>
  <c r="Z47" i="7" s="1"/>
  <c r="Y51" i="7"/>
  <c r="Z51" i="7" s="1"/>
  <c r="Y53" i="7"/>
  <c r="Z53" i="7" s="1"/>
  <c r="Y55" i="7"/>
  <c r="Z55" i="7" s="1"/>
  <c r="Y72" i="7"/>
  <c r="Z72" i="7" s="1"/>
  <c r="Y87" i="7"/>
  <c r="Z87" i="7" s="1"/>
  <c r="Y104" i="7"/>
  <c r="Z104" i="7" s="1"/>
  <c r="Y119" i="7"/>
  <c r="Z119" i="7" s="1"/>
  <c r="Y136" i="7"/>
  <c r="Z136" i="7" s="1"/>
  <c r="Y151" i="7"/>
  <c r="Z151" i="7" s="1"/>
  <c r="Y168" i="7"/>
  <c r="Z168" i="7" s="1"/>
  <c r="M3" i="7"/>
  <c r="N3" i="7" s="1"/>
  <c r="M10" i="7"/>
  <c r="N10" i="7" s="1"/>
  <c r="M13" i="7"/>
  <c r="N13" i="7" s="1"/>
  <c r="M21" i="7"/>
  <c r="N21" i="7" s="1"/>
  <c r="M29" i="7"/>
  <c r="N29" i="7" s="1"/>
  <c r="M34" i="7"/>
  <c r="N34" i="7" s="1"/>
  <c r="M43" i="7"/>
  <c r="N43" i="7" s="1"/>
  <c r="M45" i="7"/>
  <c r="N45" i="7" s="1"/>
  <c r="M47" i="7"/>
  <c r="N47" i="7" s="1"/>
  <c r="M51" i="7"/>
  <c r="N51" i="7" s="1"/>
  <c r="M53" i="7"/>
  <c r="N53" i="7" s="1"/>
  <c r="M55" i="7"/>
  <c r="N55" i="7" s="1"/>
  <c r="M59" i="7"/>
  <c r="N59" i="7" s="1"/>
  <c r="M61" i="7"/>
  <c r="N61" i="7" s="1"/>
  <c r="M63" i="7"/>
  <c r="N63" i="7" s="1"/>
  <c r="M80" i="7"/>
  <c r="N80" i="7" s="1"/>
  <c r="M95" i="7"/>
  <c r="N95" i="7" s="1"/>
  <c r="M112" i="7"/>
  <c r="N112" i="7" s="1"/>
  <c r="M127" i="7"/>
  <c r="N127" i="7" s="1"/>
  <c r="M144" i="7"/>
  <c r="N144" i="7" s="1"/>
  <c r="M159" i="7"/>
  <c r="N159" i="7" s="1"/>
  <c r="M18" i="7"/>
  <c r="N18" i="7" s="1"/>
  <c r="M26" i="7"/>
  <c r="N26" i="7" s="1"/>
  <c r="M74" i="7"/>
  <c r="N74" i="7" s="1"/>
  <c r="M93" i="7"/>
  <c r="N93" i="7" s="1"/>
  <c r="M106" i="7"/>
  <c r="N106" i="7" s="1"/>
  <c r="M125" i="7"/>
  <c r="N125" i="7" s="1"/>
  <c r="M138" i="7"/>
  <c r="N138" i="7" s="1"/>
  <c r="M254" i="7"/>
  <c r="N254" i="7" s="1"/>
  <c r="M246" i="7"/>
  <c r="N246" i="7" s="1"/>
  <c r="M238" i="7"/>
  <c r="N238" i="7" s="1"/>
  <c r="M230" i="7"/>
  <c r="N230" i="7" s="1"/>
  <c r="M222" i="7"/>
  <c r="N222" i="7" s="1"/>
  <c r="M214" i="7"/>
  <c r="N214" i="7" s="1"/>
  <c r="M206" i="7"/>
  <c r="N206" i="7" s="1"/>
  <c r="M198" i="7"/>
  <c r="N198" i="7" s="1"/>
  <c r="M190" i="7"/>
  <c r="N190" i="7" s="1"/>
  <c r="M182" i="7"/>
  <c r="N182" i="7" s="1"/>
  <c r="M174" i="7"/>
  <c r="N174" i="7" s="1"/>
  <c r="M166" i="7"/>
  <c r="N166" i="7" s="1"/>
  <c r="M158" i="7"/>
  <c r="N158" i="7" s="1"/>
  <c r="M150" i="7"/>
  <c r="N150" i="7" s="1"/>
  <c r="M142" i="7"/>
  <c r="N142" i="7" s="1"/>
  <c r="M134" i="7"/>
  <c r="N134" i="7" s="1"/>
  <c r="M126" i="7"/>
  <c r="N126" i="7" s="1"/>
  <c r="M118" i="7"/>
  <c r="N118" i="7" s="1"/>
  <c r="M110" i="7"/>
  <c r="N110" i="7" s="1"/>
  <c r="M102" i="7"/>
  <c r="N102" i="7" s="1"/>
  <c r="M94" i="7"/>
  <c r="N94" i="7" s="1"/>
  <c r="M86" i="7"/>
  <c r="N86" i="7" s="1"/>
  <c r="M78" i="7"/>
  <c r="N78" i="7" s="1"/>
  <c r="M70" i="7"/>
  <c r="N70" i="7" s="1"/>
  <c r="M62" i="7"/>
  <c r="N62" i="7" s="1"/>
  <c r="M54" i="7"/>
  <c r="N54" i="7" s="1"/>
  <c r="M46" i="7"/>
  <c r="N46" i="7" s="1"/>
  <c r="M257" i="7"/>
  <c r="N257" i="7" s="1"/>
  <c r="M249" i="7"/>
  <c r="N249" i="7" s="1"/>
  <c r="M241" i="7"/>
  <c r="N241" i="7" s="1"/>
  <c r="M233" i="7"/>
  <c r="N233" i="7" s="1"/>
  <c r="M225" i="7"/>
  <c r="N225" i="7" s="1"/>
  <c r="M217" i="7"/>
  <c r="N217" i="7" s="1"/>
  <c r="M209" i="7"/>
  <c r="N209" i="7" s="1"/>
  <c r="M201" i="7"/>
  <c r="N201" i="7" s="1"/>
  <c r="M193" i="7"/>
  <c r="N193" i="7" s="1"/>
  <c r="M185" i="7"/>
  <c r="N185" i="7" s="1"/>
  <c r="M177" i="7"/>
  <c r="N177" i="7" s="1"/>
  <c r="M169" i="7"/>
  <c r="N169" i="7" s="1"/>
  <c r="M161" i="7"/>
  <c r="N161" i="7" s="1"/>
  <c r="M153" i="7"/>
  <c r="N153" i="7" s="1"/>
  <c r="M145" i="7"/>
  <c r="N145" i="7" s="1"/>
  <c r="M137" i="7"/>
  <c r="N137" i="7" s="1"/>
  <c r="M129" i="7"/>
  <c r="N129" i="7" s="1"/>
  <c r="M121" i="7"/>
  <c r="N121" i="7" s="1"/>
  <c r="M113" i="7"/>
  <c r="N113" i="7" s="1"/>
  <c r="M105" i="7"/>
  <c r="N105" i="7" s="1"/>
  <c r="M97" i="7"/>
  <c r="N97" i="7" s="1"/>
  <c r="M89" i="7"/>
  <c r="N89" i="7" s="1"/>
  <c r="M81" i="7"/>
  <c r="N81" i="7" s="1"/>
  <c r="M73" i="7"/>
  <c r="N73" i="7" s="1"/>
  <c r="M65" i="7"/>
  <c r="N65" i="7" s="1"/>
  <c r="M57" i="7"/>
  <c r="N57" i="7" s="1"/>
  <c r="M49" i="7"/>
  <c r="N49" i="7" s="1"/>
  <c r="M41" i="7"/>
  <c r="N41" i="7" s="1"/>
  <c r="M33" i="7"/>
  <c r="N33" i="7" s="1"/>
  <c r="M252" i="7"/>
  <c r="N252" i="7" s="1"/>
  <c r="M244" i="7"/>
  <c r="N244" i="7" s="1"/>
  <c r="M236" i="7"/>
  <c r="N236" i="7" s="1"/>
  <c r="M228" i="7"/>
  <c r="N228" i="7" s="1"/>
  <c r="M220" i="7"/>
  <c r="N220" i="7" s="1"/>
  <c r="M212" i="7"/>
  <c r="N212" i="7" s="1"/>
  <c r="M204" i="7"/>
  <c r="N204" i="7" s="1"/>
  <c r="M196" i="7"/>
  <c r="N196" i="7" s="1"/>
  <c r="M188" i="7"/>
  <c r="N188" i="7" s="1"/>
  <c r="M180" i="7"/>
  <c r="N180" i="7" s="1"/>
  <c r="M172" i="7"/>
  <c r="N172" i="7" s="1"/>
  <c r="M164" i="7"/>
  <c r="N164" i="7" s="1"/>
  <c r="M156" i="7"/>
  <c r="N156" i="7" s="1"/>
  <c r="M148" i="7"/>
  <c r="N148" i="7" s="1"/>
  <c r="M140" i="7"/>
  <c r="N140" i="7" s="1"/>
  <c r="M132" i="7"/>
  <c r="N132" i="7" s="1"/>
  <c r="M124" i="7"/>
  <c r="N124" i="7" s="1"/>
  <c r="M116" i="7"/>
  <c r="N116" i="7" s="1"/>
  <c r="M108" i="7"/>
  <c r="N108" i="7" s="1"/>
  <c r="M100" i="7"/>
  <c r="N100" i="7" s="1"/>
  <c r="M92" i="7"/>
  <c r="N92" i="7" s="1"/>
  <c r="M84" i="7"/>
  <c r="N84" i="7" s="1"/>
  <c r="M76" i="7"/>
  <c r="N76" i="7" s="1"/>
  <c r="M68" i="7"/>
  <c r="N68" i="7" s="1"/>
  <c r="M60" i="7"/>
  <c r="N60" i="7" s="1"/>
  <c r="M52" i="7"/>
  <c r="N52" i="7" s="1"/>
  <c r="M44" i="7"/>
  <c r="N44" i="7" s="1"/>
  <c r="M255" i="7"/>
  <c r="N255" i="7" s="1"/>
  <c r="M247" i="7"/>
  <c r="N247" i="7" s="1"/>
  <c r="M239" i="7"/>
  <c r="N239" i="7" s="1"/>
  <c r="M231" i="7"/>
  <c r="N231" i="7" s="1"/>
  <c r="M223" i="7"/>
  <c r="N223" i="7" s="1"/>
  <c r="M215" i="7"/>
  <c r="N215" i="7" s="1"/>
  <c r="M207" i="7"/>
  <c r="N207" i="7" s="1"/>
  <c r="M199" i="7"/>
  <c r="N199" i="7" s="1"/>
  <c r="M191" i="7"/>
  <c r="N191" i="7" s="1"/>
  <c r="M183" i="7"/>
  <c r="N183" i="7" s="1"/>
  <c r="M175" i="7"/>
  <c r="N175" i="7" s="1"/>
  <c r="M167" i="7"/>
  <c r="N167" i="7" s="1"/>
  <c r="M258" i="7"/>
  <c r="N258" i="7" s="1"/>
  <c r="M250" i="7"/>
  <c r="N250" i="7" s="1"/>
  <c r="M242" i="7"/>
  <c r="N242" i="7" s="1"/>
  <c r="M234" i="7"/>
  <c r="N234" i="7" s="1"/>
  <c r="M226" i="7"/>
  <c r="N226" i="7" s="1"/>
  <c r="M218" i="7"/>
  <c r="N218" i="7" s="1"/>
  <c r="M210" i="7"/>
  <c r="N210" i="7" s="1"/>
  <c r="M202" i="7"/>
  <c r="N202" i="7" s="1"/>
  <c r="M194" i="7"/>
  <c r="N194" i="7" s="1"/>
  <c r="M186" i="7"/>
  <c r="N186" i="7" s="1"/>
  <c r="M178" i="7"/>
  <c r="N178" i="7" s="1"/>
  <c r="M170" i="7"/>
  <c r="N170" i="7" s="1"/>
  <c r="M162" i="7"/>
  <c r="N162" i="7" s="1"/>
  <c r="M253" i="7"/>
  <c r="N253" i="7" s="1"/>
  <c r="M245" i="7"/>
  <c r="N245" i="7" s="1"/>
  <c r="M237" i="7"/>
  <c r="N237" i="7" s="1"/>
  <c r="M229" i="7"/>
  <c r="N229" i="7" s="1"/>
  <c r="M221" i="7"/>
  <c r="N221" i="7" s="1"/>
  <c r="M213" i="7"/>
  <c r="N213" i="7" s="1"/>
  <c r="M205" i="7"/>
  <c r="N205" i="7" s="1"/>
  <c r="M197" i="7"/>
  <c r="N197" i="7" s="1"/>
  <c r="M189" i="7"/>
  <c r="N189" i="7" s="1"/>
  <c r="M256" i="7"/>
  <c r="N256" i="7" s="1"/>
  <c r="M248" i="7"/>
  <c r="N248" i="7" s="1"/>
  <c r="M240" i="7"/>
  <c r="N240" i="7" s="1"/>
  <c r="M232" i="7"/>
  <c r="N232" i="7" s="1"/>
  <c r="M224" i="7"/>
  <c r="N224" i="7" s="1"/>
  <c r="M216" i="7"/>
  <c r="N216" i="7" s="1"/>
  <c r="M208" i="7"/>
  <c r="N208" i="7" s="1"/>
  <c r="M200" i="7"/>
  <c r="N200" i="7" s="1"/>
  <c r="M192" i="7"/>
  <c r="N192" i="7" s="1"/>
  <c r="M184" i="7"/>
  <c r="N184" i="7" s="1"/>
  <c r="M176" i="7"/>
  <c r="N176" i="7" s="1"/>
  <c r="M168" i="7"/>
  <c r="N168" i="7" s="1"/>
  <c r="M251" i="7"/>
  <c r="N251" i="7" s="1"/>
  <c r="M243" i="7"/>
  <c r="N243" i="7" s="1"/>
  <c r="M235" i="7"/>
  <c r="N235" i="7" s="1"/>
  <c r="M227" i="7"/>
  <c r="N227" i="7" s="1"/>
  <c r="M219" i="7"/>
  <c r="N219" i="7" s="1"/>
  <c r="M211" i="7"/>
  <c r="N211" i="7" s="1"/>
  <c r="M203" i="7"/>
  <c r="N203" i="7" s="1"/>
  <c r="M195" i="7"/>
  <c r="N195" i="7" s="1"/>
  <c r="M187" i="7"/>
  <c r="N187" i="7" s="1"/>
  <c r="M179" i="7"/>
  <c r="N179" i="7" s="1"/>
  <c r="M171" i="7"/>
  <c r="N171" i="7" s="1"/>
  <c r="M163" i="7"/>
  <c r="N163" i="7" s="1"/>
  <c r="M155" i="7"/>
  <c r="N155" i="7" s="1"/>
  <c r="M147" i="7"/>
  <c r="N147" i="7" s="1"/>
  <c r="M139" i="7"/>
  <c r="N139" i="7" s="1"/>
  <c r="M131" i="7"/>
  <c r="N131" i="7" s="1"/>
  <c r="M123" i="7"/>
  <c r="N123" i="7" s="1"/>
  <c r="M115" i="7"/>
  <c r="N115" i="7" s="1"/>
  <c r="M107" i="7"/>
  <c r="N107" i="7" s="1"/>
  <c r="M99" i="7"/>
  <c r="N99" i="7" s="1"/>
  <c r="M91" i="7"/>
  <c r="N91" i="7" s="1"/>
  <c r="M83" i="7"/>
  <c r="N83" i="7" s="1"/>
  <c r="M75" i="7"/>
  <c r="N75" i="7" s="1"/>
  <c r="M67" i="7"/>
  <c r="N67" i="7" s="1"/>
  <c r="M31" i="7"/>
  <c r="N31" i="7" s="1"/>
  <c r="M36" i="7"/>
  <c r="N36" i="7" s="1"/>
  <c r="M38" i="7"/>
  <c r="N38" i="7" s="1"/>
  <c r="M72" i="7"/>
  <c r="N72" i="7" s="1"/>
  <c r="M87" i="7"/>
  <c r="N87" i="7" s="1"/>
  <c r="M104" i="7"/>
  <c r="N104" i="7" s="1"/>
  <c r="M119" i="7"/>
  <c r="N119" i="7" s="1"/>
  <c r="M136" i="7"/>
  <c r="N136" i="7" s="1"/>
  <c r="M151" i="7"/>
  <c r="N151" i="7" s="1"/>
  <c r="M15" i="7"/>
  <c r="N15" i="7" s="1"/>
  <c r="M2" i="7"/>
  <c r="M5" i="7"/>
  <c r="N5" i="7" s="1"/>
  <c r="M40" i="7"/>
  <c r="N40" i="7" s="1"/>
  <c r="M42" i="7"/>
  <c r="N42" i="7" s="1"/>
  <c r="M50" i="7"/>
  <c r="N50" i="7" s="1"/>
  <c r="M58" i="7"/>
  <c r="N58" i="7" s="1"/>
  <c r="M66" i="7"/>
  <c r="N66" i="7" s="1"/>
  <c r="M85" i="7"/>
  <c r="N85" i="7" s="1"/>
  <c r="M98" i="7"/>
  <c r="N98" i="7" s="1"/>
  <c r="M117" i="7"/>
  <c r="N117" i="7" s="1"/>
  <c r="M130" i="7"/>
  <c r="N130" i="7" s="1"/>
  <c r="M149" i="7"/>
  <c r="N149" i="7" s="1"/>
  <c r="M181" i="7"/>
  <c r="N181" i="7" s="1"/>
  <c r="M9" i="7"/>
  <c r="N9" i="7" s="1"/>
  <c r="M12" i="7"/>
  <c r="N12" i="7" s="1"/>
  <c r="M20" i="7"/>
  <c r="N20" i="7" s="1"/>
  <c r="M17" i="7"/>
  <c r="N17" i="7" s="1"/>
  <c r="M25" i="7"/>
  <c r="N25" i="7" s="1"/>
  <c r="M48" i="7"/>
  <c r="N48" i="7" s="1"/>
  <c r="M56" i="7"/>
  <c r="N56" i="7" s="1"/>
  <c r="M64" i="7"/>
  <c r="N64" i="7" s="1"/>
  <c r="M79" i="7"/>
  <c r="N79" i="7" s="1"/>
  <c r="M96" i="7"/>
  <c r="N96" i="7" s="1"/>
  <c r="M111" i="7"/>
  <c r="N111" i="7" s="1"/>
  <c r="M128" i="7"/>
  <c r="N128" i="7" s="1"/>
  <c r="M143" i="7"/>
  <c r="N143" i="7" s="1"/>
  <c r="M160" i="7"/>
  <c r="N160" i="7" s="1"/>
  <c r="M8" i="7"/>
  <c r="N8" i="7" s="1"/>
  <c r="M22" i="7"/>
  <c r="N22" i="7" s="1"/>
  <c r="M35" i="7"/>
  <c r="N35" i="7" s="1"/>
  <c r="M77" i="7"/>
  <c r="N77" i="7" s="1"/>
  <c r="M90" i="7"/>
  <c r="N90" i="7" s="1"/>
  <c r="M109" i="7"/>
  <c r="N109" i="7" s="1"/>
  <c r="M122" i="7"/>
  <c r="N122" i="7" s="1"/>
  <c r="M141" i="7"/>
  <c r="N141" i="7" s="1"/>
  <c r="M154" i="7"/>
  <c r="N154" i="7" s="1"/>
  <c r="M173" i="7"/>
  <c r="N173" i="7" s="1"/>
  <c r="M23" i="7"/>
  <c r="N23" i="7" s="1"/>
  <c r="M4" i="7"/>
  <c r="N4" i="7" s="1"/>
  <c r="M14" i="7"/>
  <c r="N14" i="7" s="1"/>
  <c r="M30" i="7"/>
  <c r="N30" i="7" s="1"/>
  <c r="M11" i="7"/>
  <c r="N11" i="7" s="1"/>
  <c r="M19" i="7"/>
  <c r="N19" i="7" s="1"/>
  <c r="M27" i="7"/>
  <c r="N27" i="7" s="1"/>
  <c r="M37" i="7"/>
  <c r="N37" i="7" s="1"/>
  <c r="M71" i="7"/>
  <c r="N71" i="7" s="1"/>
  <c r="M88" i="7"/>
  <c r="N88" i="7" s="1"/>
  <c r="M103" i="7"/>
  <c r="N103" i="7" s="1"/>
  <c r="M120" i="7"/>
  <c r="N120" i="7" s="1"/>
  <c r="M135" i="7"/>
  <c r="N135" i="7" s="1"/>
  <c r="M152" i="7"/>
  <c r="N152" i="7" s="1"/>
  <c r="M165" i="7"/>
  <c r="N165" i="7" s="1"/>
  <c r="M6" i="7"/>
  <c r="N6" i="7" s="1"/>
  <c r="M28" i="7"/>
  <c r="N28" i="7" s="1"/>
  <c r="M7" i="7"/>
  <c r="N7" i="7" s="1"/>
  <c r="M16" i="7"/>
  <c r="N16" i="7" s="1"/>
  <c r="M24" i="7"/>
  <c r="N24" i="7" s="1"/>
  <c r="M32" i="7"/>
  <c r="N32" i="7" s="1"/>
  <c r="M39" i="7"/>
  <c r="N39" i="7" s="1"/>
  <c r="M69" i="7"/>
  <c r="N69" i="7" s="1"/>
  <c r="M82" i="7"/>
  <c r="N82" i="7" s="1"/>
  <c r="M101" i="7"/>
  <c r="N101" i="7" s="1"/>
  <c r="M114" i="7"/>
  <c r="N114" i="7" s="1"/>
  <c r="M133" i="7"/>
  <c r="N133" i="7" s="1"/>
  <c r="M146" i="7"/>
  <c r="N146" i="7" s="1"/>
  <c r="BA7" i="5"/>
  <c r="BB7" i="5" s="1"/>
  <c r="BC7" i="5" s="1"/>
  <c r="AZ8" i="5"/>
  <c r="I12" i="5"/>
  <c r="J11" i="5"/>
  <c r="O5" i="5"/>
  <c r="N6" i="5"/>
  <c r="Z3" i="5"/>
  <c r="AA3" i="5" s="1"/>
  <c r="AB3" i="5" s="1"/>
  <c r="Y4" i="5"/>
  <c r="D6" i="5"/>
  <c r="C7" i="5"/>
  <c r="T11" i="5"/>
  <c r="U10" i="5"/>
  <c r="E4" i="5"/>
  <c r="F3" i="5"/>
  <c r="AH3" i="5"/>
  <c r="AI3" i="5" s="1"/>
  <c r="AJ3" i="5" s="1"/>
  <c r="AG4" i="5"/>
  <c r="BA6" i="5"/>
  <c r="BB6" i="5" s="1"/>
  <c r="BC6" i="5" s="1"/>
  <c r="J10" i="5"/>
  <c r="D5" i="5"/>
  <c r="O4" i="5"/>
  <c r="P3" i="5"/>
  <c r="U4" i="5"/>
  <c r="U8" i="5"/>
  <c r="AR3" i="5"/>
  <c r="J5" i="5"/>
  <c r="F2" i="5"/>
  <c r="U9" i="5"/>
  <c r="AH2" i="5"/>
  <c r="AI2" i="5" s="1"/>
  <c r="AJ2" i="5" s="1"/>
  <c r="AV4" i="5"/>
  <c r="AW3" i="5"/>
  <c r="AX3" i="5" s="1"/>
  <c r="AY3" i="5" s="1"/>
  <c r="U7" i="5"/>
  <c r="Z2" i="5"/>
  <c r="AA2" i="5" s="1"/>
  <c r="U3" i="5"/>
  <c r="J4" i="5"/>
  <c r="J8" i="5"/>
  <c r="AK3" i="5"/>
  <c r="G3" i="5"/>
  <c r="AC3" i="5"/>
  <c r="BD3" i="5"/>
  <c r="AW2" i="5"/>
  <c r="AX2" i="5" s="1"/>
  <c r="AY2" i="5" s="1"/>
  <c r="R3" i="5"/>
  <c r="BP2" i="2"/>
  <c r="BQ2" i="2" s="1"/>
  <c r="BR2" i="2" s="1"/>
  <c r="BO3" i="2"/>
  <c r="BG3" i="2"/>
  <c r="BS3" i="2"/>
  <c r="BK3" i="2"/>
  <c r="BU2" i="2"/>
  <c r="BV2" i="2" s="1"/>
  <c r="BA2" i="2"/>
  <c r="BB2" i="2" s="1"/>
  <c r="BC2" i="2" s="1"/>
  <c r="AV3" i="2"/>
  <c r="AR3" i="2"/>
  <c r="AZ3" i="2"/>
  <c r="AO2" i="2"/>
  <c r="AP2" i="2" s="1"/>
  <c r="AQ2" i="2" s="1"/>
  <c r="AN3" i="2"/>
  <c r="U2" i="2"/>
  <c r="U12" i="2"/>
  <c r="Y5" i="2"/>
  <c r="Y4" i="2"/>
  <c r="U4" i="2"/>
  <c r="Y3" i="2"/>
  <c r="AG3" i="2"/>
  <c r="AH2" i="2"/>
  <c r="AC3" i="2"/>
  <c r="AD2" i="2"/>
  <c r="AI3" i="2"/>
  <c r="AJ2" i="2"/>
  <c r="T37" i="2"/>
  <c r="T38" i="2" s="1"/>
  <c r="T39" i="2" s="1"/>
  <c r="T40" i="2" s="1"/>
  <c r="T41" i="2" s="1"/>
  <c r="T42" i="2" s="1"/>
  <c r="T43" i="2" s="1"/>
  <c r="T44" i="2" s="1"/>
  <c r="U36" i="2"/>
  <c r="AF2" i="2"/>
  <c r="AE4" i="2"/>
  <c r="AF3" i="2"/>
  <c r="V3" i="2"/>
  <c r="W2" i="2"/>
  <c r="U28" i="2"/>
  <c r="U20" i="2"/>
  <c r="Y2" i="2"/>
  <c r="Y6" i="2"/>
  <c r="X8" i="2"/>
  <c r="Y7" i="2"/>
  <c r="S250" i="2"/>
  <c r="S242" i="2"/>
  <c r="S234" i="2"/>
  <c r="S226" i="2"/>
  <c r="S218" i="2"/>
  <c r="S210" i="2"/>
  <c r="S202" i="2"/>
  <c r="S194" i="2"/>
  <c r="S186" i="2"/>
  <c r="S178" i="2"/>
  <c r="S170" i="2"/>
  <c r="S162" i="2"/>
  <c r="S154" i="2"/>
  <c r="S146" i="2"/>
  <c r="S138" i="2"/>
  <c r="S130" i="2"/>
  <c r="S122" i="2"/>
  <c r="S114" i="2"/>
  <c r="S106" i="2"/>
  <c r="S98" i="2"/>
  <c r="S90" i="2"/>
  <c r="S82" i="2"/>
  <c r="S74" i="2"/>
  <c r="S66" i="2"/>
  <c r="S58" i="2"/>
  <c r="S50" i="2"/>
  <c r="S42" i="2"/>
  <c r="S34" i="2"/>
  <c r="S26" i="2"/>
  <c r="S18" i="2"/>
  <c r="S10" i="2"/>
  <c r="U32" i="2"/>
  <c r="U24" i="2"/>
  <c r="U16" i="2"/>
  <c r="U8" i="2"/>
  <c r="S249" i="2"/>
  <c r="S241" i="2"/>
  <c r="S233" i="2"/>
  <c r="S225" i="2"/>
  <c r="S217" i="2"/>
  <c r="S209" i="2"/>
  <c r="S201" i="2"/>
  <c r="S193" i="2"/>
  <c r="S185" i="2"/>
  <c r="S177" i="2"/>
  <c r="S169" i="2"/>
  <c r="S161" i="2"/>
  <c r="S153" i="2"/>
  <c r="S145" i="2"/>
  <c r="S137" i="2"/>
  <c r="S129" i="2"/>
  <c r="S121" i="2"/>
  <c r="S113" i="2"/>
  <c r="S105" i="2"/>
  <c r="S97" i="2"/>
  <c r="S89" i="2"/>
  <c r="S81" i="2"/>
  <c r="S73" i="2"/>
  <c r="S65" i="2"/>
  <c r="S57" i="2"/>
  <c r="S49" i="2"/>
  <c r="S41" i="2"/>
  <c r="S33" i="2"/>
  <c r="S25" i="2"/>
  <c r="S17" i="2"/>
  <c r="S9" i="2"/>
  <c r="U31" i="2"/>
  <c r="U23" i="2"/>
  <c r="U15" i="2"/>
  <c r="U7" i="2"/>
  <c r="S248" i="2"/>
  <c r="S240" i="2"/>
  <c r="S232" i="2"/>
  <c r="S224" i="2"/>
  <c r="S216" i="2"/>
  <c r="S208" i="2"/>
  <c r="S200" i="2"/>
  <c r="S192" i="2"/>
  <c r="S184" i="2"/>
  <c r="S176" i="2"/>
  <c r="S168" i="2"/>
  <c r="S160" i="2"/>
  <c r="S152" i="2"/>
  <c r="S144" i="2"/>
  <c r="S136" i="2"/>
  <c r="S128" i="2"/>
  <c r="S120" i="2"/>
  <c r="S112" i="2"/>
  <c r="S104" i="2"/>
  <c r="S96" i="2"/>
  <c r="S88" i="2"/>
  <c r="S80" i="2"/>
  <c r="S72" i="2"/>
  <c r="S64" i="2"/>
  <c r="S56" i="2"/>
  <c r="S48" i="2"/>
  <c r="S40" i="2"/>
  <c r="S32" i="2"/>
  <c r="S24" i="2"/>
  <c r="S16" i="2"/>
  <c r="S8" i="2"/>
  <c r="U30" i="2"/>
  <c r="U22" i="2"/>
  <c r="U14" i="2"/>
  <c r="U6" i="2"/>
  <c r="S247" i="2"/>
  <c r="S239" i="2"/>
  <c r="S231" i="2"/>
  <c r="S223" i="2"/>
  <c r="S215" i="2"/>
  <c r="S207" i="2"/>
  <c r="S199" i="2"/>
  <c r="S191" i="2"/>
  <c r="S183" i="2"/>
  <c r="S175" i="2"/>
  <c r="S167" i="2"/>
  <c r="S159" i="2"/>
  <c r="S151" i="2"/>
  <c r="S143" i="2"/>
  <c r="S135" i="2"/>
  <c r="S127" i="2"/>
  <c r="S119" i="2"/>
  <c r="S111" i="2"/>
  <c r="S103" i="2"/>
  <c r="S95" i="2"/>
  <c r="S87" i="2"/>
  <c r="S79" i="2"/>
  <c r="S71" i="2"/>
  <c r="S63" i="2"/>
  <c r="S55" i="2"/>
  <c r="S47" i="2"/>
  <c r="S39" i="2"/>
  <c r="S31" i="2"/>
  <c r="S23" i="2"/>
  <c r="S15" i="2"/>
  <c r="S7" i="2"/>
  <c r="U29" i="2"/>
  <c r="U21" i="2"/>
  <c r="U13" i="2"/>
  <c r="U5" i="2"/>
  <c r="S2" i="2"/>
  <c r="S246" i="2"/>
  <c r="S238" i="2"/>
  <c r="S230" i="2"/>
  <c r="S222" i="2"/>
  <c r="S214" i="2"/>
  <c r="S206" i="2"/>
  <c r="S198" i="2"/>
  <c r="S190" i="2"/>
  <c r="S182" i="2"/>
  <c r="S174" i="2"/>
  <c r="S166" i="2"/>
  <c r="S158" i="2"/>
  <c r="S150" i="2"/>
  <c r="S142" i="2"/>
  <c r="S134" i="2"/>
  <c r="S126" i="2"/>
  <c r="S118" i="2"/>
  <c r="S110" i="2"/>
  <c r="S102" i="2"/>
  <c r="S94" i="2"/>
  <c r="S86" i="2"/>
  <c r="S78" i="2"/>
  <c r="S70" i="2"/>
  <c r="S62" i="2"/>
  <c r="S54" i="2"/>
  <c r="S46" i="2"/>
  <c r="S38" i="2"/>
  <c r="S30" i="2"/>
  <c r="S22" i="2"/>
  <c r="S14" i="2"/>
  <c r="S6" i="2"/>
  <c r="S245" i="2"/>
  <c r="S237" i="2"/>
  <c r="S229" i="2"/>
  <c r="S221" i="2"/>
  <c r="S213" i="2"/>
  <c r="S205" i="2"/>
  <c r="S197" i="2"/>
  <c r="S189" i="2"/>
  <c r="S181" i="2"/>
  <c r="S173" i="2"/>
  <c r="S165" i="2"/>
  <c r="S157" i="2"/>
  <c r="S149" i="2"/>
  <c r="S141" i="2"/>
  <c r="S133" i="2"/>
  <c r="S125" i="2"/>
  <c r="S117" i="2"/>
  <c r="S109" i="2"/>
  <c r="S101" i="2"/>
  <c r="S93" i="2"/>
  <c r="S85" i="2"/>
  <c r="S77" i="2"/>
  <c r="S69" i="2"/>
  <c r="S61" i="2"/>
  <c r="S53" i="2"/>
  <c r="S45" i="2"/>
  <c r="S37" i="2"/>
  <c r="S29" i="2"/>
  <c r="S21" i="2"/>
  <c r="S13" i="2"/>
  <c r="S5" i="2"/>
  <c r="U35" i="2"/>
  <c r="U27" i="2"/>
  <c r="U19" i="2"/>
  <c r="U11" i="2"/>
  <c r="U3" i="2"/>
  <c r="S252" i="2"/>
  <c r="S244" i="2"/>
  <c r="S236" i="2"/>
  <c r="S228" i="2"/>
  <c r="S220" i="2"/>
  <c r="S212" i="2"/>
  <c r="S204" i="2"/>
  <c r="S196" i="2"/>
  <c r="S188" i="2"/>
  <c r="S180" i="2"/>
  <c r="S172" i="2"/>
  <c r="S164" i="2"/>
  <c r="S156" i="2"/>
  <c r="S148" i="2"/>
  <c r="S140" i="2"/>
  <c r="S132" i="2"/>
  <c r="S124" i="2"/>
  <c r="S116" i="2"/>
  <c r="S108" i="2"/>
  <c r="S100" i="2"/>
  <c r="S92" i="2"/>
  <c r="S84" i="2"/>
  <c r="S76" i="2"/>
  <c r="S68" i="2"/>
  <c r="S60" i="2"/>
  <c r="S52" i="2"/>
  <c r="S44" i="2"/>
  <c r="S36" i="2"/>
  <c r="S28" i="2"/>
  <c r="S20" i="2"/>
  <c r="S12" i="2"/>
  <c r="S4" i="2"/>
  <c r="U34" i="2"/>
  <c r="U26" i="2"/>
  <c r="U18" i="2"/>
  <c r="U10" i="2"/>
  <c r="S251" i="2"/>
  <c r="S243" i="2"/>
  <c r="S235" i="2"/>
  <c r="S227" i="2"/>
  <c r="S219" i="2"/>
  <c r="S211" i="2"/>
  <c r="S203" i="2"/>
  <c r="S195" i="2"/>
  <c r="S187" i="2"/>
  <c r="S179" i="2"/>
  <c r="S171" i="2"/>
  <c r="S163" i="2"/>
  <c r="S155" i="2"/>
  <c r="S147" i="2"/>
  <c r="S139" i="2"/>
  <c r="S131" i="2"/>
  <c r="S123" i="2"/>
  <c r="S115" i="2"/>
  <c r="S107" i="2"/>
  <c r="S99" i="2"/>
  <c r="S91" i="2"/>
  <c r="S83" i="2"/>
  <c r="S75" i="2"/>
  <c r="S67" i="2"/>
  <c r="S59" i="2"/>
  <c r="S51" i="2"/>
  <c r="S43" i="2"/>
  <c r="S35" i="2"/>
  <c r="S27" i="2"/>
  <c r="S19" i="2"/>
  <c r="S11" i="2"/>
  <c r="S3" i="2"/>
  <c r="U33" i="2"/>
  <c r="U25" i="2"/>
  <c r="U17" i="2"/>
  <c r="U9" i="2"/>
  <c r="N2" i="7" l="1"/>
  <c r="K23" i="7"/>
  <c r="Z254" i="7"/>
  <c r="W14" i="7"/>
  <c r="Z258" i="7"/>
  <c r="W11" i="7" s="1"/>
  <c r="W18" i="7"/>
  <c r="Z255" i="7"/>
  <c r="W15" i="7"/>
  <c r="Z257" i="7"/>
  <c r="W17" i="7"/>
  <c r="Z256" i="7"/>
  <c r="W16" i="7"/>
  <c r="K10" i="7"/>
  <c r="K11" i="7"/>
  <c r="D7" i="5"/>
  <c r="C8" i="5"/>
  <c r="J12" i="5"/>
  <c r="I13" i="5"/>
  <c r="AZ9" i="5"/>
  <c r="BA8" i="5"/>
  <c r="BB8" i="5" s="1"/>
  <c r="BC8" i="5" s="1"/>
  <c r="H3" i="5"/>
  <c r="G4" i="5"/>
  <c r="AL3" i="5"/>
  <c r="AM3" i="5" s="1"/>
  <c r="AN3" i="5" s="1"/>
  <c r="AK4" i="5"/>
  <c r="AV5" i="5"/>
  <c r="AW4" i="5"/>
  <c r="AX4" i="5" s="1"/>
  <c r="AY4" i="5" s="1"/>
  <c r="AB2" i="5"/>
  <c r="AR4" i="5"/>
  <c r="AS3" i="5"/>
  <c r="AT3" i="5" s="1"/>
  <c r="AU3" i="5" s="1"/>
  <c r="F4" i="5"/>
  <c r="E5" i="5"/>
  <c r="Y5" i="5"/>
  <c r="Z4" i="5"/>
  <c r="AA4" i="5" s="1"/>
  <c r="AB4" i="5" s="1"/>
  <c r="S3" i="5"/>
  <c r="R4" i="5"/>
  <c r="BE3" i="5"/>
  <c r="BF3" i="5" s="1"/>
  <c r="BG3" i="5" s="1"/>
  <c r="BD4" i="5"/>
  <c r="AH4" i="5"/>
  <c r="AI4" i="5" s="1"/>
  <c r="AJ4" i="5" s="1"/>
  <c r="AG5" i="5"/>
  <c r="P4" i="5"/>
  <c r="Q3" i="5"/>
  <c r="AD3" i="5"/>
  <c r="AE3" i="5" s="1"/>
  <c r="AF3" i="5" s="1"/>
  <c r="AC4" i="5"/>
  <c r="T12" i="5"/>
  <c r="U11" i="5"/>
  <c r="O6" i="5"/>
  <c r="N7" i="5"/>
  <c r="BL3" i="2"/>
  <c r="BM3" i="2" s="1"/>
  <c r="BN3" i="2" s="1"/>
  <c r="BK4" i="2"/>
  <c r="BT3" i="2"/>
  <c r="BU3" i="2" s="1"/>
  <c r="BV3" i="2" s="1"/>
  <c r="BS4" i="2"/>
  <c r="BH3" i="2"/>
  <c r="BI3" i="2" s="1"/>
  <c r="BJ3" i="2" s="1"/>
  <c r="BG4" i="2"/>
  <c r="BP3" i="2"/>
  <c r="BQ3" i="2" s="1"/>
  <c r="BR3" i="2" s="1"/>
  <c r="BO4" i="2"/>
  <c r="AZ4" i="2"/>
  <c r="BA3" i="2"/>
  <c r="BB3" i="2" s="1"/>
  <c r="BC3" i="2" s="1"/>
  <c r="AR4" i="2"/>
  <c r="AS3" i="2"/>
  <c r="AT3" i="2" s="1"/>
  <c r="AU3" i="2" s="1"/>
  <c r="AW3" i="2"/>
  <c r="AX3" i="2" s="1"/>
  <c r="AY3" i="2" s="1"/>
  <c r="AV4" i="2"/>
  <c r="AO3" i="2"/>
  <c r="AP3" i="2" s="1"/>
  <c r="AQ3" i="2" s="1"/>
  <c r="AN4" i="2"/>
  <c r="U42" i="2"/>
  <c r="U39" i="2"/>
  <c r="U37" i="2"/>
  <c r="U41" i="2"/>
  <c r="U43" i="2"/>
  <c r="U38" i="2"/>
  <c r="U40" i="2"/>
  <c r="T45" i="2"/>
  <c r="U44" i="2"/>
  <c r="AI4" i="2"/>
  <c r="AJ3" i="2"/>
  <c r="V4" i="2"/>
  <c r="W3" i="2"/>
  <c r="X9" i="2"/>
  <c r="Y8" i="2"/>
  <c r="AE5" i="2"/>
  <c r="AF4" i="2"/>
  <c r="AC4" i="2"/>
  <c r="AD3" i="2"/>
  <c r="AG4" i="2"/>
  <c r="AH3" i="2"/>
  <c r="S256" i="2"/>
  <c r="S255" i="2"/>
  <c r="W10" i="7" l="1"/>
  <c r="AR5" i="5"/>
  <c r="AS4" i="5"/>
  <c r="AT4" i="5" s="1"/>
  <c r="AU4" i="5" s="1"/>
  <c r="BE4" i="5"/>
  <c r="BF4" i="5" s="1"/>
  <c r="BG4" i="5" s="1"/>
  <c r="BD5" i="5"/>
  <c r="J13" i="5"/>
  <c r="I14" i="5"/>
  <c r="D8" i="5"/>
  <c r="C9" i="5"/>
  <c r="Q4" i="5"/>
  <c r="P5" i="5"/>
  <c r="O7" i="5"/>
  <c r="N8" i="5"/>
  <c r="Z5" i="5"/>
  <c r="AA5" i="5" s="1"/>
  <c r="AB5" i="5" s="1"/>
  <c r="Y6" i="5"/>
  <c r="AD4" i="5"/>
  <c r="AE4" i="5" s="1"/>
  <c r="AF4" i="5" s="1"/>
  <c r="AC5" i="5"/>
  <c r="AV6" i="5"/>
  <c r="AW5" i="5"/>
  <c r="AX5" i="5" s="1"/>
  <c r="AY5" i="5" s="1"/>
  <c r="S4" i="5"/>
  <c r="R5" i="5"/>
  <c r="AL4" i="5"/>
  <c r="AM4" i="5" s="1"/>
  <c r="AN4" i="5" s="1"/>
  <c r="AK5" i="5"/>
  <c r="AG6" i="5"/>
  <c r="AH5" i="5"/>
  <c r="AI5" i="5" s="1"/>
  <c r="AJ5" i="5" s="1"/>
  <c r="H4" i="5"/>
  <c r="G5" i="5"/>
  <c r="T13" i="5"/>
  <c r="U12" i="5"/>
  <c r="F5" i="5"/>
  <c r="E6" i="5"/>
  <c r="BA9" i="5"/>
  <c r="BB9" i="5" s="1"/>
  <c r="BC9" i="5" s="1"/>
  <c r="AZ10" i="5"/>
  <c r="BO5" i="2"/>
  <c r="BP4" i="2"/>
  <c r="BQ4" i="2" s="1"/>
  <c r="BR4" i="2" s="1"/>
  <c r="BG5" i="2"/>
  <c r="BH4" i="2"/>
  <c r="BI4" i="2" s="1"/>
  <c r="BJ4" i="2" s="1"/>
  <c r="BT4" i="2"/>
  <c r="BU4" i="2" s="1"/>
  <c r="BV4" i="2" s="1"/>
  <c r="BS5" i="2"/>
  <c r="BL4" i="2"/>
  <c r="BM4" i="2" s="1"/>
  <c r="BN4" i="2" s="1"/>
  <c r="BK5" i="2"/>
  <c r="AV5" i="2"/>
  <c r="AW4" i="2"/>
  <c r="AX4" i="2" s="1"/>
  <c r="AY4" i="2" s="1"/>
  <c r="AR5" i="2"/>
  <c r="AS4" i="2"/>
  <c r="AT4" i="2" s="1"/>
  <c r="AU4" i="2" s="1"/>
  <c r="AZ5" i="2"/>
  <c r="BA4" i="2"/>
  <c r="BB4" i="2" s="1"/>
  <c r="BC4" i="2" s="1"/>
  <c r="AN5" i="2"/>
  <c r="AO4" i="2"/>
  <c r="AP4" i="2" s="1"/>
  <c r="AQ4" i="2" s="1"/>
  <c r="AG5" i="2"/>
  <c r="AH4" i="2"/>
  <c r="AC5" i="2"/>
  <c r="AD4" i="2"/>
  <c r="AI5" i="2"/>
  <c r="AJ4" i="2"/>
  <c r="V5" i="2"/>
  <c r="W4" i="2"/>
  <c r="T46" i="2"/>
  <c r="U45" i="2"/>
  <c r="X10" i="2"/>
  <c r="Y9" i="2"/>
  <c r="AE6" i="2"/>
  <c r="AF5" i="2"/>
  <c r="BE5" i="5" l="1"/>
  <c r="BF5" i="5" s="1"/>
  <c r="BG5" i="5" s="1"/>
  <c r="BD6" i="5"/>
  <c r="Y7" i="5"/>
  <c r="Z6" i="5"/>
  <c r="AA6" i="5" s="1"/>
  <c r="AB6" i="5" s="1"/>
  <c r="AH6" i="5"/>
  <c r="AI6" i="5" s="1"/>
  <c r="AJ6" i="5" s="1"/>
  <c r="AG7" i="5"/>
  <c r="P6" i="5"/>
  <c r="Q5" i="5"/>
  <c r="BA10" i="5"/>
  <c r="BB10" i="5" s="1"/>
  <c r="BC10" i="5" s="1"/>
  <c r="AZ11" i="5"/>
  <c r="S5" i="5"/>
  <c r="R6" i="5"/>
  <c r="C10" i="5"/>
  <c r="D9" i="5"/>
  <c r="E7" i="5"/>
  <c r="F6" i="5"/>
  <c r="T14" i="5"/>
  <c r="U13" i="5"/>
  <c r="AD5" i="5"/>
  <c r="AE5" i="5" s="1"/>
  <c r="AF5" i="5" s="1"/>
  <c r="AC6" i="5"/>
  <c r="N9" i="5"/>
  <c r="O8" i="5"/>
  <c r="H5" i="5"/>
  <c r="G6" i="5"/>
  <c r="AS5" i="5"/>
  <c r="AT5" i="5" s="1"/>
  <c r="AU5" i="5" s="1"/>
  <c r="AR6" i="5"/>
  <c r="AW6" i="5"/>
  <c r="AX6" i="5" s="1"/>
  <c r="AY6" i="5" s="1"/>
  <c r="AV7" i="5"/>
  <c r="AL5" i="5"/>
  <c r="AM5" i="5" s="1"/>
  <c r="AN5" i="5" s="1"/>
  <c r="AK6" i="5"/>
  <c r="I15" i="5"/>
  <c r="J14" i="5"/>
  <c r="BL5" i="2"/>
  <c r="BM5" i="2" s="1"/>
  <c r="BN5" i="2" s="1"/>
  <c r="BK6" i="2"/>
  <c r="BT5" i="2"/>
  <c r="BU5" i="2" s="1"/>
  <c r="BV5" i="2" s="1"/>
  <c r="BS6" i="2"/>
  <c r="BG6" i="2"/>
  <c r="BH5" i="2"/>
  <c r="BI5" i="2" s="1"/>
  <c r="BJ5" i="2" s="1"/>
  <c r="BO6" i="2"/>
  <c r="BP5" i="2"/>
  <c r="BQ5" i="2" s="1"/>
  <c r="BR5" i="2" s="1"/>
  <c r="AR6" i="2"/>
  <c r="AS5" i="2"/>
  <c r="AT5" i="2" s="1"/>
  <c r="AU5" i="2" s="1"/>
  <c r="AV6" i="2"/>
  <c r="AW5" i="2"/>
  <c r="AX5" i="2" s="1"/>
  <c r="AY5" i="2" s="1"/>
  <c r="AZ6" i="2"/>
  <c r="BA5" i="2"/>
  <c r="BB5" i="2" s="1"/>
  <c r="BC5" i="2" s="1"/>
  <c r="AN6" i="2"/>
  <c r="AO5" i="2"/>
  <c r="AP5" i="2" s="1"/>
  <c r="AQ5" i="2" s="1"/>
  <c r="X11" i="2"/>
  <c r="Y10" i="2"/>
  <c r="AI6" i="2"/>
  <c r="AJ5" i="2"/>
  <c r="AC6" i="2"/>
  <c r="AD5" i="2"/>
  <c r="T47" i="2"/>
  <c r="U46" i="2"/>
  <c r="AG6" i="2"/>
  <c r="AH5" i="2"/>
  <c r="V6" i="2"/>
  <c r="W5" i="2"/>
  <c r="AE7" i="2"/>
  <c r="AF6" i="2"/>
  <c r="E8" i="5" l="1"/>
  <c r="F7" i="5"/>
  <c r="Q6" i="5"/>
  <c r="P7" i="5"/>
  <c r="Y8" i="5"/>
  <c r="Z7" i="5"/>
  <c r="AA7" i="5" s="1"/>
  <c r="O9" i="5"/>
  <c r="N10" i="5"/>
  <c r="D10" i="5"/>
  <c r="C11" i="5"/>
  <c r="S6" i="5"/>
  <c r="R7" i="5"/>
  <c r="I16" i="5"/>
  <c r="J15" i="5"/>
  <c r="AS6" i="5"/>
  <c r="AT6" i="5" s="1"/>
  <c r="AU6" i="5" s="1"/>
  <c r="AR7" i="5"/>
  <c r="BA11" i="5"/>
  <c r="BB11" i="5" s="1"/>
  <c r="BC11" i="5" s="1"/>
  <c r="AZ12" i="5"/>
  <c r="AG8" i="5"/>
  <c r="AH7" i="5"/>
  <c r="AI7" i="5" s="1"/>
  <c r="AJ7" i="5" s="1"/>
  <c r="H6" i="5"/>
  <c r="G7" i="5"/>
  <c r="AW7" i="5"/>
  <c r="AX7" i="5" s="1"/>
  <c r="AY7" i="5" s="1"/>
  <c r="AV8" i="5"/>
  <c r="BE6" i="5"/>
  <c r="BF6" i="5" s="1"/>
  <c r="BG6" i="5" s="1"/>
  <c r="BD7" i="5"/>
  <c r="AD6" i="5"/>
  <c r="AE6" i="5" s="1"/>
  <c r="AF6" i="5" s="1"/>
  <c r="AC7" i="5"/>
  <c r="AL6" i="5"/>
  <c r="AM6" i="5" s="1"/>
  <c r="AN6" i="5" s="1"/>
  <c r="AK7" i="5"/>
  <c r="U14" i="5"/>
  <c r="T15" i="5"/>
  <c r="BG7" i="2"/>
  <c r="BH6" i="2"/>
  <c r="BI6" i="2" s="1"/>
  <c r="BJ6" i="2" s="1"/>
  <c r="BO7" i="2"/>
  <c r="BP6" i="2"/>
  <c r="BQ6" i="2" s="1"/>
  <c r="BR6" i="2" s="1"/>
  <c r="BS7" i="2"/>
  <c r="BT6" i="2"/>
  <c r="BU6" i="2" s="1"/>
  <c r="BV6" i="2" s="1"/>
  <c r="BK7" i="2"/>
  <c r="BL6" i="2"/>
  <c r="BM6" i="2" s="1"/>
  <c r="BN6" i="2" s="1"/>
  <c r="AZ7" i="2"/>
  <c r="BA6" i="2"/>
  <c r="BB6" i="2" s="1"/>
  <c r="BC6" i="2" s="1"/>
  <c r="AV7" i="2"/>
  <c r="AW6" i="2"/>
  <c r="AX6" i="2" s="1"/>
  <c r="AY6" i="2" s="1"/>
  <c r="AR7" i="2"/>
  <c r="AS6" i="2"/>
  <c r="AT6" i="2" s="1"/>
  <c r="AU6" i="2" s="1"/>
  <c r="AN7" i="2"/>
  <c r="AO6" i="2"/>
  <c r="AP6" i="2" s="1"/>
  <c r="AQ6" i="2" s="1"/>
  <c r="AG7" i="2"/>
  <c r="AH6" i="2"/>
  <c r="V7" i="2"/>
  <c r="W6" i="2"/>
  <c r="X12" i="2"/>
  <c r="Y11" i="2"/>
  <c r="T48" i="2"/>
  <c r="U47" i="2"/>
  <c r="AC7" i="2"/>
  <c r="AD6" i="2"/>
  <c r="AI7" i="2"/>
  <c r="AJ6" i="2"/>
  <c r="AE8" i="2"/>
  <c r="AF7" i="2"/>
  <c r="AR8" i="5" l="1"/>
  <c r="AS7" i="5"/>
  <c r="AT7" i="5" s="1"/>
  <c r="AU7" i="5" s="1"/>
  <c r="J16" i="5"/>
  <c r="I17" i="5"/>
  <c r="S7" i="5"/>
  <c r="R8" i="5"/>
  <c r="Z8" i="5"/>
  <c r="AA8" i="5" s="1"/>
  <c r="AB8" i="5" s="1"/>
  <c r="Y9" i="5"/>
  <c r="Q7" i="5"/>
  <c r="P8" i="5"/>
  <c r="BE7" i="5"/>
  <c r="BF7" i="5" s="1"/>
  <c r="BG7" i="5" s="1"/>
  <c r="BD8" i="5"/>
  <c r="AB7" i="5"/>
  <c r="T16" i="5"/>
  <c r="U15" i="5"/>
  <c r="D11" i="5"/>
  <c r="C12" i="5"/>
  <c r="AD7" i="5"/>
  <c r="AE7" i="5" s="1"/>
  <c r="AF7" i="5" s="1"/>
  <c r="AC8" i="5"/>
  <c r="O10" i="5"/>
  <c r="N11" i="5"/>
  <c r="AG9" i="5"/>
  <c r="AH8" i="5"/>
  <c r="AI8" i="5" s="1"/>
  <c r="AJ8" i="5" s="1"/>
  <c r="F8" i="5"/>
  <c r="E9" i="5"/>
  <c r="BA12" i="5"/>
  <c r="BB12" i="5" s="1"/>
  <c r="BC12" i="5" s="1"/>
  <c r="AZ13" i="5"/>
  <c r="AW8" i="5"/>
  <c r="AX8" i="5" s="1"/>
  <c r="AY8" i="5" s="1"/>
  <c r="AV9" i="5"/>
  <c r="AL7" i="5"/>
  <c r="AM7" i="5" s="1"/>
  <c r="AN7" i="5" s="1"/>
  <c r="AK8" i="5"/>
  <c r="H7" i="5"/>
  <c r="G8" i="5"/>
  <c r="BS8" i="2"/>
  <c r="BT7" i="2"/>
  <c r="BU7" i="2" s="1"/>
  <c r="BV7" i="2" s="1"/>
  <c r="BK8" i="2"/>
  <c r="BL7" i="2"/>
  <c r="BM7" i="2" s="1"/>
  <c r="BN7" i="2" s="1"/>
  <c r="BO8" i="2"/>
  <c r="BP7" i="2"/>
  <c r="BQ7" i="2" s="1"/>
  <c r="BR7" i="2" s="1"/>
  <c r="BG8" i="2"/>
  <c r="BH7" i="2"/>
  <c r="BI7" i="2" s="1"/>
  <c r="BJ7" i="2" s="1"/>
  <c r="AR8" i="2"/>
  <c r="AS7" i="2"/>
  <c r="AT7" i="2" s="1"/>
  <c r="AU7" i="2" s="1"/>
  <c r="AV8" i="2"/>
  <c r="AW7" i="2"/>
  <c r="AX7" i="2" s="1"/>
  <c r="AY7" i="2" s="1"/>
  <c r="AZ8" i="2"/>
  <c r="BA7" i="2"/>
  <c r="BB7" i="2" s="1"/>
  <c r="BC7" i="2" s="1"/>
  <c r="AN8" i="2"/>
  <c r="AO7" i="2"/>
  <c r="AP7" i="2" s="1"/>
  <c r="AQ7" i="2" s="1"/>
  <c r="AE9" i="2"/>
  <c r="AF8" i="2"/>
  <c r="AG8" i="2"/>
  <c r="AH7" i="2"/>
  <c r="T49" i="2"/>
  <c r="U48" i="2"/>
  <c r="AI8" i="2"/>
  <c r="AJ7" i="2"/>
  <c r="X13" i="2"/>
  <c r="Y12" i="2"/>
  <c r="AC8" i="2"/>
  <c r="AD7" i="2"/>
  <c r="V8" i="2"/>
  <c r="W7" i="2"/>
  <c r="I18" i="5" l="1"/>
  <c r="J17" i="5"/>
  <c r="T17" i="5"/>
  <c r="U16" i="5"/>
  <c r="H8" i="5"/>
  <c r="G9" i="5"/>
  <c r="D12" i="5"/>
  <c r="C13" i="5"/>
  <c r="Q8" i="5"/>
  <c r="P9" i="5"/>
  <c r="AR9" i="5"/>
  <c r="AS8" i="5"/>
  <c r="AT8" i="5" s="1"/>
  <c r="AU8" i="5" s="1"/>
  <c r="S8" i="5"/>
  <c r="R9" i="5"/>
  <c r="E10" i="5"/>
  <c r="F9" i="5"/>
  <c r="AL8" i="5"/>
  <c r="AM8" i="5" s="1"/>
  <c r="AN8" i="5" s="1"/>
  <c r="AK9" i="5"/>
  <c r="AH9" i="5"/>
  <c r="AI9" i="5" s="1"/>
  <c r="AJ9" i="5" s="1"/>
  <c r="AG10" i="5"/>
  <c r="Z9" i="5"/>
  <c r="AA9" i="5" s="1"/>
  <c r="Y10" i="5"/>
  <c r="AW9" i="5"/>
  <c r="AX9" i="5" s="1"/>
  <c r="AY9" i="5" s="1"/>
  <c r="AV10" i="5"/>
  <c r="O11" i="5"/>
  <c r="N12" i="5"/>
  <c r="BA13" i="5"/>
  <c r="BB13" i="5" s="1"/>
  <c r="BC13" i="5" s="1"/>
  <c r="AZ14" i="5"/>
  <c r="AD8" i="5"/>
  <c r="AE8" i="5" s="1"/>
  <c r="AF8" i="5" s="1"/>
  <c r="AC9" i="5"/>
  <c r="BE8" i="5"/>
  <c r="BF8" i="5" s="1"/>
  <c r="BG8" i="5" s="1"/>
  <c r="BD9" i="5"/>
  <c r="BG9" i="2"/>
  <c r="BH8" i="2"/>
  <c r="BI8" i="2" s="1"/>
  <c r="BJ8" i="2" s="1"/>
  <c r="BO9" i="2"/>
  <c r="BP8" i="2"/>
  <c r="BQ8" i="2" s="1"/>
  <c r="BR8" i="2" s="1"/>
  <c r="BK9" i="2"/>
  <c r="BL8" i="2"/>
  <c r="BM8" i="2" s="1"/>
  <c r="BN8" i="2" s="1"/>
  <c r="BS9" i="2"/>
  <c r="BT8" i="2"/>
  <c r="BU8" i="2" s="1"/>
  <c r="BV8" i="2" s="1"/>
  <c r="AZ9" i="2"/>
  <c r="BA8" i="2"/>
  <c r="BB8" i="2" s="1"/>
  <c r="BC8" i="2" s="1"/>
  <c r="AV9" i="2"/>
  <c r="AW8" i="2"/>
  <c r="AX8" i="2" s="1"/>
  <c r="AY8" i="2" s="1"/>
  <c r="AR9" i="2"/>
  <c r="AS8" i="2"/>
  <c r="AT8" i="2" s="1"/>
  <c r="AU8" i="2" s="1"/>
  <c r="AN9" i="2"/>
  <c r="AO8" i="2"/>
  <c r="AP8" i="2" s="1"/>
  <c r="AQ8" i="2" s="1"/>
  <c r="AG9" i="2"/>
  <c r="AH8" i="2"/>
  <c r="AI9" i="2"/>
  <c r="AJ8" i="2"/>
  <c r="AE10" i="2"/>
  <c r="AF9" i="2"/>
  <c r="T50" i="2"/>
  <c r="U49" i="2"/>
  <c r="X14" i="2"/>
  <c r="Y13" i="2"/>
  <c r="V9" i="2"/>
  <c r="W8" i="2"/>
  <c r="AC9" i="2"/>
  <c r="AD8" i="2"/>
  <c r="F10" i="5" l="1"/>
  <c r="E11" i="5"/>
  <c r="AB9" i="5"/>
  <c r="H9" i="5"/>
  <c r="G10" i="5"/>
  <c r="P10" i="5"/>
  <c r="Q9" i="5"/>
  <c r="Z10" i="5"/>
  <c r="AA10" i="5" s="1"/>
  <c r="AB10" i="5" s="1"/>
  <c r="Y11" i="5"/>
  <c r="R10" i="5"/>
  <c r="S9" i="5"/>
  <c r="BA14" i="5"/>
  <c r="BB14" i="5" s="1"/>
  <c r="BC14" i="5" s="1"/>
  <c r="AZ15" i="5"/>
  <c r="U17" i="5"/>
  <c r="T18" i="5"/>
  <c r="BD10" i="5"/>
  <c r="BE9" i="5"/>
  <c r="BF9" i="5" s="1"/>
  <c r="BG9" i="5" s="1"/>
  <c r="AV11" i="5"/>
  <c r="AW10" i="5"/>
  <c r="AX10" i="5" s="1"/>
  <c r="AY10" i="5" s="1"/>
  <c r="J18" i="5"/>
  <c r="I19" i="5"/>
  <c r="AC10" i="5"/>
  <c r="AD9" i="5"/>
  <c r="AE9" i="5" s="1"/>
  <c r="AF9" i="5" s="1"/>
  <c r="AH10" i="5"/>
  <c r="AI10" i="5" s="1"/>
  <c r="AJ10" i="5" s="1"/>
  <c r="AG11" i="5"/>
  <c r="O12" i="5"/>
  <c r="N13" i="5"/>
  <c r="AS9" i="5"/>
  <c r="AT9" i="5" s="1"/>
  <c r="AU9" i="5" s="1"/>
  <c r="AR10" i="5"/>
  <c r="AK10" i="5"/>
  <c r="AL9" i="5"/>
  <c r="AM9" i="5" s="1"/>
  <c r="AN9" i="5" s="1"/>
  <c r="D13" i="5"/>
  <c r="C14" i="5"/>
  <c r="BS10" i="2"/>
  <c r="BT9" i="2"/>
  <c r="BU9" i="2" s="1"/>
  <c r="BV9" i="2" s="1"/>
  <c r="BO10" i="2"/>
  <c r="BP9" i="2"/>
  <c r="BQ9" i="2" s="1"/>
  <c r="BR9" i="2" s="1"/>
  <c r="BK10" i="2"/>
  <c r="BL9" i="2"/>
  <c r="BM9" i="2" s="1"/>
  <c r="BN9" i="2" s="1"/>
  <c r="BG10" i="2"/>
  <c r="BH9" i="2"/>
  <c r="BI9" i="2" s="1"/>
  <c r="BJ9" i="2" s="1"/>
  <c r="AV10" i="2"/>
  <c r="AW9" i="2"/>
  <c r="AX9" i="2" s="1"/>
  <c r="AY9" i="2" s="1"/>
  <c r="AR10" i="2"/>
  <c r="AS9" i="2"/>
  <c r="AT9" i="2" s="1"/>
  <c r="AU9" i="2" s="1"/>
  <c r="AZ10" i="2"/>
  <c r="BA9" i="2"/>
  <c r="BB9" i="2" s="1"/>
  <c r="BC9" i="2" s="1"/>
  <c r="AN10" i="2"/>
  <c r="AO9" i="2"/>
  <c r="AP9" i="2" s="1"/>
  <c r="AQ9" i="2" s="1"/>
  <c r="AI10" i="2"/>
  <c r="AJ9" i="2"/>
  <c r="V10" i="2"/>
  <c r="W9" i="2"/>
  <c r="AE11" i="2"/>
  <c r="AF10" i="2"/>
  <c r="X15" i="2"/>
  <c r="Y14" i="2"/>
  <c r="T51" i="2"/>
  <c r="U50" i="2"/>
  <c r="AG10" i="2"/>
  <c r="AH9" i="2"/>
  <c r="AC10" i="2"/>
  <c r="AD9" i="2"/>
  <c r="AK11" i="5" l="1"/>
  <c r="AL10" i="5"/>
  <c r="AM10" i="5" s="1"/>
  <c r="AN10" i="5" s="1"/>
  <c r="P11" i="5"/>
  <c r="Q10" i="5"/>
  <c r="BA15" i="5"/>
  <c r="BB15" i="5" s="1"/>
  <c r="BC15" i="5" s="1"/>
  <c r="AZ16" i="5"/>
  <c r="AW11" i="5"/>
  <c r="AX11" i="5" s="1"/>
  <c r="AY11" i="5" s="1"/>
  <c r="AV12" i="5"/>
  <c r="S10" i="5"/>
  <c r="R11" i="5"/>
  <c r="I20" i="5"/>
  <c r="J19" i="5"/>
  <c r="H10" i="5"/>
  <c r="G11" i="5"/>
  <c r="AH11" i="5"/>
  <c r="AI11" i="5" s="1"/>
  <c r="AJ11" i="5" s="1"/>
  <c r="AG12" i="5"/>
  <c r="Z11" i="5"/>
  <c r="AA11" i="5" s="1"/>
  <c r="AB11" i="5" s="1"/>
  <c r="Y12" i="5"/>
  <c r="E12" i="5"/>
  <c r="F11" i="5"/>
  <c r="U18" i="5"/>
  <c r="T19" i="5"/>
  <c r="AD10" i="5"/>
  <c r="AE10" i="5" s="1"/>
  <c r="AF10" i="5" s="1"/>
  <c r="AC11" i="5"/>
  <c r="AS10" i="5"/>
  <c r="AT10" i="5" s="1"/>
  <c r="AU10" i="5" s="1"/>
  <c r="AR11" i="5"/>
  <c r="O13" i="5"/>
  <c r="N14" i="5"/>
  <c r="D14" i="5"/>
  <c r="C15" i="5"/>
  <c r="BD11" i="5"/>
  <c r="BE10" i="5"/>
  <c r="BF10" i="5" s="1"/>
  <c r="BG10" i="5" s="1"/>
  <c r="BG11" i="2"/>
  <c r="BH10" i="2"/>
  <c r="BI10" i="2" s="1"/>
  <c r="BJ10" i="2" s="1"/>
  <c r="BK11" i="2"/>
  <c r="BL10" i="2"/>
  <c r="BM10" i="2" s="1"/>
  <c r="BN10" i="2" s="1"/>
  <c r="BO11" i="2"/>
  <c r="BP10" i="2"/>
  <c r="BQ10" i="2" s="1"/>
  <c r="BR10" i="2" s="1"/>
  <c r="BS11" i="2"/>
  <c r="BT10" i="2"/>
  <c r="BU10" i="2" s="1"/>
  <c r="BV10" i="2" s="1"/>
  <c r="AZ11" i="2"/>
  <c r="BA10" i="2"/>
  <c r="BB10" i="2" s="1"/>
  <c r="BC10" i="2" s="1"/>
  <c r="AR11" i="2"/>
  <c r="AS10" i="2"/>
  <c r="AT10" i="2" s="1"/>
  <c r="AU10" i="2" s="1"/>
  <c r="AV11" i="2"/>
  <c r="AW10" i="2"/>
  <c r="AX10" i="2" s="1"/>
  <c r="AY10" i="2" s="1"/>
  <c r="AN11" i="2"/>
  <c r="AO10" i="2"/>
  <c r="AP10" i="2" s="1"/>
  <c r="AQ10" i="2" s="1"/>
  <c r="AG11" i="2"/>
  <c r="AH10" i="2"/>
  <c r="AC11" i="2"/>
  <c r="AD10" i="2"/>
  <c r="T52" i="2"/>
  <c r="U51" i="2"/>
  <c r="V11" i="2"/>
  <c r="W10" i="2"/>
  <c r="AI11" i="2"/>
  <c r="AJ10" i="2"/>
  <c r="AE12" i="2"/>
  <c r="AF11" i="2"/>
  <c r="X16" i="2"/>
  <c r="Y15" i="2"/>
  <c r="AD11" i="5" l="1"/>
  <c r="AE11" i="5" s="1"/>
  <c r="AF11" i="5" s="1"/>
  <c r="AC12" i="5"/>
  <c r="BD12" i="5"/>
  <c r="BE11" i="5"/>
  <c r="BF11" i="5" s="1"/>
  <c r="BG11" i="5" s="1"/>
  <c r="BA16" i="5"/>
  <c r="BB16" i="5" s="1"/>
  <c r="BC16" i="5" s="1"/>
  <c r="AZ17" i="5"/>
  <c r="O14" i="5"/>
  <c r="N15" i="5"/>
  <c r="F12" i="5"/>
  <c r="E13" i="5"/>
  <c r="P12" i="5"/>
  <c r="Q11" i="5"/>
  <c r="AV13" i="5"/>
  <c r="AW12" i="5"/>
  <c r="AX12" i="5" s="1"/>
  <c r="AY12" i="5" s="1"/>
  <c r="D15" i="5"/>
  <c r="C16" i="5"/>
  <c r="G12" i="5"/>
  <c r="H11" i="5"/>
  <c r="AS11" i="5"/>
  <c r="AT11" i="5" s="1"/>
  <c r="AU11" i="5" s="1"/>
  <c r="AR12" i="5"/>
  <c r="S11" i="5"/>
  <c r="R12" i="5"/>
  <c r="AH12" i="5"/>
  <c r="AI12" i="5" s="1"/>
  <c r="AJ12" i="5" s="1"/>
  <c r="AG13" i="5"/>
  <c r="T20" i="5"/>
  <c r="U19" i="5"/>
  <c r="J20" i="5"/>
  <c r="I21" i="5"/>
  <c r="Z12" i="5"/>
  <c r="AA12" i="5" s="1"/>
  <c r="AB12" i="5" s="1"/>
  <c r="Y13" i="5"/>
  <c r="AL11" i="5"/>
  <c r="AM11" i="5" s="1"/>
  <c r="AN11" i="5" s="1"/>
  <c r="AK12" i="5"/>
  <c r="BS12" i="2"/>
  <c r="BT11" i="2"/>
  <c r="BU11" i="2" s="1"/>
  <c r="BV11" i="2" s="1"/>
  <c r="BK12" i="2"/>
  <c r="BL11" i="2"/>
  <c r="BM11" i="2" s="1"/>
  <c r="BN11" i="2" s="1"/>
  <c r="BO12" i="2"/>
  <c r="BP11" i="2"/>
  <c r="BQ11" i="2" s="1"/>
  <c r="BR11" i="2" s="1"/>
  <c r="BG12" i="2"/>
  <c r="BH11" i="2"/>
  <c r="BI11" i="2" s="1"/>
  <c r="BJ11" i="2" s="1"/>
  <c r="AV12" i="2"/>
  <c r="AW11" i="2"/>
  <c r="AX11" i="2" s="1"/>
  <c r="AY11" i="2" s="1"/>
  <c r="AR12" i="2"/>
  <c r="AS11" i="2"/>
  <c r="AT11" i="2" s="1"/>
  <c r="AU11" i="2" s="1"/>
  <c r="AZ12" i="2"/>
  <c r="BA11" i="2"/>
  <c r="BB11" i="2" s="1"/>
  <c r="BC11" i="2" s="1"/>
  <c r="AN12" i="2"/>
  <c r="AO11" i="2"/>
  <c r="AP11" i="2" s="1"/>
  <c r="AQ11" i="2" s="1"/>
  <c r="V12" i="2"/>
  <c r="W11" i="2"/>
  <c r="T53" i="2"/>
  <c r="U52" i="2"/>
  <c r="AI12" i="2"/>
  <c r="AJ11" i="2"/>
  <c r="X17" i="2"/>
  <c r="Y16" i="2"/>
  <c r="AE13" i="2"/>
  <c r="AF12" i="2"/>
  <c r="AC12" i="2"/>
  <c r="AD11" i="2"/>
  <c r="AG12" i="2"/>
  <c r="AH11" i="2"/>
  <c r="AH13" i="5" l="1"/>
  <c r="AI13" i="5" s="1"/>
  <c r="AJ13" i="5" s="1"/>
  <c r="AG14" i="5"/>
  <c r="Z13" i="5"/>
  <c r="AA13" i="5" s="1"/>
  <c r="AB13" i="5" s="1"/>
  <c r="Y14" i="5"/>
  <c r="BA17" i="5"/>
  <c r="BB17" i="5" s="1"/>
  <c r="BC17" i="5" s="1"/>
  <c r="AZ18" i="5"/>
  <c r="AS12" i="5"/>
  <c r="AT12" i="5" s="1"/>
  <c r="AU12" i="5" s="1"/>
  <c r="AR13" i="5"/>
  <c r="Q12" i="5"/>
  <c r="P13" i="5"/>
  <c r="BD13" i="5"/>
  <c r="BE12" i="5"/>
  <c r="BF12" i="5" s="1"/>
  <c r="BG12" i="5" s="1"/>
  <c r="AK13" i="5"/>
  <c r="AL12" i="5"/>
  <c r="AM12" i="5" s="1"/>
  <c r="AN12" i="5" s="1"/>
  <c r="O15" i="5"/>
  <c r="N16" i="5"/>
  <c r="R13" i="5"/>
  <c r="S12" i="5"/>
  <c r="E14" i="5"/>
  <c r="F13" i="5"/>
  <c r="AC13" i="5"/>
  <c r="AD12" i="5"/>
  <c r="AE12" i="5" s="1"/>
  <c r="AF12" i="5" s="1"/>
  <c r="D16" i="5"/>
  <c r="C17" i="5"/>
  <c r="AV14" i="5"/>
  <c r="AW13" i="5"/>
  <c r="AX13" i="5" s="1"/>
  <c r="AY13" i="5" s="1"/>
  <c r="I22" i="5"/>
  <c r="J21" i="5"/>
  <c r="T21" i="5"/>
  <c r="U20" i="5"/>
  <c r="G13" i="5"/>
  <c r="H12" i="5"/>
  <c r="BK13" i="2"/>
  <c r="BL12" i="2"/>
  <c r="BM12" i="2" s="1"/>
  <c r="BN12" i="2" s="1"/>
  <c r="BG13" i="2"/>
  <c r="BH12" i="2"/>
  <c r="BI12" i="2" s="1"/>
  <c r="BJ12" i="2" s="1"/>
  <c r="BO13" i="2"/>
  <c r="BP12" i="2"/>
  <c r="BQ12" i="2" s="1"/>
  <c r="BR12" i="2" s="1"/>
  <c r="BS13" i="2"/>
  <c r="BT12" i="2"/>
  <c r="BU12" i="2" s="1"/>
  <c r="BV12" i="2" s="1"/>
  <c r="AZ13" i="2"/>
  <c r="BA12" i="2"/>
  <c r="BB12" i="2" s="1"/>
  <c r="BC12" i="2" s="1"/>
  <c r="AR13" i="2"/>
  <c r="AS12" i="2"/>
  <c r="AT12" i="2" s="1"/>
  <c r="AU12" i="2" s="1"/>
  <c r="AV13" i="2"/>
  <c r="AW12" i="2"/>
  <c r="AX12" i="2" s="1"/>
  <c r="AY12" i="2" s="1"/>
  <c r="AN13" i="2"/>
  <c r="AO12" i="2"/>
  <c r="AP12" i="2" s="1"/>
  <c r="AQ12" i="2" s="1"/>
  <c r="X18" i="2"/>
  <c r="Y17" i="2"/>
  <c r="AI13" i="2"/>
  <c r="AJ12" i="2"/>
  <c r="AC13" i="2"/>
  <c r="AD12" i="2"/>
  <c r="T54" i="2"/>
  <c r="U53" i="2"/>
  <c r="AE14" i="2"/>
  <c r="AF13" i="2"/>
  <c r="AG13" i="2"/>
  <c r="AH12" i="2"/>
  <c r="V13" i="2"/>
  <c r="W12" i="2"/>
  <c r="D17" i="5" l="1"/>
  <c r="C18" i="5"/>
  <c r="F14" i="5"/>
  <c r="E15" i="5"/>
  <c r="O16" i="5"/>
  <c r="N17" i="5"/>
  <c r="H13" i="5"/>
  <c r="G14" i="5"/>
  <c r="BA18" i="5"/>
  <c r="BB18" i="5" s="1"/>
  <c r="BC18" i="5" s="1"/>
  <c r="AZ19" i="5"/>
  <c r="AK14" i="5"/>
  <c r="AL13" i="5"/>
  <c r="AM13" i="5" s="1"/>
  <c r="AN13" i="5" s="1"/>
  <c r="J22" i="5"/>
  <c r="I23" i="5"/>
  <c r="P14" i="5"/>
  <c r="Q13" i="5"/>
  <c r="AH14" i="5"/>
  <c r="AI14" i="5" s="1"/>
  <c r="AJ14" i="5" s="1"/>
  <c r="AG15" i="5"/>
  <c r="AS13" i="5"/>
  <c r="AT13" i="5" s="1"/>
  <c r="AU13" i="5" s="1"/>
  <c r="AR14" i="5"/>
  <c r="T22" i="5"/>
  <c r="U21" i="5"/>
  <c r="AC14" i="5"/>
  <c r="AD13" i="5"/>
  <c r="AE13" i="5" s="1"/>
  <c r="AF13" i="5" s="1"/>
  <c r="Z14" i="5"/>
  <c r="AA14" i="5" s="1"/>
  <c r="AB14" i="5" s="1"/>
  <c r="Y15" i="5"/>
  <c r="BD14" i="5"/>
  <c r="BE13" i="5"/>
  <c r="BF13" i="5" s="1"/>
  <c r="BG13" i="5" s="1"/>
  <c r="AV15" i="5"/>
  <c r="AW14" i="5"/>
  <c r="AX14" i="5" s="1"/>
  <c r="AY14" i="5" s="1"/>
  <c r="R14" i="5"/>
  <c r="S13" i="5"/>
  <c r="BO14" i="2"/>
  <c r="BP13" i="2"/>
  <c r="BQ13" i="2" s="1"/>
  <c r="BR13" i="2" s="1"/>
  <c r="BG14" i="2"/>
  <c r="BH13" i="2"/>
  <c r="BI13" i="2" s="1"/>
  <c r="BJ13" i="2" s="1"/>
  <c r="BS14" i="2"/>
  <c r="BT13" i="2"/>
  <c r="BU13" i="2" s="1"/>
  <c r="BV13" i="2" s="1"/>
  <c r="BK14" i="2"/>
  <c r="BL13" i="2"/>
  <c r="BM13" i="2" s="1"/>
  <c r="BN13" i="2" s="1"/>
  <c r="AV14" i="2"/>
  <c r="AW13" i="2"/>
  <c r="AX13" i="2" s="1"/>
  <c r="AY13" i="2" s="1"/>
  <c r="AR14" i="2"/>
  <c r="AS13" i="2"/>
  <c r="AT13" i="2" s="1"/>
  <c r="AU13" i="2" s="1"/>
  <c r="AZ14" i="2"/>
  <c r="BA13" i="2"/>
  <c r="BB13" i="2" s="1"/>
  <c r="BC13" i="2" s="1"/>
  <c r="AN14" i="2"/>
  <c r="AO13" i="2"/>
  <c r="AP13" i="2" s="1"/>
  <c r="AQ13" i="2" s="1"/>
  <c r="T55" i="2"/>
  <c r="U54" i="2"/>
  <c r="AC14" i="2"/>
  <c r="AD13" i="2"/>
  <c r="AG14" i="2"/>
  <c r="AH13" i="2"/>
  <c r="AI14" i="2"/>
  <c r="AJ13" i="2"/>
  <c r="V14" i="2"/>
  <c r="W13" i="2"/>
  <c r="X19" i="2"/>
  <c r="Y18" i="2"/>
  <c r="AE15" i="2"/>
  <c r="AF14" i="2"/>
  <c r="AD14" i="5" l="1"/>
  <c r="AE14" i="5" s="1"/>
  <c r="AF14" i="5" s="1"/>
  <c r="AC15" i="5"/>
  <c r="I24" i="5"/>
  <c r="J23" i="5"/>
  <c r="U22" i="5"/>
  <c r="T23" i="5"/>
  <c r="BD15" i="5"/>
  <c r="BE14" i="5"/>
  <c r="BF14" i="5" s="1"/>
  <c r="BG14" i="5" s="1"/>
  <c r="AK15" i="5"/>
  <c r="AL14" i="5"/>
  <c r="AM14" i="5" s="1"/>
  <c r="AN14" i="5" s="1"/>
  <c r="G15" i="5"/>
  <c r="H14" i="5"/>
  <c r="S14" i="5"/>
  <c r="R15" i="5"/>
  <c r="AW15" i="5"/>
  <c r="AX15" i="5" s="1"/>
  <c r="AY15" i="5" s="1"/>
  <c r="AV16" i="5"/>
  <c r="AS14" i="5"/>
  <c r="AT14" i="5" s="1"/>
  <c r="AU14" i="5" s="1"/>
  <c r="AR15" i="5"/>
  <c r="E16" i="5"/>
  <c r="F15" i="5"/>
  <c r="Z15" i="5"/>
  <c r="AA15" i="5" s="1"/>
  <c r="AB15" i="5" s="1"/>
  <c r="Y16" i="5"/>
  <c r="AH15" i="5"/>
  <c r="AI15" i="5" s="1"/>
  <c r="AJ15" i="5" s="1"/>
  <c r="AG16" i="5"/>
  <c r="BA19" i="5"/>
  <c r="BB19" i="5" s="1"/>
  <c r="BC19" i="5" s="1"/>
  <c r="AZ20" i="5"/>
  <c r="D18" i="5"/>
  <c r="C19" i="5"/>
  <c r="P15" i="5"/>
  <c r="Q14" i="5"/>
  <c r="O17" i="5"/>
  <c r="N18" i="5"/>
  <c r="BK15" i="2"/>
  <c r="BL14" i="2"/>
  <c r="BM14" i="2" s="1"/>
  <c r="BN14" i="2" s="1"/>
  <c r="BS15" i="2"/>
  <c r="BT14" i="2"/>
  <c r="BU14" i="2" s="1"/>
  <c r="BV14" i="2" s="1"/>
  <c r="BG15" i="2"/>
  <c r="BH14" i="2"/>
  <c r="BI14" i="2" s="1"/>
  <c r="BJ14" i="2" s="1"/>
  <c r="BO15" i="2"/>
  <c r="BP14" i="2"/>
  <c r="BQ14" i="2" s="1"/>
  <c r="BR14" i="2" s="1"/>
  <c r="AZ15" i="2"/>
  <c r="BA14" i="2"/>
  <c r="BB14" i="2" s="1"/>
  <c r="BC14" i="2" s="1"/>
  <c r="AR15" i="2"/>
  <c r="AS14" i="2"/>
  <c r="AT14" i="2" s="1"/>
  <c r="AU14" i="2" s="1"/>
  <c r="AV15" i="2"/>
  <c r="AW14" i="2"/>
  <c r="AX14" i="2" s="1"/>
  <c r="AY14" i="2" s="1"/>
  <c r="AN15" i="2"/>
  <c r="AO14" i="2"/>
  <c r="AP14" i="2" s="1"/>
  <c r="AQ14" i="2" s="1"/>
  <c r="AC15" i="2"/>
  <c r="AD14" i="2"/>
  <c r="AI15" i="2"/>
  <c r="AJ14" i="2"/>
  <c r="AE16" i="2"/>
  <c r="AF15" i="2"/>
  <c r="AG15" i="2"/>
  <c r="AH14" i="2"/>
  <c r="X20" i="2"/>
  <c r="Y19" i="2"/>
  <c r="V15" i="2"/>
  <c r="W14" i="2"/>
  <c r="T56" i="2"/>
  <c r="U55" i="2"/>
  <c r="AH16" i="5" l="1"/>
  <c r="AI16" i="5" s="1"/>
  <c r="AJ16" i="5" s="1"/>
  <c r="AG17" i="5"/>
  <c r="BD16" i="5"/>
  <c r="BE15" i="5"/>
  <c r="BF15" i="5" s="1"/>
  <c r="BG15" i="5" s="1"/>
  <c r="S15" i="5"/>
  <c r="R16" i="5"/>
  <c r="P16" i="5"/>
  <c r="Q15" i="5"/>
  <c r="G16" i="5"/>
  <c r="H15" i="5"/>
  <c r="J24" i="5"/>
  <c r="I25" i="5"/>
  <c r="O18" i="5"/>
  <c r="N19" i="5"/>
  <c r="AV17" i="5"/>
  <c r="AW16" i="5"/>
  <c r="AX16" i="5" s="1"/>
  <c r="AY16" i="5" s="1"/>
  <c r="Z16" i="5"/>
  <c r="AA16" i="5" s="1"/>
  <c r="AB16" i="5" s="1"/>
  <c r="Y17" i="5"/>
  <c r="BA20" i="5"/>
  <c r="BB20" i="5" s="1"/>
  <c r="BC20" i="5" s="1"/>
  <c r="AZ21" i="5"/>
  <c r="AS15" i="5"/>
  <c r="AT15" i="5" s="1"/>
  <c r="AU15" i="5" s="1"/>
  <c r="AR16" i="5"/>
  <c r="AD15" i="5"/>
  <c r="AE15" i="5" s="1"/>
  <c r="AF15" i="5" s="1"/>
  <c r="AC16" i="5"/>
  <c r="T24" i="5"/>
  <c r="U23" i="5"/>
  <c r="D19" i="5"/>
  <c r="C20" i="5"/>
  <c r="E17" i="5"/>
  <c r="F16" i="5"/>
  <c r="AL15" i="5"/>
  <c r="AM15" i="5" s="1"/>
  <c r="AN15" i="5" s="1"/>
  <c r="AK16" i="5"/>
  <c r="BO16" i="2"/>
  <c r="BP15" i="2"/>
  <c r="BQ15" i="2" s="1"/>
  <c r="BR15" i="2" s="1"/>
  <c r="BG16" i="2"/>
  <c r="BH15" i="2"/>
  <c r="BI15" i="2" s="1"/>
  <c r="BJ15" i="2" s="1"/>
  <c r="BS16" i="2"/>
  <c r="BT15" i="2"/>
  <c r="BU15" i="2" s="1"/>
  <c r="BV15" i="2" s="1"/>
  <c r="BK16" i="2"/>
  <c r="BL15" i="2"/>
  <c r="BM15" i="2" s="1"/>
  <c r="BN15" i="2" s="1"/>
  <c r="AV16" i="2"/>
  <c r="AW15" i="2"/>
  <c r="AX15" i="2" s="1"/>
  <c r="AY15" i="2" s="1"/>
  <c r="AR16" i="2"/>
  <c r="AS15" i="2"/>
  <c r="AT15" i="2" s="1"/>
  <c r="AU15" i="2" s="1"/>
  <c r="AZ16" i="2"/>
  <c r="BA15" i="2"/>
  <c r="BB15" i="2" s="1"/>
  <c r="BC15" i="2" s="1"/>
  <c r="AN16" i="2"/>
  <c r="AO15" i="2"/>
  <c r="AP15" i="2" s="1"/>
  <c r="AQ15" i="2" s="1"/>
  <c r="AG16" i="2"/>
  <c r="AH15" i="2"/>
  <c r="T57" i="2"/>
  <c r="U56" i="2"/>
  <c r="AE17" i="2"/>
  <c r="AF16" i="2"/>
  <c r="V16" i="2"/>
  <c r="W15" i="2"/>
  <c r="AI16" i="2"/>
  <c r="AJ15" i="2"/>
  <c r="X21" i="2"/>
  <c r="Y20" i="2"/>
  <c r="AC16" i="2"/>
  <c r="AD15" i="2"/>
  <c r="BA21" i="5" l="1"/>
  <c r="BB21" i="5" s="1"/>
  <c r="BC21" i="5" s="1"/>
  <c r="AZ22" i="5"/>
  <c r="AK17" i="5"/>
  <c r="AL16" i="5"/>
  <c r="AM16" i="5" s="1"/>
  <c r="AN16" i="5" s="1"/>
  <c r="AW17" i="5"/>
  <c r="AX17" i="5" s="1"/>
  <c r="AY17" i="5" s="1"/>
  <c r="AV18" i="5"/>
  <c r="AS16" i="5"/>
  <c r="AT16" i="5" s="1"/>
  <c r="AU16" i="5" s="1"/>
  <c r="AR17" i="5"/>
  <c r="R17" i="5"/>
  <c r="S16" i="5"/>
  <c r="D20" i="5"/>
  <c r="C21" i="5"/>
  <c r="Z17" i="5"/>
  <c r="AA17" i="5" s="1"/>
  <c r="AB17" i="5" s="1"/>
  <c r="Y18" i="5"/>
  <c r="AH17" i="5"/>
  <c r="AI17" i="5" s="1"/>
  <c r="AJ17" i="5" s="1"/>
  <c r="AG18" i="5"/>
  <c r="AD16" i="5"/>
  <c r="AE16" i="5" s="1"/>
  <c r="AF16" i="5" s="1"/>
  <c r="AC17" i="5"/>
  <c r="P17" i="5"/>
  <c r="Q16" i="5"/>
  <c r="O19" i="5"/>
  <c r="N20" i="5"/>
  <c r="E18" i="5"/>
  <c r="F17" i="5"/>
  <c r="J25" i="5"/>
  <c r="I26" i="5"/>
  <c r="BD17" i="5"/>
  <c r="BE16" i="5"/>
  <c r="BF16" i="5" s="1"/>
  <c r="BG16" i="5" s="1"/>
  <c r="U24" i="5"/>
  <c r="T25" i="5"/>
  <c r="G17" i="5"/>
  <c r="H16" i="5"/>
  <c r="BK17" i="2"/>
  <c r="BL16" i="2"/>
  <c r="BM16" i="2" s="1"/>
  <c r="BN16" i="2" s="1"/>
  <c r="BS17" i="2"/>
  <c r="BT16" i="2"/>
  <c r="BU16" i="2" s="1"/>
  <c r="BV16" i="2" s="1"/>
  <c r="BG17" i="2"/>
  <c r="BH16" i="2"/>
  <c r="BI16" i="2" s="1"/>
  <c r="BJ16" i="2" s="1"/>
  <c r="BO17" i="2"/>
  <c r="BP16" i="2"/>
  <c r="BQ16" i="2" s="1"/>
  <c r="BR16" i="2" s="1"/>
  <c r="AZ17" i="2"/>
  <c r="BA16" i="2"/>
  <c r="BB16" i="2" s="1"/>
  <c r="BC16" i="2" s="1"/>
  <c r="AR17" i="2"/>
  <c r="AS16" i="2"/>
  <c r="AT16" i="2" s="1"/>
  <c r="AU16" i="2" s="1"/>
  <c r="AV17" i="2"/>
  <c r="AW16" i="2"/>
  <c r="AX16" i="2" s="1"/>
  <c r="AY16" i="2" s="1"/>
  <c r="AN17" i="2"/>
  <c r="AO16" i="2"/>
  <c r="AP16" i="2" s="1"/>
  <c r="AQ16" i="2" s="1"/>
  <c r="T58" i="2"/>
  <c r="U57" i="2"/>
  <c r="V17" i="2"/>
  <c r="W16" i="2"/>
  <c r="AC17" i="2"/>
  <c r="AD16" i="2"/>
  <c r="AE18" i="2"/>
  <c r="AF17" i="2"/>
  <c r="X22" i="2"/>
  <c r="Y21" i="2"/>
  <c r="AI17" i="2"/>
  <c r="AJ16" i="2"/>
  <c r="AG17" i="2"/>
  <c r="AH16" i="2"/>
  <c r="AH18" i="5" l="1"/>
  <c r="AI18" i="5" s="1"/>
  <c r="AJ18" i="5" s="1"/>
  <c r="AG19" i="5"/>
  <c r="H17" i="5"/>
  <c r="G18" i="5"/>
  <c r="F18" i="5"/>
  <c r="E19" i="5"/>
  <c r="U25" i="5"/>
  <c r="T26" i="5"/>
  <c r="AV19" i="5"/>
  <c r="AW18" i="5"/>
  <c r="AX18" i="5" s="1"/>
  <c r="AY18" i="5" s="1"/>
  <c r="AK18" i="5"/>
  <c r="AL17" i="5"/>
  <c r="AM17" i="5" s="1"/>
  <c r="AN17" i="5" s="1"/>
  <c r="Z18" i="5"/>
  <c r="AA18" i="5" s="1"/>
  <c r="AB18" i="5" s="1"/>
  <c r="Y19" i="5"/>
  <c r="D21" i="5"/>
  <c r="C22" i="5"/>
  <c r="BE17" i="5"/>
  <c r="BF17" i="5" s="1"/>
  <c r="BG17" i="5" s="1"/>
  <c r="BD18" i="5"/>
  <c r="J26" i="5"/>
  <c r="I27" i="5"/>
  <c r="AC18" i="5"/>
  <c r="AD17" i="5"/>
  <c r="AE17" i="5" s="1"/>
  <c r="AF17" i="5" s="1"/>
  <c r="BA22" i="5"/>
  <c r="BB22" i="5" s="1"/>
  <c r="BC22" i="5" s="1"/>
  <c r="AZ23" i="5"/>
  <c r="AS17" i="5"/>
  <c r="AT17" i="5" s="1"/>
  <c r="AU17" i="5" s="1"/>
  <c r="AR18" i="5"/>
  <c r="O20" i="5"/>
  <c r="N21" i="5"/>
  <c r="P18" i="5"/>
  <c r="Q17" i="5"/>
  <c r="R18" i="5"/>
  <c r="S17" i="5"/>
  <c r="BG18" i="2"/>
  <c r="BH17" i="2"/>
  <c r="BI17" i="2" s="1"/>
  <c r="BJ17" i="2" s="1"/>
  <c r="BO18" i="2"/>
  <c r="BP17" i="2"/>
  <c r="BQ17" i="2" s="1"/>
  <c r="BR17" i="2" s="1"/>
  <c r="BS18" i="2"/>
  <c r="BT17" i="2"/>
  <c r="BU17" i="2" s="1"/>
  <c r="BV17" i="2" s="1"/>
  <c r="BK18" i="2"/>
  <c r="BL17" i="2"/>
  <c r="BM17" i="2" s="1"/>
  <c r="BN17" i="2" s="1"/>
  <c r="AV18" i="2"/>
  <c r="AW17" i="2"/>
  <c r="AX17" i="2" s="1"/>
  <c r="AY17" i="2" s="1"/>
  <c r="AR18" i="2"/>
  <c r="AS17" i="2"/>
  <c r="AT17" i="2" s="1"/>
  <c r="AU17" i="2" s="1"/>
  <c r="AZ18" i="2"/>
  <c r="BA17" i="2"/>
  <c r="BB17" i="2" s="1"/>
  <c r="BC17" i="2" s="1"/>
  <c r="AN18" i="2"/>
  <c r="AO17" i="2"/>
  <c r="AP17" i="2" s="1"/>
  <c r="AQ17" i="2" s="1"/>
  <c r="AE19" i="2"/>
  <c r="AF18" i="2"/>
  <c r="AC18" i="2"/>
  <c r="AD17" i="2"/>
  <c r="V18" i="2"/>
  <c r="W17" i="2"/>
  <c r="X23" i="2"/>
  <c r="Y22" i="2"/>
  <c r="AG18" i="2"/>
  <c r="AH17" i="2"/>
  <c r="AI18" i="2"/>
  <c r="AJ17" i="2"/>
  <c r="T59" i="2"/>
  <c r="U58" i="2"/>
  <c r="BA23" i="5" l="1"/>
  <c r="BB23" i="5" s="1"/>
  <c r="BC23" i="5" s="1"/>
  <c r="AZ24" i="5"/>
  <c r="O21" i="5"/>
  <c r="N22" i="5"/>
  <c r="U26" i="5"/>
  <c r="T27" i="5"/>
  <c r="E20" i="5"/>
  <c r="F19" i="5"/>
  <c r="AD18" i="5"/>
  <c r="AE18" i="5" s="1"/>
  <c r="AF18" i="5" s="1"/>
  <c r="AC19" i="5"/>
  <c r="BD19" i="5"/>
  <c r="BE18" i="5"/>
  <c r="BF18" i="5" s="1"/>
  <c r="BG18" i="5" s="1"/>
  <c r="AH19" i="5"/>
  <c r="AI19" i="5" s="1"/>
  <c r="AJ19" i="5" s="1"/>
  <c r="AG20" i="5"/>
  <c r="D22" i="5"/>
  <c r="C23" i="5"/>
  <c r="R19" i="5"/>
  <c r="S18" i="5"/>
  <c r="Z19" i="5"/>
  <c r="AA19" i="5" s="1"/>
  <c r="AB19" i="5" s="1"/>
  <c r="Y20" i="5"/>
  <c r="P19" i="5"/>
  <c r="Q18" i="5"/>
  <c r="J27" i="5"/>
  <c r="I28" i="5"/>
  <c r="G19" i="5"/>
  <c r="H18" i="5"/>
  <c r="AK19" i="5"/>
  <c r="AL18" i="5"/>
  <c r="AM18" i="5" s="1"/>
  <c r="AN18" i="5" s="1"/>
  <c r="AS18" i="5"/>
  <c r="AT18" i="5" s="1"/>
  <c r="AU18" i="5" s="1"/>
  <c r="AR19" i="5"/>
  <c r="AW19" i="5"/>
  <c r="AX19" i="5" s="1"/>
  <c r="AY19" i="5" s="1"/>
  <c r="AV20" i="5"/>
  <c r="BK19" i="2"/>
  <c r="BL18" i="2"/>
  <c r="BM18" i="2" s="1"/>
  <c r="BN18" i="2" s="1"/>
  <c r="BS19" i="2"/>
  <c r="BT18" i="2"/>
  <c r="BU18" i="2" s="1"/>
  <c r="BV18" i="2" s="1"/>
  <c r="BO19" i="2"/>
  <c r="BP18" i="2"/>
  <c r="BQ18" i="2" s="1"/>
  <c r="BR18" i="2" s="1"/>
  <c r="BG19" i="2"/>
  <c r="BH18" i="2"/>
  <c r="BI18" i="2" s="1"/>
  <c r="BJ18" i="2" s="1"/>
  <c r="AR19" i="2"/>
  <c r="AS18" i="2"/>
  <c r="AT18" i="2" s="1"/>
  <c r="AU18" i="2" s="1"/>
  <c r="AZ19" i="2"/>
  <c r="BA18" i="2"/>
  <c r="BB18" i="2" s="1"/>
  <c r="BC18" i="2" s="1"/>
  <c r="AV19" i="2"/>
  <c r="AW18" i="2"/>
  <c r="AX18" i="2" s="1"/>
  <c r="AY18" i="2" s="1"/>
  <c r="AN19" i="2"/>
  <c r="AO18" i="2"/>
  <c r="AP18" i="2" s="1"/>
  <c r="AQ18" i="2" s="1"/>
  <c r="X24" i="2"/>
  <c r="Y23" i="2"/>
  <c r="T60" i="2"/>
  <c r="U59" i="2"/>
  <c r="V19" i="2"/>
  <c r="W18" i="2"/>
  <c r="AI19" i="2"/>
  <c r="AJ18" i="2"/>
  <c r="AC19" i="2"/>
  <c r="AD18" i="2"/>
  <c r="AG19" i="2"/>
  <c r="AH18" i="2"/>
  <c r="AE20" i="2"/>
  <c r="AF19" i="2"/>
  <c r="F20" i="5" l="1"/>
  <c r="E21" i="5"/>
  <c r="AH20" i="5"/>
  <c r="AI20" i="5" s="1"/>
  <c r="AJ20" i="5" s="1"/>
  <c r="AG21" i="5"/>
  <c r="Q19" i="5"/>
  <c r="P20" i="5"/>
  <c r="J28" i="5"/>
  <c r="I29" i="5"/>
  <c r="AL19" i="5"/>
  <c r="AM19" i="5" s="1"/>
  <c r="AN19" i="5" s="1"/>
  <c r="AK20" i="5"/>
  <c r="AC20" i="5"/>
  <c r="AD19" i="5"/>
  <c r="AE19" i="5" s="1"/>
  <c r="AF19" i="5" s="1"/>
  <c r="BA24" i="5"/>
  <c r="BB24" i="5" s="1"/>
  <c r="BC24" i="5" s="1"/>
  <c r="AZ25" i="5"/>
  <c r="AV21" i="5"/>
  <c r="AW20" i="5"/>
  <c r="AX20" i="5" s="1"/>
  <c r="AY20" i="5" s="1"/>
  <c r="D23" i="5"/>
  <c r="C24" i="5"/>
  <c r="AS19" i="5"/>
  <c r="AT19" i="5" s="1"/>
  <c r="AU19" i="5" s="1"/>
  <c r="AR20" i="5"/>
  <c r="U27" i="5"/>
  <c r="T28" i="5"/>
  <c r="Z20" i="5"/>
  <c r="AA20" i="5" s="1"/>
  <c r="AB20" i="5" s="1"/>
  <c r="Y21" i="5"/>
  <c r="O22" i="5"/>
  <c r="N23" i="5"/>
  <c r="BD20" i="5"/>
  <c r="BE19" i="5"/>
  <c r="BF19" i="5" s="1"/>
  <c r="BG19" i="5" s="1"/>
  <c r="H19" i="5"/>
  <c r="G20" i="5"/>
  <c r="S19" i="5"/>
  <c r="R20" i="5"/>
  <c r="BS20" i="2"/>
  <c r="BT19" i="2"/>
  <c r="BU19" i="2" s="1"/>
  <c r="BV19" i="2" s="1"/>
  <c r="BO20" i="2"/>
  <c r="BP19" i="2"/>
  <c r="BQ19" i="2" s="1"/>
  <c r="BR19" i="2" s="1"/>
  <c r="BG20" i="2"/>
  <c r="BH19" i="2"/>
  <c r="BI19" i="2" s="1"/>
  <c r="BJ19" i="2" s="1"/>
  <c r="BK20" i="2"/>
  <c r="BL19" i="2"/>
  <c r="BM19" i="2" s="1"/>
  <c r="BN19" i="2" s="1"/>
  <c r="AV20" i="2"/>
  <c r="AW19" i="2"/>
  <c r="AX19" i="2" s="1"/>
  <c r="AY19" i="2" s="1"/>
  <c r="AZ20" i="2"/>
  <c r="BA19" i="2"/>
  <c r="BB19" i="2" s="1"/>
  <c r="BC19" i="2" s="1"/>
  <c r="AR20" i="2"/>
  <c r="AS19" i="2"/>
  <c r="AT19" i="2" s="1"/>
  <c r="AU19" i="2" s="1"/>
  <c r="AN20" i="2"/>
  <c r="AO19" i="2"/>
  <c r="AP19" i="2" s="1"/>
  <c r="AQ19" i="2" s="1"/>
  <c r="AI20" i="2"/>
  <c r="AJ19" i="2"/>
  <c r="AE21" i="2"/>
  <c r="AF20" i="2"/>
  <c r="X25" i="2"/>
  <c r="Y24" i="2"/>
  <c r="V20" i="2"/>
  <c r="W19" i="2"/>
  <c r="AG20" i="2"/>
  <c r="AH19" i="2"/>
  <c r="T61" i="2"/>
  <c r="U60" i="2"/>
  <c r="AC20" i="2"/>
  <c r="AD19" i="2"/>
  <c r="R21" i="5" l="1"/>
  <c r="S20" i="5"/>
  <c r="J29" i="5"/>
  <c r="I30" i="5"/>
  <c r="AW21" i="5"/>
  <c r="AX21" i="5" s="1"/>
  <c r="AY21" i="5" s="1"/>
  <c r="AV22" i="5"/>
  <c r="BA25" i="5"/>
  <c r="BB25" i="5" s="1"/>
  <c r="BC25" i="5" s="1"/>
  <c r="AZ26" i="5"/>
  <c r="AD20" i="5"/>
  <c r="AE20" i="5" s="1"/>
  <c r="AF20" i="5" s="1"/>
  <c r="AC21" i="5"/>
  <c r="U28" i="5"/>
  <c r="T29" i="5"/>
  <c r="AS20" i="5"/>
  <c r="AT20" i="5" s="1"/>
  <c r="AU20" i="5" s="1"/>
  <c r="AR21" i="5"/>
  <c r="AH21" i="5"/>
  <c r="AI21" i="5" s="1"/>
  <c r="AJ21" i="5" s="1"/>
  <c r="AG22" i="5"/>
  <c r="D24" i="5"/>
  <c r="C25" i="5"/>
  <c r="AL20" i="5"/>
  <c r="AM20" i="5" s="1"/>
  <c r="AN20" i="5" s="1"/>
  <c r="AK21" i="5"/>
  <c r="E22" i="5"/>
  <c r="F21" i="5"/>
  <c r="Z21" i="5"/>
  <c r="AA21" i="5" s="1"/>
  <c r="AB21" i="5" s="1"/>
  <c r="Y22" i="5"/>
  <c r="G21" i="5"/>
  <c r="H20" i="5"/>
  <c r="Q20" i="5"/>
  <c r="P21" i="5"/>
  <c r="BD21" i="5"/>
  <c r="BE20" i="5"/>
  <c r="BF20" i="5" s="1"/>
  <c r="BG20" i="5" s="1"/>
  <c r="O23" i="5"/>
  <c r="N24" i="5"/>
  <c r="BG21" i="2"/>
  <c r="BH20" i="2"/>
  <c r="BI20" i="2" s="1"/>
  <c r="BJ20" i="2" s="1"/>
  <c r="BO21" i="2"/>
  <c r="BP20" i="2"/>
  <c r="BQ20" i="2" s="1"/>
  <c r="BR20" i="2" s="1"/>
  <c r="BK21" i="2"/>
  <c r="BL20" i="2"/>
  <c r="BM20" i="2" s="1"/>
  <c r="BN20" i="2" s="1"/>
  <c r="BS21" i="2"/>
  <c r="BT20" i="2"/>
  <c r="BU20" i="2" s="1"/>
  <c r="BV20" i="2" s="1"/>
  <c r="AR21" i="2"/>
  <c r="AS20" i="2"/>
  <c r="AT20" i="2" s="1"/>
  <c r="AU20" i="2" s="1"/>
  <c r="AZ21" i="2"/>
  <c r="BA20" i="2"/>
  <c r="BB20" i="2" s="1"/>
  <c r="BC20" i="2" s="1"/>
  <c r="AV21" i="2"/>
  <c r="AW20" i="2"/>
  <c r="AX20" i="2" s="1"/>
  <c r="AY20" i="2" s="1"/>
  <c r="AN21" i="2"/>
  <c r="AO20" i="2"/>
  <c r="AP20" i="2" s="1"/>
  <c r="AQ20" i="2" s="1"/>
  <c r="T62" i="2"/>
  <c r="U61" i="2"/>
  <c r="AE22" i="2"/>
  <c r="AF21" i="2"/>
  <c r="V21" i="2"/>
  <c r="W20" i="2"/>
  <c r="AC21" i="2"/>
  <c r="AD20" i="2"/>
  <c r="X26" i="2"/>
  <c r="Y25" i="2"/>
  <c r="AG21" i="2"/>
  <c r="AH20" i="2"/>
  <c r="AI21" i="2"/>
  <c r="AJ20" i="2"/>
  <c r="Z22" i="5" l="1"/>
  <c r="AA22" i="5" s="1"/>
  <c r="AB22" i="5" s="1"/>
  <c r="Y23" i="5"/>
  <c r="BE21" i="5"/>
  <c r="BF21" i="5" s="1"/>
  <c r="BG21" i="5" s="1"/>
  <c r="BD22" i="5"/>
  <c r="F22" i="5"/>
  <c r="E23" i="5"/>
  <c r="O24" i="5"/>
  <c r="N25" i="5"/>
  <c r="BA26" i="5"/>
  <c r="BB26" i="5" s="1"/>
  <c r="BC26" i="5" s="1"/>
  <c r="AZ27" i="5"/>
  <c r="AS21" i="5"/>
  <c r="AT21" i="5" s="1"/>
  <c r="AU21" i="5" s="1"/>
  <c r="AR22" i="5"/>
  <c r="P22" i="5"/>
  <c r="Q21" i="5"/>
  <c r="U29" i="5"/>
  <c r="T30" i="5"/>
  <c r="D25" i="5"/>
  <c r="C26" i="5"/>
  <c r="AC22" i="5"/>
  <c r="AD21" i="5"/>
  <c r="AE21" i="5" s="1"/>
  <c r="AF21" i="5" s="1"/>
  <c r="AH22" i="5"/>
  <c r="AI22" i="5" s="1"/>
  <c r="AJ22" i="5" s="1"/>
  <c r="AG23" i="5"/>
  <c r="AV23" i="5"/>
  <c r="AW22" i="5"/>
  <c r="AX22" i="5" s="1"/>
  <c r="AY22" i="5" s="1"/>
  <c r="AK22" i="5"/>
  <c r="AL21" i="5"/>
  <c r="AM21" i="5" s="1"/>
  <c r="AN21" i="5" s="1"/>
  <c r="J30" i="5"/>
  <c r="I31" i="5"/>
  <c r="H21" i="5"/>
  <c r="G22" i="5"/>
  <c r="R22" i="5"/>
  <c r="S21" i="5"/>
  <c r="BK22" i="2"/>
  <c r="BL21" i="2"/>
  <c r="BM21" i="2" s="1"/>
  <c r="BN21" i="2" s="1"/>
  <c r="BO22" i="2"/>
  <c r="BP21" i="2"/>
  <c r="BQ21" i="2" s="1"/>
  <c r="BR21" i="2" s="1"/>
  <c r="BS22" i="2"/>
  <c r="BT21" i="2"/>
  <c r="BU21" i="2" s="1"/>
  <c r="BV21" i="2" s="1"/>
  <c r="BG22" i="2"/>
  <c r="BH21" i="2"/>
  <c r="BI21" i="2" s="1"/>
  <c r="BJ21" i="2" s="1"/>
  <c r="AV22" i="2"/>
  <c r="AW21" i="2"/>
  <c r="AX21" i="2" s="1"/>
  <c r="AY21" i="2" s="1"/>
  <c r="AZ22" i="2"/>
  <c r="BA21" i="2"/>
  <c r="BB21" i="2" s="1"/>
  <c r="BC21" i="2" s="1"/>
  <c r="AR22" i="2"/>
  <c r="AS21" i="2"/>
  <c r="AT21" i="2" s="1"/>
  <c r="AU21" i="2" s="1"/>
  <c r="AN22" i="2"/>
  <c r="AO21" i="2"/>
  <c r="AP21" i="2" s="1"/>
  <c r="AQ21" i="2" s="1"/>
  <c r="AC22" i="2"/>
  <c r="AD21" i="2"/>
  <c r="AI22" i="2"/>
  <c r="AJ21" i="2"/>
  <c r="V22" i="2"/>
  <c r="W21" i="2"/>
  <c r="AG22" i="2"/>
  <c r="AH21" i="2"/>
  <c r="AE23" i="2"/>
  <c r="AF22" i="2"/>
  <c r="X27" i="2"/>
  <c r="Y26" i="2"/>
  <c r="T63" i="2"/>
  <c r="U62" i="2"/>
  <c r="O25" i="5" l="1"/>
  <c r="N26" i="5"/>
  <c r="AW23" i="5"/>
  <c r="AX23" i="5" s="1"/>
  <c r="AY23" i="5" s="1"/>
  <c r="AV24" i="5"/>
  <c r="G23" i="5"/>
  <c r="H22" i="5"/>
  <c r="E24" i="5"/>
  <c r="F23" i="5"/>
  <c r="P23" i="5"/>
  <c r="Q22" i="5"/>
  <c r="AD22" i="5"/>
  <c r="AE22" i="5" s="1"/>
  <c r="AF22" i="5" s="1"/>
  <c r="AC23" i="5"/>
  <c r="U30" i="5"/>
  <c r="T31" i="5"/>
  <c r="AH23" i="5"/>
  <c r="AI23" i="5" s="1"/>
  <c r="AJ23" i="5" s="1"/>
  <c r="AG24" i="5"/>
  <c r="J31" i="5"/>
  <c r="I32" i="5"/>
  <c r="BD23" i="5"/>
  <c r="BE22" i="5"/>
  <c r="BF22" i="5" s="1"/>
  <c r="BG22" i="5" s="1"/>
  <c r="D26" i="5"/>
  <c r="C27" i="5"/>
  <c r="BA27" i="5"/>
  <c r="BB27" i="5" s="1"/>
  <c r="BC27" i="5" s="1"/>
  <c r="AZ28" i="5"/>
  <c r="Z23" i="5"/>
  <c r="AA23" i="5" s="1"/>
  <c r="AB23" i="5" s="1"/>
  <c r="Y24" i="5"/>
  <c r="S22" i="5"/>
  <c r="R23" i="5"/>
  <c r="AS22" i="5"/>
  <c r="AT22" i="5" s="1"/>
  <c r="AU22" i="5" s="1"/>
  <c r="AR23" i="5"/>
  <c r="AK23" i="5"/>
  <c r="AL22" i="5"/>
  <c r="AM22" i="5" s="1"/>
  <c r="AN22" i="5" s="1"/>
  <c r="BO23" i="2"/>
  <c r="BP22" i="2"/>
  <c r="BQ22" i="2" s="1"/>
  <c r="BR22" i="2" s="1"/>
  <c r="BG23" i="2"/>
  <c r="BH22" i="2"/>
  <c r="BI22" i="2" s="1"/>
  <c r="BJ22" i="2" s="1"/>
  <c r="BS23" i="2"/>
  <c r="BT22" i="2"/>
  <c r="BU22" i="2" s="1"/>
  <c r="BV22" i="2" s="1"/>
  <c r="BK23" i="2"/>
  <c r="BL22" i="2"/>
  <c r="BM22" i="2" s="1"/>
  <c r="BN22" i="2" s="1"/>
  <c r="AR23" i="2"/>
  <c r="AS22" i="2"/>
  <c r="AT22" i="2" s="1"/>
  <c r="AU22" i="2" s="1"/>
  <c r="AZ23" i="2"/>
  <c r="BA22" i="2"/>
  <c r="BB22" i="2" s="1"/>
  <c r="BC22" i="2" s="1"/>
  <c r="AV23" i="2"/>
  <c r="AW22" i="2"/>
  <c r="AX22" i="2" s="1"/>
  <c r="AY22" i="2" s="1"/>
  <c r="AN23" i="2"/>
  <c r="AO22" i="2"/>
  <c r="AP22" i="2" s="1"/>
  <c r="AQ22" i="2" s="1"/>
  <c r="AG23" i="2"/>
  <c r="AH22" i="2"/>
  <c r="AI23" i="2"/>
  <c r="AJ22" i="2"/>
  <c r="V23" i="2"/>
  <c r="W22" i="2"/>
  <c r="T64" i="2"/>
  <c r="U63" i="2"/>
  <c r="X28" i="2"/>
  <c r="Y27" i="2"/>
  <c r="AE24" i="2"/>
  <c r="AF23" i="2"/>
  <c r="AC23" i="2"/>
  <c r="AD22" i="2"/>
  <c r="BA28" i="5" l="1"/>
  <c r="BB28" i="5" s="1"/>
  <c r="BC28" i="5" s="1"/>
  <c r="AZ29" i="5"/>
  <c r="AS23" i="5"/>
  <c r="AT23" i="5" s="1"/>
  <c r="AU23" i="5" s="1"/>
  <c r="AR24" i="5"/>
  <c r="U31" i="5"/>
  <c r="T32" i="5"/>
  <c r="D27" i="5"/>
  <c r="C28" i="5"/>
  <c r="AV25" i="5"/>
  <c r="AW24" i="5"/>
  <c r="AX24" i="5" s="1"/>
  <c r="AY24" i="5" s="1"/>
  <c r="BD24" i="5"/>
  <c r="BE23" i="5"/>
  <c r="BF23" i="5" s="1"/>
  <c r="BG23" i="5" s="1"/>
  <c r="Z24" i="5"/>
  <c r="AA24" i="5" s="1"/>
  <c r="AB24" i="5" s="1"/>
  <c r="Y25" i="5"/>
  <c r="J32" i="5"/>
  <c r="I33" i="5"/>
  <c r="O26" i="5"/>
  <c r="N27" i="5"/>
  <c r="AH24" i="5"/>
  <c r="AI24" i="5" s="1"/>
  <c r="AJ24" i="5" s="1"/>
  <c r="AG25" i="5"/>
  <c r="AK24" i="5"/>
  <c r="AL23" i="5"/>
  <c r="AM23" i="5" s="1"/>
  <c r="AN23" i="5" s="1"/>
  <c r="E25" i="5"/>
  <c r="F24" i="5"/>
  <c r="H23" i="5"/>
  <c r="G24" i="5"/>
  <c r="S23" i="5"/>
  <c r="R24" i="5"/>
  <c r="AC24" i="5"/>
  <c r="AD23" i="5"/>
  <c r="AE23" i="5" s="1"/>
  <c r="AF23" i="5" s="1"/>
  <c r="P24" i="5"/>
  <c r="Q23" i="5"/>
  <c r="BS24" i="2"/>
  <c r="BT23" i="2"/>
  <c r="BU23" i="2" s="1"/>
  <c r="BV23" i="2" s="1"/>
  <c r="BG24" i="2"/>
  <c r="BH23" i="2"/>
  <c r="BI23" i="2" s="1"/>
  <c r="BJ23" i="2" s="1"/>
  <c r="BK24" i="2"/>
  <c r="BL23" i="2"/>
  <c r="BM23" i="2" s="1"/>
  <c r="BN23" i="2" s="1"/>
  <c r="BO24" i="2"/>
  <c r="BP23" i="2"/>
  <c r="BQ23" i="2" s="1"/>
  <c r="BR23" i="2" s="1"/>
  <c r="AV24" i="2"/>
  <c r="AW23" i="2"/>
  <c r="AX23" i="2" s="1"/>
  <c r="AY23" i="2" s="1"/>
  <c r="AZ24" i="2"/>
  <c r="BA23" i="2"/>
  <c r="BB23" i="2" s="1"/>
  <c r="BC23" i="2" s="1"/>
  <c r="AR24" i="2"/>
  <c r="AS23" i="2"/>
  <c r="AT23" i="2" s="1"/>
  <c r="AU23" i="2" s="1"/>
  <c r="AN24" i="2"/>
  <c r="AO23" i="2"/>
  <c r="AP23" i="2" s="1"/>
  <c r="AQ23" i="2" s="1"/>
  <c r="AC24" i="2"/>
  <c r="AD23" i="2"/>
  <c r="AE25" i="2"/>
  <c r="AF24" i="2"/>
  <c r="AI24" i="2"/>
  <c r="AJ23" i="2"/>
  <c r="T65" i="2"/>
  <c r="U64" i="2"/>
  <c r="V24" i="2"/>
  <c r="W23" i="2"/>
  <c r="X29" i="2"/>
  <c r="Y28" i="2"/>
  <c r="AG24" i="2"/>
  <c r="AH23" i="2"/>
  <c r="Q24" i="5" l="1"/>
  <c r="P25" i="5"/>
  <c r="Z25" i="5"/>
  <c r="AA25" i="5" s="1"/>
  <c r="AB25" i="5" s="1"/>
  <c r="Y26" i="5"/>
  <c r="AC25" i="5"/>
  <c r="AD24" i="5"/>
  <c r="AE24" i="5" s="1"/>
  <c r="AF24" i="5" s="1"/>
  <c r="J33" i="5"/>
  <c r="I34" i="5"/>
  <c r="E26" i="5"/>
  <c r="F25" i="5"/>
  <c r="U32" i="5"/>
  <c r="T33" i="5"/>
  <c r="AK25" i="5"/>
  <c r="AL24" i="5"/>
  <c r="AM24" i="5" s="1"/>
  <c r="AN24" i="5" s="1"/>
  <c r="AH25" i="5"/>
  <c r="AI25" i="5" s="1"/>
  <c r="AJ25" i="5" s="1"/>
  <c r="AG26" i="5"/>
  <c r="AS24" i="5"/>
  <c r="AT24" i="5" s="1"/>
  <c r="AU24" i="5" s="1"/>
  <c r="AR25" i="5"/>
  <c r="H24" i="5"/>
  <c r="G25" i="5"/>
  <c r="O27" i="5"/>
  <c r="N28" i="5"/>
  <c r="BA29" i="5"/>
  <c r="BB29" i="5" s="1"/>
  <c r="BC29" i="5" s="1"/>
  <c r="AZ30" i="5"/>
  <c r="D28" i="5"/>
  <c r="C29" i="5"/>
  <c r="R25" i="5"/>
  <c r="S24" i="5"/>
  <c r="BD25" i="5"/>
  <c r="BE24" i="5"/>
  <c r="BF24" i="5" s="1"/>
  <c r="BG24" i="5" s="1"/>
  <c r="AW25" i="5"/>
  <c r="AX25" i="5" s="1"/>
  <c r="AY25" i="5" s="1"/>
  <c r="AV26" i="5"/>
  <c r="BO25" i="2"/>
  <c r="BP24" i="2"/>
  <c r="BQ24" i="2" s="1"/>
  <c r="BR24" i="2" s="1"/>
  <c r="BK25" i="2"/>
  <c r="BL24" i="2"/>
  <c r="BM24" i="2" s="1"/>
  <c r="BN24" i="2" s="1"/>
  <c r="BG25" i="2"/>
  <c r="BH24" i="2"/>
  <c r="BI24" i="2" s="1"/>
  <c r="BJ24" i="2" s="1"/>
  <c r="BS25" i="2"/>
  <c r="BT24" i="2"/>
  <c r="BU24" i="2" s="1"/>
  <c r="BV24" i="2" s="1"/>
  <c r="AR25" i="2"/>
  <c r="AS24" i="2"/>
  <c r="AT24" i="2" s="1"/>
  <c r="AU24" i="2" s="1"/>
  <c r="AZ25" i="2"/>
  <c r="BA24" i="2"/>
  <c r="BB24" i="2" s="1"/>
  <c r="BC24" i="2" s="1"/>
  <c r="AV25" i="2"/>
  <c r="AW24" i="2"/>
  <c r="AX24" i="2" s="1"/>
  <c r="AY24" i="2" s="1"/>
  <c r="AN25" i="2"/>
  <c r="AO24" i="2"/>
  <c r="AP24" i="2" s="1"/>
  <c r="AQ24" i="2" s="1"/>
  <c r="T66" i="2"/>
  <c r="U65" i="2"/>
  <c r="AG25" i="2"/>
  <c r="AH24" i="2"/>
  <c r="AI25" i="2"/>
  <c r="AJ24" i="2"/>
  <c r="X30" i="2"/>
  <c r="Y29" i="2"/>
  <c r="AE26" i="2"/>
  <c r="AF25" i="2"/>
  <c r="V25" i="2"/>
  <c r="W24" i="2"/>
  <c r="AC25" i="2"/>
  <c r="AD24" i="2"/>
  <c r="AL25" i="5" l="1"/>
  <c r="AM25" i="5" s="1"/>
  <c r="AN25" i="5" s="1"/>
  <c r="AK26" i="5"/>
  <c r="H25" i="5"/>
  <c r="G26" i="5"/>
  <c r="AV27" i="5"/>
  <c r="AW26" i="5"/>
  <c r="AX26" i="5" s="1"/>
  <c r="AY26" i="5" s="1"/>
  <c r="AH26" i="5"/>
  <c r="AI26" i="5" s="1"/>
  <c r="AJ26" i="5" s="1"/>
  <c r="AG27" i="5"/>
  <c r="AC26" i="5"/>
  <c r="AD25" i="5"/>
  <c r="AE25" i="5" s="1"/>
  <c r="AF25" i="5" s="1"/>
  <c r="U33" i="5"/>
  <c r="T34" i="5"/>
  <c r="S25" i="5"/>
  <c r="R26" i="5"/>
  <c r="AS25" i="5"/>
  <c r="AT25" i="5" s="1"/>
  <c r="AU25" i="5" s="1"/>
  <c r="AR26" i="5"/>
  <c r="P26" i="5"/>
  <c r="Q25" i="5"/>
  <c r="BA30" i="5"/>
  <c r="BB30" i="5" s="1"/>
  <c r="BC30" i="5" s="1"/>
  <c r="AZ31" i="5"/>
  <c r="J34" i="5"/>
  <c r="I35" i="5"/>
  <c r="O28" i="5"/>
  <c r="N29" i="5"/>
  <c r="BD26" i="5"/>
  <c r="BE25" i="5"/>
  <c r="BF25" i="5" s="1"/>
  <c r="BG25" i="5" s="1"/>
  <c r="Z26" i="5"/>
  <c r="AA26" i="5" s="1"/>
  <c r="AB26" i="5" s="1"/>
  <c r="Y27" i="5"/>
  <c r="D29" i="5"/>
  <c r="C30" i="5"/>
  <c r="F26" i="5"/>
  <c r="E27" i="5"/>
  <c r="BG26" i="2"/>
  <c r="BH25" i="2"/>
  <c r="BI25" i="2" s="1"/>
  <c r="BJ25" i="2" s="1"/>
  <c r="BK26" i="2"/>
  <c r="BL25" i="2"/>
  <c r="BM25" i="2" s="1"/>
  <c r="BN25" i="2" s="1"/>
  <c r="BS26" i="2"/>
  <c r="BT25" i="2"/>
  <c r="BU25" i="2" s="1"/>
  <c r="BV25" i="2" s="1"/>
  <c r="BO26" i="2"/>
  <c r="BP25" i="2"/>
  <c r="BQ25" i="2" s="1"/>
  <c r="BR25" i="2" s="1"/>
  <c r="AZ26" i="2"/>
  <c r="BA25" i="2"/>
  <c r="BB25" i="2" s="1"/>
  <c r="BC25" i="2" s="1"/>
  <c r="AV26" i="2"/>
  <c r="AW25" i="2"/>
  <c r="AX25" i="2" s="1"/>
  <c r="AY25" i="2" s="1"/>
  <c r="AR26" i="2"/>
  <c r="AS25" i="2"/>
  <c r="AT25" i="2" s="1"/>
  <c r="AU25" i="2" s="1"/>
  <c r="AN26" i="2"/>
  <c r="AO25" i="2"/>
  <c r="AP25" i="2" s="1"/>
  <c r="AQ25" i="2" s="1"/>
  <c r="AI26" i="2"/>
  <c r="AJ25" i="2"/>
  <c r="T67" i="2"/>
  <c r="U66" i="2"/>
  <c r="X31" i="2"/>
  <c r="Y30" i="2"/>
  <c r="AG26" i="2"/>
  <c r="AH25" i="2"/>
  <c r="AC26" i="2"/>
  <c r="AD25" i="2"/>
  <c r="V26" i="2"/>
  <c r="W25" i="2"/>
  <c r="AE27" i="2"/>
  <c r="AF26" i="2"/>
  <c r="AS26" i="5" l="1"/>
  <c r="AT26" i="5" s="1"/>
  <c r="AU26" i="5" s="1"/>
  <c r="AR27" i="5"/>
  <c r="J35" i="5"/>
  <c r="I36" i="5"/>
  <c r="Z27" i="5"/>
  <c r="AA27" i="5" s="1"/>
  <c r="AB27" i="5" s="1"/>
  <c r="Y28" i="5"/>
  <c r="AH27" i="5"/>
  <c r="AI27" i="5" s="1"/>
  <c r="AJ27" i="5" s="1"/>
  <c r="AG28" i="5"/>
  <c r="D30" i="5"/>
  <c r="C31" i="5"/>
  <c r="R27" i="5"/>
  <c r="S26" i="5"/>
  <c r="BA31" i="5"/>
  <c r="BB31" i="5" s="1"/>
  <c r="BC31" i="5" s="1"/>
  <c r="AZ32" i="5"/>
  <c r="AK27" i="5"/>
  <c r="AL26" i="5"/>
  <c r="AM26" i="5" s="1"/>
  <c r="AN26" i="5" s="1"/>
  <c r="E28" i="5"/>
  <c r="F27" i="5"/>
  <c r="O29" i="5"/>
  <c r="N30" i="5"/>
  <c r="AW27" i="5"/>
  <c r="AX27" i="5" s="1"/>
  <c r="AY27" i="5" s="1"/>
  <c r="AV28" i="5"/>
  <c r="U34" i="5"/>
  <c r="T35" i="5"/>
  <c r="H26" i="5"/>
  <c r="G27" i="5"/>
  <c r="BE26" i="5"/>
  <c r="BF26" i="5" s="1"/>
  <c r="BG26" i="5" s="1"/>
  <c r="BD27" i="5"/>
  <c r="P27" i="5"/>
  <c r="Q26" i="5"/>
  <c r="AD26" i="5"/>
  <c r="AE26" i="5" s="1"/>
  <c r="AF26" i="5" s="1"/>
  <c r="AC27" i="5"/>
  <c r="BK27" i="2"/>
  <c r="BL26" i="2"/>
  <c r="BM26" i="2" s="1"/>
  <c r="BN26" i="2" s="1"/>
  <c r="BO27" i="2"/>
  <c r="BP26" i="2"/>
  <c r="BQ26" i="2" s="1"/>
  <c r="BR26" i="2" s="1"/>
  <c r="BS27" i="2"/>
  <c r="BT26" i="2"/>
  <c r="BU26" i="2" s="1"/>
  <c r="BV26" i="2" s="1"/>
  <c r="BG27" i="2"/>
  <c r="BH26" i="2"/>
  <c r="BI26" i="2" s="1"/>
  <c r="BJ26" i="2" s="1"/>
  <c r="AR27" i="2"/>
  <c r="AS26" i="2"/>
  <c r="AT26" i="2" s="1"/>
  <c r="AU26" i="2" s="1"/>
  <c r="AV27" i="2"/>
  <c r="AW26" i="2"/>
  <c r="AX26" i="2" s="1"/>
  <c r="AY26" i="2" s="1"/>
  <c r="AZ27" i="2"/>
  <c r="BA26" i="2"/>
  <c r="BB26" i="2" s="1"/>
  <c r="BC26" i="2" s="1"/>
  <c r="AN27" i="2"/>
  <c r="AO26" i="2"/>
  <c r="AP26" i="2" s="1"/>
  <c r="AQ26" i="2" s="1"/>
  <c r="AE28" i="2"/>
  <c r="AF27" i="2"/>
  <c r="AI27" i="2"/>
  <c r="AJ26" i="2"/>
  <c r="AG27" i="2"/>
  <c r="AH26" i="2"/>
  <c r="X32" i="2"/>
  <c r="Y31" i="2"/>
  <c r="V27" i="2"/>
  <c r="W26" i="2"/>
  <c r="T68" i="2"/>
  <c r="U67" i="2"/>
  <c r="AC27" i="2"/>
  <c r="AD26" i="2"/>
  <c r="AD27" i="5" l="1"/>
  <c r="AE27" i="5" s="1"/>
  <c r="AF27" i="5" s="1"/>
  <c r="AC28" i="5"/>
  <c r="AH28" i="5"/>
  <c r="AI28" i="5" s="1"/>
  <c r="AJ28" i="5" s="1"/>
  <c r="AG29" i="5"/>
  <c r="AK28" i="5"/>
  <c r="AL27" i="5"/>
  <c r="AM27" i="5" s="1"/>
  <c r="AN27" i="5" s="1"/>
  <c r="AW28" i="5"/>
  <c r="AX28" i="5" s="1"/>
  <c r="AY28" i="5" s="1"/>
  <c r="AV29" i="5"/>
  <c r="Q27" i="5"/>
  <c r="P28" i="5"/>
  <c r="O30" i="5"/>
  <c r="N31" i="5"/>
  <c r="U35" i="5"/>
  <c r="T36" i="5"/>
  <c r="Z28" i="5"/>
  <c r="AA28" i="5" s="1"/>
  <c r="AB28" i="5" s="1"/>
  <c r="Y29" i="5"/>
  <c r="BE27" i="5"/>
  <c r="BF27" i="5" s="1"/>
  <c r="BG27" i="5" s="1"/>
  <c r="BD28" i="5"/>
  <c r="J36" i="5"/>
  <c r="I37" i="5"/>
  <c r="H27" i="5"/>
  <c r="G28" i="5"/>
  <c r="D31" i="5"/>
  <c r="C32" i="5"/>
  <c r="AS27" i="5"/>
  <c r="AT27" i="5" s="1"/>
  <c r="AU27" i="5" s="1"/>
  <c r="AR28" i="5"/>
  <c r="BA32" i="5"/>
  <c r="BB32" i="5" s="1"/>
  <c r="BC32" i="5" s="1"/>
  <c r="AZ33" i="5"/>
  <c r="R28" i="5"/>
  <c r="S27" i="5"/>
  <c r="F28" i="5"/>
  <c r="E29" i="5"/>
  <c r="BK28" i="2"/>
  <c r="BL27" i="2"/>
  <c r="BM27" i="2" s="1"/>
  <c r="BN27" i="2" s="1"/>
  <c r="BG28" i="2"/>
  <c r="BH27" i="2"/>
  <c r="BI27" i="2" s="1"/>
  <c r="BJ27" i="2" s="1"/>
  <c r="BO28" i="2"/>
  <c r="BP27" i="2"/>
  <c r="BQ27" i="2" s="1"/>
  <c r="BR27" i="2" s="1"/>
  <c r="BS28" i="2"/>
  <c r="BT27" i="2"/>
  <c r="BU27" i="2" s="1"/>
  <c r="BV27" i="2" s="1"/>
  <c r="AZ28" i="2"/>
  <c r="BA27" i="2"/>
  <c r="BB27" i="2" s="1"/>
  <c r="BC27" i="2" s="1"/>
  <c r="AV28" i="2"/>
  <c r="AW27" i="2"/>
  <c r="AX27" i="2" s="1"/>
  <c r="AY27" i="2" s="1"/>
  <c r="AR28" i="2"/>
  <c r="AS27" i="2"/>
  <c r="AT27" i="2" s="1"/>
  <c r="AU27" i="2" s="1"/>
  <c r="AN28" i="2"/>
  <c r="AO27" i="2"/>
  <c r="AP27" i="2" s="1"/>
  <c r="AQ27" i="2" s="1"/>
  <c r="AG28" i="2"/>
  <c r="AH27" i="2"/>
  <c r="X33" i="2"/>
  <c r="Y32" i="2"/>
  <c r="AC28" i="2"/>
  <c r="AD27" i="2"/>
  <c r="AI28" i="2"/>
  <c r="AJ27" i="2"/>
  <c r="T69" i="2"/>
  <c r="U68" i="2"/>
  <c r="V28" i="2"/>
  <c r="W27" i="2"/>
  <c r="AE29" i="2"/>
  <c r="AF28" i="2"/>
  <c r="Z29" i="5" l="1"/>
  <c r="AA29" i="5" s="1"/>
  <c r="AB29" i="5" s="1"/>
  <c r="Y30" i="5"/>
  <c r="G29" i="5"/>
  <c r="H28" i="5"/>
  <c r="S28" i="5"/>
  <c r="R29" i="5"/>
  <c r="BA33" i="5"/>
  <c r="BB33" i="5" s="1"/>
  <c r="BC33" i="5" s="1"/>
  <c r="AZ34" i="5"/>
  <c r="F29" i="5"/>
  <c r="E30" i="5"/>
  <c r="AW29" i="5"/>
  <c r="AX29" i="5" s="1"/>
  <c r="AY29" i="5" s="1"/>
  <c r="AV30" i="5"/>
  <c r="U36" i="5"/>
  <c r="T37" i="5"/>
  <c r="AK29" i="5"/>
  <c r="AL28" i="5"/>
  <c r="AM28" i="5" s="1"/>
  <c r="AN28" i="5" s="1"/>
  <c r="O31" i="5"/>
  <c r="N32" i="5"/>
  <c r="AS28" i="5"/>
  <c r="AT28" i="5" s="1"/>
  <c r="AU28" i="5" s="1"/>
  <c r="AR29" i="5"/>
  <c r="BD29" i="5"/>
  <c r="BE28" i="5"/>
  <c r="BF28" i="5" s="1"/>
  <c r="BG28" i="5" s="1"/>
  <c r="P29" i="5"/>
  <c r="Q28" i="5"/>
  <c r="AD28" i="5"/>
  <c r="AE28" i="5" s="1"/>
  <c r="AF28" i="5" s="1"/>
  <c r="AC29" i="5"/>
  <c r="D32" i="5"/>
  <c r="C33" i="5"/>
  <c r="J37" i="5"/>
  <c r="I38" i="5"/>
  <c r="AH29" i="5"/>
  <c r="AI29" i="5" s="1"/>
  <c r="AJ29" i="5" s="1"/>
  <c r="AG30" i="5"/>
  <c r="BG29" i="2"/>
  <c r="BH28" i="2"/>
  <c r="BI28" i="2" s="1"/>
  <c r="BJ28" i="2" s="1"/>
  <c r="BS29" i="2"/>
  <c r="BT28" i="2"/>
  <c r="BU28" i="2" s="1"/>
  <c r="BV28" i="2" s="1"/>
  <c r="BO29" i="2"/>
  <c r="BP28" i="2"/>
  <c r="BQ28" i="2" s="1"/>
  <c r="BR28" i="2" s="1"/>
  <c r="BK29" i="2"/>
  <c r="BL28" i="2"/>
  <c r="BM28" i="2" s="1"/>
  <c r="BN28" i="2" s="1"/>
  <c r="AR29" i="2"/>
  <c r="AS28" i="2"/>
  <c r="AT28" i="2" s="1"/>
  <c r="AU28" i="2" s="1"/>
  <c r="AV29" i="2"/>
  <c r="AW28" i="2"/>
  <c r="AX28" i="2" s="1"/>
  <c r="AY28" i="2" s="1"/>
  <c r="AZ29" i="2"/>
  <c r="BA28" i="2"/>
  <c r="BB28" i="2" s="1"/>
  <c r="BC28" i="2" s="1"/>
  <c r="AN29" i="2"/>
  <c r="AO28" i="2"/>
  <c r="AP28" i="2" s="1"/>
  <c r="AQ28" i="2" s="1"/>
  <c r="AE30" i="2"/>
  <c r="AF29" i="2"/>
  <c r="AI29" i="2"/>
  <c r="AJ28" i="2"/>
  <c r="AC29" i="2"/>
  <c r="AD28" i="2"/>
  <c r="V29" i="2"/>
  <c r="W28" i="2"/>
  <c r="T70" i="2"/>
  <c r="U69" i="2"/>
  <c r="AG29" i="2"/>
  <c r="AH28" i="2"/>
  <c r="X34" i="2"/>
  <c r="Y33" i="2"/>
  <c r="U37" i="5" l="1"/>
  <c r="T38" i="5"/>
  <c r="BD30" i="5"/>
  <c r="BE29" i="5"/>
  <c r="BF29" i="5" s="1"/>
  <c r="BG29" i="5" s="1"/>
  <c r="D33" i="5"/>
  <c r="C34" i="5"/>
  <c r="H29" i="5"/>
  <c r="G30" i="5"/>
  <c r="AH30" i="5"/>
  <c r="AI30" i="5" s="1"/>
  <c r="AJ30" i="5" s="1"/>
  <c r="AG31" i="5"/>
  <c r="BA34" i="5"/>
  <c r="BB34" i="5" s="1"/>
  <c r="BC34" i="5" s="1"/>
  <c r="AZ35" i="5"/>
  <c r="P30" i="5"/>
  <c r="Q29" i="5"/>
  <c r="J38" i="5"/>
  <c r="I39" i="5"/>
  <c r="R30" i="5"/>
  <c r="S29" i="5"/>
  <c r="AS29" i="5"/>
  <c r="AT29" i="5" s="1"/>
  <c r="AU29" i="5" s="1"/>
  <c r="AR30" i="5"/>
  <c r="AC30" i="5"/>
  <c r="AD29" i="5"/>
  <c r="AE29" i="5" s="1"/>
  <c r="AF29" i="5" s="1"/>
  <c r="O32" i="5"/>
  <c r="N33" i="5"/>
  <c r="F30" i="5"/>
  <c r="E31" i="5"/>
  <c r="Z30" i="5"/>
  <c r="AA30" i="5" s="1"/>
  <c r="AB30" i="5" s="1"/>
  <c r="Y31" i="5"/>
  <c r="AL29" i="5"/>
  <c r="AM29" i="5" s="1"/>
  <c r="AN29" i="5" s="1"/>
  <c r="AK30" i="5"/>
  <c r="AV31" i="5"/>
  <c r="AW30" i="5"/>
  <c r="AX30" i="5" s="1"/>
  <c r="AY30" i="5" s="1"/>
  <c r="BK30" i="2"/>
  <c r="BL29" i="2"/>
  <c r="BM29" i="2" s="1"/>
  <c r="BN29" i="2" s="1"/>
  <c r="BO30" i="2"/>
  <c r="BP29" i="2"/>
  <c r="BQ29" i="2" s="1"/>
  <c r="BR29" i="2" s="1"/>
  <c r="BS30" i="2"/>
  <c r="BT29" i="2"/>
  <c r="BU29" i="2" s="1"/>
  <c r="BV29" i="2" s="1"/>
  <c r="BG30" i="2"/>
  <c r="BH29" i="2"/>
  <c r="BI29" i="2" s="1"/>
  <c r="BJ29" i="2" s="1"/>
  <c r="AZ30" i="2"/>
  <c r="BA29" i="2"/>
  <c r="BB29" i="2" s="1"/>
  <c r="BC29" i="2" s="1"/>
  <c r="AV30" i="2"/>
  <c r="AW29" i="2"/>
  <c r="AX29" i="2" s="1"/>
  <c r="AY29" i="2" s="1"/>
  <c r="AR30" i="2"/>
  <c r="AS29" i="2"/>
  <c r="AT29" i="2" s="1"/>
  <c r="AU29" i="2" s="1"/>
  <c r="AN30" i="2"/>
  <c r="AO29" i="2"/>
  <c r="AP29" i="2" s="1"/>
  <c r="AQ29" i="2" s="1"/>
  <c r="V30" i="2"/>
  <c r="W29" i="2"/>
  <c r="X35" i="2"/>
  <c r="Y34" i="2"/>
  <c r="AC30" i="2"/>
  <c r="AD29" i="2"/>
  <c r="AG30" i="2"/>
  <c r="AH29" i="2"/>
  <c r="AI30" i="2"/>
  <c r="AJ29" i="2"/>
  <c r="T71" i="2"/>
  <c r="U70" i="2"/>
  <c r="AE31" i="2"/>
  <c r="AF30" i="2"/>
  <c r="H30" i="5" l="1"/>
  <c r="G31" i="5"/>
  <c r="AL30" i="5"/>
  <c r="AM30" i="5" s="1"/>
  <c r="AN30" i="5" s="1"/>
  <c r="AK31" i="5"/>
  <c r="AD30" i="5"/>
  <c r="AE30" i="5" s="1"/>
  <c r="AF30" i="5" s="1"/>
  <c r="AC31" i="5"/>
  <c r="AS30" i="5"/>
  <c r="AT30" i="5" s="1"/>
  <c r="AU30" i="5" s="1"/>
  <c r="AR31" i="5"/>
  <c r="BE30" i="5"/>
  <c r="BF30" i="5" s="1"/>
  <c r="BG30" i="5" s="1"/>
  <c r="BD31" i="5"/>
  <c r="J39" i="5"/>
  <c r="I40" i="5"/>
  <c r="P31" i="5"/>
  <c r="Q30" i="5"/>
  <c r="Z31" i="5"/>
  <c r="AA31" i="5" s="1"/>
  <c r="AB31" i="5" s="1"/>
  <c r="Y32" i="5"/>
  <c r="BA35" i="5"/>
  <c r="BB35" i="5" s="1"/>
  <c r="BC35" i="5" s="1"/>
  <c r="AZ36" i="5"/>
  <c r="E32" i="5"/>
  <c r="F31" i="5"/>
  <c r="AH31" i="5"/>
  <c r="AI31" i="5" s="1"/>
  <c r="AJ31" i="5" s="1"/>
  <c r="AG32" i="5"/>
  <c r="U38" i="5"/>
  <c r="T39" i="5"/>
  <c r="O33" i="5"/>
  <c r="N34" i="5"/>
  <c r="AW31" i="5"/>
  <c r="AX31" i="5" s="1"/>
  <c r="AY31" i="5" s="1"/>
  <c r="AV32" i="5"/>
  <c r="D34" i="5"/>
  <c r="C35" i="5"/>
  <c r="R31" i="5"/>
  <c r="S30" i="5"/>
  <c r="BG31" i="2"/>
  <c r="BH30" i="2"/>
  <c r="BI30" i="2" s="1"/>
  <c r="BJ30" i="2" s="1"/>
  <c r="BS31" i="2"/>
  <c r="BT30" i="2"/>
  <c r="BU30" i="2" s="1"/>
  <c r="BV30" i="2" s="1"/>
  <c r="BO31" i="2"/>
  <c r="BP30" i="2"/>
  <c r="BQ30" i="2" s="1"/>
  <c r="BR30" i="2" s="1"/>
  <c r="BK31" i="2"/>
  <c r="BL30" i="2"/>
  <c r="BM30" i="2" s="1"/>
  <c r="BN30" i="2" s="1"/>
  <c r="AV31" i="2"/>
  <c r="AW30" i="2"/>
  <c r="AX30" i="2" s="1"/>
  <c r="AY30" i="2" s="1"/>
  <c r="AR31" i="2"/>
  <c r="AS30" i="2"/>
  <c r="AT30" i="2" s="1"/>
  <c r="AU30" i="2" s="1"/>
  <c r="AZ31" i="2"/>
  <c r="BA30" i="2"/>
  <c r="BB30" i="2" s="1"/>
  <c r="BC30" i="2" s="1"/>
  <c r="AN31" i="2"/>
  <c r="AO30" i="2"/>
  <c r="AP30" i="2" s="1"/>
  <c r="AQ30" i="2" s="1"/>
  <c r="AG31" i="2"/>
  <c r="AH30" i="2"/>
  <c r="AE32" i="2"/>
  <c r="AF31" i="2"/>
  <c r="AC31" i="2"/>
  <c r="AD30" i="2"/>
  <c r="T72" i="2"/>
  <c r="U71" i="2"/>
  <c r="X36" i="2"/>
  <c r="Y35" i="2"/>
  <c r="AI31" i="2"/>
  <c r="AJ30" i="2"/>
  <c r="V31" i="2"/>
  <c r="W30" i="2"/>
  <c r="Z32" i="5" l="1"/>
  <c r="AA32" i="5" s="1"/>
  <c r="AB32" i="5" s="1"/>
  <c r="Y33" i="5"/>
  <c r="R32" i="5"/>
  <c r="S31" i="5"/>
  <c r="D35" i="5"/>
  <c r="C36" i="5"/>
  <c r="AD31" i="5"/>
  <c r="AE31" i="5" s="1"/>
  <c r="AF31" i="5" s="1"/>
  <c r="AC32" i="5"/>
  <c r="Q31" i="5"/>
  <c r="P32" i="5"/>
  <c r="AW32" i="5"/>
  <c r="AX32" i="5" s="1"/>
  <c r="AY32" i="5" s="1"/>
  <c r="AV33" i="5"/>
  <c r="F32" i="5"/>
  <c r="E33" i="5"/>
  <c r="AS31" i="5"/>
  <c r="AT31" i="5" s="1"/>
  <c r="AU31" i="5" s="1"/>
  <c r="AR32" i="5"/>
  <c r="J40" i="5"/>
  <c r="I41" i="5"/>
  <c r="BA36" i="5"/>
  <c r="BB36" i="5" s="1"/>
  <c r="BC36" i="5" s="1"/>
  <c r="AZ37" i="5"/>
  <c r="BD32" i="5"/>
  <c r="BE31" i="5"/>
  <c r="BF31" i="5" s="1"/>
  <c r="BG31" i="5" s="1"/>
  <c r="G32" i="5"/>
  <c r="H31" i="5"/>
  <c r="U39" i="5"/>
  <c r="T40" i="5"/>
  <c r="AH32" i="5"/>
  <c r="AI32" i="5" s="1"/>
  <c r="AJ32" i="5" s="1"/>
  <c r="AG33" i="5"/>
  <c r="AK32" i="5"/>
  <c r="AL31" i="5"/>
  <c r="AM31" i="5" s="1"/>
  <c r="AN31" i="5" s="1"/>
  <c r="O34" i="5"/>
  <c r="N35" i="5"/>
  <c r="BK32" i="2"/>
  <c r="BL31" i="2"/>
  <c r="BM31" i="2" s="1"/>
  <c r="BN31" i="2" s="1"/>
  <c r="BS32" i="2"/>
  <c r="BT31" i="2"/>
  <c r="BU31" i="2" s="1"/>
  <c r="BV31" i="2" s="1"/>
  <c r="BO32" i="2"/>
  <c r="BP31" i="2"/>
  <c r="BQ31" i="2" s="1"/>
  <c r="BR31" i="2" s="1"/>
  <c r="BG32" i="2"/>
  <c r="BH31" i="2"/>
  <c r="BI31" i="2" s="1"/>
  <c r="BJ31" i="2" s="1"/>
  <c r="AZ32" i="2"/>
  <c r="BA31" i="2"/>
  <c r="BB31" i="2" s="1"/>
  <c r="BC31" i="2" s="1"/>
  <c r="AR32" i="2"/>
  <c r="AS31" i="2"/>
  <c r="AT31" i="2" s="1"/>
  <c r="AU31" i="2" s="1"/>
  <c r="AV32" i="2"/>
  <c r="AW31" i="2"/>
  <c r="AX31" i="2" s="1"/>
  <c r="AY31" i="2" s="1"/>
  <c r="AN32" i="2"/>
  <c r="AO31" i="2"/>
  <c r="AP31" i="2" s="1"/>
  <c r="AQ31" i="2" s="1"/>
  <c r="T73" i="2"/>
  <c r="U72" i="2"/>
  <c r="V32" i="2"/>
  <c r="W31" i="2"/>
  <c r="AC32" i="2"/>
  <c r="AD31" i="2"/>
  <c r="AI32" i="2"/>
  <c r="AJ31" i="2"/>
  <c r="AE33" i="2"/>
  <c r="AF32" i="2"/>
  <c r="X37" i="2"/>
  <c r="Y36" i="2"/>
  <c r="AG32" i="2"/>
  <c r="AH31" i="2"/>
  <c r="AC33" i="5" l="1"/>
  <c r="AD32" i="5"/>
  <c r="AE32" i="5" s="1"/>
  <c r="AF32" i="5" s="1"/>
  <c r="G33" i="5"/>
  <c r="H32" i="5"/>
  <c r="F33" i="5"/>
  <c r="E34" i="5"/>
  <c r="BD33" i="5"/>
  <c r="BE32" i="5"/>
  <c r="BF32" i="5" s="1"/>
  <c r="BG32" i="5" s="1"/>
  <c r="BA37" i="5"/>
  <c r="BB37" i="5" s="1"/>
  <c r="BC37" i="5" s="1"/>
  <c r="AZ38" i="5"/>
  <c r="S32" i="5"/>
  <c r="R33" i="5"/>
  <c r="O35" i="5"/>
  <c r="N36" i="5"/>
  <c r="D36" i="5"/>
  <c r="C37" i="5"/>
  <c r="AW33" i="5"/>
  <c r="AX33" i="5" s="1"/>
  <c r="AY33" i="5" s="1"/>
  <c r="AV34" i="5"/>
  <c r="P33" i="5"/>
  <c r="Q32" i="5"/>
  <c r="Z33" i="5"/>
  <c r="AA33" i="5" s="1"/>
  <c r="AB33" i="5" s="1"/>
  <c r="Y34" i="5"/>
  <c r="AS32" i="5"/>
  <c r="AT32" i="5" s="1"/>
  <c r="AU32" i="5" s="1"/>
  <c r="AR33" i="5"/>
  <c r="AK33" i="5"/>
  <c r="AL32" i="5"/>
  <c r="AM32" i="5" s="1"/>
  <c r="AN32" i="5" s="1"/>
  <c r="AH33" i="5"/>
  <c r="AI33" i="5" s="1"/>
  <c r="AJ33" i="5" s="1"/>
  <c r="AG34" i="5"/>
  <c r="U40" i="5"/>
  <c r="T41" i="5"/>
  <c r="J41" i="5"/>
  <c r="I42" i="5"/>
  <c r="BG33" i="2"/>
  <c r="BH32" i="2"/>
  <c r="BI32" i="2" s="1"/>
  <c r="BJ32" i="2" s="1"/>
  <c r="BO33" i="2"/>
  <c r="BP32" i="2"/>
  <c r="BQ32" i="2" s="1"/>
  <c r="BR32" i="2" s="1"/>
  <c r="BS33" i="2"/>
  <c r="BT32" i="2"/>
  <c r="BU32" i="2" s="1"/>
  <c r="BV32" i="2" s="1"/>
  <c r="BK33" i="2"/>
  <c r="BL32" i="2"/>
  <c r="BM32" i="2" s="1"/>
  <c r="BN32" i="2" s="1"/>
  <c r="AV33" i="2"/>
  <c r="AW32" i="2"/>
  <c r="AX32" i="2" s="1"/>
  <c r="AY32" i="2" s="1"/>
  <c r="AR33" i="2"/>
  <c r="AS32" i="2"/>
  <c r="AT32" i="2" s="1"/>
  <c r="AU32" i="2" s="1"/>
  <c r="AZ33" i="2"/>
  <c r="BA32" i="2"/>
  <c r="BB32" i="2" s="1"/>
  <c r="BC32" i="2" s="1"/>
  <c r="AN33" i="2"/>
  <c r="AO32" i="2"/>
  <c r="AP32" i="2" s="1"/>
  <c r="AQ32" i="2" s="1"/>
  <c r="AI33" i="2"/>
  <c r="AJ32" i="2"/>
  <c r="AG33" i="2"/>
  <c r="AH32" i="2"/>
  <c r="X38" i="2"/>
  <c r="Y37" i="2"/>
  <c r="V33" i="2"/>
  <c r="W32" i="2"/>
  <c r="AC33" i="2"/>
  <c r="AD32" i="2"/>
  <c r="AE34" i="2"/>
  <c r="AF33" i="2"/>
  <c r="T74" i="2"/>
  <c r="U73" i="2"/>
  <c r="AS33" i="5" l="1"/>
  <c r="AT33" i="5" s="1"/>
  <c r="AU33" i="5" s="1"/>
  <c r="AR34" i="5"/>
  <c r="O36" i="5"/>
  <c r="N37" i="5"/>
  <c r="H33" i="5"/>
  <c r="G34" i="5"/>
  <c r="J42" i="5"/>
  <c r="I43" i="5"/>
  <c r="D37" i="5"/>
  <c r="C38" i="5"/>
  <c r="Z34" i="5"/>
  <c r="AA34" i="5" s="1"/>
  <c r="AB34" i="5" s="1"/>
  <c r="Y35" i="5"/>
  <c r="AH34" i="5"/>
  <c r="AI34" i="5" s="1"/>
  <c r="AJ34" i="5" s="1"/>
  <c r="AG35" i="5"/>
  <c r="AV35" i="5"/>
  <c r="AW34" i="5"/>
  <c r="AX34" i="5" s="1"/>
  <c r="AY34" i="5" s="1"/>
  <c r="BA38" i="5"/>
  <c r="BB38" i="5" s="1"/>
  <c r="BC38" i="5" s="1"/>
  <c r="AZ39" i="5"/>
  <c r="BD34" i="5"/>
  <c r="BE33" i="5"/>
  <c r="BF33" i="5" s="1"/>
  <c r="BG33" i="5" s="1"/>
  <c r="U41" i="5"/>
  <c r="T42" i="5"/>
  <c r="F34" i="5"/>
  <c r="E35" i="5"/>
  <c r="R34" i="5"/>
  <c r="S33" i="5"/>
  <c r="P34" i="5"/>
  <c r="Q33" i="5"/>
  <c r="AL33" i="5"/>
  <c r="AM33" i="5" s="1"/>
  <c r="AN33" i="5" s="1"/>
  <c r="AK34" i="5"/>
  <c r="AC34" i="5"/>
  <c r="AD33" i="5"/>
  <c r="AE33" i="5" s="1"/>
  <c r="AF33" i="5" s="1"/>
  <c r="BK34" i="2"/>
  <c r="BL33" i="2"/>
  <c r="BM33" i="2" s="1"/>
  <c r="BN33" i="2" s="1"/>
  <c r="BO34" i="2"/>
  <c r="BP33" i="2"/>
  <c r="BQ33" i="2" s="1"/>
  <c r="BR33" i="2" s="1"/>
  <c r="BS34" i="2"/>
  <c r="BT33" i="2"/>
  <c r="BU33" i="2" s="1"/>
  <c r="BV33" i="2" s="1"/>
  <c r="BG34" i="2"/>
  <c r="BH33" i="2"/>
  <c r="BI33" i="2" s="1"/>
  <c r="BJ33" i="2" s="1"/>
  <c r="AZ34" i="2"/>
  <c r="BA33" i="2"/>
  <c r="BB33" i="2" s="1"/>
  <c r="BC33" i="2" s="1"/>
  <c r="AR34" i="2"/>
  <c r="AS33" i="2"/>
  <c r="AT33" i="2" s="1"/>
  <c r="AU33" i="2" s="1"/>
  <c r="AV34" i="2"/>
  <c r="AW33" i="2"/>
  <c r="AX33" i="2" s="1"/>
  <c r="AY33" i="2" s="1"/>
  <c r="AN34" i="2"/>
  <c r="AO33" i="2"/>
  <c r="AP33" i="2" s="1"/>
  <c r="AQ33" i="2" s="1"/>
  <c r="V34" i="2"/>
  <c r="W33" i="2"/>
  <c r="T75" i="2"/>
  <c r="U74" i="2"/>
  <c r="X39" i="2"/>
  <c r="Y38" i="2"/>
  <c r="AE35" i="2"/>
  <c r="AF34" i="2"/>
  <c r="AG34" i="2"/>
  <c r="AH33" i="2"/>
  <c r="AC34" i="2"/>
  <c r="AD33" i="2"/>
  <c r="AI34" i="2"/>
  <c r="AJ33" i="2"/>
  <c r="E36" i="5" l="1"/>
  <c r="F35" i="5"/>
  <c r="AD34" i="5"/>
  <c r="AE34" i="5" s="1"/>
  <c r="AF34" i="5" s="1"/>
  <c r="AC35" i="5"/>
  <c r="U42" i="5"/>
  <c r="T43" i="5"/>
  <c r="BE34" i="5"/>
  <c r="BF34" i="5" s="1"/>
  <c r="BG34" i="5" s="1"/>
  <c r="BD35" i="5"/>
  <c r="AW35" i="5"/>
  <c r="AX35" i="5" s="1"/>
  <c r="AY35" i="5" s="1"/>
  <c r="AV36" i="5"/>
  <c r="AH35" i="5"/>
  <c r="AI35" i="5" s="1"/>
  <c r="AJ35" i="5" s="1"/>
  <c r="AG36" i="5"/>
  <c r="O37" i="5"/>
  <c r="N38" i="5"/>
  <c r="P35" i="5"/>
  <c r="Q34" i="5"/>
  <c r="BA39" i="5"/>
  <c r="BB39" i="5" s="1"/>
  <c r="BC39" i="5" s="1"/>
  <c r="AZ40" i="5"/>
  <c r="D38" i="5"/>
  <c r="C39" i="5"/>
  <c r="AS34" i="5"/>
  <c r="AT34" i="5" s="1"/>
  <c r="AU34" i="5" s="1"/>
  <c r="AR35" i="5"/>
  <c r="J43" i="5"/>
  <c r="I44" i="5"/>
  <c r="AK35" i="5"/>
  <c r="AL34" i="5"/>
  <c r="AM34" i="5" s="1"/>
  <c r="AN34" i="5" s="1"/>
  <c r="H34" i="5"/>
  <c r="G35" i="5"/>
  <c r="Z35" i="5"/>
  <c r="AA35" i="5" s="1"/>
  <c r="AB35" i="5" s="1"/>
  <c r="Y36" i="5"/>
  <c r="R35" i="5"/>
  <c r="S34" i="5"/>
  <c r="BO35" i="2"/>
  <c r="BP34" i="2"/>
  <c r="BQ34" i="2" s="1"/>
  <c r="BR34" i="2" s="1"/>
  <c r="BG35" i="2"/>
  <c r="BH34" i="2"/>
  <c r="BI34" i="2" s="1"/>
  <c r="BJ34" i="2" s="1"/>
  <c r="BS35" i="2"/>
  <c r="BT34" i="2"/>
  <c r="BU34" i="2" s="1"/>
  <c r="BV34" i="2" s="1"/>
  <c r="BK35" i="2"/>
  <c r="BL34" i="2"/>
  <c r="BM34" i="2" s="1"/>
  <c r="BN34" i="2" s="1"/>
  <c r="AV35" i="2"/>
  <c r="AW34" i="2"/>
  <c r="AX34" i="2" s="1"/>
  <c r="AY34" i="2" s="1"/>
  <c r="AR35" i="2"/>
  <c r="AS34" i="2"/>
  <c r="AT34" i="2" s="1"/>
  <c r="AU34" i="2" s="1"/>
  <c r="AZ35" i="2"/>
  <c r="BA34" i="2"/>
  <c r="BB34" i="2" s="1"/>
  <c r="BC34" i="2" s="1"/>
  <c r="AN35" i="2"/>
  <c r="AO34" i="2"/>
  <c r="AP34" i="2" s="1"/>
  <c r="AQ34" i="2" s="1"/>
  <c r="X40" i="2"/>
  <c r="Y39" i="2"/>
  <c r="AE36" i="2"/>
  <c r="AF35" i="2"/>
  <c r="AI35" i="2"/>
  <c r="AJ34" i="2"/>
  <c r="T76" i="2"/>
  <c r="U75" i="2"/>
  <c r="AG35" i="2"/>
  <c r="AH34" i="2"/>
  <c r="AC35" i="2"/>
  <c r="AD34" i="2"/>
  <c r="V35" i="2"/>
  <c r="W34" i="2"/>
  <c r="R36" i="5" l="1"/>
  <c r="S35" i="5"/>
  <c r="AS35" i="5"/>
  <c r="AT35" i="5" s="1"/>
  <c r="AU35" i="5" s="1"/>
  <c r="AR36" i="5"/>
  <c r="U43" i="5"/>
  <c r="T44" i="5"/>
  <c r="D39" i="5"/>
  <c r="C40" i="5"/>
  <c r="J44" i="5"/>
  <c r="I45" i="5"/>
  <c r="Z36" i="5"/>
  <c r="AA36" i="5" s="1"/>
  <c r="AB36" i="5" s="1"/>
  <c r="Y37" i="5"/>
  <c r="AH36" i="5"/>
  <c r="AI36" i="5" s="1"/>
  <c r="AJ36" i="5" s="1"/>
  <c r="AG37" i="5"/>
  <c r="BA40" i="5"/>
  <c r="BB40" i="5" s="1"/>
  <c r="BC40" i="5" s="1"/>
  <c r="AZ41" i="5"/>
  <c r="AW36" i="5"/>
  <c r="AX36" i="5" s="1"/>
  <c r="AY36" i="5" s="1"/>
  <c r="AV37" i="5"/>
  <c r="BD36" i="5"/>
  <c r="BE35" i="5"/>
  <c r="BF35" i="5" s="1"/>
  <c r="BG35" i="5" s="1"/>
  <c r="Q35" i="5"/>
  <c r="P36" i="5"/>
  <c r="O38" i="5"/>
  <c r="N39" i="5"/>
  <c r="H35" i="5"/>
  <c r="G36" i="5"/>
  <c r="AD35" i="5"/>
  <c r="AE35" i="5" s="1"/>
  <c r="AF35" i="5" s="1"/>
  <c r="AC36" i="5"/>
  <c r="AK36" i="5"/>
  <c r="AL35" i="5"/>
  <c r="AM35" i="5" s="1"/>
  <c r="AN35" i="5" s="1"/>
  <c r="F36" i="5"/>
  <c r="E37" i="5"/>
  <c r="BG36" i="2"/>
  <c r="BH35" i="2"/>
  <c r="BI35" i="2" s="1"/>
  <c r="BJ35" i="2" s="1"/>
  <c r="BK36" i="2"/>
  <c r="BL35" i="2"/>
  <c r="BM35" i="2" s="1"/>
  <c r="BN35" i="2" s="1"/>
  <c r="BS36" i="2"/>
  <c r="BT35" i="2"/>
  <c r="BU35" i="2" s="1"/>
  <c r="BV35" i="2" s="1"/>
  <c r="BO36" i="2"/>
  <c r="BP35" i="2"/>
  <c r="BQ35" i="2" s="1"/>
  <c r="BR35" i="2" s="1"/>
  <c r="AZ36" i="2"/>
  <c r="BA35" i="2"/>
  <c r="BB35" i="2" s="1"/>
  <c r="BC35" i="2" s="1"/>
  <c r="AR36" i="2"/>
  <c r="AS35" i="2"/>
  <c r="AT35" i="2" s="1"/>
  <c r="AU35" i="2" s="1"/>
  <c r="AV36" i="2"/>
  <c r="AW35" i="2"/>
  <c r="AX35" i="2" s="1"/>
  <c r="AY35" i="2" s="1"/>
  <c r="AN36" i="2"/>
  <c r="AO35" i="2"/>
  <c r="AP35" i="2" s="1"/>
  <c r="AQ35" i="2" s="1"/>
  <c r="T77" i="2"/>
  <c r="U76" i="2"/>
  <c r="AI36" i="2"/>
  <c r="AJ35" i="2"/>
  <c r="AC36" i="2"/>
  <c r="AD35" i="2"/>
  <c r="X41" i="2"/>
  <c r="Y40" i="2"/>
  <c r="V36" i="2"/>
  <c r="W35" i="2"/>
  <c r="AE37" i="2"/>
  <c r="AF36" i="2"/>
  <c r="AG36" i="2"/>
  <c r="AH35" i="2"/>
  <c r="BA41" i="5" l="1"/>
  <c r="BB41" i="5" s="1"/>
  <c r="BC41" i="5" s="1"/>
  <c r="AZ42" i="5"/>
  <c r="AH37" i="5"/>
  <c r="AI37" i="5" s="1"/>
  <c r="AJ37" i="5" s="1"/>
  <c r="AG38" i="5"/>
  <c r="AD36" i="5"/>
  <c r="AE36" i="5" s="1"/>
  <c r="AF36" i="5" s="1"/>
  <c r="AC37" i="5"/>
  <c r="F37" i="5"/>
  <c r="E38" i="5"/>
  <c r="D40" i="5"/>
  <c r="C41" i="5"/>
  <c r="P37" i="5"/>
  <c r="Q36" i="5"/>
  <c r="AK37" i="5"/>
  <c r="AL36" i="5"/>
  <c r="AM36" i="5" s="1"/>
  <c r="AN36" i="5" s="1"/>
  <c r="Z37" i="5"/>
  <c r="AA37" i="5" s="1"/>
  <c r="AB37" i="5" s="1"/>
  <c r="Y38" i="5"/>
  <c r="AS36" i="5"/>
  <c r="AT36" i="5" s="1"/>
  <c r="AU36" i="5" s="1"/>
  <c r="AR37" i="5"/>
  <c r="BD37" i="5"/>
  <c r="BE36" i="5"/>
  <c r="BF36" i="5" s="1"/>
  <c r="BG36" i="5" s="1"/>
  <c r="G37" i="5"/>
  <c r="H36" i="5"/>
  <c r="AW37" i="5"/>
  <c r="AX37" i="5" s="1"/>
  <c r="AY37" i="5" s="1"/>
  <c r="AV38" i="5"/>
  <c r="J45" i="5"/>
  <c r="I46" i="5"/>
  <c r="O39" i="5"/>
  <c r="N40" i="5"/>
  <c r="U44" i="5"/>
  <c r="T45" i="5"/>
  <c r="S36" i="5"/>
  <c r="R37" i="5"/>
  <c r="BO37" i="2"/>
  <c r="BP36" i="2"/>
  <c r="BQ36" i="2" s="1"/>
  <c r="BR36" i="2" s="1"/>
  <c r="BS37" i="2"/>
  <c r="BT36" i="2"/>
  <c r="BU36" i="2" s="1"/>
  <c r="BV36" i="2" s="1"/>
  <c r="BK37" i="2"/>
  <c r="BL36" i="2"/>
  <c r="BM36" i="2" s="1"/>
  <c r="BN36" i="2" s="1"/>
  <c r="BG37" i="2"/>
  <c r="BH36" i="2"/>
  <c r="BI36" i="2" s="1"/>
  <c r="BJ36" i="2" s="1"/>
  <c r="AV37" i="2"/>
  <c r="AW36" i="2"/>
  <c r="AX36" i="2" s="1"/>
  <c r="AY36" i="2" s="1"/>
  <c r="AR37" i="2"/>
  <c r="AS36" i="2"/>
  <c r="AT36" i="2" s="1"/>
  <c r="AU36" i="2" s="1"/>
  <c r="AZ37" i="2"/>
  <c r="BA36" i="2"/>
  <c r="BB36" i="2" s="1"/>
  <c r="BC36" i="2" s="1"/>
  <c r="AN37" i="2"/>
  <c r="AO36" i="2"/>
  <c r="AP36" i="2" s="1"/>
  <c r="AQ36" i="2" s="1"/>
  <c r="X42" i="2"/>
  <c r="Y41" i="2"/>
  <c r="AG37" i="2"/>
  <c r="AH36" i="2"/>
  <c r="AC37" i="2"/>
  <c r="AD36" i="2"/>
  <c r="AE38" i="2"/>
  <c r="AF37" i="2"/>
  <c r="AI37" i="2"/>
  <c r="AJ36" i="2"/>
  <c r="V37" i="2"/>
  <c r="W36" i="2"/>
  <c r="T78" i="2"/>
  <c r="U77" i="2"/>
  <c r="Z38" i="5" l="1"/>
  <c r="AA38" i="5" s="1"/>
  <c r="AB38" i="5" s="1"/>
  <c r="Y39" i="5"/>
  <c r="AL37" i="5"/>
  <c r="AM37" i="5" s="1"/>
  <c r="AN37" i="5" s="1"/>
  <c r="AK38" i="5"/>
  <c r="BD38" i="5"/>
  <c r="BE37" i="5"/>
  <c r="BF37" i="5" s="1"/>
  <c r="BG37" i="5" s="1"/>
  <c r="P38" i="5"/>
  <c r="Q37" i="5"/>
  <c r="R38" i="5"/>
  <c r="S37" i="5"/>
  <c r="F38" i="5"/>
  <c r="E39" i="5"/>
  <c r="O40" i="5"/>
  <c r="N41" i="5"/>
  <c r="J46" i="5"/>
  <c r="I47" i="5"/>
  <c r="AS37" i="5"/>
  <c r="AT37" i="5" s="1"/>
  <c r="AU37" i="5" s="1"/>
  <c r="AR38" i="5"/>
  <c r="D41" i="5"/>
  <c r="C42" i="5"/>
  <c r="BA42" i="5"/>
  <c r="BB42" i="5" s="1"/>
  <c r="BC42" i="5" s="1"/>
  <c r="AZ43" i="5"/>
  <c r="AV39" i="5"/>
  <c r="AW38" i="5"/>
  <c r="AX38" i="5" s="1"/>
  <c r="AY38" i="5" s="1"/>
  <c r="U45" i="5"/>
  <c r="T46" i="5"/>
  <c r="AC38" i="5"/>
  <c r="AD37" i="5"/>
  <c r="AE37" i="5" s="1"/>
  <c r="AF37" i="5" s="1"/>
  <c r="H37" i="5"/>
  <c r="G38" i="5"/>
  <c r="AH38" i="5"/>
  <c r="AI38" i="5" s="1"/>
  <c r="AJ38" i="5" s="1"/>
  <c r="AG39" i="5"/>
  <c r="BS38" i="2"/>
  <c r="BT37" i="2"/>
  <c r="BU37" i="2" s="1"/>
  <c r="BV37" i="2" s="1"/>
  <c r="BG38" i="2"/>
  <c r="BH37" i="2"/>
  <c r="BI37" i="2" s="1"/>
  <c r="BJ37" i="2" s="1"/>
  <c r="BK38" i="2"/>
  <c r="BL37" i="2"/>
  <c r="BM37" i="2" s="1"/>
  <c r="BN37" i="2" s="1"/>
  <c r="BO38" i="2"/>
  <c r="BP37" i="2"/>
  <c r="BQ37" i="2" s="1"/>
  <c r="BR37" i="2" s="1"/>
  <c r="AZ38" i="2"/>
  <c r="BA37" i="2"/>
  <c r="BB37" i="2" s="1"/>
  <c r="BC37" i="2" s="1"/>
  <c r="AR38" i="2"/>
  <c r="AS37" i="2"/>
  <c r="AT37" i="2" s="1"/>
  <c r="AU37" i="2" s="1"/>
  <c r="AV38" i="2"/>
  <c r="AW37" i="2"/>
  <c r="AX37" i="2" s="1"/>
  <c r="AY37" i="2" s="1"/>
  <c r="AN38" i="2"/>
  <c r="AO37" i="2"/>
  <c r="AP37" i="2" s="1"/>
  <c r="AQ37" i="2" s="1"/>
  <c r="AC38" i="2"/>
  <c r="AD37" i="2"/>
  <c r="AE39" i="2"/>
  <c r="AF38" i="2"/>
  <c r="T79" i="2"/>
  <c r="U78" i="2"/>
  <c r="V38" i="2"/>
  <c r="W37" i="2"/>
  <c r="AG38" i="2"/>
  <c r="AH37" i="2"/>
  <c r="AI38" i="2"/>
  <c r="AJ37" i="2"/>
  <c r="X43" i="2"/>
  <c r="Y42" i="2"/>
  <c r="AH39" i="5" l="1"/>
  <c r="AI39" i="5" s="1"/>
  <c r="AJ39" i="5" s="1"/>
  <c r="AG40" i="5"/>
  <c r="P39" i="5"/>
  <c r="Q38" i="5"/>
  <c r="BA43" i="5"/>
  <c r="BB43" i="5" s="1"/>
  <c r="BC43" i="5" s="1"/>
  <c r="AZ44" i="5"/>
  <c r="E40" i="5"/>
  <c r="F39" i="5"/>
  <c r="H38" i="5"/>
  <c r="G39" i="5"/>
  <c r="O41" i="5"/>
  <c r="N42" i="5"/>
  <c r="BE38" i="5"/>
  <c r="BF38" i="5" s="1"/>
  <c r="BG38" i="5" s="1"/>
  <c r="BD39" i="5"/>
  <c r="D42" i="5"/>
  <c r="C43" i="5"/>
  <c r="U46" i="5"/>
  <c r="T47" i="5"/>
  <c r="AS38" i="5"/>
  <c r="AT38" i="5" s="1"/>
  <c r="AU38" i="5" s="1"/>
  <c r="AR39" i="5"/>
  <c r="Z39" i="5"/>
  <c r="AA39" i="5" s="1"/>
  <c r="AB39" i="5" s="1"/>
  <c r="Y40" i="5"/>
  <c r="J47" i="5"/>
  <c r="I48" i="5"/>
  <c r="AW39" i="5"/>
  <c r="AX39" i="5" s="1"/>
  <c r="AY39" i="5" s="1"/>
  <c r="AV40" i="5"/>
  <c r="AK39" i="5"/>
  <c r="AL38" i="5"/>
  <c r="AM38" i="5" s="1"/>
  <c r="AN38" i="5" s="1"/>
  <c r="AD38" i="5"/>
  <c r="AE38" i="5" s="1"/>
  <c r="AF38" i="5" s="1"/>
  <c r="AC39" i="5"/>
  <c r="R39" i="5"/>
  <c r="S38" i="5"/>
  <c r="BS39" i="2"/>
  <c r="BT38" i="2"/>
  <c r="BU38" i="2" s="1"/>
  <c r="BV38" i="2" s="1"/>
  <c r="BO39" i="2"/>
  <c r="BP38" i="2"/>
  <c r="BQ38" i="2" s="1"/>
  <c r="BR38" i="2" s="1"/>
  <c r="BG39" i="2"/>
  <c r="BH38" i="2"/>
  <c r="BI38" i="2" s="1"/>
  <c r="BJ38" i="2" s="1"/>
  <c r="BK39" i="2"/>
  <c r="BL38" i="2"/>
  <c r="BM38" i="2" s="1"/>
  <c r="BN38" i="2" s="1"/>
  <c r="AV39" i="2"/>
  <c r="AW38" i="2"/>
  <c r="AX38" i="2" s="1"/>
  <c r="AY38" i="2" s="1"/>
  <c r="AR39" i="2"/>
  <c r="AS38" i="2"/>
  <c r="AT38" i="2" s="1"/>
  <c r="AU38" i="2" s="1"/>
  <c r="AZ39" i="2"/>
  <c r="BA38" i="2"/>
  <c r="BB38" i="2" s="1"/>
  <c r="BC38" i="2" s="1"/>
  <c r="AN39" i="2"/>
  <c r="AO38" i="2"/>
  <c r="AP38" i="2" s="1"/>
  <c r="AQ38" i="2" s="1"/>
  <c r="V39" i="2"/>
  <c r="W38" i="2"/>
  <c r="X44" i="2"/>
  <c r="Y43" i="2"/>
  <c r="T80" i="2"/>
  <c r="U79" i="2"/>
  <c r="AI39" i="2"/>
  <c r="AJ38" i="2"/>
  <c r="AE40" i="2"/>
  <c r="AF39" i="2"/>
  <c r="AG39" i="2"/>
  <c r="AH38" i="2"/>
  <c r="AC39" i="2"/>
  <c r="AD38" i="2"/>
  <c r="D43" i="5" l="1"/>
  <c r="C44" i="5"/>
  <c r="AD39" i="5"/>
  <c r="AE39" i="5" s="1"/>
  <c r="AF39" i="5" s="1"/>
  <c r="AC40" i="5"/>
  <c r="BD40" i="5"/>
  <c r="BE39" i="5"/>
  <c r="BF39" i="5" s="1"/>
  <c r="BG39" i="5" s="1"/>
  <c r="Q39" i="5"/>
  <c r="P40" i="5"/>
  <c r="Z40" i="5"/>
  <c r="AA40" i="5" s="1"/>
  <c r="AB40" i="5" s="1"/>
  <c r="Y41" i="5"/>
  <c r="AS39" i="5"/>
  <c r="AT39" i="5" s="1"/>
  <c r="AU39" i="5" s="1"/>
  <c r="AR40" i="5"/>
  <c r="AW40" i="5"/>
  <c r="AX40" i="5" s="1"/>
  <c r="AY40" i="5" s="1"/>
  <c r="AV41" i="5"/>
  <c r="U47" i="5"/>
  <c r="T48" i="5"/>
  <c r="H39" i="5"/>
  <c r="G40" i="5"/>
  <c r="AH40" i="5"/>
  <c r="AI40" i="5" s="1"/>
  <c r="AJ40" i="5" s="1"/>
  <c r="AG41" i="5"/>
  <c r="J48" i="5"/>
  <c r="I49" i="5"/>
  <c r="R40" i="5"/>
  <c r="S39" i="5"/>
  <c r="F40" i="5"/>
  <c r="E41" i="5"/>
  <c r="BA44" i="5"/>
  <c r="BB44" i="5" s="1"/>
  <c r="BC44" i="5" s="1"/>
  <c r="AZ45" i="5"/>
  <c r="O42" i="5"/>
  <c r="N43" i="5"/>
  <c r="AK40" i="5"/>
  <c r="AL39" i="5"/>
  <c r="AM39" i="5" s="1"/>
  <c r="AN39" i="5" s="1"/>
  <c r="BG40" i="2"/>
  <c r="BH39" i="2"/>
  <c r="BI39" i="2" s="1"/>
  <c r="BJ39" i="2" s="1"/>
  <c r="BO40" i="2"/>
  <c r="BP39" i="2"/>
  <c r="BQ39" i="2" s="1"/>
  <c r="BR39" i="2" s="1"/>
  <c r="BK40" i="2"/>
  <c r="BL39" i="2"/>
  <c r="BM39" i="2" s="1"/>
  <c r="BN39" i="2" s="1"/>
  <c r="BS40" i="2"/>
  <c r="BT39" i="2"/>
  <c r="BU39" i="2" s="1"/>
  <c r="BV39" i="2" s="1"/>
  <c r="AZ40" i="2"/>
  <c r="BA39" i="2"/>
  <c r="BB39" i="2" s="1"/>
  <c r="BC39" i="2" s="1"/>
  <c r="AR40" i="2"/>
  <c r="AS39" i="2"/>
  <c r="AT39" i="2" s="1"/>
  <c r="AU39" i="2" s="1"/>
  <c r="AV40" i="2"/>
  <c r="AW39" i="2"/>
  <c r="AX39" i="2" s="1"/>
  <c r="AY39" i="2" s="1"/>
  <c r="AN40" i="2"/>
  <c r="AO39" i="2"/>
  <c r="AP39" i="2" s="1"/>
  <c r="AQ39" i="2" s="1"/>
  <c r="AI40" i="2"/>
  <c r="AJ39" i="2"/>
  <c r="AC40" i="2"/>
  <c r="AD39" i="2"/>
  <c r="T81" i="2"/>
  <c r="U80" i="2"/>
  <c r="AG40" i="2"/>
  <c r="AH39" i="2"/>
  <c r="X45" i="2"/>
  <c r="Y44" i="2"/>
  <c r="AE41" i="2"/>
  <c r="AF40" i="2"/>
  <c r="V40" i="2"/>
  <c r="W39" i="2"/>
  <c r="P41" i="5" l="1"/>
  <c r="Q40" i="5"/>
  <c r="J49" i="5"/>
  <c r="I50" i="5"/>
  <c r="BD41" i="5"/>
  <c r="BE40" i="5"/>
  <c r="BF40" i="5" s="1"/>
  <c r="BG40" i="5" s="1"/>
  <c r="U48" i="5"/>
  <c r="T49" i="5"/>
  <c r="S40" i="5"/>
  <c r="R41" i="5"/>
  <c r="O43" i="5"/>
  <c r="N44" i="5"/>
  <c r="AW41" i="5"/>
  <c r="AX41" i="5" s="1"/>
  <c r="AY41" i="5" s="1"/>
  <c r="AV42" i="5"/>
  <c r="AH41" i="5"/>
  <c r="AI41" i="5" s="1"/>
  <c r="AJ41" i="5" s="1"/>
  <c r="AG42" i="5"/>
  <c r="AD40" i="5"/>
  <c r="AE40" i="5" s="1"/>
  <c r="AF40" i="5" s="1"/>
  <c r="AC41" i="5"/>
  <c r="F41" i="5"/>
  <c r="E42" i="5"/>
  <c r="G41" i="5"/>
  <c r="H40" i="5"/>
  <c r="Z41" i="5"/>
  <c r="AA41" i="5" s="1"/>
  <c r="AB41" i="5" s="1"/>
  <c r="Y42" i="5"/>
  <c r="D44" i="5"/>
  <c r="C45" i="5"/>
  <c r="AK41" i="5"/>
  <c r="AL40" i="5"/>
  <c r="AM40" i="5" s="1"/>
  <c r="AN40" i="5" s="1"/>
  <c r="BA45" i="5"/>
  <c r="BB45" i="5" s="1"/>
  <c r="BC45" i="5" s="1"/>
  <c r="AZ46" i="5"/>
  <c r="AS40" i="5"/>
  <c r="AT40" i="5" s="1"/>
  <c r="AU40" i="5" s="1"/>
  <c r="AR41" i="5"/>
  <c r="BS41" i="2"/>
  <c r="BT40" i="2"/>
  <c r="BU40" i="2" s="1"/>
  <c r="BV40" i="2" s="1"/>
  <c r="BK41" i="2"/>
  <c r="BL40" i="2"/>
  <c r="BM40" i="2" s="1"/>
  <c r="BN40" i="2" s="1"/>
  <c r="BO41" i="2"/>
  <c r="BP40" i="2"/>
  <c r="BQ40" i="2" s="1"/>
  <c r="BR40" i="2" s="1"/>
  <c r="BG41" i="2"/>
  <c r="BH40" i="2"/>
  <c r="BI40" i="2" s="1"/>
  <c r="BJ40" i="2" s="1"/>
  <c r="AV41" i="2"/>
  <c r="AW40" i="2"/>
  <c r="AX40" i="2" s="1"/>
  <c r="AY40" i="2" s="1"/>
  <c r="AR41" i="2"/>
  <c r="AS40" i="2"/>
  <c r="AT40" i="2" s="1"/>
  <c r="AU40" i="2" s="1"/>
  <c r="AZ41" i="2"/>
  <c r="BA40" i="2"/>
  <c r="BB40" i="2" s="1"/>
  <c r="BC40" i="2" s="1"/>
  <c r="AN41" i="2"/>
  <c r="AO40" i="2"/>
  <c r="AP40" i="2" s="1"/>
  <c r="AQ40" i="2" s="1"/>
  <c r="AG41" i="2"/>
  <c r="AH40" i="2"/>
  <c r="V41" i="2"/>
  <c r="W40" i="2"/>
  <c r="T82" i="2"/>
  <c r="U81" i="2"/>
  <c r="AE42" i="2"/>
  <c r="AF41" i="2"/>
  <c r="AC41" i="2"/>
  <c r="AD40" i="2"/>
  <c r="X46" i="2"/>
  <c r="Y45" i="2"/>
  <c r="AI41" i="2"/>
  <c r="AJ40" i="2"/>
  <c r="AH42" i="5" l="1"/>
  <c r="AI42" i="5" s="1"/>
  <c r="AJ42" i="5" s="1"/>
  <c r="AG43" i="5"/>
  <c r="BD42" i="5"/>
  <c r="BE41" i="5"/>
  <c r="BF41" i="5" s="1"/>
  <c r="BG41" i="5" s="1"/>
  <c r="F42" i="5"/>
  <c r="E43" i="5"/>
  <c r="Z42" i="5"/>
  <c r="AA42" i="5" s="1"/>
  <c r="AB42" i="5" s="1"/>
  <c r="Y43" i="5"/>
  <c r="H41" i="5"/>
  <c r="G42" i="5"/>
  <c r="I51" i="5"/>
  <c r="J50" i="5"/>
  <c r="D45" i="5"/>
  <c r="C46" i="5"/>
  <c r="AC42" i="5"/>
  <c r="AD41" i="5"/>
  <c r="AE41" i="5" s="1"/>
  <c r="AF41" i="5" s="1"/>
  <c r="R42" i="5"/>
  <c r="S41" i="5"/>
  <c r="AS41" i="5"/>
  <c r="AT41" i="5" s="1"/>
  <c r="AU41" i="5" s="1"/>
  <c r="AR42" i="5"/>
  <c r="T50" i="5"/>
  <c r="U49" i="5"/>
  <c r="BA46" i="5"/>
  <c r="BB46" i="5" s="1"/>
  <c r="BC46" i="5" s="1"/>
  <c r="AZ47" i="5"/>
  <c r="AV43" i="5"/>
  <c r="AW42" i="5"/>
  <c r="AX42" i="5" s="1"/>
  <c r="AY42" i="5" s="1"/>
  <c r="O44" i="5"/>
  <c r="N45" i="5"/>
  <c r="AL41" i="5"/>
  <c r="AM41" i="5" s="1"/>
  <c r="AN41" i="5" s="1"/>
  <c r="AK42" i="5"/>
  <c r="P42" i="5"/>
  <c r="Q41" i="5"/>
  <c r="BG42" i="2"/>
  <c r="BH41" i="2"/>
  <c r="BI41" i="2" s="1"/>
  <c r="BJ41" i="2" s="1"/>
  <c r="BO42" i="2"/>
  <c r="BP41" i="2"/>
  <c r="BQ41" i="2" s="1"/>
  <c r="BR41" i="2" s="1"/>
  <c r="BK42" i="2"/>
  <c r="BL41" i="2"/>
  <c r="BM41" i="2" s="1"/>
  <c r="BN41" i="2" s="1"/>
  <c r="BS42" i="2"/>
  <c r="BT41" i="2"/>
  <c r="BU41" i="2" s="1"/>
  <c r="BV41" i="2" s="1"/>
  <c r="AZ42" i="2"/>
  <c r="BA41" i="2"/>
  <c r="BB41" i="2" s="1"/>
  <c r="BC41" i="2" s="1"/>
  <c r="AR42" i="2"/>
  <c r="AS41" i="2"/>
  <c r="AT41" i="2" s="1"/>
  <c r="AU41" i="2" s="1"/>
  <c r="AV42" i="2"/>
  <c r="AW41" i="2"/>
  <c r="AX41" i="2" s="1"/>
  <c r="AY41" i="2" s="1"/>
  <c r="AN42" i="2"/>
  <c r="AO41" i="2"/>
  <c r="AP41" i="2" s="1"/>
  <c r="AQ41" i="2" s="1"/>
  <c r="AE43" i="2"/>
  <c r="AF42" i="2"/>
  <c r="AI42" i="2"/>
  <c r="AJ41" i="2"/>
  <c r="T83" i="2"/>
  <c r="U82" i="2"/>
  <c r="X47" i="2"/>
  <c r="Y46" i="2"/>
  <c r="V42" i="2"/>
  <c r="W41" i="2"/>
  <c r="AC42" i="2"/>
  <c r="AD41" i="2"/>
  <c r="AG42" i="2"/>
  <c r="AH41" i="2"/>
  <c r="AK43" i="5" l="1"/>
  <c r="AL42" i="5"/>
  <c r="AM42" i="5" s="1"/>
  <c r="AN42" i="5" s="1"/>
  <c r="E44" i="5"/>
  <c r="F43" i="5"/>
  <c r="U50" i="5"/>
  <c r="T51" i="5"/>
  <c r="AS42" i="5"/>
  <c r="AT42" i="5" s="1"/>
  <c r="AU42" i="5" s="1"/>
  <c r="AR43" i="5"/>
  <c r="J51" i="5"/>
  <c r="I52" i="5"/>
  <c r="Z43" i="5"/>
  <c r="AA43" i="5" s="1"/>
  <c r="AB43" i="5" s="1"/>
  <c r="Y44" i="5"/>
  <c r="H42" i="5"/>
  <c r="G43" i="5"/>
  <c r="AH43" i="5"/>
  <c r="AI43" i="5" s="1"/>
  <c r="AJ43" i="5" s="1"/>
  <c r="AG44" i="5"/>
  <c r="BA47" i="5"/>
  <c r="BB47" i="5" s="1"/>
  <c r="BC47" i="5" s="1"/>
  <c r="AZ48" i="5"/>
  <c r="P43" i="5"/>
  <c r="Q42" i="5"/>
  <c r="AD42" i="5"/>
  <c r="AE42" i="5" s="1"/>
  <c r="AF42" i="5" s="1"/>
  <c r="AC43" i="5"/>
  <c r="D46" i="5"/>
  <c r="C47" i="5"/>
  <c r="O45" i="5"/>
  <c r="N46" i="5"/>
  <c r="BE42" i="5"/>
  <c r="BF42" i="5" s="1"/>
  <c r="BG42" i="5" s="1"/>
  <c r="BD43" i="5"/>
  <c r="AW43" i="5"/>
  <c r="AX43" i="5" s="1"/>
  <c r="AY43" i="5" s="1"/>
  <c r="AV44" i="5"/>
  <c r="R43" i="5"/>
  <c r="S42" i="5"/>
  <c r="BK43" i="2"/>
  <c r="BL42" i="2"/>
  <c r="BM42" i="2" s="1"/>
  <c r="BN42" i="2" s="1"/>
  <c r="BO43" i="2"/>
  <c r="BP42" i="2"/>
  <c r="BQ42" i="2" s="1"/>
  <c r="BR42" i="2" s="1"/>
  <c r="BS43" i="2"/>
  <c r="BT42" i="2"/>
  <c r="BU42" i="2" s="1"/>
  <c r="BV42" i="2" s="1"/>
  <c r="BG43" i="2"/>
  <c r="BH42" i="2"/>
  <c r="BI42" i="2" s="1"/>
  <c r="BJ42" i="2" s="1"/>
  <c r="AR43" i="2"/>
  <c r="AS42" i="2"/>
  <c r="AT42" i="2" s="1"/>
  <c r="AU42" i="2" s="1"/>
  <c r="AV43" i="2"/>
  <c r="AW42" i="2"/>
  <c r="AX42" i="2" s="1"/>
  <c r="AY42" i="2" s="1"/>
  <c r="AZ43" i="2"/>
  <c r="BA42" i="2"/>
  <c r="BB42" i="2" s="1"/>
  <c r="BC42" i="2" s="1"/>
  <c r="AN43" i="2"/>
  <c r="AO42" i="2"/>
  <c r="AP42" i="2" s="1"/>
  <c r="AQ42" i="2" s="1"/>
  <c r="AG43" i="2"/>
  <c r="AH42" i="2"/>
  <c r="X48" i="2"/>
  <c r="Y47" i="2"/>
  <c r="T84" i="2"/>
  <c r="U83" i="2"/>
  <c r="AC43" i="2"/>
  <c r="AD42" i="2"/>
  <c r="AI43" i="2"/>
  <c r="AJ42" i="2"/>
  <c r="V43" i="2"/>
  <c r="W42" i="2"/>
  <c r="AE44" i="2"/>
  <c r="AF43" i="2"/>
  <c r="D47" i="5" l="1"/>
  <c r="C48" i="5"/>
  <c r="R44" i="5"/>
  <c r="S43" i="5"/>
  <c r="AD43" i="5"/>
  <c r="AE43" i="5" s="1"/>
  <c r="AF43" i="5" s="1"/>
  <c r="AC44" i="5"/>
  <c r="Z44" i="5"/>
  <c r="AA44" i="5" s="1"/>
  <c r="AB44" i="5" s="1"/>
  <c r="Y45" i="5"/>
  <c r="Q43" i="5"/>
  <c r="P44" i="5"/>
  <c r="F44" i="5"/>
  <c r="E45" i="5"/>
  <c r="AH44" i="5"/>
  <c r="AI44" i="5" s="1"/>
  <c r="AJ44" i="5" s="1"/>
  <c r="AG45" i="5"/>
  <c r="AW44" i="5"/>
  <c r="AX44" i="5" s="1"/>
  <c r="AY44" i="5" s="1"/>
  <c r="AV45" i="5"/>
  <c r="U51" i="5"/>
  <c r="T52" i="5"/>
  <c r="O46" i="5"/>
  <c r="N47" i="5"/>
  <c r="BA48" i="5"/>
  <c r="BB48" i="5" s="1"/>
  <c r="BC48" i="5" s="1"/>
  <c r="AZ49" i="5"/>
  <c r="I53" i="5"/>
  <c r="J52" i="5"/>
  <c r="AS43" i="5"/>
  <c r="AT43" i="5" s="1"/>
  <c r="AU43" i="5" s="1"/>
  <c r="AR44" i="5"/>
  <c r="H43" i="5"/>
  <c r="G44" i="5"/>
  <c r="BD44" i="5"/>
  <c r="BE43" i="5"/>
  <c r="BF43" i="5" s="1"/>
  <c r="BG43" i="5" s="1"/>
  <c r="AK44" i="5"/>
  <c r="AL43" i="5"/>
  <c r="AM43" i="5" s="1"/>
  <c r="AN43" i="5" s="1"/>
  <c r="BG44" i="2"/>
  <c r="BH43" i="2"/>
  <c r="BI43" i="2" s="1"/>
  <c r="BJ43" i="2" s="1"/>
  <c r="BS44" i="2"/>
  <c r="BT43" i="2"/>
  <c r="BU43" i="2" s="1"/>
  <c r="BV43" i="2" s="1"/>
  <c r="BO44" i="2"/>
  <c r="BP43" i="2"/>
  <c r="BQ43" i="2" s="1"/>
  <c r="BR43" i="2" s="1"/>
  <c r="BK44" i="2"/>
  <c r="BL43" i="2"/>
  <c r="BM43" i="2" s="1"/>
  <c r="BN43" i="2" s="1"/>
  <c r="AZ44" i="2"/>
  <c r="BA43" i="2"/>
  <c r="BB43" i="2" s="1"/>
  <c r="BC43" i="2" s="1"/>
  <c r="AV44" i="2"/>
  <c r="AW43" i="2"/>
  <c r="AX43" i="2" s="1"/>
  <c r="AY43" i="2" s="1"/>
  <c r="AR44" i="2"/>
  <c r="AS43" i="2"/>
  <c r="AT43" i="2" s="1"/>
  <c r="AU43" i="2" s="1"/>
  <c r="AN44" i="2"/>
  <c r="AO43" i="2"/>
  <c r="AP43" i="2" s="1"/>
  <c r="AQ43" i="2" s="1"/>
  <c r="AC44" i="2"/>
  <c r="AD43" i="2"/>
  <c r="AE45" i="2"/>
  <c r="AF44" i="2"/>
  <c r="T85" i="2"/>
  <c r="U84" i="2"/>
  <c r="V44" i="2"/>
  <c r="W43" i="2"/>
  <c r="X49" i="2"/>
  <c r="Y48" i="2"/>
  <c r="AI44" i="2"/>
  <c r="AJ43" i="2"/>
  <c r="AG44" i="2"/>
  <c r="AH43" i="2"/>
  <c r="AW45" i="5" l="1"/>
  <c r="AX45" i="5" s="1"/>
  <c r="AY45" i="5" s="1"/>
  <c r="AV46" i="5"/>
  <c r="AH45" i="5"/>
  <c r="AI45" i="5" s="1"/>
  <c r="AJ45" i="5" s="1"/>
  <c r="AG46" i="5"/>
  <c r="O47" i="5"/>
  <c r="N48" i="5"/>
  <c r="AK45" i="5"/>
  <c r="AL44" i="5"/>
  <c r="AM44" i="5" s="1"/>
  <c r="AN44" i="5" s="1"/>
  <c r="BA49" i="5"/>
  <c r="BB49" i="5" s="1"/>
  <c r="BC49" i="5" s="1"/>
  <c r="AZ50" i="5"/>
  <c r="BD45" i="5"/>
  <c r="BE44" i="5"/>
  <c r="BF44" i="5" s="1"/>
  <c r="BG44" i="5" s="1"/>
  <c r="F45" i="5"/>
  <c r="E46" i="5"/>
  <c r="AS44" i="5"/>
  <c r="AT44" i="5" s="1"/>
  <c r="AU44" i="5" s="1"/>
  <c r="AR45" i="5"/>
  <c r="T53" i="5"/>
  <c r="U52" i="5"/>
  <c r="P45" i="5"/>
  <c r="Q44" i="5"/>
  <c r="D48" i="5"/>
  <c r="C49" i="5"/>
  <c r="Z45" i="5"/>
  <c r="AA45" i="5" s="1"/>
  <c r="AB45" i="5" s="1"/>
  <c r="Y46" i="5"/>
  <c r="J53" i="5"/>
  <c r="I54" i="5"/>
  <c r="AD44" i="5"/>
  <c r="AE44" i="5" s="1"/>
  <c r="AF44" i="5" s="1"/>
  <c r="AC45" i="5"/>
  <c r="G45" i="5"/>
  <c r="H44" i="5"/>
  <c r="S44" i="5"/>
  <c r="R45" i="5"/>
  <c r="BS45" i="2"/>
  <c r="BT44" i="2"/>
  <c r="BU44" i="2" s="1"/>
  <c r="BV44" i="2" s="1"/>
  <c r="BK45" i="2"/>
  <c r="BL44" i="2"/>
  <c r="BM44" i="2" s="1"/>
  <c r="BN44" i="2" s="1"/>
  <c r="BO45" i="2"/>
  <c r="BP44" i="2"/>
  <c r="BQ44" i="2" s="1"/>
  <c r="BR44" i="2" s="1"/>
  <c r="BG45" i="2"/>
  <c r="BH44" i="2"/>
  <c r="BI44" i="2" s="1"/>
  <c r="BJ44" i="2" s="1"/>
  <c r="AR45" i="2"/>
  <c r="AS44" i="2"/>
  <c r="AT44" i="2" s="1"/>
  <c r="AU44" i="2" s="1"/>
  <c r="AV45" i="2"/>
  <c r="AW44" i="2"/>
  <c r="AX44" i="2" s="1"/>
  <c r="AY44" i="2" s="1"/>
  <c r="AZ45" i="2"/>
  <c r="BA44" i="2"/>
  <c r="BB44" i="2" s="1"/>
  <c r="BC44" i="2" s="1"/>
  <c r="AN45" i="2"/>
  <c r="AO44" i="2"/>
  <c r="AP44" i="2" s="1"/>
  <c r="AQ44" i="2" s="1"/>
  <c r="V45" i="2"/>
  <c r="W44" i="2"/>
  <c r="AG45" i="2"/>
  <c r="AH44" i="2"/>
  <c r="T86" i="2"/>
  <c r="U85" i="2"/>
  <c r="AI45" i="2"/>
  <c r="AJ44" i="2"/>
  <c r="AE46" i="2"/>
  <c r="AF45" i="2"/>
  <c r="X50" i="2"/>
  <c r="Y49" i="2"/>
  <c r="AC45" i="2"/>
  <c r="AD44" i="2"/>
  <c r="D49" i="5" l="1"/>
  <c r="C50" i="5"/>
  <c r="H45" i="5"/>
  <c r="G46" i="5"/>
  <c r="BD46" i="5"/>
  <c r="BE45" i="5"/>
  <c r="BF45" i="5" s="1"/>
  <c r="BG45" i="5" s="1"/>
  <c r="Z46" i="5"/>
  <c r="AA46" i="5" s="1"/>
  <c r="AB46" i="5" s="1"/>
  <c r="Y47" i="5"/>
  <c r="AL45" i="5"/>
  <c r="AM45" i="5" s="1"/>
  <c r="AN45" i="5" s="1"/>
  <c r="AK46" i="5"/>
  <c r="F46" i="5"/>
  <c r="E47" i="5"/>
  <c r="AC46" i="5"/>
  <c r="AD45" i="5"/>
  <c r="AE45" i="5" s="1"/>
  <c r="AF45" i="5" s="1"/>
  <c r="P46" i="5"/>
  <c r="Q45" i="5"/>
  <c r="BA50" i="5"/>
  <c r="BB50" i="5" s="1"/>
  <c r="BC50" i="5" s="1"/>
  <c r="AZ51" i="5"/>
  <c r="AV47" i="5"/>
  <c r="AW46" i="5"/>
  <c r="AX46" i="5" s="1"/>
  <c r="AY46" i="5" s="1"/>
  <c r="R46" i="5"/>
  <c r="S45" i="5"/>
  <c r="AS45" i="5"/>
  <c r="AT45" i="5" s="1"/>
  <c r="AU45" i="5" s="1"/>
  <c r="AR46" i="5"/>
  <c r="O48" i="5"/>
  <c r="N49" i="5"/>
  <c r="AH46" i="5"/>
  <c r="AI46" i="5" s="1"/>
  <c r="AJ46" i="5" s="1"/>
  <c r="AG47" i="5"/>
  <c r="J54" i="5"/>
  <c r="I55" i="5"/>
  <c r="T54" i="5"/>
  <c r="U53" i="5"/>
  <c r="BG46" i="2"/>
  <c r="BH45" i="2"/>
  <c r="BI45" i="2" s="1"/>
  <c r="BJ45" i="2" s="1"/>
  <c r="BO46" i="2"/>
  <c r="BP45" i="2"/>
  <c r="BQ45" i="2" s="1"/>
  <c r="BR45" i="2" s="1"/>
  <c r="BK46" i="2"/>
  <c r="BL45" i="2"/>
  <c r="BM45" i="2" s="1"/>
  <c r="BN45" i="2" s="1"/>
  <c r="BS46" i="2"/>
  <c r="BT45" i="2"/>
  <c r="BU45" i="2" s="1"/>
  <c r="BV45" i="2" s="1"/>
  <c r="AZ46" i="2"/>
  <c r="BA45" i="2"/>
  <c r="BB45" i="2" s="1"/>
  <c r="BC45" i="2" s="1"/>
  <c r="AV46" i="2"/>
  <c r="AW45" i="2"/>
  <c r="AX45" i="2" s="1"/>
  <c r="AY45" i="2" s="1"/>
  <c r="AR46" i="2"/>
  <c r="AS45" i="2"/>
  <c r="AT45" i="2" s="1"/>
  <c r="AU45" i="2" s="1"/>
  <c r="AN46" i="2"/>
  <c r="AO45" i="2"/>
  <c r="AP45" i="2" s="1"/>
  <c r="AQ45" i="2" s="1"/>
  <c r="AI46" i="2"/>
  <c r="AJ45" i="2"/>
  <c r="AC46" i="2"/>
  <c r="AD45" i="2"/>
  <c r="T87" i="2"/>
  <c r="U86" i="2"/>
  <c r="X51" i="2"/>
  <c r="Y50" i="2"/>
  <c r="AE47" i="2"/>
  <c r="AF46" i="2"/>
  <c r="V46" i="2"/>
  <c r="W45" i="2"/>
  <c r="AG46" i="2"/>
  <c r="AH45" i="2"/>
  <c r="AS46" i="5" l="1"/>
  <c r="AT46" i="5" s="1"/>
  <c r="AU46" i="5" s="1"/>
  <c r="AR47" i="5"/>
  <c r="AD46" i="5"/>
  <c r="AE46" i="5" s="1"/>
  <c r="AF46" i="5" s="1"/>
  <c r="AC47" i="5"/>
  <c r="T55" i="5"/>
  <c r="U54" i="5"/>
  <c r="P47" i="5"/>
  <c r="Q46" i="5"/>
  <c r="I56" i="5"/>
  <c r="J55" i="5"/>
  <c r="R47" i="5"/>
  <c r="S46" i="5"/>
  <c r="AH47" i="5"/>
  <c r="AI47" i="5" s="1"/>
  <c r="AJ47" i="5" s="1"/>
  <c r="AG48" i="5"/>
  <c r="E48" i="5"/>
  <c r="F47" i="5"/>
  <c r="O49" i="5"/>
  <c r="N50" i="5"/>
  <c r="BA51" i="5"/>
  <c r="BB51" i="5" s="1"/>
  <c r="BC51" i="5" s="1"/>
  <c r="AZ52" i="5"/>
  <c r="AK47" i="5"/>
  <c r="AL46" i="5"/>
  <c r="AM46" i="5" s="1"/>
  <c r="AN46" i="5" s="1"/>
  <c r="D50" i="5"/>
  <c r="C51" i="5"/>
  <c r="Z47" i="5"/>
  <c r="AA47" i="5" s="1"/>
  <c r="AB47" i="5" s="1"/>
  <c r="Y48" i="5"/>
  <c r="BE46" i="5"/>
  <c r="BF46" i="5" s="1"/>
  <c r="BG46" i="5" s="1"/>
  <c r="BD47" i="5"/>
  <c r="H46" i="5"/>
  <c r="G47" i="5"/>
  <c r="AW47" i="5"/>
  <c r="AX47" i="5" s="1"/>
  <c r="AY47" i="5" s="1"/>
  <c r="AV48" i="5"/>
  <c r="BO47" i="2"/>
  <c r="BP46" i="2"/>
  <c r="BQ46" i="2" s="1"/>
  <c r="BR46" i="2" s="1"/>
  <c r="BS47" i="2"/>
  <c r="BT46" i="2"/>
  <c r="BU46" i="2" s="1"/>
  <c r="BV46" i="2" s="1"/>
  <c r="BK47" i="2"/>
  <c r="BL46" i="2"/>
  <c r="BM46" i="2" s="1"/>
  <c r="BN46" i="2" s="1"/>
  <c r="BG47" i="2"/>
  <c r="BH46" i="2"/>
  <c r="BI46" i="2" s="1"/>
  <c r="BJ46" i="2" s="1"/>
  <c r="AR47" i="2"/>
  <c r="AS46" i="2"/>
  <c r="AT46" i="2" s="1"/>
  <c r="AU46" i="2" s="1"/>
  <c r="AV47" i="2"/>
  <c r="AW46" i="2"/>
  <c r="AX46" i="2" s="1"/>
  <c r="AY46" i="2" s="1"/>
  <c r="AZ47" i="2"/>
  <c r="BA46" i="2"/>
  <c r="BB46" i="2" s="1"/>
  <c r="BC46" i="2" s="1"/>
  <c r="AN47" i="2"/>
  <c r="AO46" i="2"/>
  <c r="AP46" i="2" s="1"/>
  <c r="AQ46" i="2" s="1"/>
  <c r="X52" i="2"/>
  <c r="Y51" i="2"/>
  <c r="AG47" i="2"/>
  <c r="AH46" i="2"/>
  <c r="T88" i="2"/>
  <c r="U87" i="2"/>
  <c r="V47" i="2"/>
  <c r="W46" i="2"/>
  <c r="AC47" i="2"/>
  <c r="AD46" i="2"/>
  <c r="AE48" i="2"/>
  <c r="AF47" i="2"/>
  <c r="AI47" i="2"/>
  <c r="AJ46" i="2"/>
  <c r="F48" i="5" l="1"/>
  <c r="E49" i="5"/>
  <c r="U55" i="5"/>
  <c r="T56" i="5"/>
  <c r="D51" i="5"/>
  <c r="C52" i="5"/>
  <c r="Q47" i="5"/>
  <c r="P48" i="5"/>
  <c r="AH48" i="5"/>
  <c r="AI48" i="5" s="1"/>
  <c r="AJ48" i="5" s="1"/>
  <c r="AG49" i="5"/>
  <c r="BA52" i="5"/>
  <c r="BB52" i="5" s="1"/>
  <c r="BC52" i="5" s="1"/>
  <c r="AZ53" i="5"/>
  <c r="AD47" i="5"/>
  <c r="AE47" i="5" s="1"/>
  <c r="AF47" i="5" s="1"/>
  <c r="AC48" i="5"/>
  <c r="Z48" i="5"/>
  <c r="AA48" i="5" s="1"/>
  <c r="AB48" i="5" s="1"/>
  <c r="Y49" i="5"/>
  <c r="O50" i="5"/>
  <c r="N51" i="5"/>
  <c r="AS47" i="5"/>
  <c r="AT47" i="5" s="1"/>
  <c r="AU47" i="5" s="1"/>
  <c r="AR48" i="5"/>
  <c r="AW48" i="5"/>
  <c r="AX48" i="5" s="1"/>
  <c r="AY48" i="5" s="1"/>
  <c r="AV49" i="5"/>
  <c r="H47" i="5"/>
  <c r="G48" i="5"/>
  <c r="AK48" i="5"/>
  <c r="AL47" i="5"/>
  <c r="AM47" i="5" s="1"/>
  <c r="AN47" i="5" s="1"/>
  <c r="BD48" i="5"/>
  <c r="BE47" i="5"/>
  <c r="BF47" i="5" s="1"/>
  <c r="BG47" i="5" s="1"/>
  <c r="R48" i="5"/>
  <c r="S47" i="5"/>
  <c r="I57" i="5"/>
  <c r="J56" i="5"/>
  <c r="BS48" i="2"/>
  <c r="BT47" i="2"/>
  <c r="BU47" i="2" s="1"/>
  <c r="BV47" i="2" s="1"/>
  <c r="BG48" i="2"/>
  <c r="BH47" i="2"/>
  <c r="BI47" i="2" s="1"/>
  <c r="BJ47" i="2" s="1"/>
  <c r="BK48" i="2"/>
  <c r="BL47" i="2"/>
  <c r="BM47" i="2" s="1"/>
  <c r="BN47" i="2" s="1"/>
  <c r="BO48" i="2"/>
  <c r="BP47" i="2"/>
  <c r="BQ47" i="2" s="1"/>
  <c r="BR47" i="2" s="1"/>
  <c r="AZ48" i="2"/>
  <c r="BA47" i="2"/>
  <c r="BB47" i="2" s="1"/>
  <c r="BC47" i="2" s="1"/>
  <c r="AV48" i="2"/>
  <c r="AW47" i="2"/>
  <c r="AX47" i="2" s="1"/>
  <c r="AY47" i="2" s="1"/>
  <c r="AR48" i="2"/>
  <c r="AS47" i="2"/>
  <c r="AT47" i="2" s="1"/>
  <c r="AU47" i="2" s="1"/>
  <c r="AN48" i="2"/>
  <c r="AO47" i="2"/>
  <c r="AP47" i="2" s="1"/>
  <c r="AQ47" i="2" s="1"/>
  <c r="V48" i="2"/>
  <c r="W47" i="2"/>
  <c r="AI48" i="2"/>
  <c r="AJ47" i="2"/>
  <c r="T89" i="2"/>
  <c r="U88" i="2"/>
  <c r="AE49" i="2"/>
  <c r="AF48" i="2"/>
  <c r="AG48" i="2"/>
  <c r="AH47" i="2"/>
  <c r="AC48" i="2"/>
  <c r="AD47" i="2"/>
  <c r="X53" i="2"/>
  <c r="Y52" i="2"/>
  <c r="Z49" i="5" l="1"/>
  <c r="AA49" i="5" s="1"/>
  <c r="AB49" i="5" s="1"/>
  <c r="Y50" i="5"/>
  <c r="AD48" i="5"/>
  <c r="AE48" i="5" s="1"/>
  <c r="AF48" i="5" s="1"/>
  <c r="AC49" i="5"/>
  <c r="S48" i="5"/>
  <c r="R49" i="5"/>
  <c r="BD49" i="5"/>
  <c r="BE48" i="5"/>
  <c r="BF48" i="5" s="1"/>
  <c r="BG48" i="5" s="1"/>
  <c r="G49" i="5"/>
  <c r="H48" i="5"/>
  <c r="J57" i="5"/>
  <c r="I58" i="5"/>
  <c r="AV50" i="5"/>
  <c r="AW49" i="5"/>
  <c r="AX49" i="5" s="1"/>
  <c r="AY49" i="5" s="1"/>
  <c r="BA53" i="5"/>
  <c r="BB53" i="5" s="1"/>
  <c r="BC53" i="5" s="1"/>
  <c r="AZ54" i="5"/>
  <c r="O51" i="5"/>
  <c r="N52" i="5"/>
  <c r="AH49" i="5"/>
  <c r="AI49" i="5" s="1"/>
  <c r="AJ49" i="5" s="1"/>
  <c r="AG50" i="5"/>
  <c r="F49" i="5"/>
  <c r="E50" i="5"/>
  <c r="P49" i="5"/>
  <c r="Q48" i="5"/>
  <c r="D52" i="5"/>
  <c r="C53" i="5"/>
  <c r="AS48" i="5"/>
  <c r="AT48" i="5" s="1"/>
  <c r="AU48" i="5" s="1"/>
  <c r="AR49" i="5"/>
  <c r="T57" i="5"/>
  <c r="U56" i="5"/>
  <c r="AL48" i="5"/>
  <c r="AM48" i="5" s="1"/>
  <c r="AN48" i="5" s="1"/>
  <c r="AK49" i="5"/>
  <c r="BO49" i="2"/>
  <c r="BP48" i="2"/>
  <c r="BQ48" i="2" s="1"/>
  <c r="BR48" i="2" s="1"/>
  <c r="BK49" i="2"/>
  <c r="BL48" i="2"/>
  <c r="BM48" i="2" s="1"/>
  <c r="BN48" i="2" s="1"/>
  <c r="BG49" i="2"/>
  <c r="BH48" i="2"/>
  <c r="BI48" i="2" s="1"/>
  <c r="BJ48" i="2" s="1"/>
  <c r="BS49" i="2"/>
  <c r="BT48" i="2"/>
  <c r="BU48" i="2" s="1"/>
  <c r="BV48" i="2" s="1"/>
  <c r="AR49" i="2"/>
  <c r="AS48" i="2"/>
  <c r="AT48" i="2" s="1"/>
  <c r="AU48" i="2" s="1"/>
  <c r="AV49" i="2"/>
  <c r="AW48" i="2"/>
  <c r="AX48" i="2" s="1"/>
  <c r="AY48" i="2" s="1"/>
  <c r="AZ49" i="2"/>
  <c r="BA48" i="2"/>
  <c r="BB48" i="2" s="1"/>
  <c r="BC48" i="2" s="1"/>
  <c r="AN49" i="2"/>
  <c r="AO48" i="2"/>
  <c r="AP48" i="2" s="1"/>
  <c r="AQ48" i="2" s="1"/>
  <c r="T90" i="2"/>
  <c r="U89" i="2"/>
  <c r="X54" i="2"/>
  <c r="Y53" i="2"/>
  <c r="AE50" i="2"/>
  <c r="AF49" i="2"/>
  <c r="AC49" i="2"/>
  <c r="AD48" i="2"/>
  <c r="AI49" i="2"/>
  <c r="AJ48" i="2"/>
  <c r="AG49" i="2"/>
  <c r="AH48" i="2"/>
  <c r="V49" i="2"/>
  <c r="W48" i="2"/>
  <c r="AK50" i="5" l="1"/>
  <c r="AL49" i="5"/>
  <c r="AM49" i="5" s="1"/>
  <c r="AN49" i="5" s="1"/>
  <c r="BA54" i="5"/>
  <c r="BB54" i="5" s="1"/>
  <c r="BC54" i="5" s="1"/>
  <c r="AZ55" i="5"/>
  <c r="R50" i="5"/>
  <c r="S49" i="5"/>
  <c r="AV51" i="5"/>
  <c r="AW50" i="5"/>
  <c r="AX50" i="5" s="1"/>
  <c r="AY50" i="5" s="1"/>
  <c r="AS49" i="5"/>
  <c r="AT49" i="5" s="1"/>
  <c r="AU49" i="5" s="1"/>
  <c r="AR50" i="5"/>
  <c r="BD50" i="5"/>
  <c r="BE49" i="5"/>
  <c r="BF49" i="5" s="1"/>
  <c r="BG49" i="5" s="1"/>
  <c r="E51" i="5"/>
  <c r="F50" i="5"/>
  <c r="T58" i="5"/>
  <c r="U57" i="5"/>
  <c r="AH50" i="5"/>
  <c r="AI50" i="5" s="1"/>
  <c r="AJ50" i="5" s="1"/>
  <c r="AG51" i="5"/>
  <c r="AC50" i="5"/>
  <c r="AD49" i="5"/>
  <c r="AE49" i="5" s="1"/>
  <c r="AF49" i="5" s="1"/>
  <c r="D53" i="5"/>
  <c r="C54" i="5"/>
  <c r="O52" i="5"/>
  <c r="N53" i="5"/>
  <c r="Z50" i="5"/>
  <c r="AA50" i="5" s="1"/>
  <c r="AB50" i="5" s="1"/>
  <c r="Y51" i="5"/>
  <c r="P50" i="5"/>
  <c r="Q49" i="5"/>
  <c r="I59" i="5"/>
  <c r="J58" i="5"/>
  <c r="G50" i="5"/>
  <c r="H49" i="5"/>
  <c r="BS50" i="2"/>
  <c r="BT49" i="2"/>
  <c r="BU49" i="2" s="1"/>
  <c r="BV49" i="2" s="1"/>
  <c r="BK50" i="2"/>
  <c r="BL49" i="2"/>
  <c r="BM49" i="2" s="1"/>
  <c r="BN49" i="2" s="1"/>
  <c r="BG50" i="2"/>
  <c r="BH49" i="2"/>
  <c r="BI49" i="2" s="1"/>
  <c r="BJ49" i="2" s="1"/>
  <c r="BO50" i="2"/>
  <c r="BP49" i="2"/>
  <c r="BQ49" i="2" s="1"/>
  <c r="BR49" i="2" s="1"/>
  <c r="AR50" i="2"/>
  <c r="AS49" i="2"/>
  <c r="AT49" i="2" s="1"/>
  <c r="AU49" i="2" s="1"/>
  <c r="AZ50" i="2"/>
  <c r="BA49" i="2"/>
  <c r="BB49" i="2" s="1"/>
  <c r="BC49" i="2" s="1"/>
  <c r="AV50" i="2"/>
  <c r="AW49" i="2"/>
  <c r="AX49" i="2" s="1"/>
  <c r="AY49" i="2" s="1"/>
  <c r="AN50" i="2"/>
  <c r="AO49" i="2"/>
  <c r="AP49" i="2" s="1"/>
  <c r="AQ49" i="2" s="1"/>
  <c r="V50" i="2"/>
  <c r="W49" i="2"/>
  <c r="AC50" i="2"/>
  <c r="AD49" i="2"/>
  <c r="AE51" i="2"/>
  <c r="AF50" i="2"/>
  <c r="AG50" i="2"/>
  <c r="AH49" i="2"/>
  <c r="X55" i="2"/>
  <c r="Y54" i="2"/>
  <c r="AI50" i="2"/>
  <c r="AJ49" i="2"/>
  <c r="T91" i="2"/>
  <c r="U90" i="2"/>
  <c r="P51" i="5" l="1"/>
  <c r="Q50" i="5"/>
  <c r="BD51" i="5"/>
  <c r="BE50" i="5"/>
  <c r="BF50" i="5" s="1"/>
  <c r="BG50" i="5" s="1"/>
  <c r="O53" i="5"/>
  <c r="N54" i="5"/>
  <c r="H50" i="5"/>
  <c r="G51" i="5"/>
  <c r="T59" i="5"/>
  <c r="U58" i="5"/>
  <c r="R51" i="5"/>
  <c r="S50" i="5"/>
  <c r="AS50" i="5"/>
  <c r="AT50" i="5" s="1"/>
  <c r="AU50" i="5" s="1"/>
  <c r="AR51" i="5"/>
  <c r="AV52" i="5"/>
  <c r="AW51" i="5"/>
  <c r="AX51" i="5" s="1"/>
  <c r="AY51" i="5" s="1"/>
  <c r="D54" i="5"/>
  <c r="C55" i="5"/>
  <c r="I60" i="5"/>
  <c r="J59" i="5"/>
  <c r="F51" i="5"/>
  <c r="E52" i="5"/>
  <c r="BA55" i="5"/>
  <c r="BB55" i="5" s="1"/>
  <c r="BC55" i="5" s="1"/>
  <c r="AZ56" i="5"/>
  <c r="AC51" i="5"/>
  <c r="AD50" i="5"/>
  <c r="AE50" i="5" s="1"/>
  <c r="AF50" i="5" s="1"/>
  <c r="Z51" i="5"/>
  <c r="AA51" i="5" s="1"/>
  <c r="AB51" i="5" s="1"/>
  <c r="Y52" i="5"/>
  <c r="AH51" i="5"/>
  <c r="AI51" i="5" s="1"/>
  <c r="AJ51" i="5" s="1"/>
  <c r="AG52" i="5"/>
  <c r="AK51" i="5"/>
  <c r="AL50" i="5"/>
  <c r="AM50" i="5" s="1"/>
  <c r="AN50" i="5" s="1"/>
  <c r="BO51" i="2"/>
  <c r="BP50" i="2"/>
  <c r="BQ50" i="2" s="1"/>
  <c r="BR50" i="2" s="1"/>
  <c r="BK51" i="2"/>
  <c r="BL50" i="2"/>
  <c r="BM50" i="2" s="1"/>
  <c r="BN50" i="2" s="1"/>
  <c r="BG51" i="2"/>
  <c r="BH50" i="2"/>
  <c r="BI50" i="2" s="1"/>
  <c r="BJ50" i="2" s="1"/>
  <c r="BS51" i="2"/>
  <c r="BT50" i="2"/>
  <c r="BU50" i="2" s="1"/>
  <c r="BV50" i="2" s="1"/>
  <c r="AV51" i="2"/>
  <c r="AW50" i="2"/>
  <c r="AX50" i="2" s="1"/>
  <c r="AY50" i="2" s="1"/>
  <c r="AZ51" i="2"/>
  <c r="BA50" i="2"/>
  <c r="BB50" i="2" s="1"/>
  <c r="BC50" i="2" s="1"/>
  <c r="AR51" i="2"/>
  <c r="AS50" i="2"/>
  <c r="AT50" i="2" s="1"/>
  <c r="AU50" i="2" s="1"/>
  <c r="AN51" i="2"/>
  <c r="AO50" i="2"/>
  <c r="AP50" i="2" s="1"/>
  <c r="AQ50" i="2" s="1"/>
  <c r="AG51" i="2"/>
  <c r="AH50" i="2"/>
  <c r="T92" i="2"/>
  <c r="U91" i="2"/>
  <c r="AE52" i="2"/>
  <c r="AF51" i="2"/>
  <c r="AI51" i="2"/>
  <c r="AJ50" i="2"/>
  <c r="AC51" i="2"/>
  <c r="AD50" i="2"/>
  <c r="X56" i="2"/>
  <c r="Y55" i="2"/>
  <c r="V51" i="2"/>
  <c r="W50" i="2"/>
  <c r="BA56" i="5" l="1"/>
  <c r="BB56" i="5" s="1"/>
  <c r="BC56" i="5" s="1"/>
  <c r="AZ57" i="5"/>
  <c r="F52" i="5"/>
  <c r="E53" i="5"/>
  <c r="O54" i="5"/>
  <c r="N55" i="5"/>
  <c r="R52" i="5"/>
  <c r="S51" i="5"/>
  <c r="G52" i="5"/>
  <c r="H51" i="5"/>
  <c r="AW52" i="5"/>
  <c r="AX52" i="5" s="1"/>
  <c r="AY52" i="5" s="1"/>
  <c r="AV53" i="5"/>
  <c r="AH52" i="5"/>
  <c r="AI52" i="5" s="1"/>
  <c r="AJ52" i="5" s="1"/>
  <c r="AG53" i="5"/>
  <c r="Z52" i="5"/>
  <c r="AA52" i="5" s="1"/>
  <c r="AB52" i="5" s="1"/>
  <c r="Y53" i="5"/>
  <c r="I61" i="5"/>
  <c r="J60" i="5"/>
  <c r="D55" i="5"/>
  <c r="C56" i="5"/>
  <c r="AK52" i="5"/>
  <c r="AL51" i="5"/>
  <c r="AM51" i="5" s="1"/>
  <c r="AN51" i="5" s="1"/>
  <c r="AS51" i="5"/>
  <c r="AT51" i="5" s="1"/>
  <c r="AU51" i="5" s="1"/>
  <c r="AR52" i="5"/>
  <c r="BD52" i="5"/>
  <c r="BE51" i="5"/>
  <c r="BF51" i="5" s="1"/>
  <c r="BG51" i="5" s="1"/>
  <c r="AD51" i="5"/>
  <c r="AE51" i="5" s="1"/>
  <c r="AF51" i="5" s="1"/>
  <c r="AC52" i="5"/>
  <c r="U59" i="5"/>
  <c r="T60" i="5"/>
  <c r="P52" i="5"/>
  <c r="Q51" i="5"/>
  <c r="BK52" i="2"/>
  <c r="BL51" i="2"/>
  <c r="BM51" i="2" s="1"/>
  <c r="BN51" i="2" s="1"/>
  <c r="BS52" i="2"/>
  <c r="BT51" i="2"/>
  <c r="BU51" i="2" s="1"/>
  <c r="BV51" i="2" s="1"/>
  <c r="BG52" i="2"/>
  <c r="BH51" i="2"/>
  <c r="BI51" i="2" s="1"/>
  <c r="BJ51" i="2" s="1"/>
  <c r="BO52" i="2"/>
  <c r="BP51" i="2"/>
  <c r="BQ51" i="2" s="1"/>
  <c r="BR51" i="2" s="1"/>
  <c r="AR52" i="2"/>
  <c r="AS51" i="2"/>
  <c r="AT51" i="2" s="1"/>
  <c r="AU51" i="2" s="1"/>
  <c r="AZ52" i="2"/>
  <c r="BA51" i="2"/>
  <c r="BB51" i="2" s="1"/>
  <c r="BC51" i="2" s="1"/>
  <c r="AV52" i="2"/>
  <c r="AW51" i="2"/>
  <c r="AX51" i="2" s="1"/>
  <c r="AY51" i="2" s="1"/>
  <c r="AN52" i="2"/>
  <c r="AO51" i="2"/>
  <c r="AP51" i="2" s="1"/>
  <c r="AQ51" i="2" s="1"/>
  <c r="AI52" i="2"/>
  <c r="AJ51" i="2"/>
  <c r="V52" i="2"/>
  <c r="W51" i="2"/>
  <c r="AE53" i="2"/>
  <c r="AF52" i="2"/>
  <c r="X57" i="2"/>
  <c r="Y56" i="2"/>
  <c r="T93" i="2"/>
  <c r="U92" i="2"/>
  <c r="AC52" i="2"/>
  <c r="AD51" i="2"/>
  <c r="AG52" i="2"/>
  <c r="AH51" i="2"/>
  <c r="Z53" i="5" l="1"/>
  <c r="AA53" i="5" s="1"/>
  <c r="AB53" i="5" s="1"/>
  <c r="Y54" i="5"/>
  <c r="P53" i="5"/>
  <c r="Q52" i="5"/>
  <c r="T61" i="5"/>
  <c r="U60" i="5"/>
  <c r="O55" i="5"/>
  <c r="N56" i="5"/>
  <c r="AK53" i="5"/>
  <c r="AL52" i="5"/>
  <c r="AM52" i="5" s="1"/>
  <c r="AN52" i="5" s="1"/>
  <c r="D56" i="5"/>
  <c r="C57" i="5"/>
  <c r="AS52" i="5"/>
  <c r="AT52" i="5" s="1"/>
  <c r="AU52" i="5" s="1"/>
  <c r="AR53" i="5"/>
  <c r="S52" i="5"/>
  <c r="R53" i="5"/>
  <c r="AH53" i="5"/>
  <c r="AI53" i="5" s="1"/>
  <c r="AJ53" i="5" s="1"/>
  <c r="AG54" i="5"/>
  <c r="AD52" i="5"/>
  <c r="AE52" i="5" s="1"/>
  <c r="AF52" i="5" s="1"/>
  <c r="AC53" i="5"/>
  <c r="E54" i="5"/>
  <c r="F53" i="5"/>
  <c r="BA57" i="5"/>
  <c r="BB57" i="5" s="1"/>
  <c r="BC57" i="5" s="1"/>
  <c r="AZ58" i="5"/>
  <c r="AW53" i="5"/>
  <c r="AX53" i="5" s="1"/>
  <c r="AY53" i="5" s="1"/>
  <c r="AV54" i="5"/>
  <c r="BD53" i="5"/>
  <c r="BE52" i="5"/>
  <c r="BF52" i="5" s="1"/>
  <c r="BG52" i="5" s="1"/>
  <c r="J61" i="5"/>
  <c r="I62" i="5"/>
  <c r="G53" i="5"/>
  <c r="H52" i="5"/>
  <c r="BO53" i="2"/>
  <c r="BP52" i="2"/>
  <c r="BQ52" i="2" s="1"/>
  <c r="BR52" i="2" s="1"/>
  <c r="BS53" i="2"/>
  <c r="BT52" i="2"/>
  <c r="BU52" i="2" s="1"/>
  <c r="BV52" i="2" s="1"/>
  <c r="BG53" i="2"/>
  <c r="BH52" i="2"/>
  <c r="BI52" i="2" s="1"/>
  <c r="BJ52" i="2" s="1"/>
  <c r="BK53" i="2"/>
  <c r="BL52" i="2"/>
  <c r="BM52" i="2" s="1"/>
  <c r="BN52" i="2" s="1"/>
  <c r="AV53" i="2"/>
  <c r="AW52" i="2"/>
  <c r="AX52" i="2" s="1"/>
  <c r="AY52" i="2" s="1"/>
  <c r="AZ53" i="2"/>
  <c r="BA52" i="2"/>
  <c r="BB52" i="2" s="1"/>
  <c r="BC52" i="2" s="1"/>
  <c r="AR53" i="2"/>
  <c r="AS52" i="2"/>
  <c r="AT52" i="2" s="1"/>
  <c r="AU52" i="2" s="1"/>
  <c r="AN53" i="2"/>
  <c r="AO52" i="2"/>
  <c r="AP52" i="2" s="1"/>
  <c r="AQ52" i="2" s="1"/>
  <c r="AE54" i="2"/>
  <c r="AF53" i="2"/>
  <c r="T94" i="2"/>
  <c r="U93" i="2"/>
  <c r="X58" i="2"/>
  <c r="Y57" i="2"/>
  <c r="AG53" i="2"/>
  <c r="AH52" i="2"/>
  <c r="AC53" i="2"/>
  <c r="AD52" i="2"/>
  <c r="V53" i="2"/>
  <c r="W52" i="2"/>
  <c r="AI53" i="2"/>
  <c r="AJ52" i="2"/>
  <c r="O56" i="5" l="1"/>
  <c r="N57" i="5"/>
  <c r="E55" i="5"/>
  <c r="F54" i="5"/>
  <c r="U61" i="5"/>
  <c r="T62" i="5"/>
  <c r="Q53" i="5"/>
  <c r="P54" i="5"/>
  <c r="BA58" i="5"/>
  <c r="BB58" i="5" s="1"/>
  <c r="BC58" i="5" s="1"/>
  <c r="AZ59" i="5"/>
  <c r="AC54" i="5"/>
  <c r="AD53" i="5"/>
  <c r="AE53" i="5" s="1"/>
  <c r="AF53" i="5" s="1"/>
  <c r="AV55" i="5"/>
  <c r="AW54" i="5"/>
  <c r="AX54" i="5" s="1"/>
  <c r="AY54" i="5" s="1"/>
  <c r="AH54" i="5"/>
  <c r="AI54" i="5" s="1"/>
  <c r="AJ54" i="5" s="1"/>
  <c r="AG55" i="5"/>
  <c r="Z54" i="5"/>
  <c r="AA54" i="5" s="1"/>
  <c r="AB54" i="5" s="1"/>
  <c r="Y55" i="5"/>
  <c r="R54" i="5"/>
  <c r="S53" i="5"/>
  <c r="G54" i="5"/>
  <c r="H53" i="5"/>
  <c r="J62" i="5"/>
  <c r="I63" i="5"/>
  <c r="AS53" i="5"/>
  <c r="AT53" i="5" s="1"/>
  <c r="AU53" i="5" s="1"/>
  <c r="AR54" i="5"/>
  <c r="D57" i="5"/>
  <c r="C58" i="5"/>
  <c r="BD54" i="5"/>
  <c r="BE53" i="5"/>
  <c r="BF53" i="5" s="1"/>
  <c r="BG53" i="5" s="1"/>
  <c r="AL53" i="5"/>
  <c r="AM53" i="5" s="1"/>
  <c r="AN53" i="5" s="1"/>
  <c r="AK54" i="5"/>
  <c r="BK54" i="2"/>
  <c r="BL53" i="2"/>
  <c r="BM53" i="2" s="1"/>
  <c r="BN53" i="2" s="1"/>
  <c r="BG54" i="2"/>
  <c r="BH53" i="2"/>
  <c r="BI53" i="2" s="1"/>
  <c r="BJ53" i="2" s="1"/>
  <c r="BS54" i="2"/>
  <c r="BT53" i="2"/>
  <c r="BU53" i="2" s="1"/>
  <c r="BV53" i="2" s="1"/>
  <c r="BO54" i="2"/>
  <c r="BP53" i="2"/>
  <c r="BQ53" i="2" s="1"/>
  <c r="BR53" i="2" s="1"/>
  <c r="AR54" i="2"/>
  <c r="AS53" i="2"/>
  <c r="AT53" i="2" s="1"/>
  <c r="AU53" i="2" s="1"/>
  <c r="AZ54" i="2"/>
  <c r="BA53" i="2"/>
  <c r="BB53" i="2" s="1"/>
  <c r="BC53" i="2" s="1"/>
  <c r="AV54" i="2"/>
  <c r="AW53" i="2"/>
  <c r="AX53" i="2" s="1"/>
  <c r="AY53" i="2" s="1"/>
  <c r="AN54" i="2"/>
  <c r="AO53" i="2"/>
  <c r="AP53" i="2" s="1"/>
  <c r="AQ53" i="2" s="1"/>
  <c r="AG54" i="2"/>
  <c r="AH53" i="2"/>
  <c r="AI54" i="2"/>
  <c r="AJ53" i="2"/>
  <c r="X59" i="2"/>
  <c r="Y58" i="2"/>
  <c r="V54" i="2"/>
  <c r="W53" i="2"/>
  <c r="T95" i="2"/>
  <c r="U94" i="2"/>
  <c r="AC54" i="2"/>
  <c r="AD53" i="2"/>
  <c r="AE55" i="2"/>
  <c r="AF54" i="2"/>
  <c r="AK55" i="5" l="1"/>
  <c r="AL54" i="5"/>
  <c r="AM54" i="5" s="1"/>
  <c r="AN54" i="5" s="1"/>
  <c r="P55" i="5"/>
  <c r="Q54" i="5"/>
  <c r="U62" i="5"/>
  <c r="T63" i="5"/>
  <c r="AV56" i="5"/>
  <c r="AW55" i="5"/>
  <c r="AX55" i="5" s="1"/>
  <c r="AY55" i="5" s="1"/>
  <c r="D58" i="5"/>
  <c r="C59" i="5"/>
  <c r="R55" i="5"/>
  <c r="S54" i="5"/>
  <c r="AC55" i="5"/>
  <c r="AD54" i="5"/>
  <c r="AE54" i="5" s="1"/>
  <c r="AF54" i="5" s="1"/>
  <c r="F55" i="5"/>
  <c r="E56" i="5"/>
  <c r="AH55" i="5"/>
  <c r="AI55" i="5" s="1"/>
  <c r="AJ55" i="5" s="1"/>
  <c r="AG56" i="5"/>
  <c r="BE54" i="5"/>
  <c r="BF54" i="5" s="1"/>
  <c r="BG54" i="5" s="1"/>
  <c r="BD55" i="5"/>
  <c r="AS54" i="5"/>
  <c r="AT54" i="5" s="1"/>
  <c r="AU54" i="5" s="1"/>
  <c r="AR55" i="5"/>
  <c r="Z55" i="5"/>
  <c r="AA55" i="5" s="1"/>
  <c r="AB55" i="5" s="1"/>
  <c r="Y56" i="5"/>
  <c r="BA59" i="5"/>
  <c r="BB59" i="5" s="1"/>
  <c r="BC59" i="5" s="1"/>
  <c r="AZ60" i="5"/>
  <c r="O57" i="5"/>
  <c r="N58" i="5"/>
  <c r="J63" i="5"/>
  <c r="I64" i="5"/>
  <c r="H54" i="5"/>
  <c r="G55" i="5"/>
  <c r="BO55" i="2"/>
  <c r="BP54" i="2"/>
  <c r="BQ54" i="2" s="1"/>
  <c r="BR54" i="2" s="1"/>
  <c r="BS55" i="2"/>
  <c r="BT54" i="2"/>
  <c r="BU54" i="2" s="1"/>
  <c r="BV54" i="2" s="1"/>
  <c r="BG55" i="2"/>
  <c r="BH54" i="2"/>
  <c r="BI54" i="2" s="1"/>
  <c r="BJ54" i="2" s="1"/>
  <c r="BK55" i="2"/>
  <c r="BL54" i="2"/>
  <c r="BM54" i="2" s="1"/>
  <c r="BN54" i="2" s="1"/>
  <c r="AV55" i="2"/>
  <c r="AW54" i="2"/>
  <c r="AX54" i="2" s="1"/>
  <c r="AY54" i="2" s="1"/>
  <c r="AZ55" i="2"/>
  <c r="BA54" i="2"/>
  <c r="BB54" i="2" s="1"/>
  <c r="BC54" i="2" s="1"/>
  <c r="AR55" i="2"/>
  <c r="AS54" i="2"/>
  <c r="AT54" i="2" s="1"/>
  <c r="AU54" i="2" s="1"/>
  <c r="AN55" i="2"/>
  <c r="AO54" i="2"/>
  <c r="AP54" i="2" s="1"/>
  <c r="AQ54" i="2" s="1"/>
  <c r="V55" i="2"/>
  <c r="W54" i="2"/>
  <c r="AE56" i="2"/>
  <c r="AF55" i="2"/>
  <c r="X60" i="2"/>
  <c r="Y59" i="2"/>
  <c r="AC55" i="2"/>
  <c r="AD54" i="2"/>
  <c r="AI55" i="2"/>
  <c r="AJ54" i="2"/>
  <c r="T96" i="2"/>
  <c r="U95" i="2"/>
  <c r="AG55" i="2"/>
  <c r="AH54" i="2"/>
  <c r="H55" i="5" l="1"/>
  <c r="G56" i="5"/>
  <c r="F56" i="5"/>
  <c r="E57" i="5"/>
  <c r="AS55" i="5"/>
  <c r="AT55" i="5" s="1"/>
  <c r="AU55" i="5" s="1"/>
  <c r="AR56" i="5"/>
  <c r="U63" i="5"/>
  <c r="T64" i="5"/>
  <c r="R56" i="5"/>
  <c r="S55" i="5"/>
  <c r="P56" i="5"/>
  <c r="Q55" i="5"/>
  <c r="AW56" i="5"/>
  <c r="AX56" i="5" s="1"/>
  <c r="AY56" i="5" s="1"/>
  <c r="AV57" i="5"/>
  <c r="J64" i="5"/>
  <c r="I65" i="5"/>
  <c r="AD55" i="5"/>
  <c r="AE55" i="5" s="1"/>
  <c r="AF55" i="5" s="1"/>
  <c r="AC56" i="5"/>
  <c r="BD56" i="5"/>
  <c r="BE55" i="5"/>
  <c r="BF55" i="5" s="1"/>
  <c r="BG55" i="5" s="1"/>
  <c r="AH56" i="5"/>
  <c r="AI56" i="5" s="1"/>
  <c r="AJ56" i="5" s="1"/>
  <c r="AG57" i="5"/>
  <c r="D59" i="5"/>
  <c r="C60" i="5"/>
  <c r="Z56" i="5"/>
  <c r="AA56" i="5" s="1"/>
  <c r="AB56" i="5" s="1"/>
  <c r="Y57" i="5"/>
  <c r="O58" i="5"/>
  <c r="N59" i="5"/>
  <c r="BA60" i="5"/>
  <c r="BB60" i="5" s="1"/>
  <c r="BC60" i="5" s="1"/>
  <c r="AZ61" i="5"/>
  <c r="AK56" i="5"/>
  <c r="AL55" i="5"/>
  <c r="AM55" i="5" s="1"/>
  <c r="AN55" i="5" s="1"/>
  <c r="BK56" i="2"/>
  <c r="BL55" i="2"/>
  <c r="BM55" i="2" s="1"/>
  <c r="BN55" i="2" s="1"/>
  <c r="BG56" i="2"/>
  <c r="BH55" i="2"/>
  <c r="BI55" i="2" s="1"/>
  <c r="BJ55" i="2" s="1"/>
  <c r="BS56" i="2"/>
  <c r="BT55" i="2"/>
  <c r="BU55" i="2" s="1"/>
  <c r="BV55" i="2" s="1"/>
  <c r="BO56" i="2"/>
  <c r="BP55" i="2"/>
  <c r="BQ55" i="2" s="1"/>
  <c r="BR55" i="2" s="1"/>
  <c r="AZ56" i="2"/>
  <c r="BA55" i="2"/>
  <c r="BB55" i="2" s="1"/>
  <c r="BC55" i="2" s="1"/>
  <c r="AR56" i="2"/>
  <c r="AS55" i="2"/>
  <c r="AT55" i="2" s="1"/>
  <c r="AU55" i="2" s="1"/>
  <c r="AV56" i="2"/>
  <c r="AW55" i="2"/>
  <c r="AX55" i="2" s="1"/>
  <c r="AY55" i="2" s="1"/>
  <c r="AN56" i="2"/>
  <c r="AO55" i="2"/>
  <c r="AP55" i="2" s="1"/>
  <c r="AQ55" i="2" s="1"/>
  <c r="AG56" i="2"/>
  <c r="AH55" i="2"/>
  <c r="X61" i="2"/>
  <c r="Y60" i="2"/>
  <c r="T97" i="2"/>
  <c r="U96" i="2"/>
  <c r="AE57" i="2"/>
  <c r="AF56" i="2"/>
  <c r="AC56" i="2"/>
  <c r="AD55" i="2"/>
  <c r="AI56" i="2"/>
  <c r="AJ55" i="2"/>
  <c r="V56" i="2"/>
  <c r="W55" i="2"/>
  <c r="U64" i="5" l="1"/>
  <c r="T65" i="5"/>
  <c r="AV58" i="5"/>
  <c r="AW57" i="5"/>
  <c r="AX57" i="5" s="1"/>
  <c r="AY57" i="5" s="1"/>
  <c r="BD57" i="5"/>
  <c r="BE56" i="5"/>
  <c r="BF56" i="5" s="1"/>
  <c r="BG56" i="5" s="1"/>
  <c r="P57" i="5"/>
  <c r="Q56" i="5"/>
  <c r="D60" i="5"/>
  <c r="C61" i="5"/>
  <c r="AK57" i="5"/>
  <c r="AL56" i="5"/>
  <c r="AM56" i="5" s="1"/>
  <c r="AN56" i="5" s="1"/>
  <c r="BA61" i="5"/>
  <c r="BB61" i="5" s="1"/>
  <c r="BC61" i="5" s="1"/>
  <c r="AZ62" i="5"/>
  <c r="AS56" i="5"/>
  <c r="AT56" i="5" s="1"/>
  <c r="AU56" i="5" s="1"/>
  <c r="AR57" i="5"/>
  <c r="E58" i="5"/>
  <c r="F57" i="5"/>
  <c r="Z57" i="5"/>
  <c r="AA57" i="5" s="1"/>
  <c r="AB57" i="5" s="1"/>
  <c r="Y58" i="5"/>
  <c r="AD56" i="5"/>
  <c r="AE56" i="5" s="1"/>
  <c r="AF56" i="5" s="1"/>
  <c r="AC57" i="5"/>
  <c r="G57" i="5"/>
  <c r="H56" i="5"/>
  <c r="J65" i="5"/>
  <c r="I66" i="5"/>
  <c r="AH57" i="5"/>
  <c r="AI57" i="5" s="1"/>
  <c r="AJ57" i="5" s="1"/>
  <c r="AG58" i="5"/>
  <c r="O59" i="5"/>
  <c r="N60" i="5"/>
  <c r="R57" i="5"/>
  <c r="S56" i="5"/>
  <c r="BO57" i="2"/>
  <c r="BP56" i="2"/>
  <c r="BQ56" i="2" s="1"/>
  <c r="BR56" i="2" s="1"/>
  <c r="BS57" i="2"/>
  <c r="BT56" i="2"/>
  <c r="BU56" i="2" s="1"/>
  <c r="BV56" i="2" s="1"/>
  <c r="BG57" i="2"/>
  <c r="BH56" i="2"/>
  <c r="BI56" i="2" s="1"/>
  <c r="BJ56" i="2" s="1"/>
  <c r="BK57" i="2"/>
  <c r="BL56" i="2"/>
  <c r="BM56" i="2" s="1"/>
  <c r="BN56" i="2" s="1"/>
  <c r="AV57" i="2"/>
  <c r="AW56" i="2"/>
  <c r="AX56" i="2" s="1"/>
  <c r="AY56" i="2" s="1"/>
  <c r="AR57" i="2"/>
  <c r="AS56" i="2"/>
  <c r="AT56" i="2" s="1"/>
  <c r="AU56" i="2" s="1"/>
  <c r="AZ57" i="2"/>
  <c r="BA56" i="2"/>
  <c r="BB56" i="2" s="1"/>
  <c r="BC56" i="2" s="1"/>
  <c r="AN57" i="2"/>
  <c r="AO56" i="2"/>
  <c r="AP56" i="2" s="1"/>
  <c r="AQ56" i="2" s="1"/>
  <c r="AE58" i="2"/>
  <c r="AF57" i="2"/>
  <c r="V57" i="2"/>
  <c r="W56" i="2"/>
  <c r="T98" i="2"/>
  <c r="U97" i="2"/>
  <c r="AI57" i="2"/>
  <c r="AJ56" i="2"/>
  <c r="X62" i="2"/>
  <c r="Y61" i="2"/>
  <c r="AC57" i="2"/>
  <c r="AD56" i="2"/>
  <c r="AG57" i="2"/>
  <c r="AH56" i="2"/>
  <c r="G58" i="5" l="1"/>
  <c r="H57" i="5"/>
  <c r="O60" i="5"/>
  <c r="N61" i="5"/>
  <c r="BA62" i="5"/>
  <c r="BB62" i="5" s="1"/>
  <c r="BC62" i="5" s="1"/>
  <c r="AZ63" i="5"/>
  <c r="BD58" i="5"/>
  <c r="BE57" i="5"/>
  <c r="BF57" i="5" s="1"/>
  <c r="BG57" i="5" s="1"/>
  <c r="Z58" i="5"/>
  <c r="AA58" i="5" s="1"/>
  <c r="AB58" i="5" s="1"/>
  <c r="Y59" i="5"/>
  <c r="AS57" i="5"/>
  <c r="AT57" i="5" s="1"/>
  <c r="AU57" i="5" s="1"/>
  <c r="AR58" i="5"/>
  <c r="R58" i="5"/>
  <c r="S57" i="5"/>
  <c r="P58" i="5"/>
  <c r="Q57" i="5"/>
  <c r="AC58" i="5"/>
  <c r="AD57" i="5"/>
  <c r="AE57" i="5" s="1"/>
  <c r="AF57" i="5" s="1"/>
  <c r="J66" i="5"/>
  <c r="I67" i="5"/>
  <c r="D61" i="5"/>
  <c r="C62" i="5"/>
  <c r="U65" i="5"/>
  <c r="T66" i="5"/>
  <c r="AH58" i="5"/>
  <c r="AI58" i="5" s="1"/>
  <c r="AJ58" i="5" s="1"/>
  <c r="AG59" i="5"/>
  <c r="AK58" i="5"/>
  <c r="AL57" i="5"/>
  <c r="AM57" i="5" s="1"/>
  <c r="AN57" i="5" s="1"/>
  <c r="AV59" i="5"/>
  <c r="AW58" i="5"/>
  <c r="AX58" i="5" s="1"/>
  <c r="AY58" i="5" s="1"/>
  <c r="E59" i="5"/>
  <c r="F58" i="5"/>
  <c r="BK58" i="2"/>
  <c r="BL57" i="2"/>
  <c r="BM57" i="2" s="1"/>
  <c r="BN57" i="2" s="1"/>
  <c r="BS58" i="2"/>
  <c r="BT57" i="2"/>
  <c r="BU57" i="2" s="1"/>
  <c r="BV57" i="2" s="1"/>
  <c r="BG58" i="2"/>
  <c r="BH57" i="2"/>
  <c r="BI57" i="2" s="1"/>
  <c r="BJ57" i="2" s="1"/>
  <c r="BO58" i="2"/>
  <c r="BP57" i="2"/>
  <c r="BQ57" i="2" s="1"/>
  <c r="BR57" i="2" s="1"/>
  <c r="AR58" i="2"/>
  <c r="AS57" i="2"/>
  <c r="AT57" i="2" s="1"/>
  <c r="AU57" i="2" s="1"/>
  <c r="AZ58" i="2"/>
  <c r="BA57" i="2"/>
  <c r="BB57" i="2" s="1"/>
  <c r="BC57" i="2" s="1"/>
  <c r="AV58" i="2"/>
  <c r="AW57" i="2"/>
  <c r="AX57" i="2" s="1"/>
  <c r="AY57" i="2" s="1"/>
  <c r="AN58" i="2"/>
  <c r="AO57" i="2"/>
  <c r="AP57" i="2" s="1"/>
  <c r="AQ57" i="2" s="1"/>
  <c r="AI58" i="2"/>
  <c r="AJ57" i="2"/>
  <c r="AG58" i="2"/>
  <c r="AH57" i="2"/>
  <c r="T99" i="2"/>
  <c r="U98" i="2"/>
  <c r="AC58" i="2"/>
  <c r="AD57" i="2"/>
  <c r="V58" i="2"/>
  <c r="W57" i="2"/>
  <c r="X63" i="2"/>
  <c r="Y62" i="2"/>
  <c r="AE59" i="2"/>
  <c r="AF58" i="2"/>
  <c r="U66" i="5" l="1"/>
  <c r="T67" i="5"/>
  <c r="F59" i="5"/>
  <c r="E60" i="5"/>
  <c r="BE58" i="5"/>
  <c r="BF58" i="5" s="1"/>
  <c r="BG58" i="5" s="1"/>
  <c r="BD59" i="5"/>
  <c r="BA63" i="5"/>
  <c r="BB63" i="5" s="1"/>
  <c r="BC63" i="5" s="1"/>
  <c r="AZ64" i="5"/>
  <c r="AV60" i="5"/>
  <c r="AW59" i="5"/>
  <c r="AX59" i="5" s="1"/>
  <c r="AY59" i="5" s="1"/>
  <c r="R59" i="5"/>
  <c r="S58" i="5"/>
  <c r="J67" i="5"/>
  <c r="I68" i="5"/>
  <c r="P59" i="5"/>
  <c r="Q58" i="5"/>
  <c r="D62" i="5"/>
  <c r="C63" i="5"/>
  <c r="O61" i="5"/>
  <c r="N62" i="5"/>
  <c r="Z59" i="5"/>
  <c r="AA59" i="5" s="1"/>
  <c r="AB59" i="5" s="1"/>
  <c r="Y60" i="5"/>
  <c r="AS58" i="5"/>
  <c r="AT58" i="5" s="1"/>
  <c r="AU58" i="5" s="1"/>
  <c r="AR59" i="5"/>
  <c r="AK59" i="5"/>
  <c r="AL58" i="5"/>
  <c r="AM58" i="5" s="1"/>
  <c r="AN58" i="5" s="1"/>
  <c r="AH59" i="5"/>
  <c r="AI59" i="5" s="1"/>
  <c r="AJ59" i="5" s="1"/>
  <c r="AG60" i="5"/>
  <c r="AC59" i="5"/>
  <c r="AD58" i="5"/>
  <c r="AE58" i="5" s="1"/>
  <c r="AF58" i="5" s="1"/>
  <c r="H58" i="5"/>
  <c r="G59" i="5"/>
  <c r="BG59" i="2"/>
  <c r="BH58" i="2"/>
  <c r="BI58" i="2" s="1"/>
  <c r="BJ58" i="2" s="1"/>
  <c r="BS59" i="2"/>
  <c r="BT58" i="2"/>
  <c r="BU58" i="2" s="1"/>
  <c r="BV58" i="2" s="1"/>
  <c r="BO59" i="2"/>
  <c r="BP58" i="2"/>
  <c r="BQ58" i="2" s="1"/>
  <c r="BR58" i="2" s="1"/>
  <c r="BK59" i="2"/>
  <c r="BL58" i="2"/>
  <c r="BM58" i="2" s="1"/>
  <c r="BN58" i="2" s="1"/>
  <c r="AZ59" i="2"/>
  <c r="BA58" i="2"/>
  <c r="BB58" i="2" s="1"/>
  <c r="BC58" i="2" s="1"/>
  <c r="AV59" i="2"/>
  <c r="AW58" i="2"/>
  <c r="AX58" i="2" s="1"/>
  <c r="AY58" i="2" s="1"/>
  <c r="AR59" i="2"/>
  <c r="AS58" i="2"/>
  <c r="AT58" i="2" s="1"/>
  <c r="AU58" i="2" s="1"/>
  <c r="AN59" i="2"/>
  <c r="AO58" i="2"/>
  <c r="AP58" i="2" s="1"/>
  <c r="AQ58" i="2" s="1"/>
  <c r="AC59" i="2"/>
  <c r="AD58" i="2"/>
  <c r="AE60" i="2"/>
  <c r="AF59" i="2"/>
  <c r="T100" i="2"/>
  <c r="U99" i="2"/>
  <c r="X64" i="2"/>
  <c r="Y63" i="2"/>
  <c r="AG59" i="2"/>
  <c r="AH58" i="2"/>
  <c r="V59" i="2"/>
  <c r="W58" i="2"/>
  <c r="AI59" i="2"/>
  <c r="AJ58" i="2"/>
  <c r="AS59" i="5" l="1"/>
  <c r="AT59" i="5" s="1"/>
  <c r="AU59" i="5" s="1"/>
  <c r="AR60" i="5"/>
  <c r="Z60" i="5"/>
  <c r="AA60" i="5" s="1"/>
  <c r="AB60" i="5" s="1"/>
  <c r="Y61" i="5"/>
  <c r="AD59" i="5"/>
  <c r="AE59" i="5" s="1"/>
  <c r="AF59" i="5" s="1"/>
  <c r="AC60" i="5"/>
  <c r="R60" i="5"/>
  <c r="S59" i="5"/>
  <c r="G60" i="5"/>
  <c r="H59" i="5"/>
  <c r="BA64" i="5"/>
  <c r="BB64" i="5" s="1"/>
  <c r="BC64" i="5" s="1"/>
  <c r="AZ65" i="5"/>
  <c r="P60" i="5"/>
  <c r="Q59" i="5"/>
  <c r="J68" i="5"/>
  <c r="I69" i="5"/>
  <c r="AH60" i="5"/>
  <c r="AI60" i="5" s="1"/>
  <c r="AJ60" i="5" s="1"/>
  <c r="AG61" i="5"/>
  <c r="E61" i="5"/>
  <c r="F60" i="5"/>
  <c r="D63" i="5"/>
  <c r="C64" i="5"/>
  <c r="U67" i="5"/>
  <c r="T68" i="5"/>
  <c r="BD60" i="5"/>
  <c r="BE59" i="5"/>
  <c r="BF59" i="5" s="1"/>
  <c r="BG59" i="5" s="1"/>
  <c r="O62" i="5"/>
  <c r="N63" i="5"/>
  <c r="AK60" i="5"/>
  <c r="AL59" i="5"/>
  <c r="AM59" i="5" s="1"/>
  <c r="AN59" i="5" s="1"/>
  <c r="AW60" i="5"/>
  <c r="AX60" i="5" s="1"/>
  <c r="AY60" i="5" s="1"/>
  <c r="AV61" i="5"/>
  <c r="BK60" i="2"/>
  <c r="BL59" i="2"/>
  <c r="BM59" i="2" s="1"/>
  <c r="BN59" i="2" s="1"/>
  <c r="BO60" i="2"/>
  <c r="BP59" i="2"/>
  <c r="BQ59" i="2" s="1"/>
  <c r="BR59" i="2" s="1"/>
  <c r="BS60" i="2"/>
  <c r="BT59" i="2"/>
  <c r="BU59" i="2" s="1"/>
  <c r="BV59" i="2" s="1"/>
  <c r="BG60" i="2"/>
  <c r="BH59" i="2"/>
  <c r="BI59" i="2" s="1"/>
  <c r="BJ59" i="2" s="1"/>
  <c r="AV60" i="2"/>
  <c r="AW59" i="2"/>
  <c r="AX59" i="2" s="1"/>
  <c r="AY59" i="2" s="1"/>
  <c r="AR60" i="2"/>
  <c r="AS59" i="2"/>
  <c r="AT59" i="2" s="1"/>
  <c r="AU59" i="2" s="1"/>
  <c r="AZ60" i="2"/>
  <c r="BA59" i="2"/>
  <c r="BB59" i="2" s="1"/>
  <c r="BC59" i="2" s="1"/>
  <c r="AN60" i="2"/>
  <c r="AO59" i="2"/>
  <c r="AP59" i="2" s="1"/>
  <c r="AQ59" i="2" s="1"/>
  <c r="AI60" i="2"/>
  <c r="AJ59" i="2"/>
  <c r="V60" i="2"/>
  <c r="W59" i="2"/>
  <c r="X65" i="2"/>
  <c r="Y64" i="2"/>
  <c r="T101" i="2"/>
  <c r="U100" i="2"/>
  <c r="AE61" i="2"/>
  <c r="AF60" i="2"/>
  <c r="AG60" i="2"/>
  <c r="AH59" i="2"/>
  <c r="AC60" i="2"/>
  <c r="AD59" i="2"/>
  <c r="AV62" i="5" l="1"/>
  <c r="AW61" i="5"/>
  <c r="AX61" i="5" s="1"/>
  <c r="AY61" i="5" s="1"/>
  <c r="U68" i="5"/>
  <c r="T69" i="5"/>
  <c r="R61" i="5"/>
  <c r="S60" i="5"/>
  <c r="E62" i="5"/>
  <c r="F61" i="5"/>
  <c r="J69" i="5"/>
  <c r="I70" i="5"/>
  <c r="AD60" i="5"/>
  <c r="AE60" i="5" s="1"/>
  <c r="AF60" i="5" s="1"/>
  <c r="AC61" i="5"/>
  <c r="AK61" i="5"/>
  <c r="AL60" i="5"/>
  <c r="AM60" i="5" s="1"/>
  <c r="AN60" i="5" s="1"/>
  <c r="P61" i="5"/>
  <c r="Q60" i="5"/>
  <c r="O63" i="5"/>
  <c r="N64" i="5"/>
  <c r="Z61" i="5"/>
  <c r="AA61" i="5" s="1"/>
  <c r="AB61" i="5" s="1"/>
  <c r="Y62" i="5"/>
  <c r="AH61" i="5"/>
  <c r="AI61" i="5" s="1"/>
  <c r="AJ61" i="5" s="1"/>
  <c r="AG62" i="5"/>
  <c r="AS60" i="5"/>
  <c r="AT60" i="5" s="1"/>
  <c r="AU60" i="5" s="1"/>
  <c r="AR61" i="5"/>
  <c r="D64" i="5"/>
  <c r="C65" i="5"/>
  <c r="BA65" i="5"/>
  <c r="BB65" i="5" s="1"/>
  <c r="BC65" i="5" s="1"/>
  <c r="AZ66" i="5"/>
  <c r="BD61" i="5"/>
  <c r="BE60" i="5"/>
  <c r="BF60" i="5" s="1"/>
  <c r="BG60" i="5" s="1"/>
  <c r="G61" i="5"/>
  <c r="H60" i="5"/>
  <c r="BG61" i="2"/>
  <c r="BH60" i="2"/>
  <c r="BI60" i="2" s="1"/>
  <c r="BJ60" i="2" s="1"/>
  <c r="BO61" i="2"/>
  <c r="BP60" i="2"/>
  <c r="BQ60" i="2" s="1"/>
  <c r="BR60" i="2" s="1"/>
  <c r="BS61" i="2"/>
  <c r="BT60" i="2"/>
  <c r="BU60" i="2" s="1"/>
  <c r="BV60" i="2" s="1"/>
  <c r="BK61" i="2"/>
  <c r="BL60" i="2"/>
  <c r="BM60" i="2" s="1"/>
  <c r="BN60" i="2" s="1"/>
  <c r="AZ61" i="2"/>
  <c r="BA60" i="2"/>
  <c r="BB60" i="2" s="1"/>
  <c r="BC60" i="2" s="1"/>
  <c r="AR61" i="2"/>
  <c r="AS60" i="2"/>
  <c r="AT60" i="2" s="1"/>
  <c r="AU60" i="2" s="1"/>
  <c r="AV61" i="2"/>
  <c r="AW60" i="2"/>
  <c r="AX60" i="2" s="1"/>
  <c r="AY60" i="2" s="1"/>
  <c r="AN61" i="2"/>
  <c r="AO60" i="2"/>
  <c r="AP60" i="2" s="1"/>
  <c r="AQ60" i="2" s="1"/>
  <c r="T102" i="2"/>
  <c r="U101" i="2"/>
  <c r="AC61" i="2"/>
  <c r="AD60" i="2"/>
  <c r="X66" i="2"/>
  <c r="Y65" i="2"/>
  <c r="AG61" i="2"/>
  <c r="AH60" i="2"/>
  <c r="V61" i="2"/>
  <c r="W60" i="2"/>
  <c r="AE62" i="2"/>
  <c r="AF61" i="2"/>
  <c r="AI61" i="2"/>
  <c r="AJ60" i="2"/>
  <c r="AS61" i="5" l="1"/>
  <c r="AT61" i="5" s="1"/>
  <c r="AU61" i="5" s="1"/>
  <c r="AR62" i="5"/>
  <c r="BD62" i="5"/>
  <c r="BE61" i="5"/>
  <c r="BF61" i="5" s="1"/>
  <c r="BG61" i="5" s="1"/>
  <c r="R62" i="5"/>
  <c r="S61" i="5"/>
  <c r="BA66" i="5"/>
  <c r="BB66" i="5" s="1"/>
  <c r="BC66" i="5" s="1"/>
  <c r="AZ67" i="5"/>
  <c r="H61" i="5"/>
  <c r="G62" i="5"/>
  <c r="P62" i="5"/>
  <c r="Q61" i="5"/>
  <c r="AH62" i="5"/>
  <c r="AI62" i="5" s="1"/>
  <c r="AJ62" i="5" s="1"/>
  <c r="AG63" i="5"/>
  <c r="AL61" i="5"/>
  <c r="AM61" i="5" s="1"/>
  <c r="AN61" i="5" s="1"/>
  <c r="AK62" i="5"/>
  <c r="AC62" i="5"/>
  <c r="AD61" i="5"/>
  <c r="AE61" i="5" s="1"/>
  <c r="AF61" i="5" s="1"/>
  <c r="D65" i="5"/>
  <c r="C66" i="5"/>
  <c r="O64" i="5"/>
  <c r="N65" i="5"/>
  <c r="J70" i="5"/>
  <c r="I71" i="5"/>
  <c r="E63" i="5"/>
  <c r="F62" i="5"/>
  <c r="Z62" i="5"/>
  <c r="AA62" i="5" s="1"/>
  <c r="AB62" i="5" s="1"/>
  <c r="Y63" i="5"/>
  <c r="U69" i="5"/>
  <c r="T70" i="5"/>
  <c r="AV63" i="5"/>
  <c r="AW62" i="5"/>
  <c r="AX62" i="5" s="1"/>
  <c r="AY62" i="5" s="1"/>
  <c r="BK62" i="2"/>
  <c r="BL61" i="2"/>
  <c r="BM61" i="2" s="1"/>
  <c r="BN61" i="2" s="1"/>
  <c r="BS62" i="2"/>
  <c r="BT61" i="2"/>
  <c r="BU61" i="2" s="1"/>
  <c r="BV61" i="2" s="1"/>
  <c r="BO62" i="2"/>
  <c r="BP61" i="2"/>
  <c r="BQ61" i="2" s="1"/>
  <c r="BR61" i="2" s="1"/>
  <c r="BG62" i="2"/>
  <c r="BH61" i="2"/>
  <c r="BI61" i="2" s="1"/>
  <c r="BJ61" i="2" s="1"/>
  <c r="AR62" i="2"/>
  <c r="AS61" i="2"/>
  <c r="AT61" i="2" s="1"/>
  <c r="AU61" i="2" s="1"/>
  <c r="AV62" i="2"/>
  <c r="AW61" i="2"/>
  <c r="AX61" i="2" s="1"/>
  <c r="AY61" i="2" s="1"/>
  <c r="AZ62" i="2"/>
  <c r="BA61" i="2"/>
  <c r="BB61" i="2" s="1"/>
  <c r="BC61" i="2" s="1"/>
  <c r="AN62" i="2"/>
  <c r="AO61" i="2"/>
  <c r="AP61" i="2" s="1"/>
  <c r="AQ61" i="2" s="1"/>
  <c r="AI62" i="2"/>
  <c r="AJ61" i="2"/>
  <c r="AG62" i="2"/>
  <c r="AH61" i="2"/>
  <c r="X67" i="2"/>
  <c r="Y66" i="2"/>
  <c r="AE63" i="2"/>
  <c r="AF62" i="2"/>
  <c r="AC62" i="2"/>
  <c r="AD61" i="2"/>
  <c r="V62" i="2"/>
  <c r="W61" i="2"/>
  <c r="T103" i="2"/>
  <c r="U102" i="2"/>
  <c r="BA67" i="5" l="1"/>
  <c r="BB67" i="5" s="1"/>
  <c r="BC67" i="5" s="1"/>
  <c r="AZ68" i="5"/>
  <c r="O65" i="5"/>
  <c r="N66" i="5"/>
  <c r="R63" i="5"/>
  <c r="S62" i="5"/>
  <c r="P63" i="5"/>
  <c r="Q62" i="5"/>
  <c r="BE62" i="5"/>
  <c r="BF62" i="5" s="1"/>
  <c r="BG62" i="5" s="1"/>
  <c r="BD63" i="5"/>
  <c r="J71" i="5"/>
  <c r="I72" i="5"/>
  <c r="AW63" i="5"/>
  <c r="AX63" i="5" s="1"/>
  <c r="AY63" i="5" s="1"/>
  <c r="AV64" i="5"/>
  <c r="AH63" i="5"/>
  <c r="AI63" i="5" s="1"/>
  <c r="AJ63" i="5" s="1"/>
  <c r="AG64" i="5"/>
  <c r="D66" i="5"/>
  <c r="C67" i="5"/>
  <c r="H62" i="5"/>
  <c r="G63" i="5"/>
  <c r="AS62" i="5"/>
  <c r="AT62" i="5" s="1"/>
  <c r="AU62" i="5" s="1"/>
  <c r="AR63" i="5"/>
  <c r="AL62" i="5"/>
  <c r="AM62" i="5" s="1"/>
  <c r="AN62" i="5" s="1"/>
  <c r="AK63" i="5"/>
  <c r="U70" i="5"/>
  <c r="T71" i="5"/>
  <c r="Z63" i="5"/>
  <c r="AA63" i="5" s="1"/>
  <c r="AB63" i="5" s="1"/>
  <c r="Y64" i="5"/>
  <c r="E64" i="5"/>
  <c r="F63" i="5"/>
  <c r="AD62" i="5"/>
  <c r="AE62" i="5" s="1"/>
  <c r="AF62" i="5" s="1"/>
  <c r="AC63" i="5"/>
  <c r="BS63" i="2"/>
  <c r="BT62" i="2"/>
  <c r="BU62" i="2" s="1"/>
  <c r="BV62" i="2" s="1"/>
  <c r="BG63" i="2"/>
  <c r="BH62" i="2"/>
  <c r="BI62" i="2" s="1"/>
  <c r="BJ62" i="2" s="1"/>
  <c r="BO63" i="2"/>
  <c r="BP62" i="2"/>
  <c r="BQ62" i="2" s="1"/>
  <c r="BR62" i="2" s="1"/>
  <c r="BK63" i="2"/>
  <c r="BL62" i="2"/>
  <c r="BM62" i="2" s="1"/>
  <c r="BN62" i="2" s="1"/>
  <c r="AZ63" i="2"/>
  <c r="BA62" i="2"/>
  <c r="BB62" i="2" s="1"/>
  <c r="BC62" i="2" s="1"/>
  <c r="AV63" i="2"/>
  <c r="AW62" i="2"/>
  <c r="AX62" i="2" s="1"/>
  <c r="AY62" i="2" s="1"/>
  <c r="AR63" i="2"/>
  <c r="AS62" i="2"/>
  <c r="AT62" i="2" s="1"/>
  <c r="AU62" i="2" s="1"/>
  <c r="AN63" i="2"/>
  <c r="AO62" i="2"/>
  <c r="AP62" i="2" s="1"/>
  <c r="AQ62" i="2" s="1"/>
  <c r="AE64" i="2"/>
  <c r="AF63" i="2"/>
  <c r="T104" i="2"/>
  <c r="U103" i="2"/>
  <c r="X68" i="2"/>
  <c r="Y67" i="2"/>
  <c r="V63" i="2"/>
  <c r="W62" i="2"/>
  <c r="AG63" i="2"/>
  <c r="AH62" i="2"/>
  <c r="AC63" i="2"/>
  <c r="AD62" i="2"/>
  <c r="AI63" i="2"/>
  <c r="AJ62" i="2"/>
  <c r="AK64" i="5" l="1"/>
  <c r="AL63" i="5"/>
  <c r="AM63" i="5" s="1"/>
  <c r="AN63" i="5" s="1"/>
  <c r="AD63" i="5"/>
  <c r="AE63" i="5" s="1"/>
  <c r="AF63" i="5" s="1"/>
  <c r="AC64" i="5"/>
  <c r="Q63" i="5"/>
  <c r="P64" i="5"/>
  <c r="R64" i="5"/>
  <c r="S63" i="5"/>
  <c r="J72" i="5"/>
  <c r="I73" i="5"/>
  <c r="AW64" i="5"/>
  <c r="AX64" i="5" s="1"/>
  <c r="AY64" i="5" s="1"/>
  <c r="AV65" i="5"/>
  <c r="Z64" i="5"/>
  <c r="AA64" i="5" s="1"/>
  <c r="AB64" i="5" s="1"/>
  <c r="Y65" i="5"/>
  <c r="O66" i="5"/>
  <c r="N67" i="5"/>
  <c r="U71" i="5"/>
  <c r="T72" i="5"/>
  <c r="D67" i="5"/>
  <c r="C68" i="5"/>
  <c r="BE63" i="5"/>
  <c r="BF63" i="5" s="1"/>
  <c r="BG63" i="5" s="1"/>
  <c r="BD64" i="5"/>
  <c r="BA68" i="5"/>
  <c r="BB68" i="5" s="1"/>
  <c r="BC68" i="5" s="1"/>
  <c r="AZ69" i="5"/>
  <c r="AH64" i="5"/>
  <c r="AI64" i="5" s="1"/>
  <c r="AJ64" i="5" s="1"/>
  <c r="AG65" i="5"/>
  <c r="AS63" i="5"/>
  <c r="AT63" i="5" s="1"/>
  <c r="AU63" i="5" s="1"/>
  <c r="AR64" i="5"/>
  <c r="F64" i="5"/>
  <c r="E65" i="5"/>
  <c r="G64" i="5"/>
  <c r="H63" i="5"/>
  <c r="BK64" i="2"/>
  <c r="BL63" i="2"/>
  <c r="BM63" i="2" s="1"/>
  <c r="BN63" i="2" s="1"/>
  <c r="BO64" i="2"/>
  <c r="BP63" i="2"/>
  <c r="BQ63" i="2" s="1"/>
  <c r="BR63" i="2" s="1"/>
  <c r="BG64" i="2"/>
  <c r="BH63" i="2"/>
  <c r="BI63" i="2" s="1"/>
  <c r="BJ63" i="2" s="1"/>
  <c r="BS64" i="2"/>
  <c r="BT63" i="2"/>
  <c r="BU63" i="2" s="1"/>
  <c r="BV63" i="2" s="1"/>
  <c r="AZ64" i="2"/>
  <c r="BA63" i="2"/>
  <c r="BB63" i="2" s="1"/>
  <c r="BC63" i="2" s="1"/>
  <c r="AR64" i="2"/>
  <c r="AS63" i="2"/>
  <c r="AT63" i="2" s="1"/>
  <c r="AU63" i="2" s="1"/>
  <c r="AV64" i="2"/>
  <c r="AW63" i="2"/>
  <c r="AX63" i="2" s="1"/>
  <c r="AY63" i="2" s="1"/>
  <c r="AN64" i="2"/>
  <c r="AO63" i="2"/>
  <c r="AP63" i="2" s="1"/>
  <c r="AQ63" i="2" s="1"/>
  <c r="V64" i="2"/>
  <c r="W63" i="2"/>
  <c r="AI64" i="2"/>
  <c r="AJ63" i="2"/>
  <c r="X69" i="2"/>
  <c r="Y68" i="2"/>
  <c r="AC64" i="2"/>
  <c r="AD63" i="2"/>
  <c r="T105" i="2"/>
  <c r="U104" i="2"/>
  <c r="AG64" i="2"/>
  <c r="AH63" i="2"/>
  <c r="AE65" i="2"/>
  <c r="AF64" i="2"/>
  <c r="BA69" i="5" l="1"/>
  <c r="BB69" i="5" s="1"/>
  <c r="BC69" i="5" s="1"/>
  <c r="AZ70" i="5"/>
  <c r="F65" i="5"/>
  <c r="E66" i="5"/>
  <c r="Q64" i="5"/>
  <c r="P65" i="5"/>
  <c r="AS64" i="5"/>
  <c r="AT64" i="5" s="1"/>
  <c r="AU64" i="5" s="1"/>
  <c r="AR65" i="5"/>
  <c r="Z65" i="5"/>
  <c r="AA65" i="5" s="1"/>
  <c r="AB65" i="5" s="1"/>
  <c r="Y66" i="5"/>
  <c r="AV66" i="5"/>
  <c r="AW65" i="5"/>
  <c r="AX65" i="5" s="1"/>
  <c r="AY65" i="5" s="1"/>
  <c r="AC65" i="5"/>
  <c r="AD64" i="5"/>
  <c r="AE64" i="5" s="1"/>
  <c r="AF64" i="5" s="1"/>
  <c r="AH65" i="5"/>
  <c r="AI65" i="5" s="1"/>
  <c r="AJ65" i="5" s="1"/>
  <c r="AG66" i="5"/>
  <c r="U72" i="5"/>
  <c r="T73" i="5"/>
  <c r="J73" i="5"/>
  <c r="I74" i="5"/>
  <c r="O67" i="5"/>
  <c r="N68" i="5"/>
  <c r="G65" i="5"/>
  <c r="H64" i="5"/>
  <c r="S64" i="5"/>
  <c r="R65" i="5"/>
  <c r="BD65" i="5"/>
  <c r="BE64" i="5"/>
  <c r="BF64" i="5" s="1"/>
  <c r="BG64" i="5" s="1"/>
  <c r="D68" i="5"/>
  <c r="C69" i="5"/>
  <c r="AK65" i="5"/>
  <c r="AL64" i="5"/>
  <c r="AM64" i="5" s="1"/>
  <c r="AN64" i="5" s="1"/>
  <c r="BS65" i="2"/>
  <c r="BT64" i="2"/>
  <c r="BU64" i="2" s="1"/>
  <c r="BV64" i="2" s="1"/>
  <c r="BG65" i="2"/>
  <c r="BH64" i="2"/>
  <c r="BI64" i="2" s="1"/>
  <c r="BJ64" i="2" s="1"/>
  <c r="BO65" i="2"/>
  <c r="BP64" i="2"/>
  <c r="BQ64" i="2" s="1"/>
  <c r="BR64" i="2" s="1"/>
  <c r="BK65" i="2"/>
  <c r="BL64" i="2"/>
  <c r="BM64" i="2" s="1"/>
  <c r="BN64" i="2" s="1"/>
  <c r="AV65" i="2"/>
  <c r="AW64" i="2"/>
  <c r="AX64" i="2" s="1"/>
  <c r="AY64" i="2" s="1"/>
  <c r="AR65" i="2"/>
  <c r="AS64" i="2"/>
  <c r="AT64" i="2" s="1"/>
  <c r="AU64" i="2" s="1"/>
  <c r="AZ65" i="2"/>
  <c r="BA64" i="2"/>
  <c r="BB64" i="2" s="1"/>
  <c r="BC64" i="2" s="1"/>
  <c r="AN65" i="2"/>
  <c r="AO64" i="2"/>
  <c r="AP64" i="2" s="1"/>
  <c r="AQ64" i="2" s="1"/>
  <c r="AC65" i="2"/>
  <c r="AD64" i="2"/>
  <c r="AE66" i="2"/>
  <c r="AF65" i="2"/>
  <c r="X70" i="2"/>
  <c r="Y69" i="2"/>
  <c r="AG65" i="2"/>
  <c r="AH64" i="2"/>
  <c r="AI65" i="2"/>
  <c r="AJ64" i="2"/>
  <c r="T106" i="2"/>
  <c r="U105" i="2"/>
  <c r="V65" i="2"/>
  <c r="W64" i="2"/>
  <c r="D69" i="5" l="1"/>
  <c r="C70" i="5"/>
  <c r="P66" i="5"/>
  <c r="Q65" i="5"/>
  <c r="BD66" i="5"/>
  <c r="BE65" i="5"/>
  <c r="BF65" i="5" s="1"/>
  <c r="BG65" i="5" s="1"/>
  <c r="AV67" i="5"/>
  <c r="AW66" i="5"/>
  <c r="AX66" i="5" s="1"/>
  <c r="AY66" i="5" s="1"/>
  <c r="AH66" i="5"/>
  <c r="AI66" i="5" s="1"/>
  <c r="AJ66" i="5" s="1"/>
  <c r="AG67" i="5"/>
  <c r="AC66" i="5"/>
  <c r="AD65" i="5"/>
  <c r="AE65" i="5" s="1"/>
  <c r="AF65" i="5" s="1"/>
  <c r="J74" i="5"/>
  <c r="I75" i="5"/>
  <c r="E67" i="5"/>
  <c r="F66" i="5"/>
  <c r="S65" i="5"/>
  <c r="R66" i="5"/>
  <c r="U73" i="5"/>
  <c r="T74" i="5"/>
  <c r="Z66" i="5"/>
  <c r="AA66" i="5" s="1"/>
  <c r="AB66" i="5" s="1"/>
  <c r="Y67" i="5"/>
  <c r="BA70" i="5"/>
  <c r="BB70" i="5" s="1"/>
  <c r="BC70" i="5" s="1"/>
  <c r="AZ71" i="5"/>
  <c r="AS65" i="5"/>
  <c r="AT65" i="5" s="1"/>
  <c r="AU65" i="5" s="1"/>
  <c r="AR66" i="5"/>
  <c r="AL65" i="5"/>
  <c r="AM65" i="5" s="1"/>
  <c r="AN65" i="5" s="1"/>
  <c r="AK66" i="5"/>
  <c r="H65" i="5"/>
  <c r="G66" i="5"/>
  <c r="O68" i="5"/>
  <c r="N69" i="5"/>
  <c r="BK66" i="2"/>
  <c r="BL65" i="2"/>
  <c r="BM65" i="2" s="1"/>
  <c r="BN65" i="2" s="1"/>
  <c r="BO66" i="2"/>
  <c r="BP65" i="2"/>
  <c r="BQ65" i="2" s="1"/>
  <c r="BR65" i="2" s="1"/>
  <c r="BG66" i="2"/>
  <c r="BH65" i="2"/>
  <c r="BI65" i="2" s="1"/>
  <c r="BJ65" i="2" s="1"/>
  <c r="BS66" i="2"/>
  <c r="BT65" i="2"/>
  <c r="BU65" i="2" s="1"/>
  <c r="BV65" i="2" s="1"/>
  <c r="AR66" i="2"/>
  <c r="AS65" i="2"/>
  <c r="AT65" i="2" s="1"/>
  <c r="AU65" i="2" s="1"/>
  <c r="AZ66" i="2"/>
  <c r="BA65" i="2"/>
  <c r="BB65" i="2" s="1"/>
  <c r="BC65" i="2" s="1"/>
  <c r="AV66" i="2"/>
  <c r="AW65" i="2"/>
  <c r="AX65" i="2" s="1"/>
  <c r="AY65" i="2" s="1"/>
  <c r="AN66" i="2"/>
  <c r="AO65" i="2"/>
  <c r="AP65" i="2" s="1"/>
  <c r="AQ65" i="2" s="1"/>
  <c r="AG66" i="2"/>
  <c r="AH65" i="2"/>
  <c r="V66" i="2"/>
  <c r="W65" i="2"/>
  <c r="X71" i="2"/>
  <c r="Y70" i="2"/>
  <c r="T107" i="2"/>
  <c r="U106" i="2"/>
  <c r="AE67" i="2"/>
  <c r="AF66" i="2"/>
  <c r="AI66" i="2"/>
  <c r="AJ65" i="2"/>
  <c r="AC66" i="2"/>
  <c r="AD65" i="2"/>
  <c r="O69" i="5" l="1"/>
  <c r="N70" i="5"/>
  <c r="E68" i="5"/>
  <c r="F67" i="5"/>
  <c r="BE66" i="5"/>
  <c r="BF66" i="5" s="1"/>
  <c r="BG66" i="5" s="1"/>
  <c r="BD67" i="5"/>
  <c r="AD66" i="5"/>
  <c r="AE66" i="5" s="1"/>
  <c r="AF66" i="5" s="1"/>
  <c r="AC67" i="5"/>
  <c r="P67" i="5"/>
  <c r="Q66" i="5"/>
  <c r="BA71" i="5"/>
  <c r="BB71" i="5" s="1"/>
  <c r="BC71" i="5" s="1"/>
  <c r="AZ72" i="5"/>
  <c r="AW67" i="5"/>
  <c r="AX67" i="5" s="1"/>
  <c r="AY67" i="5" s="1"/>
  <c r="AV68" i="5"/>
  <c r="Z67" i="5"/>
  <c r="AA67" i="5" s="1"/>
  <c r="AB67" i="5" s="1"/>
  <c r="Y68" i="5"/>
  <c r="R67" i="5"/>
  <c r="S66" i="5"/>
  <c r="AH67" i="5"/>
  <c r="AI67" i="5" s="1"/>
  <c r="AJ67" i="5" s="1"/>
  <c r="AG68" i="5"/>
  <c r="D70" i="5"/>
  <c r="C71" i="5"/>
  <c r="H66" i="5"/>
  <c r="G67" i="5"/>
  <c r="J75" i="5"/>
  <c r="I76" i="5"/>
  <c r="AL66" i="5"/>
  <c r="AM66" i="5" s="1"/>
  <c r="AN66" i="5" s="1"/>
  <c r="AK67" i="5"/>
  <c r="U74" i="5"/>
  <c r="T75" i="5"/>
  <c r="AS66" i="5"/>
  <c r="AT66" i="5" s="1"/>
  <c r="AU66" i="5" s="1"/>
  <c r="AR67" i="5"/>
  <c r="BS67" i="2"/>
  <c r="BT66" i="2"/>
  <c r="BU66" i="2" s="1"/>
  <c r="BV66" i="2" s="1"/>
  <c r="BO67" i="2"/>
  <c r="BP66" i="2"/>
  <c r="BQ66" i="2" s="1"/>
  <c r="BR66" i="2" s="1"/>
  <c r="BG67" i="2"/>
  <c r="BH66" i="2"/>
  <c r="BI66" i="2" s="1"/>
  <c r="BJ66" i="2" s="1"/>
  <c r="BK67" i="2"/>
  <c r="BL66" i="2"/>
  <c r="BM66" i="2" s="1"/>
  <c r="BN66" i="2" s="1"/>
  <c r="AV67" i="2"/>
  <c r="AW66" i="2"/>
  <c r="AX66" i="2" s="1"/>
  <c r="AY66" i="2" s="1"/>
  <c r="AZ67" i="2"/>
  <c r="BA66" i="2"/>
  <c r="BB66" i="2" s="1"/>
  <c r="BC66" i="2" s="1"/>
  <c r="AR67" i="2"/>
  <c r="AS66" i="2"/>
  <c r="AT66" i="2" s="1"/>
  <c r="AU66" i="2" s="1"/>
  <c r="AN67" i="2"/>
  <c r="AO66" i="2"/>
  <c r="AP66" i="2" s="1"/>
  <c r="AQ66" i="2" s="1"/>
  <c r="T108" i="2"/>
  <c r="U107" i="2"/>
  <c r="AC67" i="2"/>
  <c r="AD66" i="2"/>
  <c r="X72" i="2"/>
  <c r="Y71" i="2"/>
  <c r="AI67" i="2"/>
  <c r="AJ66" i="2"/>
  <c r="V67" i="2"/>
  <c r="W66" i="2"/>
  <c r="AE68" i="2"/>
  <c r="AF67" i="2"/>
  <c r="AG67" i="2"/>
  <c r="AH66" i="2"/>
  <c r="G68" i="5" l="1"/>
  <c r="H67" i="5"/>
  <c r="AD67" i="5"/>
  <c r="AE67" i="5" s="1"/>
  <c r="AF67" i="5" s="1"/>
  <c r="AC68" i="5"/>
  <c r="D71" i="5"/>
  <c r="C72" i="5"/>
  <c r="AH68" i="5"/>
  <c r="AI68" i="5" s="1"/>
  <c r="AJ68" i="5" s="1"/>
  <c r="AG69" i="5"/>
  <c r="AS67" i="5"/>
  <c r="AT67" i="5" s="1"/>
  <c r="AU67" i="5" s="1"/>
  <c r="AR68" i="5"/>
  <c r="Z68" i="5"/>
  <c r="AA68" i="5" s="1"/>
  <c r="AB68" i="5" s="1"/>
  <c r="Y69" i="5"/>
  <c r="U75" i="5"/>
  <c r="T76" i="5"/>
  <c r="BE67" i="5"/>
  <c r="BF67" i="5" s="1"/>
  <c r="BG67" i="5" s="1"/>
  <c r="BD68" i="5"/>
  <c r="BA72" i="5"/>
  <c r="BB72" i="5" s="1"/>
  <c r="BC72" i="5" s="1"/>
  <c r="AZ73" i="5"/>
  <c r="J76" i="5"/>
  <c r="I77" i="5"/>
  <c r="O70" i="5"/>
  <c r="N71" i="5"/>
  <c r="AW68" i="5"/>
  <c r="AX68" i="5" s="1"/>
  <c r="AY68" i="5" s="1"/>
  <c r="AV69" i="5"/>
  <c r="AK68" i="5"/>
  <c r="AL67" i="5"/>
  <c r="AM67" i="5" s="1"/>
  <c r="AN67" i="5" s="1"/>
  <c r="F68" i="5"/>
  <c r="E69" i="5"/>
  <c r="R68" i="5"/>
  <c r="S67" i="5"/>
  <c r="Q67" i="5"/>
  <c r="P68" i="5"/>
  <c r="BK68" i="2"/>
  <c r="BL67" i="2"/>
  <c r="BM67" i="2" s="1"/>
  <c r="BN67" i="2" s="1"/>
  <c r="BG68" i="2"/>
  <c r="BH67" i="2"/>
  <c r="BI67" i="2" s="1"/>
  <c r="BJ67" i="2" s="1"/>
  <c r="BO68" i="2"/>
  <c r="BP67" i="2"/>
  <c r="BQ67" i="2" s="1"/>
  <c r="BR67" i="2" s="1"/>
  <c r="BS68" i="2"/>
  <c r="BT67" i="2"/>
  <c r="BU67" i="2" s="1"/>
  <c r="BV67" i="2" s="1"/>
  <c r="AR68" i="2"/>
  <c r="AS67" i="2"/>
  <c r="AT67" i="2" s="1"/>
  <c r="AU67" i="2" s="1"/>
  <c r="AZ68" i="2"/>
  <c r="BA67" i="2"/>
  <c r="BB67" i="2" s="1"/>
  <c r="BC67" i="2" s="1"/>
  <c r="AV68" i="2"/>
  <c r="AW67" i="2"/>
  <c r="AX67" i="2" s="1"/>
  <c r="AY67" i="2" s="1"/>
  <c r="AN68" i="2"/>
  <c r="AO67" i="2"/>
  <c r="AP67" i="2" s="1"/>
  <c r="AQ67" i="2" s="1"/>
  <c r="AI68" i="2"/>
  <c r="AJ67" i="2"/>
  <c r="AG68" i="2"/>
  <c r="AH67" i="2"/>
  <c r="X73" i="2"/>
  <c r="Y72" i="2"/>
  <c r="AE69" i="2"/>
  <c r="AF68" i="2"/>
  <c r="AC68" i="2"/>
  <c r="AD67" i="2"/>
  <c r="V68" i="2"/>
  <c r="W67" i="2"/>
  <c r="T109" i="2"/>
  <c r="U108" i="2"/>
  <c r="BD69" i="5" l="1"/>
  <c r="BE68" i="5"/>
  <c r="BF68" i="5" s="1"/>
  <c r="BG68" i="5" s="1"/>
  <c r="U76" i="5"/>
  <c r="T77" i="5"/>
  <c r="J77" i="5"/>
  <c r="I78" i="5"/>
  <c r="AV70" i="5"/>
  <c r="AW69" i="5"/>
  <c r="AX69" i="5" s="1"/>
  <c r="AY69" i="5" s="1"/>
  <c r="AH69" i="5"/>
  <c r="AI69" i="5" s="1"/>
  <c r="AJ69" i="5" s="1"/>
  <c r="AG70" i="5"/>
  <c r="D72" i="5"/>
  <c r="C73" i="5"/>
  <c r="F69" i="5"/>
  <c r="E70" i="5"/>
  <c r="AC69" i="5"/>
  <c r="AD68" i="5"/>
  <c r="AE68" i="5" s="1"/>
  <c r="AF68" i="5" s="1"/>
  <c r="BA73" i="5"/>
  <c r="BB73" i="5" s="1"/>
  <c r="BC73" i="5" s="1"/>
  <c r="AZ74" i="5"/>
  <c r="AS68" i="5"/>
  <c r="AT68" i="5" s="1"/>
  <c r="AU68" i="5" s="1"/>
  <c r="AR69" i="5"/>
  <c r="Q68" i="5"/>
  <c r="P69" i="5"/>
  <c r="O71" i="5"/>
  <c r="N72" i="5"/>
  <c r="S68" i="5"/>
  <c r="R69" i="5"/>
  <c r="Z69" i="5"/>
  <c r="AA69" i="5" s="1"/>
  <c r="AB69" i="5" s="1"/>
  <c r="Y70" i="5"/>
  <c r="AK69" i="5"/>
  <c r="AL68" i="5"/>
  <c r="AM68" i="5" s="1"/>
  <c r="AN68" i="5" s="1"/>
  <c r="G69" i="5"/>
  <c r="H68" i="5"/>
  <c r="BS69" i="2"/>
  <c r="BT68" i="2"/>
  <c r="BU68" i="2" s="1"/>
  <c r="BV68" i="2" s="1"/>
  <c r="BG69" i="2"/>
  <c r="BH68" i="2"/>
  <c r="BI68" i="2" s="1"/>
  <c r="BJ68" i="2" s="1"/>
  <c r="BO69" i="2"/>
  <c r="BP68" i="2"/>
  <c r="BQ68" i="2" s="1"/>
  <c r="BR68" i="2" s="1"/>
  <c r="BK69" i="2"/>
  <c r="BL68" i="2"/>
  <c r="BM68" i="2" s="1"/>
  <c r="BN68" i="2" s="1"/>
  <c r="AZ69" i="2"/>
  <c r="BA68" i="2"/>
  <c r="BB68" i="2" s="1"/>
  <c r="BC68" i="2" s="1"/>
  <c r="AV69" i="2"/>
  <c r="AW68" i="2"/>
  <c r="AX68" i="2" s="1"/>
  <c r="AY68" i="2" s="1"/>
  <c r="AR69" i="2"/>
  <c r="AS68" i="2"/>
  <c r="AT68" i="2" s="1"/>
  <c r="AU68" i="2" s="1"/>
  <c r="AN69" i="2"/>
  <c r="AO68" i="2"/>
  <c r="AP68" i="2" s="1"/>
  <c r="AQ68" i="2" s="1"/>
  <c r="AE70" i="2"/>
  <c r="AF69" i="2"/>
  <c r="T110" i="2"/>
  <c r="U109" i="2"/>
  <c r="X74" i="2"/>
  <c r="Y73" i="2"/>
  <c r="V69" i="2"/>
  <c r="W68" i="2"/>
  <c r="AG69" i="2"/>
  <c r="AH68" i="2"/>
  <c r="AC69" i="2"/>
  <c r="AD68" i="2"/>
  <c r="AI69" i="2"/>
  <c r="AJ68" i="2"/>
  <c r="J78" i="5" l="1"/>
  <c r="I79" i="5"/>
  <c r="AS69" i="5"/>
  <c r="AT69" i="5" s="1"/>
  <c r="AU69" i="5" s="1"/>
  <c r="AR70" i="5"/>
  <c r="O72" i="5"/>
  <c r="N73" i="5"/>
  <c r="H69" i="5"/>
  <c r="G70" i="5"/>
  <c r="AV71" i="5"/>
  <c r="AW70" i="5"/>
  <c r="AX70" i="5" s="1"/>
  <c r="AY70" i="5" s="1"/>
  <c r="E71" i="5"/>
  <c r="F70" i="5"/>
  <c r="Z70" i="5"/>
  <c r="AA70" i="5" s="1"/>
  <c r="AB70" i="5" s="1"/>
  <c r="Y71" i="5"/>
  <c r="U77" i="5"/>
  <c r="T78" i="5"/>
  <c r="S69" i="5"/>
  <c r="R70" i="5"/>
  <c r="BA74" i="5"/>
  <c r="BB74" i="5" s="1"/>
  <c r="BC74" i="5" s="1"/>
  <c r="AZ75" i="5"/>
  <c r="AH70" i="5"/>
  <c r="AI70" i="5" s="1"/>
  <c r="AJ70" i="5" s="1"/>
  <c r="AG71" i="5"/>
  <c r="AC70" i="5"/>
  <c r="AD69" i="5"/>
  <c r="AE69" i="5" s="1"/>
  <c r="AF69" i="5" s="1"/>
  <c r="P70" i="5"/>
  <c r="Q69" i="5"/>
  <c r="AL69" i="5"/>
  <c r="AM69" i="5" s="1"/>
  <c r="AN69" i="5" s="1"/>
  <c r="AK70" i="5"/>
  <c r="D73" i="5"/>
  <c r="C74" i="5"/>
  <c r="BD70" i="5"/>
  <c r="BE69" i="5"/>
  <c r="BF69" i="5" s="1"/>
  <c r="BG69" i="5" s="1"/>
  <c r="BK70" i="2"/>
  <c r="BL69" i="2"/>
  <c r="BM69" i="2" s="1"/>
  <c r="BN69" i="2" s="1"/>
  <c r="BO70" i="2"/>
  <c r="BP69" i="2"/>
  <c r="BQ69" i="2" s="1"/>
  <c r="BR69" i="2" s="1"/>
  <c r="BG70" i="2"/>
  <c r="BH69" i="2"/>
  <c r="BI69" i="2" s="1"/>
  <c r="BJ69" i="2" s="1"/>
  <c r="BS70" i="2"/>
  <c r="BT69" i="2"/>
  <c r="BU69" i="2" s="1"/>
  <c r="BV69" i="2" s="1"/>
  <c r="AR70" i="2"/>
  <c r="AS69" i="2"/>
  <c r="AT69" i="2" s="1"/>
  <c r="AU69" i="2" s="1"/>
  <c r="AV70" i="2"/>
  <c r="AW69" i="2"/>
  <c r="AX69" i="2" s="1"/>
  <c r="AY69" i="2" s="1"/>
  <c r="AZ70" i="2"/>
  <c r="BA69" i="2"/>
  <c r="BB69" i="2" s="1"/>
  <c r="BC69" i="2" s="1"/>
  <c r="AN70" i="2"/>
  <c r="AO69" i="2"/>
  <c r="AP69" i="2" s="1"/>
  <c r="AQ69" i="2" s="1"/>
  <c r="V70" i="2"/>
  <c r="W69" i="2"/>
  <c r="AI70" i="2"/>
  <c r="AJ69" i="2"/>
  <c r="X75" i="2"/>
  <c r="Y74" i="2"/>
  <c r="AC70" i="2"/>
  <c r="AD69" i="2"/>
  <c r="T111" i="2"/>
  <c r="U110" i="2"/>
  <c r="AG70" i="2"/>
  <c r="AH69" i="2"/>
  <c r="AE71" i="2"/>
  <c r="AF70" i="2"/>
  <c r="T79" i="5" l="1"/>
  <c r="U78" i="5"/>
  <c r="AD70" i="5"/>
  <c r="AE70" i="5" s="1"/>
  <c r="AF70" i="5" s="1"/>
  <c r="AC71" i="5"/>
  <c r="D74" i="5"/>
  <c r="C75" i="5"/>
  <c r="BA75" i="5"/>
  <c r="BB75" i="5" s="1"/>
  <c r="BC75" i="5" s="1"/>
  <c r="AZ76" i="5"/>
  <c r="H70" i="5"/>
  <c r="G71" i="5"/>
  <c r="AH71" i="5"/>
  <c r="AI71" i="5" s="1"/>
  <c r="AJ71" i="5" s="1"/>
  <c r="AG72" i="5"/>
  <c r="O73" i="5"/>
  <c r="N74" i="5"/>
  <c r="AL70" i="5"/>
  <c r="AM70" i="5" s="1"/>
  <c r="AN70" i="5" s="1"/>
  <c r="AK71" i="5"/>
  <c r="AS70" i="5"/>
  <c r="AT70" i="5" s="1"/>
  <c r="AU70" i="5" s="1"/>
  <c r="AR71" i="5"/>
  <c r="BE70" i="5"/>
  <c r="BF70" i="5" s="1"/>
  <c r="BG70" i="5" s="1"/>
  <c r="BD71" i="5"/>
  <c r="Z71" i="5"/>
  <c r="AA71" i="5" s="1"/>
  <c r="AB71" i="5" s="1"/>
  <c r="Y72" i="5"/>
  <c r="E72" i="5"/>
  <c r="F71" i="5"/>
  <c r="R71" i="5"/>
  <c r="S70" i="5"/>
  <c r="I80" i="5"/>
  <c r="J79" i="5"/>
  <c r="P71" i="5"/>
  <c r="Q70" i="5"/>
  <c r="AW71" i="5"/>
  <c r="AX71" i="5" s="1"/>
  <c r="AY71" i="5" s="1"/>
  <c r="AV72" i="5"/>
  <c r="BS71" i="2"/>
  <c r="BT70" i="2"/>
  <c r="BU70" i="2" s="1"/>
  <c r="BV70" i="2" s="1"/>
  <c r="BG71" i="2"/>
  <c r="BH70" i="2"/>
  <c r="BI70" i="2" s="1"/>
  <c r="BJ70" i="2" s="1"/>
  <c r="BO71" i="2"/>
  <c r="BP70" i="2"/>
  <c r="BQ70" i="2" s="1"/>
  <c r="BR70" i="2" s="1"/>
  <c r="BK71" i="2"/>
  <c r="BL70" i="2"/>
  <c r="BM70" i="2" s="1"/>
  <c r="BN70" i="2" s="1"/>
  <c r="AZ71" i="2"/>
  <c r="BA70" i="2"/>
  <c r="BB70" i="2" s="1"/>
  <c r="BC70" i="2" s="1"/>
  <c r="AV71" i="2"/>
  <c r="AW70" i="2"/>
  <c r="AX70" i="2" s="1"/>
  <c r="AY70" i="2" s="1"/>
  <c r="AR71" i="2"/>
  <c r="AS70" i="2"/>
  <c r="AT70" i="2" s="1"/>
  <c r="AU70" i="2" s="1"/>
  <c r="AN71" i="2"/>
  <c r="AO70" i="2"/>
  <c r="AP70" i="2" s="1"/>
  <c r="AQ70" i="2" s="1"/>
  <c r="AC71" i="2"/>
  <c r="AD70" i="2"/>
  <c r="AE72" i="2"/>
  <c r="AF71" i="2"/>
  <c r="X76" i="2"/>
  <c r="Y75" i="2"/>
  <c r="AG71" i="2"/>
  <c r="AH70" i="2"/>
  <c r="AI71" i="2"/>
  <c r="AJ70" i="2"/>
  <c r="T112" i="2"/>
  <c r="U111" i="2"/>
  <c r="V71" i="2"/>
  <c r="W70" i="2"/>
  <c r="F72" i="5" l="1"/>
  <c r="E73" i="5"/>
  <c r="Z72" i="5"/>
  <c r="AA72" i="5" s="1"/>
  <c r="AB72" i="5" s="1"/>
  <c r="Y73" i="5"/>
  <c r="Q71" i="5"/>
  <c r="P72" i="5"/>
  <c r="BE71" i="5"/>
  <c r="BF71" i="5" s="1"/>
  <c r="BG71" i="5" s="1"/>
  <c r="BD72" i="5"/>
  <c r="I81" i="5"/>
  <c r="J80" i="5"/>
  <c r="AW72" i="5"/>
  <c r="AX72" i="5" s="1"/>
  <c r="AY72" i="5" s="1"/>
  <c r="AV73" i="5"/>
  <c r="BA76" i="5"/>
  <c r="BB76" i="5" s="1"/>
  <c r="BC76" i="5" s="1"/>
  <c r="AZ77" i="5"/>
  <c r="O74" i="5"/>
  <c r="N75" i="5"/>
  <c r="AD71" i="5"/>
  <c r="AE71" i="5" s="1"/>
  <c r="AF71" i="5" s="1"/>
  <c r="AC72" i="5"/>
  <c r="AS71" i="5"/>
  <c r="AT71" i="5" s="1"/>
  <c r="AU71" i="5" s="1"/>
  <c r="AR72" i="5"/>
  <c r="G72" i="5"/>
  <c r="H71" i="5"/>
  <c r="AK72" i="5"/>
  <c r="AL71" i="5"/>
  <c r="AM71" i="5" s="1"/>
  <c r="AN71" i="5" s="1"/>
  <c r="D75" i="5"/>
  <c r="C76" i="5"/>
  <c r="AH72" i="5"/>
  <c r="AI72" i="5" s="1"/>
  <c r="AJ72" i="5" s="1"/>
  <c r="AG73" i="5"/>
  <c r="R72" i="5"/>
  <c r="S71" i="5"/>
  <c r="T80" i="5"/>
  <c r="U79" i="5"/>
  <c r="BO72" i="2"/>
  <c r="BP71" i="2"/>
  <c r="BQ71" i="2" s="1"/>
  <c r="BR71" i="2" s="1"/>
  <c r="BG72" i="2"/>
  <c r="BH71" i="2"/>
  <c r="BI71" i="2" s="1"/>
  <c r="BJ71" i="2" s="1"/>
  <c r="BK72" i="2"/>
  <c r="BL71" i="2"/>
  <c r="BM71" i="2" s="1"/>
  <c r="BN71" i="2" s="1"/>
  <c r="BS72" i="2"/>
  <c r="BT71" i="2"/>
  <c r="BU71" i="2" s="1"/>
  <c r="BV71" i="2" s="1"/>
  <c r="AR72" i="2"/>
  <c r="AS71" i="2"/>
  <c r="AT71" i="2" s="1"/>
  <c r="AU71" i="2" s="1"/>
  <c r="AZ72" i="2"/>
  <c r="BA71" i="2"/>
  <c r="BB71" i="2" s="1"/>
  <c r="BC71" i="2" s="1"/>
  <c r="AV72" i="2"/>
  <c r="AW71" i="2"/>
  <c r="AX71" i="2" s="1"/>
  <c r="AY71" i="2" s="1"/>
  <c r="AN72" i="2"/>
  <c r="AO71" i="2"/>
  <c r="AP71" i="2" s="1"/>
  <c r="AQ71" i="2" s="1"/>
  <c r="AG72" i="2"/>
  <c r="AH71" i="2"/>
  <c r="V72" i="2"/>
  <c r="W71" i="2"/>
  <c r="X77" i="2"/>
  <c r="Y76" i="2"/>
  <c r="T113" i="2"/>
  <c r="U112" i="2"/>
  <c r="AE73" i="2"/>
  <c r="AF72" i="2"/>
  <c r="AI72" i="2"/>
  <c r="AJ71" i="2"/>
  <c r="AC72" i="2"/>
  <c r="AD71" i="2"/>
  <c r="O75" i="5" l="1"/>
  <c r="N76" i="5"/>
  <c r="T81" i="5"/>
  <c r="U80" i="5"/>
  <c r="S72" i="5"/>
  <c r="R73" i="5"/>
  <c r="AS72" i="5"/>
  <c r="AT72" i="5" s="1"/>
  <c r="AU72" i="5" s="1"/>
  <c r="AR73" i="5"/>
  <c r="BD73" i="5"/>
  <c r="BE72" i="5"/>
  <c r="BF72" i="5" s="1"/>
  <c r="BG72" i="5" s="1"/>
  <c r="AK73" i="5"/>
  <c r="AL72" i="5"/>
  <c r="AM72" i="5" s="1"/>
  <c r="AN72" i="5" s="1"/>
  <c r="Q72" i="5"/>
  <c r="P73" i="5"/>
  <c r="AV74" i="5"/>
  <c r="AW73" i="5"/>
  <c r="AX73" i="5" s="1"/>
  <c r="AY73" i="5" s="1"/>
  <c r="AC73" i="5"/>
  <c r="AD72" i="5"/>
  <c r="AE72" i="5" s="1"/>
  <c r="AF72" i="5" s="1"/>
  <c r="F73" i="5"/>
  <c r="E74" i="5"/>
  <c r="BA77" i="5"/>
  <c r="BB77" i="5" s="1"/>
  <c r="BC77" i="5" s="1"/>
  <c r="AZ78" i="5"/>
  <c r="G73" i="5"/>
  <c r="H72" i="5"/>
  <c r="AH73" i="5"/>
  <c r="AI73" i="5" s="1"/>
  <c r="AJ73" i="5" s="1"/>
  <c r="AG74" i="5"/>
  <c r="Z73" i="5"/>
  <c r="AA73" i="5" s="1"/>
  <c r="AB73" i="5" s="1"/>
  <c r="Y74" i="5"/>
  <c r="D76" i="5"/>
  <c r="C77" i="5"/>
  <c r="I82" i="5"/>
  <c r="J81" i="5"/>
  <c r="BS73" i="2"/>
  <c r="BT72" i="2"/>
  <c r="BU72" i="2" s="1"/>
  <c r="BV72" i="2" s="1"/>
  <c r="BK73" i="2"/>
  <c r="BL72" i="2"/>
  <c r="BM72" i="2" s="1"/>
  <c r="BN72" i="2" s="1"/>
  <c r="BG73" i="2"/>
  <c r="BH72" i="2"/>
  <c r="BI72" i="2" s="1"/>
  <c r="BJ72" i="2" s="1"/>
  <c r="BO73" i="2"/>
  <c r="BP72" i="2"/>
  <c r="BQ72" i="2" s="1"/>
  <c r="BR72" i="2" s="1"/>
  <c r="AZ73" i="2"/>
  <c r="BA72" i="2"/>
  <c r="BB72" i="2" s="1"/>
  <c r="BC72" i="2" s="1"/>
  <c r="AV73" i="2"/>
  <c r="AW72" i="2"/>
  <c r="AX72" i="2" s="1"/>
  <c r="AY72" i="2" s="1"/>
  <c r="AR73" i="2"/>
  <c r="AS72" i="2"/>
  <c r="AT72" i="2" s="1"/>
  <c r="AU72" i="2" s="1"/>
  <c r="AN73" i="2"/>
  <c r="AO72" i="2"/>
  <c r="AP72" i="2" s="1"/>
  <c r="AQ72" i="2" s="1"/>
  <c r="T114" i="2"/>
  <c r="U113" i="2"/>
  <c r="AC73" i="2"/>
  <c r="AD72" i="2"/>
  <c r="X78" i="2"/>
  <c r="Y77" i="2"/>
  <c r="AI73" i="2"/>
  <c r="AJ72" i="2"/>
  <c r="V73" i="2"/>
  <c r="W72" i="2"/>
  <c r="AE74" i="2"/>
  <c r="AF73" i="2"/>
  <c r="AG73" i="2"/>
  <c r="AH72" i="2"/>
  <c r="I83" i="5" l="1"/>
  <c r="J82" i="5"/>
  <c r="H73" i="5"/>
  <c r="G74" i="5"/>
  <c r="P74" i="5"/>
  <c r="Q73" i="5"/>
  <c r="T82" i="5"/>
  <c r="U81" i="5"/>
  <c r="AS73" i="5"/>
  <c r="AT73" i="5" s="1"/>
  <c r="AU73" i="5" s="1"/>
  <c r="AR74" i="5"/>
  <c r="D77" i="5"/>
  <c r="C78" i="5"/>
  <c r="S73" i="5"/>
  <c r="R74" i="5"/>
  <c r="Z74" i="5"/>
  <c r="AA74" i="5" s="1"/>
  <c r="AB74" i="5" s="1"/>
  <c r="Y75" i="5"/>
  <c r="O76" i="5"/>
  <c r="N77" i="5"/>
  <c r="AV75" i="5"/>
  <c r="AW74" i="5"/>
  <c r="AX74" i="5" s="1"/>
  <c r="AY74" i="5" s="1"/>
  <c r="BA78" i="5"/>
  <c r="BB78" i="5" s="1"/>
  <c r="BC78" i="5" s="1"/>
  <c r="AZ79" i="5"/>
  <c r="E75" i="5"/>
  <c r="F74" i="5"/>
  <c r="AL73" i="5"/>
  <c r="AM73" i="5" s="1"/>
  <c r="AN73" i="5" s="1"/>
  <c r="AK74" i="5"/>
  <c r="AH74" i="5"/>
  <c r="AI74" i="5" s="1"/>
  <c r="AJ74" i="5" s="1"/>
  <c r="AG75" i="5"/>
  <c r="AC74" i="5"/>
  <c r="AD73" i="5"/>
  <c r="AE73" i="5" s="1"/>
  <c r="AF73" i="5" s="1"/>
  <c r="BD74" i="5"/>
  <c r="BE73" i="5"/>
  <c r="BF73" i="5" s="1"/>
  <c r="BG73" i="5" s="1"/>
  <c r="BO74" i="2"/>
  <c r="BP73" i="2"/>
  <c r="BQ73" i="2" s="1"/>
  <c r="BR73" i="2" s="1"/>
  <c r="BG74" i="2"/>
  <c r="BH73" i="2"/>
  <c r="BI73" i="2" s="1"/>
  <c r="BJ73" i="2" s="1"/>
  <c r="BK74" i="2"/>
  <c r="BL73" i="2"/>
  <c r="BM73" i="2" s="1"/>
  <c r="BN73" i="2" s="1"/>
  <c r="BS74" i="2"/>
  <c r="BT73" i="2"/>
  <c r="BU73" i="2" s="1"/>
  <c r="BV73" i="2" s="1"/>
  <c r="AR74" i="2"/>
  <c r="AS73" i="2"/>
  <c r="AT73" i="2" s="1"/>
  <c r="AU73" i="2" s="1"/>
  <c r="AV74" i="2"/>
  <c r="AW73" i="2"/>
  <c r="AX73" i="2" s="1"/>
  <c r="AY73" i="2" s="1"/>
  <c r="AZ74" i="2"/>
  <c r="BA73" i="2"/>
  <c r="BB73" i="2" s="1"/>
  <c r="BC73" i="2" s="1"/>
  <c r="AN74" i="2"/>
  <c r="AO73" i="2"/>
  <c r="AP73" i="2" s="1"/>
  <c r="AQ73" i="2" s="1"/>
  <c r="AI74" i="2"/>
  <c r="AJ73" i="2"/>
  <c r="AG74" i="2"/>
  <c r="AH73" i="2"/>
  <c r="AE75" i="2"/>
  <c r="AF74" i="2"/>
  <c r="X79" i="2"/>
  <c r="Y78" i="2"/>
  <c r="AC74" i="2"/>
  <c r="AD73" i="2"/>
  <c r="V74" i="2"/>
  <c r="W73" i="2"/>
  <c r="T115" i="2"/>
  <c r="U114" i="2"/>
  <c r="Z75" i="5" l="1"/>
  <c r="AA75" i="5" s="1"/>
  <c r="AB75" i="5" s="1"/>
  <c r="Y76" i="5"/>
  <c r="BE74" i="5"/>
  <c r="BF74" i="5" s="1"/>
  <c r="BG74" i="5" s="1"/>
  <c r="BD75" i="5"/>
  <c r="T83" i="5"/>
  <c r="U82" i="5"/>
  <c r="BA79" i="5"/>
  <c r="BB79" i="5" s="1"/>
  <c r="BC79" i="5" s="1"/>
  <c r="AZ80" i="5"/>
  <c r="AH75" i="5"/>
  <c r="AI75" i="5" s="1"/>
  <c r="AJ75" i="5" s="1"/>
  <c r="AG76" i="5"/>
  <c r="AW75" i="5"/>
  <c r="AX75" i="5" s="1"/>
  <c r="AY75" i="5" s="1"/>
  <c r="AV76" i="5"/>
  <c r="E76" i="5"/>
  <c r="F75" i="5"/>
  <c r="H74" i="5"/>
  <c r="G75" i="5"/>
  <c r="AL74" i="5"/>
  <c r="AM74" i="5" s="1"/>
  <c r="AN74" i="5" s="1"/>
  <c r="AK75" i="5"/>
  <c r="O77" i="5"/>
  <c r="N78" i="5"/>
  <c r="AS74" i="5"/>
  <c r="AT74" i="5" s="1"/>
  <c r="AU74" i="5" s="1"/>
  <c r="AR75" i="5"/>
  <c r="R75" i="5"/>
  <c r="S74" i="5"/>
  <c r="AD74" i="5"/>
  <c r="AE74" i="5" s="1"/>
  <c r="AF74" i="5" s="1"/>
  <c r="AC75" i="5"/>
  <c r="P75" i="5"/>
  <c r="Q74" i="5"/>
  <c r="D78" i="5"/>
  <c r="C79" i="5"/>
  <c r="I84" i="5"/>
  <c r="J83" i="5"/>
  <c r="BS75" i="2"/>
  <c r="BT74" i="2"/>
  <c r="BU74" i="2" s="1"/>
  <c r="BV74" i="2" s="1"/>
  <c r="BK75" i="2"/>
  <c r="BL74" i="2"/>
  <c r="BM74" i="2" s="1"/>
  <c r="BN74" i="2" s="1"/>
  <c r="BG75" i="2"/>
  <c r="BH74" i="2"/>
  <c r="BI74" i="2" s="1"/>
  <c r="BJ74" i="2" s="1"/>
  <c r="BO75" i="2"/>
  <c r="BP74" i="2"/>
  <c r="BQ74" i="2" s="1"/>
  <c r="BR74" i="2" s="1"/>
  <c r="AZ75" i="2"/>
  <c r="BA74" i="2"/>
  <c r="BB74" i="2" s="1"/>
  <c r="BC74" i="2" s="1"/>
  <c r="AV75" i="2"/>
  <c r="AW74" i="2"/>
  <c r="AX74" i="2" s="1"/>
  <c r="AY74" i="2" s="1"/>
  <c r="AR75" i="2"/>
  <c r="AS74" i="2"/>
  <c r="AT74" i="2" s="1"/>
  <c r="AU74" i="2" s="1"/>
  <c r="AN75" i="2"/>
  <c r="AO74" i="2"/>
  <c r="AP74" i="2" s="1"/>
  <c r="AQ74" i="2" s="1"/>
  <c r="X80" i="2"/>
  <c r="Y79" i="2"/>
  <c r="T116" i="2"/>
  <c r="U115" i="2"/>
  <c r="AE76" i="2"/>
  <c r="AF75" i="2"/>
  <c r="V75" i="2"/>
  <c r="W74" i="2"/>
  <c r="AG75" i="2"/>
  <c r="AH74" i="2"/>
  <c r="AC75" i="2"/>
  <c r="AD74" i="2"/>
  <c r="AI75" i="2"/>
  <c r="AJ74" i="2"/>
  <c r="AZ81" i="5" l="1"/>
  <c r="BA80" i="5"/>
  <c r="BB80" i="5" s="1"/>
  <c r="BC80" i="5" s="1"/>
  <c r="D79" i="5"/>
  <c r="C80" i="5"/>
  <c r="T84" i="5"/>
  <c r="U83" i="5"/>
  <c r="G76" i="5"/>
  <c r="H75" i="5"/>
  <c r="I85" i="5"/>
  <c r="J84" i="5"/>
  <c r="R76" i="5"/>
  <c r="S75" i="5"/>
  <c r="AS75" i="5"/>
  <c r="AT75" i="5" s="1"/>
  <c r="AU75" i="5" s="1"/>
  <c r="AR76" i="5"/>
  <c r="F76" i="5"/>
  <c r="E77" i="5"/>
  <c r="AW76" i="5"/>
  <c r="AX76" i="5" s="1"/>
  <c r="AY76" i="5" s="1"/>
  <c r="AV77" i="5"/>
  <c r="Q75" i="5"/>
  <c r="P76" i="5"/>
  <c r="AD75" i="5"/>
  <c r="AE75" i="5" s="1"/>
  <c r="AF75" i="5" s="1"/>
  <c r="AC76" i="5"/>
  <c r="AK76" i="5"/>
  <c r="AL75" i="5"/>
  <c r="AM75" i="5" s="1"/>
  <c r="AN75" i="5" s="1"/>
  <c r="AH76" i="5"/>
  <c r="AI76" i="5" s="1"/>
  <c r="AJ76" i="5" s="1"/>
  <c r="AG77" i="5"/>
  <c r="Z76" i="5"/>
  <c r="AA76" i="5" s="1"/>
  <c r="AB76" i="5" s="1"/>
  <c r="Y77" i="5"/>
  <c r="O78" i="5"/>
  <c r="N79" i="5"/>
  <c r="BE75" i="5"/>
  <c r="BF75" i="5" s="1"/>
  <c r="BG75" i="5" s="1"/>
  <c r="BD76" i="5"/>
  <c r="BO76" i="2"/>
  <c r="BP75" i="2"/>
  <c r="BQ75" i="2" s="1"/>
  <c r="BR75" i="2" s="1"/>
  <c r="BG76" i="2"/>
  <c r="BH75" i="2"/>
  <c r="BI75" i="2" s="1"/>
  <c r="BJ75" i="2" s="1"/>
  <c r="BK76" i="2"/>
  <c r="BL75" i="2"/>
  <c r="BM75" i="2" s="1"/>
  <c r="BN75" i="2" s="1"/>
  <c r="BS76" i="2"/>
  <c r="BT75" i="2"/>
  <c r="BU75" i="2" s="1"/>
  <c r="BV75" i="2" s="1"/>
  <c r="AR76" i="2"/>
  <c r="AS75" i="2"/>
  <c r="AT75" i="2" s="1"/>
  <c r="AU75" i="2" s="1"/>
  <c r="AV76" i="2"/>
  <c r="AW75" i="2"/>
  <c r="AX75" i="2" s="1"/>
  <c r="AY75" i="2" s="1"/>
  <c r="AZ76" i="2"/>
  <c r="BA75" i="2"/>
  <c r="BB75" i="2" s="1"/>
  <c r="BC75" i="2" s="1"/>
  <c r="AN76" i="2"/>
  <c r="AO75" i="2"/>
  <c r="AP75" i="2" s="1"/>
  <c r="AQ75" i="2" s="1"/>
  <c r="T117" i="2"/>
  <c r="U116" i="2"/>
  <c r="V76" i="2"/>
  <c r="W75" i="2"/>
  <c r="AI76" i="2"/>
  <c r="AJ75" i="2"/>
  <c r="AE77" i="2"/>
  <c r="AF76" i="2"/>
  <c r="AC76" i="2"/>
  <c r="AD75" i="2"/>
  <c r="AG76" i="2"/>
  <c r="AH75" i="2"/>
  <c r="X81" i="2"/>
  <c r="Y80" i="2"/>
  <c r="BD77" i="5" l="1"/>
  <c r="BE76" i="5"/>
  <c r="BF76" i="5" s="1"/>
  <c r="BG76" i="5" s="1"/>
  <c r="G77" i="5"/>
  <c r="H76" i="5"/>
  <c r="O79" i="5"/>
  <c r="N80" i="5"/>
  <c r="AS76" i="5"/>
  <c r="AT76" i="5" s="1"/>
  <c r="AU76" i="5" s="1"/>
  <c r="AR77" i="5"/>
  <c r="Q76" i="5"/>
  <c r="P77" i="5"/>
  <c r="F77" i="5"/>
  <c r="E78" i="5"/>
  <c r="AK77" i="5"/>
  <c r="AL76" i="5"/>
  <c r="AM76" i="5" s="1"/>
  <c r="AN76" i="5" s="1"/>
  <c r="Z77" i="5"/>
  <c r="AA77" i="5" s="1"/>
  <c r="AB77" i="5" s="1"/>
  <c r="Y78" i="5"/>
  <c r="C81" i="5"/>
  <c r="D80" i="5"/>
  <c r="AV78" i="5"/>
  <c r="AW77" i="5"/>
  <c r="AX77" i="5" s="1"/>
  <c r="AY77" i="5" s="1"/>
  <c r="AC77" i="5"/>
  <c r="AD76" i="5"/>
  <c r="AE76" i="5" s="1"/>
  <c r="AF76" i="5" s="1"/>
  <c r="T85" i="5"/>
  <c r="U84" i="5"/>
  <c r="S76" i="5"/>
  <c r="R77" i="5"/>
  <c r="AH77" i="5"/>
  <c r="AI77" i="5" s="1"/>
  <c r="AJ77" i="5" s="1"/>
  <c r="AG78" i="5"/>
  <c r="I86" i="5"/>
  <c r="J85" i="5"/>
  <c r="BA81" i="5"/>
  <c r="BB81" i="5" s="1"/>
  <c r="BC81" i="5" s="1"/>
  <c r="AZ82" i="5"/>
  <c r="BS77" i="2"/>
  <c r="BT76" i="2"/>
  <c r="BU76" i="2" s="1"/>
  <c r="BV76" i="2" s="1"/>
  <c r="BG77" i="2"/>
  <c r="BH76" i="2"/>
  <c r="BI76" i="2" s="1"/>
  <c r="BJ76" i="2" s="1"/>
  <c r="BK77" i="2"/>
  <c r="BL76" i="2"/>
  <c r="BM76" i="2" s="1"/>
  <c r="BN76" i="2" s="1"/>
  <c r="BO77" i="2"/>
  <c r="BP76" i="2"/>
  <c r="BQ76" i="2" s="1"/>
  <c r="BR76" i="2" s="1"/>
  <c r="AZ77" i="2"/>
  <c r="BA76" i="2"/>
  <c r="BB76" i="2" s="1"/>
  <c r="BC76" i="2" s="1"/>
  <c r="AV77" i="2"/>
  <c r="AW76" i="2"/>
  <c r="AX76" i="2" s="1"/>
  <c r="AY76" i="2" s="1"/>
  <c r="AR77" i="2"/>
  <c r="AS76" i="2"/>
  <c r="AT76" i="2" s="1"/>
  <c r="AU76" i="2" s="1"/>
  <c r="AN77" i="2"/>
  <c r="AO76" i="2"/>
  <c r="AP76" i="2" s="1"/>
  <c r="AQ76" i="2" s="1"/>
  <c r="AE78" i="2"/>
  <c r="AF77" i="2"/>
  <c r="AI77" i="2"/>
  <c r="AJ76" i="2"/>
  <c r="AG77" i="2"/>
  <c r="AH76" i="2"/>
  <c r="V77" i="2"/>
  <c r="W76" i="2"/>
  <c r="AC77" i="2"/>
  <c r="AD76" i="2"/>
  <c r="X82" i="2"/>
  <c r="Y81" i="2"/>
  <c r="T118" i="2"/>
  <c r="U117" i="2"/>
  <c r="T86" i="5" l="1"/>
  <c r="U85" i="5"/>
  <c r="O80" i="5"/>
  <c r="N81" i="5"/>
  <c r="AL77" i="5"/>
  <c r="AM77" i="5" s="1"/>
  <c r="AN77" i="5" s="1"/>
  <c r="AK78" i="5"/>
  <c r="AZ83" i="5"/>
  <c r="BA82" i="5"/>
  <c r="BB82" i="5" s="1"/>
  <c r="BC82" i="5" s="1"/>
  <c r="Z78" i="5"/>
  <c r="AA78" i="5" s="1"/>
  <c r="AB78" i="5" s="1"/>
  <c r="Y79" i="5"/>
  <c r="I87" i="5"/>
  <c r="J86" i="5"/>
  <c r="AV79" i="5"/>
  <c r="AW78" i="5"/>
  <c r="AX78" i="5" s="1"/>
  <c r="AY78" i="5" s="1"/>
  <c r="P78" i="5"/>
  <c r="Q77" i="5"/>
  <c r="AS77" i="5"/>
  <c r="AT77" i="5" s="1"/>
  <c r="AU77" i="5" s="1"/>
  <c r="AR78" i="5"/>
  <c r="AC78" i="5"/>
  <c r="AD77" i="5"/>
  <c r="AE77" i="5" s="1"/>
  <c r="AF77" i="5" s="1"/>
  <c r="AH78" i="5"/>
  <c r="AI78" i="5" s="1"/>
  <c r="AJ78" i="5" s="1"/>
  <c r="AG79" i="5"/>
  <c r="E79" i="5"/>
  <c r="F78" i="5"/>
  <c r="H77" i="5"/>
  <c r="G78" i="5"/>
  <c r="S77" i="5"/>
  <c r="R78" i="5"/>
  <c r="C82" i="5"/>
  <c r="D81" i="5"/>
  <c r="BD78" i="5"/>
  <c r="BE77" i="5"/>
  <c r="BF77" i="5" s="1"/>
  <c r="BG77" i="5" s="1"/>
  <c r="BO78" i="2"/>
  <c r="BP77" i="2"/>
  <c r="BQ77" i="2" s="1"/>
  <c r="BR77" i="2" s="1"/>
  <c r="BK78" i="2"/>
  <c r="BL77" i="2"/>
  <c r="BM77" i="2" s="1"/>
  <c r="BN77" i="2" s="1"/>
  <c r="BG78" i="2"/>
  <c r="BH77" i="2"/>
  <c r="BI77" i="2" s="1"/>
  <c r="BJ77" i="2" s="1"/>
  <c r="BS78" i="2"/>
  <c r="BT77" i="2"/>
  <c r="BU77" i="2" s="1"/>
  <c r="BV77" i="2" s="1"/>
  <c r="AV78" i="2"/>
  <c r="AW77" i="2"/>
  <c r="AX77" i="2" s="1"/>
  <c r="AY77" i="2" s="1"/>
  <c r="AR78" i="2"/>
  <c r="AS77" i="2"/>
  <c r="AT77" i="2" s="1"/>
  <c r="AU77" i="2" s="1"/>
  <c r="AZ78" i="2"/>
  <c r="BA77" i="2"/>
  <c r="BB77" i="2" s="1"/>
  <c r="BC77" i="2" s="1"/>
  <c r="AN78" i="2"/>
  <c r="AO77" i="2"/>
  <c r="AP77" i="2" s="1"/>
  <c r="AQ77" i="2" s="1"/>
  <c r="V78" i="2"/>
  <c r="W77" i="2"/>
  <c r="T119" i="2"/>
  <c r="U118" i="2"/>
  <c r="AG78" i="2"/>
  <c r="AH77" i="2"/>
  <c r="X83" i="2"/>
  <c r="Y82" i="2"/>
  <c r="AI78" i="2"/>
  <c r="AJ77" i="2"/>
  <c r="AC78" i="2"/>
  <c r="AD77" i="2"/>
  <c r="AE79" i="2"/>
  <c r="AF78" i="2"/>
  <c r="E80" i="5" l="1"/>
  <c r="F79" i="5"/>
  <c r="AK79" i="5"/>
  <c r="AL78" i="5"/>
  <c r="AM78" i="5" s="1"/>
  <c r="AN78" i="5" s="1"/>
  <c r="C83" i="5"/>
  <c r="D82" i="5"/>
  <c r="AV80" i="5"/>
  <c r="AW79" i="5"/>
  <c r="AX79" i="5" s="1"/>
  <c r="AY79" i="5" s="1"/>
  <c r="I88" i="5"/>
  <c r="J87" i="5"/>
  <c r="BD79" i="5"/>
  <c r="BE78" i="5"/>
  <c r="BF78" i="5" s="1"/>
  <c r="BG78" i="5" s="1"/>
  <c r="P79" i="5"/>
  <c r="Q78" i="5"/>
  <c r="AG80" i="5"/>
  <c r="AH79" i="5"/>
  <c r="AI79" i="5" s="1"/>
  <c r="AJ79" i="5" s="1"/>
  <c r="N82" i="5"/>
  <c r="O81" i="5"/>
  <c r="AS78" i="5"/>
  <c r="AT78" i="5" s="1"/>
  <c r="AU78" i="5" s="1"/>
  <c r="AR79" i="5"/>
  <c r="Y80" i="5"/>
  <c r="Z79" i="5"/>
  <c r="AA79" i="5" s="1"/>
  <c r="AB79" i="5" s="1"/>
  <c r="AZ84" i="5"/>
  <c r="BA83" i="5"/>
  <c r="BB83" i="5" s="1"/>
  <c r="BC83" i="5" s="1"/>
  <c r="R79" i="5"/>
  <c r="S78" i="5"/>
  <c r="AD78" i="5"/>
  <c r="AE78" i="5" s="1"/>
  <c r="AF78" i="5" s="1"/>
  <c r="AC79" i="5"/>
  <c r="H78" i="5"/>
  <c r="G79" i="5"/>
  <c r="T87" i="5"/>
  <c r="U86" i="5"/>
  <c r="BS79" i="2"/>
  <c r="BT78" i="2"/>
  <c r="BU78" i="2" s="1"/>
  <c r="BV78" i="2" s="1"/>
  <c r="BK79" i="2"/>
  <c r="BL78" i="2"/>
  <c r="BM78" i="2" s="1"/>
  <c r="BN78" i="2" s="1"/>
  <c r="BG79" i="2"/>
  <c r="BH78" i="2"/>
  <c r="BI78" i="2" s="1"/>
  <c r="BJ78" i="2" s="1"/>
  <c r="BO79" i="2"/>
  <c r="BP78" i="2"/>
  <c r="BQ78" i="2" s="1"/>
  <c r="BR78" i="2" s="1"/>
  <c r="AR79" i="2"/>
  <c r="AS78" i="2"/>
  <c r="AT78" i="2" s="1"/>
  <c r="AU78" i="2" s="1"/>
  <c r="AZ79" i="2"/>
  <c r="BA78" i="2"/>
  <c r="BB78" i="2" s="1"/>
  <c r="BC78" i="2" s="1"/>
  <c r="AV79" i="2"/>
  <c r="AW78" i="2"/>
  <c r="AX78" i="2" s="1"/>
  <c r="AY78" i="2" s="1"/>
  <c r="AN79" i="2"/>
  <c r="AO78" i="2"/>
  <c r="AP78" i="2" s="1"/>
  <c r="AQ78" i="2" s="1"/>
  <c r="X84" i="2"/>
  <c r="Y83" i="2"/>
  <c r="AE80" i="2"/>
  <c r="AF79" i="2"/>
  <c r="AG79" i="2"/>
  <c r="AH78" i="2"/>
  <c r="AC79" i="2"/>
  <c r="AD78" i="2"/>
  <c r="T120" i="2"/>
  <c r="U119" i="2"/>
  <c r="AI79" i="2"/>
  <c r="AJ78" i="2"/>
  <c r="V79" i="2"/>
  <c r="W78" i="2"/>
  <c r="AZ85" i="5" l="1"/>
  <c r="BA84" i="5"/>
  <c r="BB84" i="5" s="1"/>
  <c r="BC84" i="5" s="1"/>
  <c r="D83" i="5"/>
  <c r="C84" i="5"/>
  <c r="BE79" i="5"/>
  <c r="BF79" i="5" s="1"/>
  <c r="BG79" i="5" s="1"/>
  <c r="BD80" i="5"/>
  <c r="AH80" i="5"/>
  <c r="AI80" i="5" s="1"/>
  <c r="AJ80" i="5" s="1"/>
  <c r="AG81" i="5"/>
  <c r="G80" i="5"/>
  <c r="H79" i="5"/>
  <c r="Q79" i="5"/>
  <c r="P80" i="5"/>
  <c r="AR80" i="5"/>
  <c r="AS79" i="5"/>
  <c r="AT79" i="5" s="1"/>
  <c r="AU79" i="5" s="1"/>
  <c r="T88" i="5"/>
  <c r="U87" i="5"/>
  <c r="AW80" i="5"/>
  <c r="AX80" i="5" s="1"/>
  <c r="AY80" i="5" s="1"/>
  <c r="AV81" i="5"/>
  <c r="Y81" i="5"/>
  <c r="Z80" i="5"/>
  <c r="AA80" i="5" s="1"/>
  <c r="AB80" i="5" s="1"/>
  <c r="AC80" i="5"/>
  <c r="AD79" i="5"/>
  <c r="AE79" i="5" s="1"/>
  <c r="AF79" i="5" s="1"/>
  <c r="AK80" i="5"/>
  <c r="AL79" i="5"/>
  <c r="AM79" i="5" s="1"/>
  <c r="AN79" i="5" s="1"/>
  <c r="R80" i="5"/>
  <c r="S79" i="5"/>
  <c r="N83" i="5"/>
  <c r="O82" i="5"/>
  <c r="I89" i="5"/>
  <c r="J88" i="5"/>
  <c r="E81" i="5"/>
  <c r="F80" i="5"/>
  <c r="BO80" i="2"/>
  <c r="BP79" i="2"/>
  <c r="BQ79" i="2" s="1"/>
  <c r="BR79" i="2" s="1"/>
  <c r="BK80" i="2"/>
  <c r="BL79" i="2"/>
  <c r="BM79" i="2" s="1"/>
  <c r="BN79" i="2" s="1"/>
  <c r="BG80" i="2"/>
  <c r="BH79" i="2"/>
  <c r="BI79" i="2" s="1"/>
  <c r="BJ79" i="2" s="1"/>
  <c r="BS80" i="2"/>
  <c r="BT79" i="2"/>
  <c r="BU79" i="2" s="1"/>
  <c r="BV79" i="2" s="1"/>
  <c r="AV80" i="2"/>
  <c r="AW79" i="2"/>
  <c r="AX79" i="2" s="1"/>
  <c r="AY79" i="2" s="1"/>
  <c r="AZ80" i="2"/>
  <c r="BA79" i="2"/>
  <c r="BB79" i="2" s="1"/>
  <c r="BC79" i="2" s="1"/>
  <c r="AR80" i="2"/>
  <c r="AS79" i="2"/>
  <c r="AT79" i="2" s="1"/>
  <c r="AU79" i="2" s="1"/>
  <c r="AN80" i="2"/>
  <c r="AO79" i="2"/>
  <c r="AP79" i="2" s="1"/>
  <c r="AQ79" i="2" s="1"/>
  <c r="AC80" i="2"/>
  <c r="AD79" i="2"/>
  <c r="V80" i="2"/>
  <c r="W79" i="2"/>
  <c r="AG80" i="2"/>
  <c r="AH79" i="2"/>
  <c r="AI80" i="2"/>
  <c r="AJ79" i="2"/>
  <c r="AE81" i="2"/>
  <c r="AF80" i="2"/>
  <c r="T121" i="2"/>
  <c r="U120" i="2"/>
  <c r="X85" i="2"/>
  <c r="Y84" i="2"/>
  <c r="AC81" i="5" l="1"/>
  <c r="AD80" i="5"/>
  <c r="AE80" i="5" s="1"/>
  <c r="AF80" i="5" s="1"/>
  <c r="O83" i="5"/>
  <c r="N84" i="5"/>
  <c r="AG82" i="5"/>
  <c r="AH81" i="5"/>
  <c r="AI81" i="5" s="1"/>
  <c r="AJ81" i="5" s="1"/>
  <c r="AK81" i="5"/>
  <c r="AL80" i="5"/>
  <c r="AM80" i="5" s="1"/>
  <c r="AN80" i="5" s="1"/>
  <c r="BD81" i="5"/>
  <c r="BE80" i="5"/>
  <c r="BF80" i="5" s="1"/>
  <c r="BG80" i="5" s="1"/>
  <c r="C85" i="5"/>
  <c r="D84" i="5"/>
  <c r="E82" i="5"/>
  <c r="F81" i="5"/>
  <c r="T89" i="5"/>
  <c r="U88" i="5"/>
  <c r="I90" i="5"/>
  <c r="J89" i="5"/>
  <c r="AR81" i="5"/>
  <c r="AS80" i="5"/>
  <c r="AT80" i="5" s="1"/>
  <c r="AU80" i="5" s="1"/>
  <c r="Q80" i="5"/>
  <c r="P81" i="5"/>
  <c r="Z81" i="5"/>
  <c r="AA81" i="5" s="1"/>
  <c r="AB81" i="5" s="1"/>
  <c r="Y82" i="5"/>
  <c r="AV82" i="5"/>
  <c r="AW81" i="5"/>
  <c r="AX81" i="5" s="1"/>
  <c r="AY81" i="5" s="1"/>
  <c r="R81" i="5"/>
  <c r="S80" i="5"/>
  <c r="G81" i="5"/>
  <c r="H80" i="5"/>
  <c r="BA85" i="5"/>
  <c r="BB85" i="5" s="1"/>
  <c r="BC85" i="5" s="1"/>
  <c r="AZ86" i="5"/>
  <c r="BS81" i="2"/>
  <c r="BT80" i="2"/>
  <c r="BU80" i="2" s="1"/>
  <c r="BV80" i="2" s="1"/>
  <c r="BG81" i="2"/>
  <c r="BH80" i="2"/>
  <c r="BI80" i="2" s="1"/>
  <c r="BJ80" i="2" s="1"/>
  <c r="BK81" i="2"/>
  <c r="BL80" i="2"/>
  <c r="BM80" i="2" s="1"/>
  <c r="BN80" i="2" s="1"/>
  <c r="BO81" i="2"/>
  <c r="BP80" i="2"/>
  <c r="BQ80" i="2" s="1"/>
  <c r="BR80" i="2" s="1"/>
  <c r="AR81" i="2"/>
  <c r="AS80" i="2"/>
  <c r="AT80" i="2" s="1"/>
  <c r="AU80" i="2" s="1"/>
  <c r="AZ81" i="2"/>
  <c r="BA80" i="2"/>
  <c r="BB80" i="2" s="1"/>
  <c r="BC80" i="2" s="1"/>
  <c r="AV81" i="2"/>
  <c r="AW80" i="2"/>
  <c r="AX80" i="2" s="1"/>
  <c r="AY80" i="2" s="1"/>
  <c r="AN81" i="2"/>
  <c r="AO80" i="2"/>
  <c r="AP80" i="2" s="1"/>
  <c r="AQ80" i="2" s="1"/>
  <c r="AI81" i="2"/>
  <c r="AJ80" i="2"/>
  <c r="AG81" i="2"/>
  <c r="AH80" i="2"/>
  <c r="V81" i="2"/>
  <c r="W80" i="2"/>
  <c r="AE82" i="2"/>
  <c r="AF81" i="2"/>
  <c r="X86" i="2"/>
  <c r="Y85" i="2"/>
  <c r="T122" i="2"/>
  <c r="U121" i="2"/>
  <c r="AC81" i="2"/>
  <c r="AD80" i="2"/>
  <c r="T90" i="5" l="1"/>
  <c r="U89" i="5"/>
  <c r="P82" i="5"/>
  <c r="Q81" i="5"/>
  <c r="H81" i="5"/>
  <c r="G82" i="5"/>
  <c r="E83" i="5"/>
  <c r="F82" i="5"/>
  <c r="AS81" i="5"/>
  <c r="AT81" i="5" s="1"/>
  <c r="AU81" i="5" s="1"/>
  <c r="AR82" i="5"/>
  <c r="Y83" i="5"/>
  <c r="Z82" i="5"/>
  <c r="AA82" i="5" s="1"/>
  <c r="AB82" i="5" s="1"/>
  <c r="AK82" i="5"/>
  <c r="AL81" i="5"/>
  <c r="AM81" i="5" s="1"/>
  <c r="AN81" i="5" s="1"/>
  <c r="AG83" i="5"/>
  <c r="AH82" i="5"/>
  <c r="AI82" i="5" s="1"/>
  <c r="AJ82" i="5" s="1"/>
  <c r="AZ87" i="5"/>
  <c r="BA86" i="5"/>
  <c r="BB86" i="5" s="1"/>
  <c r="BC86" i="5" s="1"/>
  <c r="N85" i="5"/>
  <c r="O84" i="5"/>
  <c r="S81" i="5"/>
  <c r="R82" i="5"/>
  <c r="C86" i="5"/>
  <c r="D85" i="5"/>
  <c r="AV83" i="5"/>
  <c r="AW82" i="5"/>
  <c r="AX82" i="5" s="1"/>
  <c r="AY82" i="5" s="1"/>
  <c r="I91" i="5"/>
  <c r="J90" i="5"/>
  <c r="BE81" i="5"/>
  <c r="BF81" i="5" s="1"/>
  <c r="BG81" i="5" s="1"/>
  <c r="BD82" i="5"/>
  <c r="AC82" i="5"/>
  <c r="AD81" i="5"/>
  <c r="AE81" i="5" s="1"/>
  <c r="AF81" i="5" s="1"/>
  <c r="BG82" i="2"/>
  <c r="BH81" i="2"/>
  <c r="BI81" i="2" s="1"/>
  <c r="BJ81" i="2" s="1"/>
  <c r="BO82" i="2"/>
  <c r="BP81" i="2"/>
  <c r="BQ81" i="2" s="1"/>
  <c r="BR81" i="2" s="1"/>
  <c r="BK82" i="2"/>
  <c r="BL81" i="2"/>
  <c r="BM81" i="2" s="1"/>
  <c r="BN81" i="2" s="1"/>
  <c r="BS82" i="2"/>
  <c r="BT81" i="2"/>
  <c r="BU81" i="2" s="1"/>
  <c r="BV81" i="2" s="1"/>
  <c r="AZ82" i="2"/>
  <c r="BA81" i="2"/>
  <c r="BB81" i="2" s="1"/>
  <c r="BC81" i="2" s="1"/>
  <c r="AV82" i="2"/>
  <c r="AW81" i="2"/>
  <c r="AX81" i="2" s="1"/>
  <c r="AY81" i="2" s="1"/>
  <c r="AR82" i="2"/>
  <c r="AS81" i="2"/>
  <c r="AT81" i="2" s="1"/>
  <c r="AU81" i="2" s="1"/>
  <c r="AN82" i="2"/>
  <c r="AO81" i="2"/>
  <c r="AP81" i="2" s="1"/>
  <c r="AQ81" i="2" s="1"/>
  <c r="AE83" i="2"/>
  <c r="AF82" i="2"/>
  <c r="AC82" i="2"/>
  <c r="AD81" i="2"/>
  <c r="V82" i="2"/>
  <c r="W81" i="2"/>
  <c r="T123" i="2"/>
  <c r="U122" i="2"/>
  <c r="AG82" i="2"/>
  <c r="AH81" i="2"/>
  <c r="X87" i="2"/>
  <c r="Y86" i="2"/>
  <c r="AI82" i="2"/>
  <c r="AJ81" i="2"/>
  <c r="AC83" i="5" l="1"/>
  <c r="AD82" i="5"/>
  <c r="AE82" i="5" s="1"/>
  <c r="AF82" i="5" s="1"/>
  <c r="E84" i="5"/>
  <c r="F83" i="5"/>
  <c r="BD83" i="5"/>
  <c r="BE82" i="5"/>
  <c r="BF82" i="5" s="1"/>
  <c r="BG82" i="5" s="1"/>
  <c r="I92" i="5"/>
  <c r="J91" i="5"/>
  <c r="O85" i="5"/>
  <c r="N86" i="5"/>
  <c r="Q82" i="5"/>
  <c r="P83" i="5"/>
  <c r="AG84" i="5"/>
  <c r="AH83" i="5"/>
  <c r="AI83" i="5" s="1"/>
  <c r="AJ83" i="5" s="1"/>
  <c r="AS82" i="5"/>
  <c r="AT82" i="5" s="1"/>
  <c r="AU82" i="5" s="1"/>
  <c r="AR83" i="5"/>
  <c r="C87" i="5"/>
  <c r="D86" i="5"/>
  <c r="S82" i="5"/>
  <c r="R83" i="5"/>
  <c r="G83" i="5"/>
  <c r="H82" i="5"/>
  <c r="AL82" i="5"/>
  <c r="AM82" i="5" s="1"/>
  <c r="AN82" i="5" s="1"/>
  <c r="AK83" i="5"/>
  <c r="Y84" i="5"/>
  <c r="Z83" i="5"/>
  <c r="AA83" i="5" s="1"/>
  <c r="AB83" i="5" s="1"/>
  <c r="AV84" i="5"/>
  <c r="AW83" i="5"/>
  <c r="AX83" i="5" s="1"/>
  <c r="AY83" i="5" s="1"/>
  <c r="BA87" i="5"/>
  <c r="BB87" i="5" s="1"/>
  <c r="BC87" i="5" s="1"/>
  <c r="AZ88" i="5"/>
  <c r="T91" i="5"/>
  <c r="U90" i="5"/>
  <c r="BO83" i="2"/>
  <c r="BP82" i="2"/>
  <c r="BQ82" i="2" s="1"/>
  <c r="BR82" i="2" s="1"/>
  <c r="BS83" i="2"/>
  <c r="BT82" i="2"/>
  <c r="BU82" i="2" s="1"/>
  <c r="BV82" i="2" s="1"/>
  <c r="BK83" i="2"/>
  <c r="BL82" i="2"/>
  <c r="BM82" i="2" s="1"/>
  <c r="BN82" i="2" s="1"/>
  <c r="BG83" i="2"/>
  <c r="BH82" i="2"/>
  <c r="BI82" i="2" s="1"/>
  <c r="BJ82" i="2" s="1"/>
  <c r="AR83" i="2"/>
  <c r="AS82" i="2"/>
  <c r="AT82" i="2" s="1"/>
  <c r="AU82" i="2" s="1"/>
  <c r="AV83" i="2"/>
  <c r="AW82" i="2"/>
  <c r="AX82" i="2" s="1"/>
  <c r="AY82" i="2" s="1"/>
  <c r="AZ83" i="2"/>
  <c r="BA82" i="2"/>
  <c r="BB82" i="2" s="1"/>
  <c r="BC82" i="2" s="1"/>
  <c r="AN83" i="2"/>
  <c r="AO82" i="2"/>
  <c r="AP82" i="2" s="1"/>
  <c r="AQ82" i="2" s="1"/>
  <c r="T124" i="2"/>
  <c r="U123" i="2"/>
  <c r="AI83" i="2"/>
  <c r="AJ82" i="2"/>
  <c r="V83" i="2"/>
  <c r="W82" i="2"/>
  <c r="X88" i="2"/>
  <c r="Y87" i="2"/>
  <c r="AC83" i="2"/>
  <c r="AD82" i="2"/>
  <c r="AG83" i="2"/>
  <c r="AH82" i="2"/>
  <c r="AE84" i="2"/>
  <c r="AF83" i="2"/>
  <c r="AR84" i="5" l="1"/>
  <c r="AS83" i="5"/>
  <c r="AT83" i="5" s="1"/>
  <c r="AU83" i="5" s="1"/>
  <c r="G84" i="5"/>
  <c r="H83" i="5"/>
  <c r="BE83" i="5"/>
  <c r="BF83" i="5" s="1"/>
  <c r="BG83" i="5" s="1"/>
  <c r="BD84" i="5"/>
  <c r="AW84" i="5"/>
  <c r="AX84" i="5" s="1"/>
  <c r="AY84" i="5" s="1"/>
  <c r="AV85" i="5"/>
  <c r="F84" i="5"/>
  <c r="E85" i="5"/>
  <c r="T92" i="5"/>
  <c r="U91" i="5"/>
  <c r="I93" i="5"/>
  <c r="J92" i="5"/>
  <c r="AH84" i="5"/>
  <c r="AI84" i="5" s="1"/>
  <c r="AJ84" i="5" s="1"/>
  <c r="AG85" i="5"/>
  <c r="Q83" i="5"/>
  <c r="P84" i="5"/>
  <c r="N87" i="5"/>
  <c r="O86" i="5"/>
  <c r="AK84" i="5"/>
  <c r="AL83" i="5"/>
  <c r="AM83" i="5" s="1"/>
  <c r="AN83" i="5" s="1"/>
  <c r="AZ89" i="5"/>
  <c r="BA88" i="5"/>
  <c r="BB88" i="5" s="1"/>
  <c r="BC88" i="5" s="1"/>
  <c r="S83" i="5"/>
  <c r="R84" i="5"/>
  <c r="Z84" i="5"/>
  <c r="AA84" i="5" s="1"/>
  <c r="AB84" i="5" s="1"/>
  <c r="Y85" i="5"/>
  <c r="C88" i="5"/>
  <c r="D87" i="5"/>
  <c r="AC84" i="5"/>
  <c r="AD83" i="5"/>
  <c r="AE83" i="5" s="1"/>
  <c r="AF83" i="5" s="1"/>
  <c r="BS84" i="2"/>
  <c r="BT83" i="2"/>
  <c r="BU83" i="2" s="1"/>
  <c r="BV83" i="2" s="1"/>
  <c r="BK84" i="2"/>
  <c r="BL83" i="2"/>
  <c r="BM83" i="2" s="1"/>
  <c r="BN83" i="2" s="1"/>
  <c r="BG84" i="2"/>
  <c r="BH83" i="2"/>
  <c r="BI83" i="2" s="1"/>
  <c r="BJ83" i="2" s="1"/>
  <c r="BO84" i="2"/>
  <c r="BP83" i="2"/>
  <c r="BQ83" i="2" s="1"/>
  <c r="BR83" i="2" s="1"/>
  <c r="AV84" i="2"/>
  <c r="AW83" i="2"/>
  <c r="AX83" i="2" s="1"/>
  <c r="AY83" i="2" s="1"/>
  <c r="AZ84" i="2"/>
  <c r="BA83" i="2"/>
  <c r="BB83" i="2" s="1"/>
  <c r="BC83" i="2" s="1"/>
  <c r="AR84" i="2"/>
  <c r="AS83" i="2"/>
  <c r="AT83" i="2" s="1"/>
  <c r="AU83" i="2" s="1"/>
  <c r="AN84" i="2"/>
  <c r="AO83" i="2"/>
  <c r="AP83" i="2" s="1"/>
  <c r="AQ83" i="2" s="1"/>
  <c r="X89" i="2"/>
  <c r="Y88" i="2"/>
  <c r="AE85" i="2"/>
  <c r="AF84" i="2"/>
  <c r="AG84" i="2"/>
  <c r="AH83" i="2"/>
  <c r="V84" i="2"/>
  <c r="W83" i="2"/>
  <c r="AI84" i="2"/>
  <c r="AJ83" i="2"/>
  <c r="AC84" i="2"/>
  <c r="AD83" i="2"/>
  <c r="T125" i="2"/>
  <c r="U124" i="2"/>
  <c r="BA89" i="5" l="1"/>
  <c r="BB89" i="5" s="1"/>
  <c r="BC89" i="5" s="1"/>
  <c r="AZ90" i="5"/>
  <c r="O87" i="5"/>
  <c r="N88" i="5"/>
  <c r="H84" i="5"/>
  <c r="G85" i="5"/>
  <c r="AW85" i="5"/>
  <c r="AX85" i="5" s="1"/>
  <c r="AY85" i="5" s="1"/>
  <c r="AV86" i="5"/>
  <c r="BE84" i="5"/>
  <c r="BF84" i="5" s="1"/>
  <c r="BG84" i="5" s="1"/>
  <c r="BD85" i="5"/>
  <c r="C89" i="5"/>
  <c r="D88" i="5"/>
  <c r="I94" i="5"/>
  <c r="J93" i="5"/>
  <c r="E86" i="5"/>
  <c r="F85" i="5"/>
  <c r="AG86" i="5"/>
  <c r="AH85" i="5"/>
  <c r="AI85" i="5" s="1"/>
  <c r="AJ85" i="5" s="1"/>
  <c r="AD84" i="5"/>
  <c r="AE84" i="5" s="1"/>
  <c r="AF84" i="5" s="1"/>
  <c r="AC85" i="5"/>
  <c r="AL84" i="5"/>
  <c r="AM84" i="5" s="1"/>
  <c r="AN84" i="5" s="1"/>
  <c r="AK85" i="5"/>
  <c r="Y86" i="5"/>
  <c r="Z85" i="5"/>
  <c r="AA85" i="5" s="1"/>
  <c r="AB85" i="5" s="1"/>
  <c r="T93" i="5"/>
  <c r="U92" i="5"/>
  <c r="S84" i="5"/>
  <c r="R85" i="5"/>
  <c r="P85" i="5"/>
  <c r="Q84" i="5"/>
  <c r="AR85" i="5"/>
  <c r="AS84" i="5"/>
  <c r="AT84" i="5" s="1"/>
  <c r="AU84" i="5" s="1"/>
  <c r="BO85" i="2"/>
  <c r="BP84" i="2"/>
  <c r="BQ84" i="2" s="1"/>
  <c r="BR84" i="2" s="1"/>
  <c r="BG85" i="2"/>
  <c r="BH84" i="2"/>
  <c r="BI84" i="2" s="1"/>
  <c r="BJ84" i="2" s="1"/>
  <c r="BK85" i="2"/>
  <c r="BL84" i="2"/>
  <c r="BM84" i="2" s="1"/>
  <c r="BN84" i="2" s="1"/>
  <c r="BS85" i="2"/>
  <c r="BT84" i="2"/>
  <c r="BU84" i="2" s="1"/>
  <c r="BV84" i="2" s="1"/>
  <c r="AR85" i="2"/>
  <c r="AS84" i="2"/>
  <c r="AT84" i="2" s="1"/>
  <c r="AU84" i="2" s="1"/>
  <c r="AZ85" i="2"/>
  <c r="BA84" i="2"/>
  <c r="BB84" i="2" s="1"/>
  <c r="BC84" i="2" s="1"/>
  <c r="AV85" i="2"/>
  <c r="AW84" i="2"/>
  <c r="AX84" i="2" s="1"/>
  <c r="AY84" i="2" s="1"/>
  <c r="AN85" i="2"/>
  <c r="AO84" i="2"/>
  <c r="AP84" i="2" s="1"/>
  <c r="AQ84" i="2" s="1"/>
  <c r="V85" i="2"/>
  <c r="W84" i="2"/>
  <c r="T126" i="2"/>
  <c r="U125" i="2"/>
  <c r="AG85" i="2"/>
  <c r="AH84" i="2"/>
  <c r="AC85" i="2"/>
  <c r="AD84" i="2"/>
  <c r="AE86" i="2"/>
  <c r="AF85" i="2"/>
  <c r="AI85" i="2"/>
  <c r="AJ84" i="2"/>
  <c r="X90" i="2"/>
  <c r="Y89" i="2"/>
  <c r="AL85" i="5" l="1"/>
  <c r="AM85" i="5" s="1"/>
  <c r="AN85" i="5" s="1"/>
  <c r="AK86" i="5"/>
  <c r="H85" i="5"/>
  <c r="G86" i="5"/>
  <c r="P86" i="5"/>
  <c r="Q85" i="5"/>
  <c r="S85" i="5"/>
  <c r="R86" i="5"/>
  <c r="D89" i="5"/>
  <c r="C90" i="5"/>
  <c r="AW86" i="5"/>
  <c r="AX86" i="5" s="1"/>
  <c r="AY86" i="5" s="1"/>
  <c r="AV87" i="5"/>
  <c r="Z86" i="5"/>
  <c r="AA86" i="5" s="1"/>
  <c r="AB86" i="5" s="1"/>
  <c r="Y87" i="5"/>
  <c r="AD85" i="5"/>
  <c r="AE85" i="5" s="1"/>
  <c r="AF85" i="5" s="1"/>
  <c r="AC86" i="5"/>
  <c r="N89" i="5"/>
  <c r="O88" i="5"/>
  <c r="BE85" i="5"/>
  <c r="BF85" i="5" s="1"/>
  <c r="BG85" i="5" s="1"/>
  <c r="BD86" i="5"/>
  <c r="AZ91" i="5"/>
  <c r="BA90" i="5"/>
  <c r="BB90" i="5" s="1"/>
  <c r="BC90" i="5" s="1"/>
  <c r="AS85" i="5"/>
  <c r="AT85" i="5" s="1"/>
  <c r="AU85" i="5" s="1"/>
  <c r="AR86" i="5"/>
  <c r="F86" i="5"/>
  <c r="E87" i="5"/>
  <c r="I95" i="5"/>
  <c r="J94" i="5"/>
  <c r="T94" i="5"/>
  <c r="U93" i="5"/>
  <c r="AH86" i="5"/>
  <c r="AI86" i="5" s="1"/>
  <c r="AJ86" i="5" s="1"/>
  <c r="AG87" i="5"/>
  <c r="BK86" i="2"/>
  <c r="BL85" i="2"/>
  <c r="BM85" i="2" s="1"/>
  <c r="BN85" i="2" s="1"/>
  <c r="BS86" i="2"/>
  <c r="BT85" i="2"/>
  <c r="BU85" i="2" s="1"/>
  <c r="BV85" i="2" s="1"/>
  <c r="BG86" i="2"/>
  <c r="BH85" i="2"/>
  <c r="BI85" i="2" s="1"/>
  <c r="BJ85" i="2" s="1"/>
  <c r="BO86" i="2"/>
  <c r="BP85" i="2"/>
  <c r="BQ85" i="2" s="1"/>
  <c r="BR85" i="2" s="1"/>
  <c r="AV86" i="2"/>
  <c r="AW85" i="2"/>
  <c r="AX85" i="2" s="1"/>
  <c r="AY85" i="2" s="1"/>
  <c r="AZ86" i="2"/>
  <c r="BA85" i="2"/>
  <c r="BB85" i="2" s="1"/>
  <c r="BC85" i="2" s="1"/>
  <c r="AR86" i="2"/>
  <c r="AS85" i="2"/>
  <c r="AT85" i="2" s="1"/>
  <c r="AU85" i="2" s="1"/>
  <c r="AN86" i="2"/>
  <c r="AO85" i="2"/>
  <c r="AP85" i="2" s="1"/>
  <c r="AQ85" i="2" s="1"/>
  <c r="AE87" i="2"/>
  <c r="AF86" i="2"/>
  <c r="AC86" i="2"/>
  <c r="AD85" i="2"/>
  <c r="X91" i="2"/>
  <c r="Y90" i="2"/>
  <c r="AG86" i="2"/>
  <c r="AH85" i="2"/>
  <c r="AI86" i="2"/>
  <c r="AJ85" i="2"/>
  <c r="T127" i="2"/>
  <c r="U126" i="2"/>
  <c r="V86" i="2"/>
  <c r="W85" i="2"/>
  <c r="AD86" i="5" l="1"/>
  <c r="AE86" i="5" s="1"/>
  <c r="AF86" i="5" s="1"/>
  <c r="AC87" i="5"/>
  <c r="AZ92" i="5"/>
  <c r="BA91" i="5"/>
  <c r="BB91" i="5" s="1"/>
  <c r="BC91" i="5" s="1"/>
  <c r="P87" i="5"/>
  <c r="Q86" i="5"/>
  <c r="I96" i="5"/>
  <c r="J95" i="5"/>
  <c r="AG88" i="5"/>
  <c r="AH87" i="5"/>
  <c r="AI87" i="5" s="1"/>
  <c r="AJ87" i="5" s="1"/>
  <c r="S86" i="5"/>
  <c r="R87" i="5"/>
  <c r="T95" i="5"/>
  <c r="U94" i="5"/>
  <c r="BE86" i="5"/>
  <c r="BF86" i="5" s="1"/>
  <c r="BG86" i="5" s="1"/>
  <c r="BD87" i="5"/>
  <c r="H86" i="5"/>
  <c r="G87" i="5"/>
  <c r="E88" i="5"/>
  <c r="F87" i="5"/>
  <c r="C91" i="5"/>
  <c r="D90" i="5"/>
  <c r="AL86" i="5"/>
  <c r="AM86" i="5" s="1"/>
  <c r="AN86" i="5" s="1"/>
  <c r="AK87" i="5"/>
  <c r="AR87" i="5"/>
  <c r="AS86" i="5"/>
  <c r="AT86" i="5" s="1"/>
  <c r="AU86" i="5" s="1"/>
  <c r="Y88" i="5"/>
  <c r="Z87" i="5"/>
  <c r="AA87" i="5" s="1"/>
  <c r="AB87" i="5" s="1"/>
  <c r="AW87" i="5"/>
  <c r="AX87" i="5" s="1"/>
  <c r="AY87" i="5" s="1"/>
  <c r="AV88" i="5"/>
  <c r="O89" i="5"/>
  <c r="N90" i="5"/>
  <c r="BO87" i="2"/>
  <c r="BP86" i="2"/>
  <c r="BQ86" i="2" s="1"/>
  <c r="BR86" i="2" s="1"/>
  <c r="BG87" i="2"/>
  <c r="BH86" i="2"/>
  <c r="BI86" i="2" s="1"/>
  <c r="BJ86" i="2" s="1"/>
  <c r="BS87" i="2"/>
  <c r="BT86" i="2"/>
  <c r="BU86" i="2" s="1"/>
  <c r="BV86" i="2" s="1"/>
  <c r="BK87" i="2"/>
  <c r="BL86" i="2"/>
  <c r="BM86" i="2" s="1"/>
  <c r="BN86" i="2" s="1"/>
  <c r="AR87" i="2"/>
  <c r="AS86" i="2"/>
  <c r="AT86" i="2" s="1"/>
  <c r="AU86" i="2" s="1"/>
  <c r="AZ87" i="2"/>
  <c r="BA86" i="2"/>
  <c r="BB86" i="2" s="1"/>
  <c r="BC86" i="2" s="1"/>
  <c r="AV87" i="2"/>
  <c r="AW86" i="2"/>
  <c r="AX86" i="2" s="1"/>
  <c r="AY86" i="2" s="1"/>
  <c r="AN87" i="2"/>
  <c r="AO86" i="2"/>
  <c r="AP86" i="2" s="1"/>
  <c r="AQ86" i="2" s="1"/>
  <c r="AG87" i="2"/>
  <c r="AH86" i="2"/>
  <c r="X92" i="2"/>
  <c r="Y91" i="2"/>
  <c r="T128" i="2"/>
  <c r="U127" i="2"/>
  <c r="AI87" i="2"/>
  <c r="AJ86" i="2"/>
  <c r="V87" i="2"/>
  <c r="W86" i="2"/>
  <c r="AC87" i="2"/>
  <c r="AD86" i="2"/>
  <c r="AE88" i="2"/>
  <c r="AF87" i="2"/>
  <c r="BE87" i="5" l="1"/>
  <c r="BF87" i="5" s="1"/>
  <c r="BG87" i="5" s="1"/>
  <c r="BD88" i="5"/>
  <c r="I97" i="5"/>
  <c r="J96" i="5"/>
  <c r="T96" i="5"/>
  <c r="U95" i="5"/>
  <c r="F88" i="5"/>
  <c r="E89" i="5"/>
  <c r="AZ93" i="5"/>
  <c r="BA92" i="5"/>
  <c r="BB92" i="5" s="1"/>
  <c r="BC92" i="5" s="1"/>
  <c r="N91" i="5"/>
  <c r="O90" i="5"/>
  <c r="AW88" i="5"/>
  <c r="AX88" i="5" s="1"/>
  <c r="AY88" i="5" s="1"/>
  <c r="AV89" i="5"/>
  <c r="C92" i="5"/>
  <c r="D91" i="5"/>
  <c r="Q87" i="5"/>
  <c r="P88" i="5"/>
  <c r="H87" i="5"/>
  <c r="G88" i="5"/>
  <c r="AD87" i="5"/>
  <c r="AE87" i="5" s="1"/>
  <c r="AF87" i="5" s="1"/>
  <c r="AC88" i="5"/>
  <c r="AL87" i="5"/>
  <c r="AM87" i="5" s="1"/>
  <c r="AN87" i="5" s="1"/>
  <c r="AK88" i="5"/>
  <c r="S87" i="5"/>
  <c r="R88" i="5"/>
  <c r="Z88" i="5"/>
  <c r="AA88" i="5" s="1"/>
  <c r="AB88" i="5" s="1"/>
  <c r="Y89" i="5"/>
  <c r="AS87" i="5"/>
  <c r="AT87" i="5" s="1"/>
  <c r="AU87" i="5" s="1"/>
  <c r="AR88" i="5"/>
  <c r="AH88" i="5"/>
  <c r="AI88" i="5" s="1"/>
  <c r="AJ88" i="5" s="1"/>
  <c r="AG89" i="5"/>
  <c r="BS88" i="2"/>
  <c r="BT87" i="2"/>
  <c r="BU87" i="2" s="1"/>
  <c r="BV87" i="2" s="1"/>
  <c r="BG88" i="2"/>
  <c r="BH87" i="2"/>
  <c r="BI87" i="2" s="1"/>
  <c r="BJ87" i="2" s="1"/>
  <c r="BK88" i="2"/>
  <c r="BL87" i="2"/>
  <c r="BM87" i="2" s="1"/>
  <c r="BN87" i="2" s="1"/>
  <c r="BO88" i="2"/>
  <c r="BP87" i="2"/>
  <c r="BQ87" i="2" s="1"/>
  <c r="BR87" i="2" s="1"/>
  <c r="AV88" i="2"/>
  <c r="AW87" i="2"/>
  <c r="AX87" i="2" s="1"/>
  <c r="AY87" i="2" s="1"/>
  <c r="AZ88" i="2"/>
  <c r="BA87" i="2"/>
  <c r="BB87" i="2" s="1"/>
  <c r="BC87" i="2" s="1"/>
  <c r="AR88" i="2"/>
  <c r="AS87" i="2"/>
  <c r="AT87" i="2" s="1"/>
  <c r="AU87" i="2" s="1"/>
  <c r="AN88" i="2"/>
  <c r="AO87" i="2"/>
  <c r="AP87" i="2" s="1"/>
  <c r="AQ87" i="2" s="1"/>
  <c r="AI88" i="2"/>
  <c r="AJ87" i="2"/>
  <c r="AE89" i="2"/>
  <c r="AF88" i="2"/>
  <c r="AC88" i="2"/>
  <c r="AD87" i="2"/>
  <c r="V88" i="2"/>
  <c r="W87" i="2"/>
  <c r="T129" i="2"/>
  <c r="U128" i="2"/>
  <c r="X93" i="2"/>
  <c r="Y92" i="2"/>
  <c r="AG88" i="2"/>
  <c r="AH87" i="2"/>
  <c r="AG90" i="5" l="1"/>
  <c r="AH89" i="5"/>
  <c r="AI89" i="5" s="1"/>
  <c r="AJ89" i="5" s="1"/>
  <c r="D92" i="5"/>
  <c r="C93" i="5"/>
  <c r="AR89" i="5"/>
  <c r="AS88" i="5"/>
  <c r="AT88" i="5" s="1"/>
  <c r="AU88" i="5" s="1"/>
  <c r="T97" i="5"/>
  <c r="U96" i="5"/>
  <c r="I98" i="5"/>
  <c r="J97" i="5"/>
  <c r="AL88" i="5"/>
  <c r="AM88" i="5" s="1"/>
  <c r="AN88" i="5" s="1"/>
  <c r="AK89" i="5"/>
  <c r="E90" i="5"/>
  <c r="F89" i="5"/>
  <c r="AD88" i="5"/>
  <c r="AE88" i="5" s="1"/>
  <c r="AF88" i="5" s="1"/>
  <c r="AC89" i="5"/>
  <c r="S88" i="5"/>
  <c r="R89" i="5"/>
  <c r="BE88" i="5"/>
  <c r="BF88" i="5" s="1"/>
  <c r="BG88" i="5" s="1"/>
  <c r="BD89" i="5"/>
  <c r="AW89" i="5"/>
  <c r="AX89" i="5" s="1"/>
  <c r="AY89" i="5" s="1"/>
  <c r="AV90" i="5"/>
  <c r="Y90" i="5"/>
  <c r="Z89" i="5"/>
  <c r="AA89" i="5" s="1"/>
  <c r="AB89" i="5" s="1"/>
  <c r="H88" i="5"/>
  <c r="G89" i="5"/>
  <c r="O91" i="5"/>
  <c r="N92" i="5"/>
  <c r="P89" i="5"/>
  <c r="Q88" i="5"/>
  <c r="BA93" i="5"/>
  <c r="BB93" i="5" s="1"/>
  <c r="BC93" i="5" s="1"/>
  <c r="AZ94" i="5"/>
  <c r="BK89" i="2"/>
  <c r="BL88" i="2"/>
  <c r="BM88" i="2" s="1"/>
  <c r="BN88" i="2" s="1"/>
  <c r="BG89" i="2"/>
  <c r="BH88" i="2"/>
  <c r="BI88" i="2" s="1"/>
  <c r="BJ88" i="2" s="1"/>
  <c r="BO89" i="2"/>
  <c r="BP88" i="2"/>
  <c r="BQ88" i="2" s="1"/>
  <c r="BR88" i="2" s="1"/>
  <c r="BS89" i="2"/>
  <c r="BT88" i="2"/>
  <c r="BU88" i="2" s="1"/>
  <c r="BV88" i="2" s="1"/>
  <c r="AR89" i="2"/>
  <c r="AS88" i="2"/>
  <c r="AT88" i="2" s="1"/>
  <c r="AU88" i="2" s="1"/>
  <c r="AZ89" i="2"/>
  <c r="BA88" i="2"/>
  <c r="BB88" i="2" s="1"/>
  <c r="BC88" i="2" s="1"/>
  <c r="AV89" i="2"/>
  <c r="AW88" i="2"/>
  <c r="AX88" i="2" s="1"/>
  <c r="AY88" i="2" s="1"/>
  <c r="AN89" i="2"/>
  <c r="AO88" i="2"/>
  <c r="AP88" i="2" s="1"/>
  <c r="AQ88" i="2" s="1"/>
  <c r="AG89" i="2"/>
  <c r="AH88" i="2"/>
  <c r="T130" i="2"/>
  <c r="U129" i="2"/>
  <c r="V89" i="2"/>
  <c r="W88" i="2"/>
  <c r="AC89" i="2"/>
  <c r="AD88" i="2"/>
  <c r="X94" i="2"/>
  <c r="Y93" i="2"/>
  <c r="AE90" i="2"/>
  <c r="AF89" i="2"/>
  <c r="AI89" i="2"/>
  <c r="AJ88" i="2"/>
  <c r="AD89" i="5" l="1"/>
  <c r="AE89" i="5" s="1"/>
  <c r="AF89" i="5" s="1"/>
  <c r="AC90" i="5"/>
  <c r="Q89" i="5"/>
  <c r="P90" i="5"/>
  <c r="AS89" i="5"/>
  <c r="AT89" i="5" s="1"/>
  <c r="AU89" i="5" s="1"/>
  <c r="AR90" i="5"/>
  <c r="N93" i="5"/>
  <c r="O92" i="5"/>
  <c r="T98" i="5"/>
  <c r="U97" i="5"/>
  <c r="AW90" i="5"/>
  <c r="AX90" i="5" s="1"/>
  <c r="AY90" i="5" s="1"/>
  <c r="AV91" i="5"/>
  <c r="AL89" i="5"/>
  <c r="AM89" i="5" s="1"/>
  <c r="AN89" i="5" s="1"/>
  <c r="AK90" i="5"/>
  <c r="H89" i="5"/>
  <c r="G90" i="5"/>
  <c r="S89" i="5"/>
  <c r="R90" i="5"/>
  <c r="AZ95" i="5"/>
  <c r="BA94" i="5"/>
  <c r="BB94" i="5" s="1"/>
  <c r="BC94" i="5" s="1"/>
  <c r="Y91" i="5"/>
  <c r="Z90" i="5"/>
  <c r="AA90" i="5" s="1"/>
  <c r="AB90" i="5" s="1"/>
  <c r="F90" i="5"/>
  <c r="E91" i="5"/>
  <c r="BE89" i="5"/>
  <c r="BF89" i="5" s="1"/>
  <c r="BG89" i="5" s="1"/>
  <c r="BD90" i="5"/>
  <c r="D93" i="5"/>
  <c r="C94" i="5"/>
  <c r="I99" i="5"/>
  <c r="J98" i="5"/>
  <c r="AG91" i="5"/>
  <c r="AH90" i="5"/>
  <c r="AI90" i="5" s="1"/>
  <c r="AJ90" i="5" s="1"/>
  <c r="BO90" i="2"/>
  <c r="BP89" i="2"/>
  <c r="BQ89" i="2" s="1"/>
  <c r="BR89" i="2" s="1"/>
  <c r="BS90" i="2"/>
  <c r="BT89" i="2"/>
  <c r="BU89" i="2" s="1"/>
  <c r="BV89" i="2" s="1"/>
  <c r="BG90" i="2"/>
  <c r="BH89" i="2"/>
  <c r="BI89" i="2" s="1"/>
  <c r="BJ89" i="2" s="1"/>
  <c r="BK90" i="2"/>
  <c r="BL89" i="2"/>
  <c r="BM89" i="2" s="1"/>
  <c r="BN89" i="2" s="1"/>
  <c r="AV90" i="2"/>
  <c r="AW89" i="2"/>
  <c r="AX89" i="2" s="1"/>
  <c r="AY89" i="2" s="1"/>
  <c r="AZ90" i="2"/>
  <c r="BA89" i="2"/>
  <c r="BB89" i="2" s="1"/>
  <c r="BC89" i="2" s="1"/>
  <c r="AR90" i="2"/>
  <c r="AS89" i="2"/>
  <c r="AT89" i="2" s="1"/>
  <c r="AU89" i="2" s="1"/>
  <c r="AN90" i="2"/>
  <c r="AO89" i="2"/>
  <c r="AP89" i="2" s="1"/>
  <c r="AQ89" i="2" s="1"/>
  <c r="X95" i="2"/>
  <c r="Y94" i="2"/>
  <c r="AC90" i="2"/>
  <c r="AD89" i="2"/>
  <c r="AI90" i="2"/>
  <c r="AJ89" i="2"/>
  <c r="V90" i="2"/>
  <c r="W89" i="2"/>
  <c r="AE91" i="2"/>
  <c r="AF90" i="2"/>
  <c r="T131" i="2"/>
  <c r="U130" i="2"/>
  <c r="AG90" i="2"/>
  <c r="AH89" i="2"/>
  <c r="E92" i="5" l="1"/>
  <c r="F91" i="5"/>
  <c r="AG92" i="5"/>
  <c r="AH91" i="5"/>
  <c r="AI91" i="5" s="1"/>
  <c r="AJ91" i="5" s="1"/>
  <c r="N94" i="5"/>
  <c r="O93" i="5"/>
  <c r="AR91" i="5"/>
  <c r="AS90" i="5"/>
  <c r="AT90" i="5" s="1"/>
  <c r="AU90" i="5" s="1"/>
  <c r="D94" i="5"/>
  <c r="C95" i="5"/>
  <c r="AW91" i="5"/>
  <c r="AX91" i="5" s="1"/>
  <c r="AY91" i="5" s="1"/>
  <c r="AV92" i="5"/>
  <c r="S90" i="5"/>
  <c r="R91" i="5"/>
  <c r="AD90" i="5"/>
  <c r="AE90" i="5" s="1"/>
  <c r="AF90" i="5" s="1"/>
  <c r="AC91" i="5"/>
  <c r="H90" i="5"/>
  <c r="G91" i="5"/>
  <c r="AL90" i="5"/>
  <c r="AM90" i="5" s="1"/>
  <c r="AN90" i="5" s="1"/>
  <c r="AK91" i="5"/>
  <c r="I100" i="5"/>
  <c r="J99" i="5"/>
  <c r="Z91" i="5"/>
  <c r="AA91" i="5" s="1"/>
  <c r="AB91" i="5" s="1"/>
  <c r="Y92" i="5"/>
  <c r="P91" i="5"/>
  <c r="Q90" i="5"/>
  <c r="AZ96" i="5"/>
  <c r="BA95" i="5"/>
  <c r="BB95" i="5" s="1"/>
  <c r="BC95" i="5" s="1"/>
  <c r="BE90" i="5"/>
  <c r="BF90" i="5" s="1"/>
  <c r="BG90" i="5" s="1"/>
  <c r="BD91" i="5"/>
  <c r="T99" i="5"/>
  <c r="U98" i="5"/>
  <c r="BK91" i="2"/>
  <c r="BL90" i="2"/>
  <c r="BM90" i="2" s="1"/>
  <c r="BN90" i="2" s="1"/>
  <c r="BG91" i="2"/>
  <c r="BH90" i="2"/>
  <c r="BI90" i="2" s="1"/>
  <c r="BJ90" i="2" s="1"/>
  <c r="BS91" i="2"/>
  <c r="BT90" i="2"/>
  <c r="BU90" i="2" s="1"/>
  <c r="BV90" i="2" s="1"/>
  <c r="BO91" i="2"/>
  <c r="BP90" i="2"/>
  <c r="BQ90" i="2" s="1"/>
  <c r="BR90" i="2" s="1"/>
  <c r="AR91" i="2"/>
  <c r="AS90" i="2"/>
  <c r="AT90" i="2" s="1"/>
  <c r="AU90" i="2" s="1"/>
  <c r="AZ91" i="2"/>
  <c r="BA90" i="2"/>
  <c r="BB90" i="2" s="1"/>
  <c r="BC90" i="2" s="1"/>
  <c r="AV91" i="2"/>
  <c r="AW90" i="2"/>
  <c r="AX90" i="2" s="1"/>
  <c r="AY90" i="2" s="1"/>
  <c r="AN91" i="2"/>
  <c r="AO90" i="2"/>
  <c r="AP90" i="2" s="1"/>
  <c r="AQ90" i="2" s="1"/>
  <c r="AI91" i="2"/>
  <c r="AJ90" i="2"/>
  <c r="V91" i="2"/>
  <c r="W90" i="2"/>
  <c r="AG91" i="2"/>
  <c r="AH90" i="2"/>
  <c r="T132" i="2"/>
  <c r="U131" i="2"/>
  <c r="AC91" i="2"/>
  <c r="AD90" i="2"/>
  <c r="AE92" i="2"/>
  <c r="AF91" i="2"/>
  <c r="X96" i="2"/>
  <c r="Y95" i="2"/>
  <c r="AD91" i="5" l="1"/>
  <c r="AE91" i="5" s="1"/>
  <c r="AF91" i="5" s="1"/>
  <c r="AC92" i="5"/>
  <c r="T100" i="5"/>
  <c r="U99" i="5"/>
  <c r="AS91" i="5"/>
  <c r="AT91" i="5" s="1"/>
  <c r="AU91" i="5" s="1"/>
  <c r="AR92" i="5"/>
  <c r="S91" i="5"/>
  <c r="R92" i="5"/>
  <c r="AL91" i="5"/>
  <c r="AM91" i="5" s="1"/>
  <c r="AN91" i="5" s="1"/>
  <c r="AK92" i="5"/>
  <c r="N95" i="5"/>
  <c r="O94" i="5"/>
  <c r="H91" i="5"/>
  <c r="G92" i="5"/>
  <c r="C96" i="5"/>
  <c r="D95" i="5"/>
  <c r="Y93" i="5"/>
  <c r="Z92" i="5"/>
  <c r="AA92" i="5" s="1"/>
  <c r="AB92" i="5" s="1"/>
  <c r="BE91" i="5"/>
  <c r="BF91" i="5" s="1"/>
  <c r="BG91" i="5" s="1"/>
  <c r="BD92" i="5"/>
  <c r="I101" i="5"/>
  <c r="J100" i="5"/>
  <c r="AW92" i="5"/>
  <c r="AX92" i="5" s="1"/>
  <c r="AY92" i="5" s="1"/>
  <c r="AV93" i="5"/>
  <c r="AZ97" i="5"/>
  <c r="BA96" i="5"/>
  <c r="BB96" i="5" s="1"/>
  <c r="BC96" i="5" s="1"/>
  <c r="AH92" i="5"/>
  <c r="AI92" i="5" s="1"/>
  <c r="AJ92" i="5" s="1"/>
  <c r="AG93" i="5"/>
  <c r="P92" i="5"/>
  <c r="Q91" i="5"/>
  <c r="E93" i="5"/>
  <c r="F92" i="5"/>
  <c r="BS92" i="2"/>
  <c r="BT91" i="2"/>
  <c r="BU91" i="2" s="1"/>
  <c r="BV91" i="2" s="1"/>
  <c r="BG92" i="2"/>
  <c r="BH91" i="2"/>
  <c r="BI91" i="2" s="1"/>
  <c r="BJ91" i="2" s="1"/>
  <c r="BO92" i="2"/>
  <c r="BP91" i="2"/>
  <c r="BQ91" i="2" s="1"/>
  <c r="BR91" i="2" s="1"/>
  <c r="BK92" i="2"/>
  <c r="BL91" i="2"/>
  <c r="BM91" i="2" s="1"/>
  <c r="BN91" i="2" s="1"/>
  <c r="AV92" i="2"/>
  <c r="AW91" i="2"/>
  <c r="AX91" i="2" s="1"/>
  <c r="AY91" i="2" s="1"/>
  <c r="AZ92" i="2"/>
  <c r="BA91" i="2"/>
  <c r="BB91" i="2" s="1"/>
  <c r="BC91" i="2" s="1"/>
  <c r="AR92" i="2"/>
  <c r="AS91" i="2"/>
  <c r="AT91" i="2" s="1"/>
  <c r="AU91" i="2" s="1"/>
  <c r="AN92" i="2"/>
  <c r="AO91" i="2"/>
  <c r="AP91" i="2" s="1"/>
  <c r="AQ91" i="2" s="1"/>
  <c r="X97" i="2"/>
  <c r="Y96" i="2"/>
  <c r="T133" i="2"/>
  <c r="U132" i="2"/>
  <c r="AG92" i="2"/>
  <c r="AH91" i="2"/>
  <c r="AE93" i="2"/>
  <c r="AF92" i="2"/>
  <c r="V92" i="2"/>
  <c r="W91" i="2"/>
  <c r="AC92" i="2"/>
  <c r="AD91" i="2"/>
  <c r="AI92" i="2"/>
  <c r="AJ91" i="2"/>
  <c r="F93" i="5" l="1"/>
  <c r="E94" i="5"/>
  <c r="AS92" i="5"/>
  <c r="AT92" i="5" s="1"/>
  <c r="AU92" i="5" s="1"/>
  <c r="AR93" i="5"/>
  <c r="T101" i="5"/>
  <c r="U100" i="5"/>
  <c r="S92" i="5"/>
  <c r="R93" i="5"/>
  <c r="D96" i="5"/>
  <c r="C97" i="5"/>
  <c r="I102" i="5"/>
  <c r="J101" i="5"/>
  <c r="BE92" i="5"/>
  <c r="BF92" i="5" s="1"/>
  <c r="BG92" i="5" s="1"/>
  <c r="BD93" i="5"/>
  <c r="AL92" i="5"/>
  <c r="AM92" i="5" s="1"/>
  <c r="AN92" i="5" s="1"/>
  <c r="AK93" i="5"/>
  <c r="AD92" i="5"/>
  <c r="AE92" i="5" s="1"/>
  <c r="AF92" i="5" s="1"/>
  <c r="AC93" i="5"/>
  <c r="AW93" i="5"/>
  <c r="AX93" i="5" s="1"/>
  <c r="AY93" i="5" s="1"/>
  <c r="AV94" i="5"/>
  <c r="H92" i="5"/>
  <c r="G93" i="5"/>
  <c r="Q92" i="5"/>
  <c r="P93" i="5"/>
  <c r="AG94" i="5"/>
  <c r="AH93" i="5"/>
  <c r="AI93" i="5" s="1"/>
  <c r="AJ93" i="5" s="1"/>
  <c r="O95" i="5"/>
  <c r="N96" i="5"/>
  <c r="BA97" i="5"/>
  <c r="BB97" i="5" s="1"/>
  <c r="BC97" i="5" s="1"/>
  <c r="AZ98" i="5"/>
  <c r="Z93" i="5"/>
  <c r="AA93" i="5" s="1"/>
  <c r="AB93" i="5" s="1"/>
  <c r="Y94" i="5"/>
  <c r="BK93" i="2"/>
  <c r="BL92" i="2"/>
  <c r="BM92" i="2" s="1"/>
  <c r="BN92" i="2" s="1"/>
  <c r="BO93" i="2"/>
  <c r="BP92" i="2"/>
  <c r="BQ92" i="2" s="1"/>
  <c r="BR92" i="2" s="1"/>
  <c r="BG93" i="2"/>
  <c r="BH92" i="2"/>
  <c r="BI92" i="2" s="1"/>
  <c r="BJ92" i="2" s="1"/>
  <c r="BS93" i="2"/>
  <c r="BT92" i="2"/>
  <c r="BU92" i="2" s="1"/>
  <c r="BV92" i="2" s="1"/>
  <c r="AR93" i="2"/>
  <c r="AS92" i="2"/>
  <c r="AT92" i="2" s="1"/>
  <c r="AU92" i="2" s="1"/>
  <c r="AZ93" i="2"/>
  <c r="BA92" i="2"/>
  <c r="BB92" i="2" s="1"/>
  <c r="BC92" i="2" s="1"/>
  <c r="AV93" i="2"/>
  <c r="AW92" i="2"/>
  <c r="AX92" i="2" s="1"/>
  <c r="AY92" i="2" s="1"/>
  <c r="AN93" i="2"/>
  <c r="AO92" i="2"/>
  <c r="AP92" i="2" s="1"/>
  <c r="AQ92" i="2" s="1"/>
  <c r="AG93" i="2"/>
  <c r="AH92" i="2"/>
  <c r="T134" i="2"/>
  <c r="U133" i="2"/>
  <c r="AE94" i="2"/>
  <c r="AF93" i="2"/>
  <c r="AI93" i="2"/>
  <c r="AJ92" i="2"/>
  <c r="AC93" i="2"/>
  <c r="AD92" i="2"/>
  <c r="V93" i="2"/>
  <c r="W92" i="2"/>
  <c r="X98" i="2"/>
  <c r="Y97" i="2"/>
  <c r="Z94" i="5" l="1"/>
  <c r="AA94" i="5" s="1"/>
  <c r="AB94" i="5" s="1"/>
  <c r="Y95" i="5"/>
  <c r="S93" i="5"/>
  <c r="R94" i="5"/>
  <c r="T102" i="5"/>
  <c r="U101" i="5"/>
  <c r="AL93" i="5"/>
  <c r="AM93" i="5" s="1"/>
  <c r="AN93" i="5" s="1"/>
  <c r="AK94" i="5"/>
  <c r="AZ99" i="5"/>
  <c r="BA98" i="5"/>
  <c r="BB98" i="5" s="1"/>
  <c r="BC98" i="5" s="1"/>
  <c r="BE93" i="5"/>
  <c r="BF93" i="5" s="1"/>
  <c r="BG93" i="5" s="1"/>
  <c r="BD94" i="5"/>
  <c r="N97" i="5"/>
  <c r="O96" i="5"/>
  <c r="AR94" i="5"/>
  <c r="AS93" i="5"/>
  <c r="AT93" i="5" s="1"/>
  <c r="AU93" i="5" s="1"/>
  <c r="AD93" i="5"/>
  <c r="AE93" i="5" s="1"/>
  <c r="AF93" i="5" s="1"/>
  <c r="AC94" i="5"/>
  <c r="D97" i="5"/>
  <c r="C98" i="5"/>
  <c r="F94" i="5"/>
  <c r="E95" i="5"/>
  <c r="P94" i="5"/>
  <c r="Q93" i="5"/>
  <c r="H93" i="5"/>
  <c r="G94" i="5"/>
  <c r="AW94" i="5"/>
  <c r="AX94" i="5" s="1"/>
  <c r="AY94" i="5" s="1"/>
  <c r="AV95" i="5"/>
  <c r="I103" i="5"/>
  <c r="J102" i="5"/>
  <c r="AG95" i="5"/>
  <c r="AH94" i="5"/>
  <c r="AI94" i="5" s="1"/>
  <c r="AJ94" i="5" s="1"/>
  <c r="BG94" i="2"/>
  <c r="BH93" i="2"/>
  <c r="BI93" i="2" s="1"/>
  <c r="BJ93" i="2" s="1"/>
  <c r="BS94" i="2"/>
  <c r="BT93" i="2"/>
  <c r="BU93" i="2" s="1"/>
  <c r="BV93" i="2" s="1"/>
  <c r="BO94" i="2"/>
  <c r="BP93" i="2"/>
  <c r="BQ93" i="2" s="1"/>
  <c r="BR93" i="2" s="1"/>
  <c r="BK94" i="2"/>
  <c r="BL93" i="2"/>
  <c r="BM93" i="2" s="1"/>
  <c r="BN93" i="2" s="1"/>
  <c r="AV94" i="2"/>
  <c r="AW93" i="2"/>
  <c r="AX93" i="2" s="1"/>
  <c r="AY93" i="2" s="1"/>
  <c r="AZ94" i="2"/>
  <c r="BA93" i="2"/>
  <c r="BB93" i="2" s="1"/>
  <c r="BC93" i="2" s="1"/>
  <c r="AR94" i="2"/>
  <c r="AS93" i="2"/>
  <c r="AT93" i="2" s="1"/>
  <c r="AU93" i="2" s="1"/>
  <c r="AN94" i="2"/>
  <c r="AO93" i="2"/>
  <c r="AP93" i="2" s="1"/>
  <c r="AQ93" i="2" s="1"/>
  <c r="AI94" i="2"/>
  <c r="AJ93" i="2"/>
  <c r="X99" i="2"/>
  <c r="Y98" i="2"/>
  <c r="AE95" i="2"/>
  <c r="AF94" i="2"/>
  <c r="V94" i="2"/>
  <c r="W93" i="2"/>
  <c r="T135" i="2"/>
  <c r="U134" i="2"/>
  <c r="AC94" i="2"/>
  <c r="AD93" i="2"/>
  <c r="AG94" i="2"/>
  <c r="AH93" i="2"/>
  <c r="AG96" i="5" l="1"/>
  <c r="AH95" i="5"/>
  <c r="AI95" i="5" s="1"/>
  <c r="AJ95" i="5" s="1"/>
  <c r="AS94" i="5"/>
  <c r="AT94" i="5" s="1"/>
  <c r="AU94" i="5" s="1"/>
  <c r="AR95" i="5"/>
  <c r="D98" i="5"/>
  <c r="C99" i="5"/>
  <c r="AL94" i="5"/>
  <c r="AM94" i="5" s="1"/>
  <c r="AN94" i="5" s="1"/>
  <c r="AK95" i="5"/>
  <c r="P95" i="5"/>
  <c r="Q94" i="5"/>
  <c r="N98" i="5"/>
  <c r="O97" i="5"/>
  <c r="BE94" i="5"/>
  <c r="BF94" i="5" s="1"/>
  <c r="BG94" i="5" s="1"/>
  <c r="BD95" i="5"/>
  <c r="H94" i="5"/>
  <c r="G95" i="5"/>
  <c r="AD94" i="5"/>
  <c r="AE94" i="5" s="1"/>
  <c r="AF94" i="5" s="1"/>
  <c r="AC95" i="5"/>
  <c r="Z95" i="5"/>
  <c r="AA95" i="5" s="1"/>
  <c r="AB95" i="5" s="1"/>
  <c r="Y96" i="5"/>
  <c r="F95" i="5"/>
  <c r="E96" i="5"/>
  <c r="I104" i="5"/>
  <c r="J103" i="5"/>
  <c r="T103" i="5"/>
  <c r="U102" i="5"/>
  <c r="AW95" i="5"/>
  <c r="AX95" i="5" s="1"/>
  <c r="AY95" i="5" s="1"/>
  <c r="AV96" i="5"/>
  <c r="S94" i="5"/>
  <c r="R95" i="5"/>
  <c r="AZ100" i="5"/>
  <c r="BA99" i="5"/>
  <c r="BB99" i="5" s="1"/>
  <c r="BC99" i="5" s="1"/>
  <c r="BS95" i="2"/>
  <c r="BT94" i="2"/>
  <c r="BU94" i="2" s="1"/>
  <c r="BV94" i="2" s="1"/>
  <c r="BK95" i="2"/>
  <c r="BL94" i="2"/>
  <c r="BM94" i="2" s="1"/>
  <c r="BN94" i="2" s="1"/>
  <c r="BO95" i="2"/>
  <c r="BP94" i="2"/>
  <c r="BQ94" i="2" s="1"/>
  <c r="BR94" i="2" s="1"/>
  <c r="BG95" i="2"/>
  <c r="BH94" i="2"/>
  <c r="BI94" i="2" s="1"/>
  <c r="BJ94" i="2" s="1"/>
  <c r="AR95" i="2"/>
  <c r="AS94" i="2"/>
  <c r="AT94" i="2" s="1"/>
  <c r="AU94" i="2" s="1"/>
  <c r="AZ95" i="2"/>
  <c r="BA94" i="2"/>
  <c r="BB94" i="2" s="1"/>
  <c r="BC94" i="2" s="1"/>
  <c r="AV95" i="2"/>
  <c r="AW94" i="2"/>
  <c r="AX94" i="2" s="1"/>
  <c r="AY94" i="2" s="1"/>
  <c r="AN95" i="2"/>
  <c r="AO94" i="2"/>
  <c r="AP94" i="2" s="1"/>
  <c r="AQ94" i="2" s="1"/>
  <c r="V95" i="2"/>
  <c r="W94" i="2"/>
  <c r="AG95" i="2"/>
  <c r="AH94" i="2"/>
  <c r="AE96" i="2"/>
  <c r="AF95" i="2"/>
  <c r="AC95" i="2"/>
  <c r="AD94" i="2"/>
  <c r="X100" i="2"/>
  <c r="Y99" i="2"/>
  <c r="T136" i="2"/>
  <c r="U135" i="2"/>
  <c r="AI95" i="2"/>
  <c r="AJ94" i="2"/>
  <c r="AZ101" i="5" l="1"/>
  <c r="BA100" i="5"/>
  <c r="BB100" i="5" s="1"/>
  <c r="BC100" i="5" s="1"/>
  <c r="E97" i="5"/>
  <c r="F96" i="5"/>
  <c r="N99" i="5"/>
  <c r="O98" i="5"/>
  <c r="AL95" i="5"/>
  <c r="AM95" i="5" s="1"/>
  <c r="AN95" i="5" s="1"/>
  <c r="AK96" i="5"/>
  <c r="S95" i="5"/>
  <c r="R96" i="5"/>
  <c r="BE95" i="5"/>
  <c r="BF95" i="5" s="1"/>
  <c r="BG95" i="5" s="1"/>
  <c r="BD96" i="5"/>
  <c r="AW96" i="5"/>
  <c r="AX96" i="5" s="1"/>
  <c r="AY96" i="5" s="1"/>
  <c r="AV97" i="5"/>
  <c r="AS95" i="5"/>
  <c r="AT95" i="5" s="1"/>
  <c r="AU95" i="5" s="1"/>
  <c r="AR96" i="5"/>
  <c r="AD95" i="5"/>
  <c r="AE95" i="5" s="1"/>
  <c r="AF95" i="5" s="1"/>
  <c r="AC96" i="5"/>
  <c r="H95" i="5"/>
  <c r="G96" i="5"/>
  <c r="I105" i="5"/>
  <c r="J104" i="5"/>
  <c r="C100" i="5"/>
  <c r="D99" i="5"/>
  <c r="Y97" i="5"/>
  <c r="Z96" i="5"/>
  <c r="AA96" i="5" s="1"/>
  <c r="AB96" i="5" s="1"/>
  <c r="T104" i="5"/>
  <c r="U103" i="5"/>
  <c r="P96" i="5"/>
  <c r="Q95" i="5"/>
  <c r="AH96" i="5"/>
  <c r="AI96" i="5" s="1"/>
  <c r="AJ96" i="5" s="1"/>
  <c r="AG97" i="5"/>
  <c r="BG96" i="2"/>
  <c r="BH95" i="2"/>
  <c r="BI95" i="2" s="1"/>
  <c r="BJ95" i="2" s="1"/>
  <c r="BO96" i="2"/>
  <c r="BP95" i="2"/>
  <c r="BQ95" i="2" s="1"/>
  <c r="BR95" i="2" s="1"/>
  <c r="BK96" i="2"/>
  <c r="BL95" i="2"/>
  <c r="BM95" i="2" s="1"/>
  <c r="BN95" i="2" s="1"/>
  <c r="BS96" i="2"/>
  <c r="BT95" i="2"/>
  <c r="BU95" i="2" s="1"/>
  <c r="BV95" i="2" s="1"/>
  <c r="AV96" i="2"/>
  <c r="AW95" i="2"/>
  <c r="AX95" i="2" s="1"/>
  <c r="AY95" i="2" s="1"/>
  <c r="AZ96" i="2"/>
  <c r="BA95" i="2"/>
  <c r="BB95" i="2" s="1"/>
  <c r="BC95" i="2" s="1"/>
  <c r="AR96" i="2"/>
  <c r="AS95" i="2"/>
  <c r="AT95" i="2" s="1"/>
  <c r="AU95" i="2" s="1"/>
  <c r="AN96" i="2"/>
  <c r="AO95" i="2"/>
  <c r="AP95" i="2" s="1"/>
  <c r="AQ95" i="2" s="1"/>
  <c r="AC96" i="2"/>
  <c r="AD95" i="2"/>
  <c r="AI96" i="2"/>
  <c r="AJ95" i="2"/>
  <c r="AE97" i="2"/>
  <c r="AF96" i="2"/>
  <c r="T137" i="2"/>
  <c r="U136" i="2"/>
  <c r="X101" i="2"/>
  <c r="Y100" i="2"/>
  <c r="AG96" i="2"/>
  <c r="AH95" i="2"/>
  <c r="V96" i="2"/>
  <c r="W95" i="2"/>
  <c r="I106" i="5" l="1"/>
  <c r="J105" i="5"/>
  <c r="H96" i="5"/>
  <c r="G97" i="5"/>
  <c r="F97" i="5"/>
  <c r="E98" i="5"/>
  <c r="AG98" i="5"/>
  <c r="AH97" i="5"/>
  <c r="AI97" i="5" s="1"/>
  <c r="AJ97" i="5" s="1"/>
  <c r="AL96" i="5"/>
  <c r="AM96" i="5" s="1"/>
  <c r="AN96" i="5" s="1"/>
  <c r="AK97" i="5"/>
  <c r="O99" i="5"/>
  <c r="N100" i="5"/>
  <c r="AD96" i="5"/>
  <c r="AE96" i="5" s="1"/>
  <c r="AF96" i="5" s="1"/>
  <c r="AC97" i="5"/>
  <c r="S96" i="5"/>
  <c r="R97" i="5"/>
  <c r="AS96" i="5"/>
  <c r="AT96" i="5" s="1"/>
  <c r="AU96" i="5" s="1"/>
  <c r="AR97" i="5"/>
  <c r="D100" i="5"/>
  <c r="C101" i="5"/>
  <c r="AW97" i="5"/>
  <c r="AX97" i="5" s="1"/>
  <c r="AY97" i="5" s="1"/>
  <c r="AV98" i="5"/>
  <c r="Q96" i="5"/>
  <c r="P97" i="5"/>
  <c r="BE96" i="5"/>
  <c r="BF96" i="5" s="1"/>
  <c r="BG96" i="5" s="1"/>
  <c r="BD97" i="5"/>
  <c r="T105" i="5"/>
  <c r="U104" i="5"/>
  <c r="Z97" i="5"/>
  <c r="AA97" i="5" s="1"/>
  <c r="AB97" i="5" s="1"/>
  <c r="Y98" i="5"/>
  <c r="BA101" i="5"/>
  <c r="BB101" i="5" s="1"/>
  <c r="BC101" i="5" s="1"/>
  <c r="AZ102" i="5"/>
  <c r="BS97" i="2"/>
  <c r="BT96" i="2"/>
  <c r="BU96" i="2" s="1"/>
  <c r="BV96" i="2" s="1"/>
  <c r="BK97" i="2"/>
  <c r="BL96" i="2"/>
  <c r="BM96" i="2" s="1"/>
  <c r="BN96" i="2" s="1"/>
  <c r="BO97" i="2"/>
  <c r="BP96" i="2"/>
  <c r="BQ96" i="2" s="1"/>
  <c r="BR96" i="2" s="1"/>
  <c r="BG97" i="2"/>
  <c r="BH96" i="2"/>
  <c r="BI96" i="2" s="1"/>
  <c r="BJ96" i="2" s="1"/>
  <c r="AZ97" i="2"/>
  <c r="BA96" i="2"/>
  <c r="BB96" i="2" s="1"/>
  <c r="BC96" i="2" s="1"/>
  <c r="AR97" i="2"/>
  <c r="AS96" i="2"/>
  <c r="AT96" i="2" s="1"/>
  <c r="AU96" i="2" s="1"/>
  <c r="AV97" i="2"/>
  <c r="AW96" i="2"/>
  <c r="AX96" i="2" s="1"/>
  <c r="AY96" i="2" s="1"/>
  <c r="AN97" i="2"/>
  <c r="AO96" i="2"/>
  <c r="AP96" i="2" s="1"/>
  <c r="AQ96" i="2" s="1"/>
  <c r="V97" i="2"/>
  <c r="W96" i="2"/>
  <c r="AE98" i="2"/>
  <c r="AF97" i="2"/>
  <c r="AG97" i="2"/>
  <c r="AH96" i="2"/>
  <c r="AI97" i="2"/>
  <c r="AJ96" i="2"/>
  <c r="T138" i="2"/>
  <c r="U137" i="2"/>
  <c r="X102" i="2"/>
  <c r="Y101" i="2"/>
  <c r="AC97" i="2"/>
  <c r="AD96" i="2"/>
  <c r="AZ103" i="5" l="1"/>
  <c r="BA102" i="5"/>
  <c r="BB102" i="5" s="1"/>
  <c r="BC102" i="5" s="1"/>
  <c r="S97" i="5"/>
  <c r="R98" i="5"/>
  <c r="F98" i="5"/>
  <c r="E99" i="5"/>
  <c r="T106" i="5"/>
  <c r="U105" i="5"/>
  <c r="Z98" i="5"/>
  <c r="AA98" i="5" s="1"/>
  <c r="AB98" i="5" s="1"/>
  <c r="Y99" i="5"/>
  <c r="AD97" i="5"/>
  <c r="AE97" i="5" s="1"/>
  <c r="AF97" i="5" s="1"/>
  <c r="AC98" i="5"/>
  <c r="D101" i="5"/>
  <c r="C102" i="5"/>
  <c r="H97" i="5"/>
  <c r="G98" i="5"/>
  <c r="BE97" i="5"/>
  <c r="BF97" i="5" s="1"/>
  <c r="BG97" i="5" s="1"/>
  <c r="BD98" i="5"/>
  <c r="AR98" i="5"/>
  <c r="AS97" i="5"/>
  <c r="AT97" i="5" s="1"/>
  <c r="AU97" i="5" s="1"/>
  <c r="AL97" i="5"/>
  <c r="AM97" i="5" s="1"/>
  <c r="AN97" i="5" s="1"/>
  <c r="AK98" i="5"/>
  <c r="P98" i="5"/>
  <c r="Q97" i="5"/>
  <c r="AG99" i="5"/>
  <c r="AH98" i="5"/>
  <c r="AI98" i="5" s="1"/>
  <c r="AJ98" i="5" s="1"/>
  <c r="AW98" i="5"/>
  <c r="AX98" i="5" s="1"/>
  <c r="AY98" i="5" s="1"/>
  <c r="AV99" i="5"/>
  <c r="N101" i="5"/>
  <c r="O100" i="5"/>
  <c r="I107" i="5"/>
  <c r="J106" i="5"/>
  <c r="BG98" i="2"/>
  <c r="BH97" i="2"/>
  <c r="BI97" i="2" s="1"/>
  <c r="BJ97" i="2" s="1"/>
  <c r="BK98" i="2"/>
  <c r="BL97" i="2"/>
  <c r="BM97" i="2" s="1"/>
  <c r="BN97" i="2" s="1"/>
  <c r="BO98" i="2"/>
  <c r="BP97" i="2"/>
  <c r="BQ97" i="2" s="1"/>
  <c r="BR97" i="2" s="1"/>
  <c r="BS98" i="2"/>
  <c r="BT97" i="2"/>
  <c r="BU97" i="2" s="1"/>
  <c r="BV97" i="2" s="1"/>
  <c r="AV98" i="2"/>
  <c r="AW97" i="2"/>
  <c r="AX97" i="2" s="1"/>
  <c r="AY97" i="2" s="1"/>
  <c r="AR98" i="2"/>
  <c r="AS97" i="2"/>
  <c r="AT97" i="2" s="1"/>
  <c r="AU97" i="2" s="1"/>
  <c r="AZ98" i="2"/>
  <c r="BA97" i="2"/>
  <c r="BB97" i="2" s="1"/>
  <c r="BC97" i="2" s="1"/>
  <c r="AN98" i="2"/>
  <c r="AO97" i="2"/>
  <c r="AP97" i="2" s="1"/>
  <c r="AQ97" i="2" s="1"/>
  <c r="AI98" i="2"/>
  <c r="AJ97" i="2"/>
  <c r="AC98" i="2"/>
  <c r="AD97" i="2"/>
  <c r="AG98" i="2"/>
  <c r="AH97" i="2"/>
  <c r="T139" i="2"/>
  <c r="U138" i="2"/>
  <c r="X103" i="2"/>
  <c r="Y102" i="2"/>
  <c r="AE99" i="2"/>
  <c r="AF98" i="2"/>
  <c r="V98" i="2"/>
  <c r="W97" i="2"/>
  <c r="AL98" i="5" l="1"/>
  <c r="AM98" i="5" s="1"/>
  <c r="AN98" i="5" s="1"/>
  <c r="AK99" i="5"/>
  <c r="F99" i="5"/>
  <c r="E100" i="5"/>
  <c r="N102" i="5"/>
  <c r="O101" i="5"/>
  <c r="AW99" i="5"/>
  <c r="AX99" i="5" s="1"/>
  <c r="AY99" i="5" s="1"/>
  <c r="AV100" i="5"/>
  <c r="AS98" i="5"/>
  <c r="AT98" i="5" s="1"/>
  <c r="AU98" i="5" s="1"/>
  <c r="AR99" i="5"/>
  <c r="P99" i="5"/>
  <c r="Q98" i="5"/>
  <c r="AD98" i="5"/>
  <c r="AE98" i="5" s="1"/>
  <c r="AF98" i="5" s="1"/>
  <c r="AC99" i="5"/>
  <c r="BE98" i="5"/>
  <c r="BF98" i="5" s="1"/>
  <c r="BG98" i="5" s="1"/>
  <c r="BD99" i="5"/>
  <c r="Z99" i="5"/>
  <c r="AA99" i="5" s="1"/>
  <c r="AB99" i="5" s="1"/>
  <c r="Y100" i="5"/>
  <c r="H98" i="5"/>
  <c r="G99" i="5"/>
  <c r="I108" i="5"/>
  <c r="J107" i="5"/>
  <c r="T107" i="5"/>
  <c r="U106" i="5"/>
  <c r="D102" i="5"/>
  <c r="C103" i="5"/>
  <c r="S98" i="5"/>
  <c r="R99" i="5"/>
  <c r="AG100" i="5"/>
  <c r="AH99" i="5"/>
  <c r="AI99" i="5" s="1"/>
  <c r="AJ99" i="5" s="1"/>
  <c r="AZ104" i="5"/>
  <c r="BA103" i="5"/>
  <c r="BB103" i="5" s="1"/>
  <c r="BC103" i="5" s="1"/>
  <c r="BS99" i="2"/>
  <c r="BT98" i="2"/>
  <c r="BU98" i="2" s="1"/>
  <c r="BV98" i="2" s="1"/>
  <c r="BK99" i="2"/>
  <c r="BL98" i="2"/>
  <c r="BM98" i="2" s="1"/>
  <c r="BN98" i="2" s="1"/>
  <c r="BO99" i="2"/>
  <c r="BP98" i="2"/>
  <c r="BQ98" i="2" s="1"/>
  <c r="BR98" i="2" s="1"/>
  <c r="BG99" i="2"/>
  <c r="BH98" i="2"/>
  <c r="BI98" i="2" s="1"/>
  <c r="BJ98" i="2" s="1"/>
  <c r="AZ99" i="2"/>
  <c r="BA98" i="2"/>
  <c r="BB98" i="2" s="1"/>
  <c r="BC98" i="2" s="1"/>
  <c r="AR99" i="2"/>
  <c r="AS98" i="2"/>
  <c r="AT98" i="2" s="1"/>
  <c r="AU98" i="2" s="1"/>
  <c r="AV99" i="2"/>
  <c r="AW98" i="2"/>
  <c r="AX98" i="2" s="1"/>
  <c r="AY98" i="2" s="1"/>
  <c r="AN99" i="2"/>
  <c r="AO98" i="2"/>
  <c r="AP98" i="2" s="1"/>
  <c r="AQ98" i="2" s="1"/>
  <c r="T140" i="2"/>
  <c r="U139" i="2"/>
  <c r="V99" i="2"/>
  <c r="W98" i="2"/>
  <c r="AG99" i="2"/>
  <c r="AH98" i="2"/>
  <c r="AE100" i="2"/>
  <c r="AF99" i="2"/>
  <c r="AC99" i="2"/>
  <c r="AD98" i="2"/>
  <c r="X104" i="2"/>
  <c r="Y103" i="2"/>
  <c r="AI99" i="2"/>
  <c r="AJ98" i="2"/>
  <c r="BE99" i="5" l="1"/>
  <c r="BF99" i="5" s="1"/>
  <c r="BG99" i="5" s="1"/>
  <c r="BD100" i="5"/>
  <c r="AH100" i="5"/>
  <c r="AI100" i="5" s="1"/>
  <c r="AJ100" i="5" s="1"/>
  <c r="AG101" i="5"/>
  <c r="N103" i="5"/>
  <c r="O102" i="5"/>
  <c r="S99" i="5"/>
  <c r="R100" i="5"/>
  <c r="AW100" i="5"/>
  <c r="AX100" i="5" s="1"/>
  <c r="AY100" i="5" s="1"/>
  <c r="AV101" i="5"/>
  <c r="AD99" i="5"/>
  <c r="AE99" i="5" s="1"/>
  <c r="AF99" i="5" s="1"/>
  <c r="AC100" i="5"/>
  <c r="C104" i="5"/>
  <c r="D103" i="5"/>
  <c r="Y101" i="5"/>
  <c r="Z100" i="5"/>
  <c r="AA100" i="5" s="1"/>
  <c r="AB100" i="5" s="1"/>
  <c r="AS99" i="5"/>
  <c r="AT99" i="5" s="1"/>
  <c r="AU99" i="5" s="1"/>
  <c r="AR100" i="5"/>
  <c r="AL99" i="5"/>
  <c r="AM99" i="5" s="1"/>
  <c r="AN99" i="5" s="1"/>
  <c r="AK100" i="5"/>
  <c r="AZ105" i="5"/>
  <c r="BA104" i="5"/>
  <c r="BB104" i="5" s="1"/>
  <c r="BC104" i="5" s="1"/>
  <c r="T108" i="5"/>
  <c r="U107" i="5"/>
  <c r="I109" i="5"/>
  <c r="J108" i="5"/>
  <c r="H99" i="5"/>
  <c r="G100" i="5"/>
  <c r="E101" i="5"/>
  <c r="F100" i="5"/>
  <c r="P100" i="5"/>
  <c r="Q99" i="5"/>
  <c r="BG100" i="2"/>
  <c r="BH99" i="2"/>
  <c r="BI99" i="2" s="1"/>
  <c r="BJ99" i="2" s="1"/>
  <c r="BO100" i="2"/>
  <c r="BP99" i="2"/>
  <c r="BQ99" i="2" s="1"/>
  <c r="BR99" i="2" s="1"/>
  <c r="BK100" i="2"/>
  <c r="BL99" i="2"/>
  <c r="BM99" i="2" s="1"/>
  <c r="BN99" i="2" s="1"/>
  <c r="BS100" i="2"/>
  <c r="BT99" i="2"/>
  <c r="BU99" i="2" s="1"/>
  <c r="BV99" i="2" s="1"/>
  <c r="AV100" i="2"/>
  <c r="AW99" i="2"/>
  <c r="AX99" i="2" s="1"/>
  <c r="AY99" i="2" s="1"/>
  <c r="AR100" i="2"/>
  <c r="AS99" i="2"/>
  <c r="AT99" i="2" s="1"/>
  <c r="AU99" i="2" s="1"/>
  <c r="AZ100" i="2"/>
  <c r="BA99" i="2"/>
  <c r="BB99" i="2" s="1"/>
  <c r="BC99" i="2" s="1"/>
  <c r="AN100" i="2"/>
  <c r="AO99" i="2"/>
  <c r="AP99" i="2" s="1"/>
  <c r="AQ99" i="2" s="1"/>
  <c r="AE101" i="2"/>
  <c r="AF100" i="2"/>
  <c r="AI100" i="2"/>
  <c r="AJ99" i="2"/>
  <c r="AG100" i="2"/>
  <c r="AH99" i="2"/>
  <c r="X105" i="2"/>
  <c r="Y104" i="2"/>
  <c r="V100" i="2"/>
  <c r="W99" i="2"/>
  <c r="AC100" i="2"/>
  <c r="AD99" i="2"/>
  <c r="T141" i="2"/>
  <c r="U140" i="2"/>
  <c r="T109" i="5" l="1"/>
  <c r="U108" i="5"/>
  <c r="F101" i="5"/>
  <c r="E102" i="5"/>
  <c r="O103" i="5"/>
  <c r="N104" i="5"/>
  <c r="AL100" i="5"/>
  <c r="AM100" i="5" s="1"/>
  <c r="AN100" i="5" s="1"/>
  <c r="AK101" i="5"/>
  <c r="S100" i="5"/>
  <c r="R101" i="5"/>
  <c r="Z101" i="5"/>
  <c r="AA101" i="5" s="1"/>
  <c r="AB101" i="5" s="1"/>
  <c r="Y102" i="5"/>
  <c r="D104" i="5"/>
  <c r="C105" i="5"/>
  <c r="H100" i="5"/>
  <c r="G101" i="5"/>
  <c r="AG102" i="5"/>
  <c r="AH101" i="5"/>
  <c r="AI101" i="5" s="1"/>
  <c r="AJ101" i="5" s="1"/>
  <c r="AS100" i="5"/>
  <c r="AT100" i="5" s="1"/>
  <c r="AU100" i="5" s="1"/>
  <c r="AR101" i="5"/>
  <c r="AW101" i="5"/>
  <c r="AX101" i="5" s="1"/>
  <c r="AY101" i="5" s="1"/>
  <c r="AV102" i="5"/>
  <c r="BE100" i="5"/>
  <c r="BF100" i="5" s="1"/>
  <c r="BG100" i="5" s="1"/>
  <c r="BD101" i="5"/>
  <c r="Q100" i="5"/>
  <c r="P101" i="5"/>
  <c r="BA105" i="5"/>
  <c r="BB105" i="5" s="1"/>
  <c r="BC105" i="5" s="1"/>
  <c r="AZ106" i="5"/>
  <c r="AD100" i="5"/>
  <c r="AE100" i="5" s="1"/>
  <c r="AF100" i="5" s="1"/>
  <c r="AC101" i="5"/>
  <c r="I110" i="5"/>
  <c r="J109" i="5"/>
  <c r="BS101" i="2"/>
  <c r="BT100" i="2"/>
  <c r="BU100" i="2" s="1"/>
  <c r="BV100" i="2" s="1"/>
  <c r="BK101" i="2"/>
  <c r="BL100" i="2"/>
  <c r="BM100" i="2" s="1"/>
  <c r="BN100" i="2" s="1"/>
  <c r="BO101" i="2"/>
  <c r="BP100" i="2"/>
  <c r="BQ100" i="2" s="1"/>
  <c r="BR100" i="2" s="1"/>
  <c r="BG101" i="2"/>
  <c r="BH100" i="2"/>
  <c r="BI100" i="2" s="1"/>
  <c r="BJ100" i="2" s="1"/>
  <c r="AZ101" i="2"/>
  <c r="BA100" i="2"/>
  <c r="BB100" i="2" s="1"/>
  <c r="BC100" i="2" s="1"/>
  <c r="AR101" i="2"/>
  <c r="AS100" i="2"/>
  <c r="AT100" i="2" s="1"/>
  <c r="AU100" i="2" s="1"/>
  <c r="AV101" i="2"/>
  <c r="AW100" i="2"/>
  <c r="AX100" i="2" s="1"/>
  <c r="AY100" i="2" s="1"/>
  <c r="AN101" i="2"/>
  <c r="AO100" i="2"/>
  <c r="AP100" i="2" s="1"/>
  <c r="AQ100" i="2" s="1"/>
  <c r="X106" i="2"/>
  <c r="Y105" i="2"/>
  <c r="T142" i="2"/>
  <c r="U141" i="2"/>
  <c r="AG101" i="2"/>
  <c r="AH100" i="2"/>
  <c r="AC101" i="2"/>
  <c r="AD100" i="2"/>
  <c r="AI101" i="2"/>
  <c r="AJ100" i="2"/>
  <c r="V101" i="2"/>
  <c r="W100" i="2"/>
  <c r="AE102" i="2"/>
  <c r="AF101" i="2"/>
  <c r="BE101" i="5" l="1"/>
  <c r="BF101" i="5" s="1"/>
  <c r="BG101" i="5" s="1"/>
  <c r="BD102" i="5"/>
  <c r="AD101" i="5"/>
  <c r="AE101" i="5" s="1"/>
  <c r="AF101" i="5" s="1"/>
  <c r="AC102" i="5"/>
  <c r="N105" i="5"/>
  <c r="O104" i="5"/>
  <c r="H101" i="5"/>
  <c r="G102" i="5"/>
  <c r="AW102" i="5"/>
  <c r="AX102" i="5" s="1"/>
  <c r="AY102" i="5" s="1"/>
  <c r="AV103" i="5"/>
  <c r="AR102" i="5"/>
  <c r="AS101" i="5"/>
  <c r="AT101" i="5" s="1"/>
  <c r="AU101" i="5" s="1"/>
  <c r="F102" i="5"/>
  <c r="E103" i="5"/>
  <c r="P102" i="5"/>
  <c r="Q101" i="5"/>
  <c r="S101" i="5"/>
  <c r="R102" i="5"/>
  <c r="AL101" i="5"/>
  <c r="AM101" i="5" s="1"/>
  <c r="AN101" i="5" s="1"/>
  <c r="AK102" i="5"/>
  <c r="I111" i="5"/>
  <c r="J110" i="5"/>
  <c r="D105" i="5"/>
  <c r="C106" i="5"/>
  <c r="AZ107" i="5"/>
  <c r="BA106" i="5"/>
  <c r="BB106" i="5" s="1"/>
  <c r="BC106" i="5" s="1"/>
  <c r="Z102" i="5"/>
  <c r="AA102" i="5" s="1"/>
  <c r="AB102" i="5" s="1"/>
  <c r="Y103" i="5"/>
  <c r="AG103" i="5"/>
  <c r="AH102" i="5"/>
  <c r="AI102" i="5" s="1"/>
  <c r="AJ102" i="5" s="1"/>
  <c r="T110" i="5"/>
  <c r="U109" i="5"/>
  <c r="BG102" i="2"/>
  <c r="BH101" i="2"/>
  <c r="BI101" i="2" s="1"/>
  <c r="BJ101" i="2" s="1"/>
  <c r="BO102" i="2"/>
  <c r="BP101" i="2"/>
  <c r="BQ101" i="2" s="1"/>
  <c r="BR101" i="2" s="1"/>
  <c r="BK102" i="2"/>
  <c r="BL101" i="2"/>
  <c r="BM101" i="2" s="1"/>
  <c r="BN101" i="2" s="1"/>
  <c r="BS102" i="2"/>
  <c r="BT101" i="2"/>
  <c r="BU101" i="2" s="1"/>
  <c r="BV101" i="2" s="1"/>
  <c r="AV102" i="2"/>
  <c r="AW101" i="2"/>
  <c r="AX101" i="2" s="1"/>
  <c r="AY101" i="2" s="1"/>
  <c r="AR102" i="2"/>
  <c r="AS101" i="2"/>
  <c r="AT101" i="2" s="1"/>
  <c r="AU101" i="2" s="1"/>
  <c r="AZ102" i="2"/>
  <c r="BA101" i="2"/>
  <c r="BB101" i="2" s="1"/>
  <c r="BC101" i="2" s="1"/>
  <c r="AN102" i="2"/>
  <c r="AO101" i="2"/>
  <c r="AP101" i="2" s="1"/>
  <c r="AQ101" i="2" s="1"/>
  <c r="AC102" i="2"/>
  <c r="AD101" i="2"/>
  <c r="AE103" i="2"/>
  <c r="AF102" i="2"/>
  <c r="AG102" i="2"/>
  <c r="AH101" i="2"/>
  <c r="V102" i="2"/>
  <c r="W101" i="2"/>
  <c r="T143" i="2"/>
  <c r="U142" i="2"/>
  <c r="AI102" i="2"/>
  <c r="AJ101" i="2"/>
  <c r="X107" i="2"/>
  <c r="Y106" i="2"/>
  <c r="H102" i="5" l="1"/>
  <c r="G103" i="5"/>
  <c r="P103" i="5"/>
  <c r="Q102" i="5"/>
  <c r="AG104" i="5"/>
  <c r="AH103" i="5"/>
  <c r="AI103" i="5" s="1"/>
  <c r="AJ103" i="5" s="1"/>
  <c r="Z103" i="5"/>
  <c r="AA103" i="5" s="1"/>
  <c r="AB103" i="5" s="1"/>
  <c r="Y104" i="5"/>
  <c r="AS102" i="5"/>
  <c r="AT102" i="5" s="1"/>
  <c r="AU102" i="5" s="1"/>
  <c r="AR103" i="5"/>
  <c r="S102" i="5"/>
  <c r="R103" i="5"/>
  <c r="AW103" i="5"/>
  <c r="AX103" i="5" s="1"/>
  <c r="AY103" i="5" s="1"/>
  <c r="AV104" i="5"/>
  <c r="BE102" i="5"/>
  <c r="BF102" i="5" s="1"/>
  <c r="BG102" i="5" s="1"/>
  <c r="BD103" i="5"/>
  <c r="D106" i="5"/>
  <c r="C107" i="5"/>
  <c r="T111" i="5"/>
  <c r="U110" i="5"/>
  <c r="F103" i="5"/>
  <c r="E104" i="5"/>
  <c r="I112" i="5"/>
  <c r="J111" i="5"/>
  <c r="N106" i="5"/>
  <c r="O105" i="5"/>
  <c r="AL102" i="5"/>
  <c r="AM102" i="5" s="1"/>
  <c r="AN102" i="5" s="1"/>
  <c r="AK103" i="5"/>
  <c r="AD102" i="5"/>
  <c r="AE102" i="5" s="1"/>
  <c r="AF102" i="5" s="1"/>
  <c r="AC103" i="5"/>
  <c r="AZ108" i="5"/>
  <c r="BA107" i="5"/>
  <c r="BB107" i="5" s="1"/>
  <c r="BC107" i="5" s="1"/>
  <c r="BS103" i="2"/>
  <c r="BT102" i="2"/>
  <c r="BU102" i="2" s="1"/>
  <c r="BV102" i="2" s="1"/>
  <c r="BK103" i="2"/>
  <c r="BL102" i="2"/>
  <c r="BM102" i="2" s="1"/>
  <c r="BN102" i="2" s="1"/>
  <c r="BO103" i="2"/>
  <c r="BP102" i="2"/>
  <c r="BQ102" i="2" s="1"/>
  <c r="BR102" i="2" s="1"/>
  <c r="BG103" i="2"/>
  <c r="BH102" i="2"/>
  <c r="BI102" i="2" s="1"/>
  <c r="BJ102" i="2" s="1"/>
  <c r="AZ103" i="2"/>
  <c r="BA102" i="2"/>
  <c r="BB102" i="2" s="1"/>
  <c r="BC102" i="2" s="1"/>
  <c r="AR103" i="2"/>
  <c r="AS102" i="2"/>
  <c r="AT102" i="2" s="1"/>
  <c r="AU102" i="2" s="1"/>
  <c r="AV103" i="2"/>
  <c r="AW102" i="2"/>
  <c r="AX102" i="2" s="1"/>
  <c r="AY102" i="2" s="1"/>
  <c r="AN103" i="2"/>
  <c r="AO102" i="2"/>
  <c r="AP102" i="2" s="1"/>
  <c r="AQ102" i="2" s="1"/>
  <c r="AG103" i="2"/>
  <c r="AH102" i="2"/>
  <c r="AI103" i="2"/>
  <c r="AJ102" i="2"/>
  <c r="AE104" i="2"/>
  <c r="AF103" i="2"/>
  <c r="T144" i="2"/>
  <c r="U143" i="2"/>
  <c r="AC103" i="2"/>
  <c r="AD102" i="2"/>
  <c r="V103" i="2"/>
  <c r="W102" i="2"/>
  <c r="X108" i="2"/>
  <c r="Y107" i="2"/>
  <c r="AZ109" i="5" l="1"/>
  <c r="BA108" i="5"/>
  <c r="BB108" i="5" s="1"/>
  <c r="BC108" i="5" s="1"/>
  <c r="I113" i="5"/>
  <c r="J112" i="5"/>
  <c r="AD103" i="5"/>
  <c r="AE103" i="5" s="1"/>
  <c r="AF103" i="5" s="1"/>
  <c r="AC104" i="5"/>
  <c r="AW104" i="5"/>
  <c r="AX104" i="5" s="1"/>
  <c r="AY104" i="5" s="1"/>
  <c r="AV105" i="5"/>
  <c r="BE103" i="5"/>
  <c r="BF103" i="5" s="1"/>
  <c r="BG103" i="5" s="1"/>
  <c r="BD104" i="5"/>
  <c r="S103" i="5"/>
  <c r="R104" i="5"/>
  <c r="C108" i="5"/>
  <c r="D107" i="5"/>
  <c r="AS103" i="5"/>
  <c r="AT103" i="5" s="1"/>
  <c r="AU103" i="5" s="1"/>
  <c r="AR104" i="5"/>
  <c r="H103" i="5"/>
  <c r="G104" i="5"/>
  <c r="Y105" i="5"/>
  <c r="Z104" i="5"/>
  <c r="AA104" i="5" s="1"/>
  <c r="AB104" i="5" s="1"/>
  <c r="E105" i="5"/>
  <c r="F104" i="5"/>
  <c r="AH104" i="5"/>
  <c r="AI104" i="5" s="1"/>
  <c r="AJ104" i="5" s="1"/>
  <c r="AG105" i="5"/>
  <c r="AL103" i="5"/>
  <c r="AM103" i="5" s="1"/>
  <c r="AN103" i="5" s="1"/>
  <c r="AK104" i="5"/>
  <c r="T112" i="5"/>
  <c r="U111" i="5"/>
  <c r="P104" i="5"/>
  <c r="Q103" i="5"/>
  <c r="N107" i="5"/>
  <c r="O106" i="5"/>
  <c r="BG104" i="2"/>
  <c r="BH103" i="2"/>
  <c r="BI103" i="2" s="1"/>
  <c r="BJ103" i="2" s="1"/>
  <c r="BO104" i="2"/>
  <c r="BP103" i="2"/>
  <c r="BQ103" i="2" s="1"/>
  <c r="BR103" i="2" s="1"/>
  <c r="BK104" i="2"/>
  <c r="BL103" i="2"/>
  <c r="BM103" i="2" s="1"/>
  <c r="BN103" i="2" s="1"/>
  <c r="BS104" i="2"/>
  <c r="BT103" i="2"/>
  <c r="BU103" i="2" s="1"/>
  <c r="BV103" i="2" s="1"/>
  <c r="AV104" i="2"/>
  <c r="AW103" i="2"/>
  <c r="AX103" i="2" s="1"/>
  <c r="AY103" i="2" s="1"/>
  <c r="AR104" i="2"/>
  <c r="AS103" i="2"/>
  <c r="AT103" i="2" s="1"/>
  <c r="AU103" i="2" s="1"/>
  <c r="AZ104" i="2"/>
  <c r="BA103" i="2"/>
  <c r="BB103" i="2" s="1"/>
  <c r="BC103" i="2" s="1"/>
  <c r="AN104" i="2"/>
  <c r="AO103" i="2"/>
  <c r="AP103" i="2" s="1"/>
  <c r="AQ103" i="2" s="1"/>
  <c r="T145" i="2"/>
  <c r="U144" i="2"/>
  <c r="X109" i="2"/>
  <c r="Y108" i="2"/>
  <c r="V104" i="2"/>
  <c r="W103" i="2"/>
  <c r="AE105" i="2"/>
  <c r="AF104" i="2"/>
  <c r="AI104" i="2"/>
  <c r="AJ103" i="2"/>
  <c r="AC104" i="2"/>
  <c r="AD103" i="2"/>
  <c r="AG104" i="2"/>
  <c r="AH103" i="2"/>
  <c r="AD104" i="5" l="1"/>
  <c r="AE104" i="5" s="1"/>
  <c r="AF104" i="5" s="1"/>
  <c r="AC105" i="5"/>
  <c r="F105" i="5"/>
  <c r="E106" i="5"/>
  <c r="Z105" i="5"/>
  <c r="AA105" i="5" s="1"/>
  <c r="AB105" i="5" s="1"/>
  <c r="Y106" i="5"/>
  <c r="I114" i="5"/>
  <c r="J113" i="5"/>
  <c r="AS104" i="5"/>
  <c r="AT104" i="5" s="1"/>
  <c r="AU104" i="5" s="1"/>
  <c r="AR105" i="5"/>
  <c r="O107" i="5"/>
  <c r="N108" i="5"/>
  <c r="S104" i="5"/>
  <c r="R105" i="5"/>
  <c r="AL104" i="5"/>
  <c r="AM104" i="5" s="1"/>
  <c r="AN104" i="5" s="1"/>
  <c r="AK105" i="5"/>
  <c r="BE104" i="5"/>
  <c r="BF104" i="5" s="1"/>
  <c r="BG104" i="5" s="1"/>
  <c r="BD105" i="5"/>
  <c r="AG106" i="5"/>
  <c r="AH105" i="5"/>
  <c r="AI105" i="5" s="1"/>
  <c r="AJ105" i="5" s="1"/>
  <c r="AW105" i="5"/>
  <c r="AX105" i="5" s="1"/>
  <c r="AY105" i="5" s="1"/>
  <c r="AV106" i="5"/>
  <c r="Q104" i="5"/>
  <c r="P105" i="5"/>
  <c r="D108" i="5"/>
  <c r="C109" i="5"/>
  <c r="T113" i="5"/>
  <c r="U112" i="5"/>
  <c r="H104" i="5"/>
  <c r="G105" i="5"/>
  <c r="BA109" i="5"/>
  <c r="BB109" i="5" s="1"/>
  <c r="BC109" i="5" s="1"/>
  <c r="AZ110" i="5"/>
  <c r="BS105" i="2"/>
  <c r="BT104" i="2"/>
  <c r="BU104" i="2" s="1"/>
  <c r="BV104" i="2" s="1"/>
  <c r="BK105" i="2"/>
  <c r="BL104" i="2"/>
  <c r="BM104" i="2" s="1"/>
  <c r="BN104" i="2" s="1"/>
  <c r="BO105" i="2"/>
  <c r="BP104" i="2"/>
  <c r="BQ104" i="2" s="1"/>
  <c r="BR104" i="2" s="1"/>
  <c r="BG105" i="2"/>
  <c r="BH104" i="2"/>
  <c r="BI104" i="2" s="1"/>
  <c r="BJ104" i="2" s="1"/>
  <c r="AZ105" i="2"/>
  <c r="BA104" i="2"/>
  <c r="BB104" i="2" s="1"/>
  <c r="BC104" i="2" s="1"/>
  <c r="AR105" i="2"/>
  <c r="AS104" i="2"/>
  <c r="AT104" i="2" s="1"/>
  <c r="AU104" i="2" s="1"/>
  <c r="AV105" i="2"/>
  <c r="AW104" i="2"/>
  <c r="AX104" i="2" s="1"/>
  <c r="AY104" i="2" s="1"/>
  <c r="AN105" i="2"/>
  <c r="AO104" i="2"/>
  <c r="AP104" i="2" s="1"/>
  <c r="AQ104" i="2" s="1"/>
  <c r="AG105" i="2"/>
  <c r="AH104" i="2"/>
  <c r="V105" i="2"/>
  <c r="W104" i="2"/>
  <c r="AC105" i="2"/>
  <c r="AD104" i="2"/>
  <c r="X110" i="2"/>
  <c r="Y109" i="2"/>
  <c r="AI105" i="2"/>
  <c r="AJ104" i="2"/>
  <c r="AE106" i="2"/>
  <c r="AF105" i="2"/>
  <c r="T146" i="2"/>
  <c r="U145" i="2"/>
  <c r="AL105" i="5" l="1"/>
  <c r="AM105" i="5" s="1"/>
  <c r="AN105" i="5" s="1"/>
  <c r="AK106" i="5"/>
  <c r="AW106" i="5"/>
  <c r="AX106" i="5" s="1"/>
  <c r="AY106" i="5" s="1"/>
  <c r="AV107" i="5"/>
  <c r="AG107" i="5"/>
  <c r="AH106" i="5"/>
  <c r="AI106" i="5" s="1"/>
  <c r="AJ106" i="5" s="1"/>
  <c r="AZ111" i="5"/>
  <c r="BA110" i="5"/>
  <c r="BB110" i="5" s="1"/>
  <c r="BC110" i="5" s="1"/>
  <c r="I115" i="5"/>
  <c r="J114" i="5"/>
  <c r="H105" i="5"/>
  <c r="G106" i="5"/>
  <c r="Z106" i="5"/>
  <c r="AA106" i="5" s="1"/>
  <c r="AB106" i="5" s="1"/>
  <c r="Y107" i="5"/>
  <c r="F106" i="5"/>
  <c r="E107" i="5"/>
  <c r="D109" i="5"/>
  <c r="C110" i="5"/>
  <c r="BE105" i="5"/>
  <c r="BF105" i="5" s="1"/>
  <c r="BG105" i="5" s="1"/>
  <c r="BD106" i="5"/>
  <c r="AR106" i="5"/>
  <c r="AS105" i="5"/>
  <c r="AT105" i="5" s="1"/>
  <c r="AU105" i="5" s="1"/>
  <c r="AD105" i="5"/>
  <c r="AE105" i="5" s="1"/>
  <c r="AF105" i="5" s="1"/>
  <c r="AC106" i="5"/>
  <c r="P106" i="5"/>
  <c r="Q105" i="5"/>
  <c r="S105" i="5"/>
  <c r="R106" i="5"/>
  <c r="N109" i="5"/>
  <c r="O108" i="5"/>
  <c r="U113" i="5"/>
  <c r="T114" i="5"/>
  <c r="BG106" i="2"/>
  <c r="BH105" i="2"/>
  <c r="BI105" i="2" s="1"/>
  <c r="BJ105" i="2" s="1"/>
  <c r="BO106" i="2"/>
  <c r="BP105" i="2"/>
  <c r="BQ105" i="2" s="1"/>
  <c r="BR105" i="2" s="1"/>
  <c r="BK106" i="2"/>
  <c r="BL105" i="2"/>
  <c r="BM105" i="2" s="1"/>
  <c r="BN105" i="2" s="1"/>
  <c r="BS106" i="2"/>
  <c r="BT105" i="2"/>
  <c r="BU105" i="2" s="1"/>
  <c r="BV105" i="2" s="1"/>
  <c r="AV106" i="2"/>
  <c r="AW105" i="2"/>
  <c r="AX105" i="2" s="1"/>
  <c r="AY105" i="2" s="1"/>
  <c r="AR106" i="2"/>
  <c r="AS105" i="2"/>
  <c r="AT105" i="2" s="1"/>
  <c r="AU105" i="2" s="1"/>
  <c r="AZ106" i="2"/>
  <c r="BA105" i="2"/>
  <c r="BB105" i="2" s="1"/>
  <c r="BC105" i="2" s="1"/>
  <c r="AN106" i="2"/>
  <c r="AO105" i="2"/>
  <c r="AP105" i="2" s="1"/>
  <c r="AQ105" i="2" s="1"/>
  <c r="T147" i="2"/>
  <c r="U146" i="2"/>
  <c r="AI106" i="2"/>
  <c r="AJ105" i="2"/>
  <c r="X111" i="2"/>
  <c r="Y110" i="2"/>
  <c r="AE107" i="2"/>
  <c r="AF106" i="2"/>
  <c r="AG106" i="2"/>
  <c r="AH105" i="2"/>
  <c r="AC106" i="2"/>
  <c r="AD105" i="2"/>
  <c r="V106" i="2"/>
  <c r="W105" i="2"/>
  <c r="AD106" i="5" l="1"/>
  <c r="AE106" i="5" s="1"/>
  <c r="AF106" i="5" s="1"/>
  <c r="AC107" i="5"/>
  <c r="AS106" i="5"/>
  <c r="AT106" i="5" s="1"/>
  <c r="AU106" i="5" s="1"/>
  <c r="AR107" i="5"/>
  <c r="T115" i="5"/>
  <c r="U114" i="5"/>
  <c r="F107" i="5"/>
  <c r="E108" i="5"/>
  <c r="AZ112" i="5"/>
  <c r="BA111" i="5"/>
  <c r="BB111" i="5" s="1"/>
  <c r="BC111" i="5" s="1"/>
  <c r="Z107" i="5"/>
  <c r="AA107" i="5" s="1"/>
  <c r="AB107" i="5" s="1"/>
  <c r="Y108" i="5"/>
  <c r="N110" i="5"/>
  <c r="O109" i="5"/>
  <c r="AG108" i="5"/>
  <c r="AH107" i="5"/>
  <c r="AI107" i="5" s="1"/>
  <c r="AJ107" i="5" s="1"/>
  <c r="BE106" i="5"/>
  <c r="BF106" i="5" s="1"/>
  <c r="BG106" i="5" s="1"/>
  <c r="BD107" i="5"/>
  <c r="AW107" i="5"/>
  <c r="AX107" i="5" s="1"/>
  <c r="AY107" i="5" s="1"/>
  <c r="AV108" i="5"/>
  <c r="AL106" i="5"/>
  <c r="AM106" i="5" s="1"/>
  <c r="AN106" i="5" s="1"/>
  <c r="AK107" i="5"/>
  <c r="S106" i="5"/>
  <c r="R107" i="5"/>
  <c r="H106" i="5"/>
  <c r="G107" i="5"/>
  <c r="D110" i="5"/>
  <c r="C111" i="5"/>
  <c r="P107" i="5"/>
  <c r="Q106" i="5"/>
  <c r="J115" i="5"/>
  <c r="I116" i="5"/>
  <c r="BS107" i="2"/>
  <c r="BT106" i="2"/>
  <c r="BU106" i="2" s="1"/>
  <c r="BV106" i="2" s="1"/>
  <c r="BK107" i="2"/>
  <c r="BL106" i="2"/>
  <c r="BM106" i="2" s="1"/>
  <c r="BN106" i="2" s="1"/>
  <c r="BO107" i="2"/>
  <c r="BP106" i="2"/>
  <c r="BQ106" i="2" s="1"/>
  <c r="BR106" i="2" s="1"/>
  <c r="BG107" i="2"/>
  <c r="BH106" i="2"/>
  <c r="BI106" i="2" s="1"/>
  <c r="BJ106" i="2" s="1"/>
  <c r="AZ107" i="2"/>
  <c r="BA106" i="2"/>
  <c r="BB106" i="2" s="1"/>
  <c r="BC106" i="2" s="1"/>
  <c r="AR107" i="2"/>
  <c r="AS106" i="2"/>
  <c r="AT106" i="2" s="1"/>
  <c r="AU106" i="2" s="1"/>
  <c r="AV107" i="2"/>
  <c r="AW106" i="2"/>
  <c r="AX106" i="2" s="1"/>
  <c r="AY106" i="2" s="1"/>
  <c r="AN107" i="2"/>
  <c r="AO106" i="2"/>
  <c r="AP106" i="2" s="1"/>
  <c r="AQ106" i="2" s="1"/>
  <c r="AE108" i="2"/>
  <c r="AF107" i="2"/>
  <c r="X112" i="2"/>
  <c r="Y111" i="2"/>
  <c r="V107" i="2"/>
  <c r="W106" i="2"/>
  <c r="AC107" i="2"/>
  <c r="AD106" i="2"/>
  <c r="AI107" i="2"/>
  <c r="AJ106" i="2"/>
  <c r="AG107" i="2"/>
  <c r="AH106" i="2"/>
  <c r="T148" i="2"/>
  <c r="U147" i="2"/>
  <c r="C112" i="5" l="1"/>
  <c r="D111" i="5"/>
  <c r="S107" i="5"/>
  <c r="R108" i="5"/>
  <c r="E109" i="5"/>
  <c r="F108" i="5"/>
  <c r="AH108" i="5"/>
  <c r="AI108" i="5" s="1"/>
  <c r="AJ108" i="5" s="1"/>
  <c r="AG109" i="5"/>
  <c r="P108" i="5"/>
  <c r="Q107" i="5"/>
  <c r="N111" i="5"/>
  <c r="O110" i="5"/>
  <c r="AW108" i="5"/>
  <c r="AX108" i="5" s="1"/>
  <c r="AY108" i="5" s="1"/>
  <c r="AV109" i="5"/>
  <c r="AS107" i="5"/>
  <c r="AT107" i="5" s="1"/>
  <c r="AU107" i="5" s="1"/>
  <c r="AR108" i="5"/>
  <c r="AD107" i="5"/>
  <c r="AE107" i="5" s="1"/>
  <c r="AF107" i="5" s="1"/>
  <c r="AC108" i="5"/>
  <c r="I117" i="5"/>
  <c r="J116" i="5"/>
  <c r="AL107" i="5"/>
  <c r="AM107" i="5" s="1"/>
  <c r="AN107" i="5" s="1"/>
  <c r="AK108" i="5"/>
  <c r="U115" i="5"/>
  <c r="T116" i="5"/>
  <c r="Y109" i="5"/>
  <c r="Z108" i="5"/>
  <c r="AA108" i="5" s="1"/>
  <c r="AB108" i="5" s="1"/>
  <c r="H107" i="5"/>
  <c r="G108" i="5"/>
  <c r="BE107" i="5"/>
  <c r="BF107" i="5" s="1"/>
  <c r="BG107" i="5" s="1"/>
  <c r="BD108" i="5"/>
  <c r="AZ113" i="5"/>
  <c r="BA112" i="5"/>
  <c r="BB112" i="5" s="1"/>
  <c r="BC112" i="5" s="1"/>
  <c r="BG108" i="2"/>
  <c r="BH107" i="2"/>
  <c r="BI107" i="2" s="1"/>
  <c r="BJ107" i="2" s="1"/>
  <c r="BO108" i="2"/>
  <c r="BP107" i="2"/>
  <c r="BQ107" i="2" s="1"/>
  <c r="BR107" i="2" s="1"/>
  <c r="BK108" i="2"/>
  <c r="BL107" i="2"/>
  <c r="BM107" i="2" s="1"/>
  <c r="BN107" i="2" s="1"/>
  <c r="BS108" i="2"/>
  <c r="BT107" i="2"/>
  <c r="BU107" i="2" s="1"/>
  <c r="BV107" i="2" s="1"/>
  <c r="AV108" i="2"/>
  <c r="AW107" i="2"/>
  <c r="AX107" i="2" s="1"/>
  <c r="AY107" i="2" s="1"/>
  <c r="AR108" i="2"/>
  <c r="AS107" i="2"/>
  <c r="AT107" i="2" s="1"/>
  <c r="AU107" i="2" s="1"/>
  <c r="AZ108" i="2"/>
  <c r="BA107" i="2"/>
  <c r="BB107" i="2" s="1"/>
  <c r="BC107" i="2" s="1"/>
  <c r="AN108" i="2"/>
  <c r="AO107" i="2"/>
  <c r="AP107" i="2" s="1"/>
  <c r="AQ107" i="2" s="1"/>
  <c r="AC108" i="2"/>
  <c r="AD107" i="2"/>
  <c r="T149" i="2"/>
  <c r="U148" i="2"/>
  <c r="V108" i="2"/>
  <c r="W107" i="2"/>
  <c r="AG108" i="2"/>
  <c r="AH107" i="2"/>
  <c r="X113" i="2"/>
  <c r="Y112" i="2"/>
  <c r="AI108" i="2"/>
  <c r="AJ107" i="2"/>
  <c r="AE109" i="2"/>
  <c r="AF108" i="2"/>
  <c r="AG110" i="5" l="1"/>
  <c r="AH109" i="5"/>
  <c r="AI109" i="5" s="1"/>
  <c r="AJ109" i="5" s="1"/>
  <c r="F109" i="5"/>
  <c r="E110" i="5"/>
  <c r="O111" i="5"/>
  <c r="N112" i="5"/>
  <c r="AS108" i="5"/>
  <c r="AT108" i="5" s="1"/>
  <c r="AU108" i="5" s="1"/>
  <c r="AR109" i="5"/>
  <c r="BA113" i="5"/>
  <c r="BB113" i="5" s="1"/>
  <c r="BC113" i="5" s="1"/>
  <c r="AZ114" i="5"/>
  <c r="AL108" i="5"/>
  <c r="AM108" i="5" s="1"/>
  <c r="AN108" i="5" s="1"/>
  <c r="AK109" i="5"/>
  <c r="H108" i="5"/>
  <c r="G109" i="5"/>
  <c r="AD108" i="5"/>
  <c r="AE108" i="5" s="1"/>
  <c r="AF108" i="5" s="1"/>
  <c r="AC109" i="5"/>
  <c r="U116" i="5"/>
  <c r="T117" i="5"/>
  <c r="BE108" i="5"/>
  <c r="BF108" i="5" s="1"/>
  <c r="BG108" i="5" s="1"/>
  <c r="BD109" i="5"/>
  <c r="AW109" i="5"/>
  <c r="AX109" i="5" s="1"/>
  <c r="AY109" i="5" s="1"/>
  <c r="AV110" i="5"/>
  <c r="S108" i="5"/>
  <c r="R109" i="5"/>
  <c r="I118" i="5"/>
  <c r="J117" i="5"/>
  <c r="Z109" i="5"/>
  <c r="AA109" i="5" s="1"/>
  <c r="AB109" i="5" s="1"/>
  <c r="Y110" i="5"/>
  <c r="Q108" i="5"/>
  <c r="P109" i="5"/>
  <c r="D112" i="5"/>
  <c r="C113" i="5"/>
  <c r="BS109" i="2"/>
  <c r="BT108" i="2"/>
  <c r="BU108" i="2" s="1"/>
  <c r="BV108" i="2" s="1"/>
  <c r="BK109" i="2"/>
  <c r="BL108" i="2"/>
  <c r="BM108" i="2" s="1"/>
  <c r="BN108" i="2" s="1"/>
  <c r="BO109" i="2"/>
  <c r="BP108" i="2"/>
  <c r="BQ108" i="2" s="1"/>
  <c r="BR108" i="2" s="1"/>
  <c r="BG109" i="2"/>
  <c r="BH108" i="2"/>
  <c r="BI108" i="2" s="1"/>
  <c r="BJ108" i="2" s="1"/>
  <c r="AZ109" i="2"/>
  <c r="BA108" i="2"/>
  <c r="BB108" i="2" s="1"/>
  <c r="BC108" i="2" s="1"/>
  <c r="AR109" i="2"/>
  <c r="AS108" i="2"/>
  <c r="AT108" i="2" s="1"/>
  <c r="AU108" i="2" s="1"/>
  <c r="AV109" i="2"/>
  <c r="AW108" i="2"/>
  <c r="AX108" i="2" s="1"/>
  <c r="AY108" i="2" s="1"/>
  <c r="AN109" i="2"/>
  <c r="AO108" i="2"/>
  <c r="AP108" i="2" s="1"/>
  <c r="AQ108" i="2" s="1"/>
  <c r="AG109" i="2"/>
  <c r="AH108" i="2"/>
  <c r="AE110" i="2"/>
  <c r="AF109" i="2"/>
  <c r="V109" i="2"/>
  <c r="W108" i="2"/>
  <c r="AI109" i="2"/>
  <c r="AJ108" i="2"/>
  <c r="T150" i="2"/>
  <c r="U149" i="2"/>
  <c r="X114" i="2"/>
  <c r="Y113" i="2"/>
  <c r="AC109" i="2"/>
  <c r="AD108" i="2"/>
  <c r="D113" i="5" l="1"/>
  <c r="C114" i="5"/>
  <c r="AD109" i="5"/>
  <c r="AE109" i="5" s="1"/>
  <c r="AF109" i="5" s="1"/>
  <c r="AC110" i="5"/>
  <c r="H109" i="5"/>
  <c r="G110" i="5"/>
  <c r="Z110" i="5"/>
  <c r="AA110" i="5" s="1"/>
  <c r="AB110" i="5" s="1"/>
  <c r="Y111" i="5"/>
  <c r="P110" i="5"/>
  <c r="Q109" i="5"/>
  <c r="N113" i="5"/>
  <c r="O112" i="5"/>
  <c r="AL109" i="5"/>
  <c r="AM109" i="5" s="1"/>
  <c r="AN109" i="5" s="1"/>
  <c r="AK110" i="5"/>
  <c r="T118" i="5"/>
  <c r="U117" i="5"/>
  <c r="BA114" i="5"/>
  <c r="BB114" i="5" s="1"/>
  <c r="BC114" i="5" s="1"/>
  <c r="AZ115" i="5"/>
  <c r="S109" i="5"/>
  <c r="R110" i="5"/>
  <c r="AR110" i="5"/>
  <c r="AS109" i="5"/>
  <c r="AT109" i="5" s="1"/>
  <c r="AU109" i="5" s="1"/>
  <c r="AW110" i="5"/>
  <c r="AX110" i="5" s="1"/>
  <c r="AY110" i="5" s="1"/>
  <c r="AV111" i="5"/>
  <c r="BE109" i="5"/>
  <c r="BF109" i="5" s="1"/>
  <c r="BG109" i="5" s="1"/>
  <c r="BD110" i="5"/>
  <c r="F110" i="5"/>
  <c r="E111" i="5"/>
  <c r="I119" i="5"/>
  <c r="J118" i="5"/>
  <c r="AG111" i="5"/>
  <c r="AH110" i="5"/>
  <c r="AI110" i="5" s="1"/>
  <c r="AJ110" i="5" s="1"/>
  <c r="BG110" i="2"/>
  <c r="BH109" i="2"/>
  <c r="BI109" i="2" s="1"/>
  <c r="BJ109" i="2" s="1"/>
  <c r="BO110" i="2"/>
  <c r="BP109" i="2"/>
  <c r="BQ109" i="2" s="1"/>
  <c r="BR109" i="2" s="1"/>
  <c r="BK110" i="2"/>
  <c r="BL109" i="2"/>
  <c r="BM109" i="2" s="1"/>
  <c r="BN109" i="2" s="1"/>
  <c r="BS110" i="2"/>
  <c r="BT109" i="2"/>
  <c r="BU109" i="2" s="1"/>
  <c r="BV109" i="2" s="1"/>
  <c r="AV110" i="2"/>
  <c r="AW109" i="2"/>
  <c r="AX109" i="2" s="1"/>
  <c r="AY109" i="2" s="1"/>
  <c r="AR110" i="2"/>
  <c r="AS109" i="2"/>
  <c r="AT109" i="2" s="1"/>
  <c r="AU109" i="2" s="1"/>
  <c r="AZ110" i="2"/>
  <c r="BA109" i="2"/>
  <c r="BB109" i="2" s="1"/>
  <c r="BC109" i="2" s="1"/>
  <c r="AN110" i="2"/>
  <c r="AO109" i="2"/>
  <c r="AP109" i="2" s="1"/>
  <c r="AQ109" i="2" s="1"/>
  <c r="AI110" i="2"/>
  <c r="AJ109" i="2"/>
  <c r="AC110" i="2"/>
  <c r="AD109" i="2"/>
  <c r="X115" i="2"/>
  <c r="Y114" i="2"/>
  <c r="AE111" i="2"/>
  <c r="AF110" i="2"/>
  <c r="T151" i="2"/>
  <c r="U150" i="2"/>
  <c r="AG110" i="2"/>
  <c r="AH109" i="2"/>
  <c r="V110" i="2"/>
  <c r="W109" i="2"/>
  <c r="AW111" i="5" l="1"/>
  <c r="AX111" i="5" s="1"/>
  <c r="AY111" i="5" s="1"/>
  <c r="AV112" i="5"/>
  <c r="Z111" i="5"/>
  <c r="AA111" i="5" s="1"/>
  <c r="AB111" i="5" s="1"/>
  <c r="Y112" i="5"/>
  <c r="H110" i="5"/>
  <c r="G111" i="5"/>
  <c r="AS110" i="5"/>
  <c r="AT110" i="5" s="1"/>
  <c r="AU110" i="5" s="1"/>
  <c r="AR111" i="5"/>
  <c r="N114" i="5"/>
  <c r="O113" i="5"/>
  <c r="T119" i="5"/>
  <c r="U118" i="5"/>
  <c r="I120" i="5"/>
  <c r="J119" i="5"/>
  <c r="F111" i="5"/>
  <c r="E112" i="5"/>
  <c r="BA115" i="5"/>
  <c r="BB115" i="5" s="1"/>
  <c r="BC115" i="5" s="1"/>
  <c r="AZ116" i="5"/>
  <c r="D114" i="5"/>
  <c r="C115" i="5"/>
  <c r="AG112" i="5"/>
  <c r="AH111" i="5"/>
  <c r="AI111" i="5" s="1"/>
  <c r="AJ111" i="5" s="1"/>
  <c r="AL110" i="5"/>
  <c r="AM110" i="5" s="1"/>
  <c r="AN110" i="5" s="1"/>
  <c r="AK111" i="5"/>
  <c r="S110" i="5"/>
  <c r="R111" i="5"/>
  <c r="AD110" i="5"/>
  <c r="AE110" i="5" s="1"/>
  <c r="AF110" i="5" s="1"/>
  <c r="AC111" i="5"/>
  <c r="BE110" i="5"/>
  <c r="BF110" i="5" s="1"/>
  <c r="BG110" i="5" s="1"/>
  <c r="BD111" i="5"/>
  <c r="P111" i="5"/>
  <c r="Q110" i="5"/>
  <c r="BS111" i="2"/>
  <c r="BT110" i="2"/>
  <c r="BU110" i="2" s="1"/>
  <c r="BV110" i="2" s="1"/>
  <c r="BO111" i="2"/>
  <c r="BP110" i="2"/>
  <c r="BQ110" i="2" s="1"/>
  <c r="BR110" i="2" s="1"/>
  <c r="BK111" i="2"/>
  <c r="BL110" i="2"/>
  <c r="BM110" i="2" s="1"/>
  <c r="BN110" i="2" s="1"/>
  <c r="BG111" i="2"/>
  <c r="BH110" i="2"/>
  <c r="BI110" i="2" s="1"/>
  <c r="BJ110" i="2" s="1"/>
  <c r="AZ111" i="2"/>
  <c r="BA110" i="2"/>
  <c r="BB110" i="2" s="1"/>
  <c r="BC110" i="2" s="1"/>
  <c r="AR111" i="2"/>
  <c r="AS110" i="2"/>
  <c r="AT110" i="2" s="1"/>
  <c r="AU110" i="2" s="1"/>
  <c r="AV111" i="2"/>
  <c r="AW110" i="2"/>
  <c r="AX110" i="2" s="1"/>
  <c r="AY110" i="2" s="1"/>
  <c r="AN111" i="2"/>
  <c r="AO110" i="2"/>
  <c r="AP110" i="2" s="1"/>
  <c r="AQ110" i="2" s="1"/>
  <c r="AE112" i="2"/>
  <c r="AF111" i="2"/>
  <c r="X116" i="2"/>
  <c r="Y115" i="2"/>
  <c r="V111" i="2"/>
  <c r="W110" i="2"/>
  <c r="AG111" i="2"/>
  <c r="AH110" i="2"/>
  <c r="AC111" i="2"/>
  <c r="AD110" i="2"/>
  <c r="T152" i="2"/>
  <c r="U151" i="2"/>
  <c r="AI111" i="2"/>
  <c r="AJ110" i="2"/>
  <c r="E113" i="5" l="1"/>
  <c r="F112" i="5"/>
  <c r="BE111" i="5"/>
  <c r="BF111" i="5" s="1"/>
  <c r="BG111" i="5" s="1"/>
  <c r="BD112" i="5"/>
  <c r="AH112" i="5"/>
  <c r="AI112" i="5" s="1"/>
  <c r="AJ112" i="5" s="1"/>
  <c r="AG113" i="5"/>
  <c r="D115" i="5"/>
  <c r="C116" i="5"/>
  <c r="U119" i="5"/>
  <c r="T120" i="5"/>
  <c r="AS111" i="5"/>
  <c r="AT111" i="5" s="1"/>
  <c r="AU111" i="5" s="1"/>
  <c r="AR112" i="5"/>
  <c r="P112" i="5"/>
  <c r="Q111" i="5"/>
  <c r="H111" i="5"/>
  <c r="G112" i="5"/>
  <c r="I121" i="5"/>
  <c r="J120" i="5"/>
  <c r="AD111" i="5"/>
  <c r="AE111" i="5" s="1"/>
  <c r="AF111" i="5" s="1"/>
  <c r="AC112" i="5"/>
  <c r="Y113" i="5"/>
  <c r="Z112" i="5"/>
  <c r="AA112" i="5" s="1"/>
  <c r="AB112" i="5" s="1"/>
  <c r="S111" i="5"/>
  <c r="R112" i="5"/>
  <c r="BA116" i="5"/>
  <c r="BB116" i="5" s="1"/>
  <c r="BC116" i="5" s="1"/>
  <c r="AZ117" i="5"/>
  <c r="AW112" i="5"/>
  <c r="AX112" i="5" s="1"/>
  <c r="AY112" i="5" s="1"/>
  <c r="AV113" i="5"/>
  <c r="AL111" i="5"/>
  <c r="AM111" i="5" s="1"/>
  <c r="AN111" i="5" s="1"/>
  <c r="AK112" i="5"/>
  <c r="O114" i="5"/>
  <c r="N115" i="5"/>
  <c r="BO112" i="2"/>
  <c r="BP111" i="2"/>
  <c r="BQ111" i="2" s="1"/>
  <c r="BR111" i="2" s="1"/>
  <c r="BG112" i="2"/>
  <c r="BH111" i="2"/>
  <c r="BI111" i="2" s="1"/>
  <c r="BJ111" i="2" s="1"/>
  <c r="BK112" i="2"/>
  <c r="BL111" i="2"/>
  <c r="BM111" i="2" s="1"/>
  <c r="BN111" i="2" s="1"/>
  <c r="BS112" i="2"/>
  <c r="BT111" i="2"/>
  <c r="BU111" i="2" s="1"/>
  <c r="BV111" i="2" s="1"/>
  <c r="AV112" i="2"/>
  <c r="AW111" i="2"/>
  <c r="AX111" i="2" s="1"/>
  <c r="AY111" i="2" s="1"/>
  <c r="AR112" i="2"/>
  <c r="AS111" i="2"/>
  <c r="AT111" i="2" s="1"/>
  <c r="AU111" i="2" s="1"/>
  <c r="AZ112" i="2"/>
  <c r="BA111" i="2"/>
  <c r="BB111" i="2" s="1"/>
  <c r="BC111" i="2" s="1"/>
  <c r="AN112" i="2"/>
  <c r="AO111" i="2"/>
  <c r="AP111" i="2" s="1"/>
  <c r="AQ111" i="2" s="1"/>
  <c r="AG112" i="2"/>
  <c r="AH111" i="2"/>
  <c r="AI112" i="2"/>
  <c r="AJ111" i="2"/>
  <c r="V112" i="2"/>
  <c r="W111" i="2"/>
  <c r="T153" i="2"/>
  <c r="U152" i="2"/>
  <c r="X117" i="2"/>
  <c r="Y116" i="2"/>
  <c r="AC112" i="2"/>
  <c r="AD111" i="2"/>
  <c r="AE113" i="2"/>
  <c r="AF112" i="2"/>
  <c r="O115" i="5" l="1"/>
  <c r="N116" i="5"/>
  <c r="H112" i="5"/>
  <c r="G113" i="5"/>
  <c r="S112" i="5"/>
  <c r="R113" i="5"/>
  <c r="AL112" i="5"/>
  <c r="AM112" i="5" s="1"/>
  <c r="AN112" i="5" s="1"/>
  <c r="AK113" i="5"/>
  <c r="Q112" i="5"/>
  <c r="P113" i="5"/>
  <c r="AV114" i="5"/>
  <c r="AW113" i="5"/>
  <c r="AX113" i="5" s="1"/>
  <c r="AY113" i="5" s="1"/>
  <c r="AS112" i="5"/>
  <c r="AT112" i="5" s="1"/>
  <c r="AU112" i="5" s="1"/>
  <c r="AR113" i="5"/>
  <c r="BA117" i="5"/>
  <c r="BB117" i="5" s="1"/>
  <c r="BC117" i="5" s="1"/>
  <c r="AZ118" i="5"/>
  <c r="U120" i="5"/>
  <c r="T121" i="5"/>
  <c r="D116" i="5"/>
  <c r="C117" i="5"/>
  <c r="AG114" i="5"/>
  <c r="AH113" i="5"/>
  <c r="AI113" i="5" s="1"/>
  <c r="AJ113" i="5" s="1"/>
  <c r="Y114" i="5"/>
  <c r="Z113" i="5"/>
  <c r="AA113" i="5" s="1"/>
  <c r="AB113" i="5" s="1"/>
  <c r="AD112" i="5"/>
  <c r="AE112" i="5" s="1"/>
  <c r="AF112" i="5" s="1"/>
  <c r="AC113" i="5"/>
  <c r="BE112" i="5"/>
  <c r="BF112" i="5" s="1"/>
  <c r="BG112" i="5" s="1"/>
  <c r="BD113" i="5"/>
  <c r="J121" i="5"/>
  <c r="I122" i="5"/>
  <c r="F113" i="5"/>
  <c r="E114" i="5"/>
  <c r="BK113" i="2"/>
  <c r="BL112" i="2"/>
  <c r="BM112" i="2" s="1"/>
  <c r="BN112" i="2" s="1"/>
  <c r="BG113" i="2"/>
  <c r="BH112" i="2"/>
  <c r="BI112" i="2" s="1"/>
  <c r="BJ112" i="2" s="1"/>
  <c r="BS113" i="2"/>
  <c r="BT112" i="2"/>
  <c r="BU112" i="2" s="1"/>
  <c r="BV112" i="2" s="1"/>
  <c r="BO113" i="2"/>
  <c r="BP112" i="2"/>
  <c r="BQ112" i="2" s="1"/>
  <c r="BR112" i="2" s="1"/>
  <c r="AZ113" i="2"/>
  <c r="BA112" i="2"/>
  <c r="BB112" i="2" s="1"/>
  <c r="BC112" i="2" s="1"/>
  <c r="AR113" i="2"/>
  <c r="AS112" i="2"/>
  <c r="AT112" i="2" s="1"/>
  <c r="AU112" i="2" s="1"/>
  <c r="AV113" i="2"/>
  <c r="AW112" i="2"/>
  <c r="AX112" i="2" s="1"/>
  <c r="AY112" i="2" s="1"/>
  <c r="AN113" i="2"/>
  <c r="AO112" i="2"/>
  <c r="AP112" i="2" s="1"/>
  <c r="AQ112" i="2" s="1"/>
  <c r="T154" i="2"/>
  <c r="U153" i="2"/>
  <c r="AE114" i="2"/>
  <c r="AF113" i="2"/>
  <c r="V113" i="2"/>
  <c r="W112" i="2"/>
  <c r="AC113" i="2"/>
  <c r="AD112" i="2"/>
  <c r="AI113" i="2"/>
  <c r="AJ112" i="2"/>
  <c r="X118" i="2"/>
  <c r="Y117" i="2"/>
  <c r="AG113" i="2"/>
  <c r="AH112" i="2"/>
  <c r="AL113" i="5" l="1"/>
  <c r="AM113" i="5" s="1"/>
  <c r="AN113" i="5" s="1"/>
  <c r="AK114" i="5"/>
  <c r="Z114" i="5"/>
  <c r="AA114" i="5" s="1"/>
  <c r="AB114" i="5" s="1"/>
  <c r="Y115" i="5"/>
  <c r="I123" i="5"/>
  <c r="J122" i="5"/>
  <c r="AR114" i="5"/>
  <c r="AS113" i="5"/>
  <c r="AT113" i="5" s="1"/>
  <c r="AU113" i="5" s="1"/>
  <c r="BD114" i="5"/>
  <c r="BE113" i="5"/>
  <c r="BF113" i="5" s="1"/>
  <c r="BG113" i="5" s="1"/>
  <c r="D117" i="5"/>
  <c r="C118" i="5"/>
  <c r="H113" i="5"/>
  <c r="G114" i="5"/>
  <c r="T122" i="5"/>
  <c r="U121" i="5"/>
  <c r="P114" i="5"/>
  <c r="Q113" i="5"/>
  <c r="O116" i="5"/>
  <c r="N117" i="5"/>
  <c r="E115" i="5"/>
  <c r="F114" i="5"/>
  <c r="BA118" i="5"/>
  <c r="BB118" i="5" s="1"/>
  <c r="BC118" i="5" s="1"/>
  <c r="AZ119" i="5"/>
  <c r="S113" i="5"/>
  <c r="R114" i="5"/>
  <c r="AH114" i="5"/>
  <c r="AI114" i="5" s="1"/>
  <c r="AJ114" i="5" s="1"/>
  <c r="AG115" i="5"/>
  <c r="AV115" i="5"/>
  <c r="AW114" i="5"/>
  <c r="AX114" i="5" s="1"/>
  <c r="AY114" i="5" s="1"/>
  <c r="AD113" i="5"/>
  <c r="AE113" i="5" s="1"/>
  <c r="AF113" i="5" s="1"/>
  <c r="AC114" i="5"/>
  <c r="BO114" i="2"/>
  <c r="BP113" i="2"/>
  <c r="BQ113" i="2" s="1"/>
  <c r="BR113" i="2" s="1"/>
  <c r="BS114" i="2"/>
  <c r="BT113" i="2"/>
  <c r="BU113" i="2" s="1"/>
  <c r="BV113" i="2" s="1"/>
  <c r="BG114" i="2"/>
  <c r="BH113" i="2"/>
  <c r="BI113" i="2" s="1"/>
  <c r="BJ113" i="2" s="1"/>
  <c r="BK114" i="2"/>
  <c r="BL113" i="2"/>
  <c r="BM113" i="2" s="1"/>
  <c r="BN113" i="2" s="1"/>
  <c r="AV114" i="2"/>
  <c r="AW113" i="2"/>
  <c r="AX113" i="2" s="1"/>
  <c r="AY113" i="2" s="1"/>
  <c r="AR114" i="2"/>
  <c r="AS113" i="2"/>
  <c r="AT113" i="2" s="1"/>
  <c r="AU113" i="2" s="1"/>
  <c r="AZ114" i="2"/>
  <c r="BA113" i="2"/>
  <c r="BB113" i="2" s="1"/>
  <c r="BC113" i="2" s="1"/>
  <c r="AN114" i="2"/>
  <c r="AO113" i="2"/>
  <c r="AP113" i="2" s="1"/>
  <c r="AQ113" i="2" s="1"/>
  <c r="AC114" i="2"/>
  <c r="AD113" i="2"/>
  <c r="AG114" i="2"/>
  <c r="AH113" i="2"/>
  <c r="V114" i="2"/>
  <c r="W113" i="2"/>
  <c r="X119" i="2"/>
  <c r="Y118" i="2"/>
  <c r="AE115" i="2"/>
  <c r="AF114" i="2"/>
  <c r="AI114" i="2"/>
  <c r="AJ113" i="2"/>
  <c r="T155" i="2"/>
  <c r="U154" i="2"/>
  <c r="G115" i="5" l="1"/>
  <c r="H114" i="5"/>
  <c r="AC115" i="5"/>
  <c r="AD114" i="5"/>
  <c r="AE114" i="5" s="1"/>
  <c r="AF114" i="5" s="1"/>
  <c r="AS114" i="5"/>
  <c r="AT114" i="5" s="1"/>
  <c r="AU114" i="5" s="1"/>
  <c r="AR115" i="5"/>
  <c r="E116" i="5"/>
  <c r="F115" i="5"/>
  <c r="AH115" i="5"/>
  <c r="AI115" i="5" s="1"/>
  <c r="AJ115" i="5" s="1"/>
  <c r="AG116" i="5"/>
  <c r="D118" i="5"/>
  <c r="C119" i="5"/>
  <c r="R115" i="5"/>
  <c r="S114" i="5"/>
  <c r="AK115" i="5"/>
  <c r="AL114" i="5"/>
  <c r="AM114" i="5" s="1"/>
  <c r="AN114" i="5" s="1"/>
  <c r="BA119" i="5"/>
  <c r="BB119" i="5" s="1"/>
  <c r="BC119" i="5" s="1"/>
  <c r="AZ120" i="5"/>
  <c r="T123" i="5"/>
  <c r="U122" i="5"/>
  <c r="AV116" i="5"/>
  <c r="AW115" i="5"/>
  <c r="AX115" i="5" s="1"/>
  <c r="AY115" i="5" s="1"/>
  <c r="J123" i="5"/>
  <c r="I124" i="5"/>
  <c r="O117" i="5"/>
  <c r="N118" i="5"/>
  <c r="Z115" i="5"/>
  <c r="AA115" i="5" s="1"/>
  <c r="AB115" i="5" s="1"/>
  <c r="Y116" i="5"/>
  <c r="Q114" i="5"/>
  <c r="P115" i="5"/>
  <c r="BE114" i="5"/>
  <c r="BF114" i="5" s="1"/>
  <c r="BG114" i="5" s="1"/>
  <c r="BD115" i="5"/>
  <c r="BK115" i="2"/>
  <c r="BL114" i="2"/>
  <c r="BM114" i="2" s="1"/>
  <c r="BN114" i="2" s="1"/>
  <c r="BG115" i="2"/>
  <c r="BH114" i="2"/>
  <c r="BI114" i="2" s="1"/>
  <c r="BJ114" i="2" s="1"/>
  <c r="BS115" i="2"/>
  <c r="BT114" i="2"/>
  <c r="BU114" i="2" s="1"/>
  <c r="BV114" i="2" s="1"/>
  <c r="BO115" i="2"/>
  <c r="BP114" i="2"/>
  <c r="BQ114" i="2" s="1"/>
  <c r="BR114" i="2" s="1"/>
  <c r="AZ115" i="2"/>
  <c r="BA114" i="2"/>
  <c r="BB114" i="2" s="1"/>
  <c r="BC114" i="2" s="1"/>
  <c r="AR115" i="2"/>
  <c r="AS114" i="2"/>
  <c r="AT114" i="2" s="1"/>
  <c r="AU114" i="2" s="1"/>
  <c r="AV115" i="2"/>
  <c r="AW114" i="2"/>
  <c r="AX114" i="2" s="1"/>
  <c r="AY114" i="2" s="1"/>
  <c r="AN115" i="2"/>
  <c r="AO114" i="2"/>
  <c r="AP114" i="2" s="1"/>
  <c r="AQ114" i="2" s="1"/>
  <c r="X120" i="2"/>
  <c r="Y119" i="2"/>
  <c r="T156" i="2"/>
  <c r="U155" i="2"/>
  <c r="V115" i="2"/>
  <c r="W114" i="2"/>
  <c r="AI115" i="2"/>
  <c r="AJ114" i="2"/>
  <c r="AG115" i="2"/>
  <c r="AH114" i="2"/>
  <c r="AE116" i="2"/>
  <c r="AF115" i="2"/>
  <c r="AC115" i="2"/>
  <c r="AD114" i="2"/>
  <c r="J124" i="5" l="1"/>
  <c r="I125" i="5"/>
  <c r="AK116" i="5"/>
  <c r="AL115" i="5"/>
  <c r="AM115" i="5" s="1"/>
  <c r="AN115" i="5" s="1"/>
  <c r="P116" i="5"/>
  <c r="Q115" i="5"/>
  <c r="R116" i="5"/>
  <c r="S115" i="5"/>
  <c r="T124" i="5"/>
  <c r="U123" i="5"/>
  <c r="AC116" i="5"/>
  <c r="AD115" i="5"/>
  <c r="AE115" i="5" s="1"/>
  <c r="AF115" i="5" s="1"/>
  <c r="E117" i="5"/>
  <c r="F116" i="5"/>
  <c r="D119" i="5"/>
  <c r="C120" i="5"/>
  <c r="O118" i="5"/>
  <c r="N119" i="5"/>
  <c r="BA120" i="5"/>
  <c r="BB120" i="5" s="1"/>
  <c r="BC120" i="5" s="1"/>
  <c r="AZ121" i="5"/>
  <c r="AH116" i="5"/>
  <c r="AI116" i="5" s="1"/>
  <c r="AJ116" i="5" s="1"/>
  <c r="AG117" i="5"/>
  <c r="BD116" i="5"/>
  <c r="BE115" i="5"/>
  <c r="BF115" i="5" s="1"/>
  <c r="BG115" i="5" s="1"/>
  <c r="AS115" i="5"/>
  <c r="AT115" i="5" s="1"/>
  <c r="AU115" i="5" s="1"/>
  <c r="AR116" i="5"/>
  <c r="AV117" i="5"/>
  <c r="AW116" i="5"/>
  <c r="AX116" i="5" s="1"/>
  <c r="AY116" i="5" s="1"/>
  <c r="Z116" i="5"/>
  <c r="AA116" i="5" s="1"/>
  <c r="AB116" i="5" s="1"/>
  <c r="Y117" i="5"/>
  <c r="G116" i="5"/>
  <c r="H115" i="5"/>
  <c r="BS116" i="2"/>
  <c r="BT115" i="2"/>
  <c r="BU115" i="2" s="1"/>
  <c r="BV115" i="2" s="1"/>
  <c r="BG116" i="2"/>
  <c r="BH115" i="2"/>
  <c r="BI115" i="2" s="1"/>
  <c r="BJ115" i="2" s="1"/>
  <c r="BO116" i="2"/>
  <c r="BP115" i="2"/>
  <c r="BQ115" i="2" s="1"/>
  <c r="BR115" i="2" s="1"/>
  <c r="BK116" i="2"/>
  <c r="BL115" i="2"/>
  <c r="BM115" i="2" s="1"/>
  <c r="BN115" i="2" s="1"/>
  <c r="AV116" i="2"/>
  <c r="AW115" i="2"/>
  <c r="AX115" i="2" s="1"/>
  <c r="AY115" i="2" s="1"/>
  <c r="AR116" i="2"/>
  <c r="AS115" i="2"/>
  <c r="AT115" i="2" s="1"/>
  <c r="AU115" i="2" s="1"/>
  <c r="AZ116" i="2"/>
  <c r="BA115" i="2"/>
  <c r="BB115" i="2" s="1"/>
  <c r="BC115" i="2" s="1"/>
  <c r="AN116" i="2"/>
  <c r="AO115" i="2"/>
  <c r="AP115" i="2" s="1"/>
  <c r="AQ115" i="2" s="1"/>
  <c r="V116" i="2"/>
  <c r="W115" i="2"/>
  <c r="AI116" i="2"/>
  <c r="AJ115" i="2"/>
  <c r="AC116" i="2"/>
  <c r="AD115" i="2"/>
  <c r="AE117" i="2"/>
  <c r="AF116" i="2"/>
  <c r="AG116" i="2"/>
  <c r="AH115" i="2"/>
  <c r="T157" i="2"/>
  <c r="U156" i="2"/>
  <c r="X121" i="2"/>
  <c r="Y120" i="2"/>
  <c r="S116" i="5" l="1"/>
  <c r="R117" i="5"/>
  <c r="Z117" i="5"/>
  <c r="AA117" i="5" s="1"/>
  <c r="AB117" i="5" s="1"/>
  <c r="Y118" i="5"/>
  <c r="E118" i="5"/>
  <c r="F117" i="5"/>
  <c r="BA121" i="5"/>
  <c r="BB121" i="5" s="1"/>
  <c r="BC121" i="5" s="1"/>
  <c r="AZ122" i="5"/>
  <c r="AV118" i="5"/>
  <c r="AW117" i="5"/>
  <c r="AX117" i="5" s="1"/>
  <c r="AY117" i="5" s="1"/>
  <c r="BE116" i="5"/>
  <c r="BF116" i="5" s="1"/>
  <c r="BG116" i="5" s="1"/>
  <c r="BD117" i="5"/>
  <c r="AS116" i="5"/>
  <c r="AT116" i="5" s="1"/>
  <c r="AU116" i="5" s="1"/>
  <c r="AR117" i="5"/>
  <c r="O119" i="5"/>
  <c r="N120" i="5"/>
  <c r="J125" i="5"/>
  <c r="I126" i="5"/>
  <c r="D120" i="5"/>
  <c r="C121" i="5"/>
  <c r="G117" i="5"/>
  <c r="H116" i="5"/>
  <c r="AH117" i="5"/>
  <c r="AI117" i="5" s="1"/>
  <c r="AJ117" i="5" s="1"/>
  <c r="AG118" i="5"/>
  <c r="P117" i="5"/>
  <c r="Q116" i="5"/>
  <c r="AC117" i="5"/>
  <c r="AD116" i="5"/>
  <c r="AE116" i="5" s="1"/>
  <c r="AF116" i="5" s="1"/>
  <c r="AK117" i="5"/>
  <c r="AL116" i="5"/>
  <c r="AM116" i="5" s="1"/>
  <c r="AN116" i="5" s="1"/>
  <c r="U124" i="5"/>
  <c r="T125" i="5"/>
  <c r="BO117" i="2"/>
  <c r="BP116" i="2"/>
  <c r="BQ116" i="2" s="1"/>
  <c r="BR116" i="2" s="1"/>
  <c r="BK117" i="2"/>
  <c r="BL116" i="2"/>
  <c r="BM116" i="2" s="1"/>
  <c r="BN116" i="2" s="1"/>
  <c r="BG117" i="2"/>
  <c r="BH116" i="2"/>
  <c r="BI116" i="2" s="1"/>
  <c r="BJ116" i="2" s="1"/>
  <c r="BS117" i="2"/>
  <c r="BT116" i="2"/>
  <c r="BU116" i="2" s="1"/>
  <c r="BV116" i="2" s="1"/>
  <c r="AR117" i="2"/>
  <c r="AS116" i="2"/>
  <c r="AT116" i="2" s="1"/>
  <c r="AU116" i="2" s="1"/>
  <c r="AZ117" i="2"/>
  <c r="BA116" i="2"/>
  <c r="BB116" i="2" s="1"/>
  <c r="BC116" i="2" s="1"/>
  <c r="AV117" i="2"/>
  <c r="AW116" i="2"/>
  <c r="AX116" i="2" s="1"/>
  <c r="AY116" i="2" s="1"/>
  <c r="AN117" i="2"/>
  <c r="AO116" i="2"/>
  <c r="AP116" i="2" s="1"/>
  <c r="AQ116" i="2" s="1"/>
  <c r="AE118" i="2"/>
  <c r="AF117" i="2"/>
  <c r="X122" i="2"/>
  <c r="Y121" i="2"/>
  <c r="AC117" i="2"/>
  <c r="AD116" i="2"/>
  <c r="T158" i="2"/>
  <c r="U157" i="2"/>
  <c r="AI117" i="2"/>
  <c r="AJ116" i="2"/>
  <c r="AG117" i="2"/>
  <c r="AH116" i="2"/>
  <c r="V117" i="2"/>
  <c r="W116" i="2"/>
  <c r="BA122" i="5" l="1"/>
  <c r="BB122" i="5" s="1"/>
  <c r="BC122" i="5" s="1"/>
  <c r="AZ123" i="5"/>
  <c r="AL117" i="5"/>
  <c r="AM117" i="5" s="1"/>
  <c r="AN117" i="5" s="1"/>
  <c r="AK118" i="5"/>
  <c r="E119" i="5"/>
  <c r="F118" i="5"/>
  <c r="AC118" i="5"/>
  <c r="AD117" i="5"/>
  <c r="AE117" i="5" s="1"/>
  <c r="AF117" i="5" s="1"/>
  <c r="AH118" i="5"/>
  <c r="AI118" i="5" s="1"/>
  <c r="AJ118" i="5" s="1"/>
  <c r="AG119" i="5"/>
  <c r="G118" i="5"/>
  <c r="H117" i="5"/>
  <c r="BD118" i="5"/>
  <c r="BE117" i="5"/>
  <c r="BF117" i="5" s="1"/>
  <c r="BG117" i="5" s="1"/>
  <c r="J126" i="5"/>
  <c r="I127" i="5"/>
  <c r="S117" i="5"/>
  <c r="R118" i="5"/>
  <c r="U125" i="5"/>
  <c r="T126" i="5"/>
  <c r="O120" i="5"/>
  <c r="N121" i="5"/>
  <c r="AS117" i="5"/>
  <c r="AT117" i="5" s="1"/>
  <c r="AU117" i="5" s="1"/>
  <c r="AR118" i="5"/>
  <c r="D121" i="5"/>
  <c r="C122" i="5"/>
  <c r="Z118" i="5"/>
  <c r="AA118" i="5" s="1"/>
  <c r="AB118" i="5" s="1"/>
  <c r="Y119" i="5"/>
  <c r="Q117" i="5"/>
  <c r="P118" i="5"/>
  <c r="AV119" i="5"/>
  <c r="AW118" i="5"/>
  <c r="AX118" i="5" s="1"/>
  <c r="AY118" i="5" s="1"/>
  <c r="BS118" i="2"/>
  <c r="BT117" i="2"/>
  <c r="BU117" i="2" s="1"/>
  <c r="BV117" i="2" s="1"/>
  <c r="BG118" i="2"/>
  <c r="BH117" i="2"/>
  <c r="BI117" i="2" s="1"/>
  <c r="BJ117" i="2" s="1"/>
  <c r="BK118" i="2"/>
  <c r="BL117" i="2"/>
  <c r="BM117" i="2" s="1"/>
  <c r="BN117" i="2" s="1"/>
  <c r="BO118" i="2"/>
  <c r="BP117" i="2"/>
  <c r="BQ117" i="2" s="1"/>
  <c r="BR117" i="2" s="1"/>
  <c r="AV118" i="2"/>
  <c r="AW117" i="2"/>
  <c r="AX117" i="2" s="1"/>
  <c r="AY117" i="2" s="1"/>
  <c r="AZ118" i="2"/>
  <c r="BA117" i="2"/>
  <c r="BB117" i="2" s="1"/>
  <c r="BC117" i="2" s="1"/>
  <c r="AR118" i="2"/>
  <c r="AS117" i="2"/>
  <c r="AT117" i="2" s="1"/>
  <c r="AU117" i="2" s="1"/>
  <c r="AN118" i="2"/>
  <c r="AO117" i="2"/>
  <c r="AP117" i="2" s="1"/>
  <c r="AQ117" i="2" s="1"/>
  <c r="T159" i="2"/>
  <c r="U158" i="2"/>
  <c r="V118" i="2"/>
  <c r="W117" i="2"/>
  <c r="AC118" i="2"/>
  <c r="AD117" i="2"/>
  <c r="AG118" i="2"/>
  <c r="AH117" i="2"/>
  <c r="X123" i="2"/>
  <c r="Y122" i="2"/>
  <c r="AI118" i="2"/>
  <c r="AJ117" i="2"/>
  <c r="AE119" i="2"/>
  <c r="AF118" i="2"/>
  <c r="AS118" i="5" l="1"/>
  <c r="AT118" i="5" s="1"/>
  <c r="AU118" i="5" s="1"/>
  <c r="AR119" i="5"/>
  <c r="P119" i="5"/>
  <c r="Q118" i="5"/>
  <c r="E120" i="5"/>
  <c r="F119" i="5"/>
  <c r="J127" i="5"/>
  <c r="I128" i="5"/>
  <c r="AV120" i="5"/>
  <c r="AW119" i="5"/>
  <c r="AX119" i="5" s="1"/>
  <c r="AY119" i="5" s="1"/>
  <c r="AC119" i="5"/>
  <c r="AD118" i="5"/>
  <c r="AE118" i="5" s="1"/>
  <c r="AF118" i="5" s="1"/>
  <c r="O121" i="5"/>
  <c r="N122" i="5"/>
  <c r="BE118" i="5"/>
  <c r="BF118" i="5" s="1"/>
  <c r="BG118" i="5" s="1"/>
  <c r="BD119" i="5"/>
  <c r="U126" i="5"/>
  <c r="T127" i="5"/>
  <c r="AK119" i="5"/>
  <c r="AL118" i="5"/>
  <c r="AM118" i="5" s="1"/>
  <c r="AN118" i="5" s="1"/>
  <c r="R119" i="5"/>
  <c r="S118" i="5"/>
  <c r="AH119" i="5"/>
  <c r="AI119" i="5" s="1"/>
  <c r="AJ119" i="5" s="1"/>
  <c r="AG120" i="5"/>
  <c r="BA123" i="5"/>
  <c r="BB123" i="5" s="1"/>
  <c r="BC123" i="5" s="1"/>
  <c r="AZ124" i="5"/>
  <c r="Z119" i="5"/>
  <c r="AA119" i="5" s="1"/>
  <c r="AB119" i="5" s="1"/>
  <c r="Y120" i="5"/>
  <c r="G119" i="5"/>
  <c r="H118" i="5"/>
  <c r="D122" i="5"/>
  <c r="C123" i="5"/>
  <c r="BO119" i="2"/>
  <c r="BP118" i="2"/>
  <c r="BQ118" i="2" s="1"/>
  <c r="BR118" i="2" s="1"/>
  <c r="BK119" i="2"/>
  <c r="BL118" i="2"/>
  <c r="BM118" i="2" s="1"/>
  <c r="BN118" i="2" s="1"/>
  <c r="BG119" i="2"/>
  <c r="BH118" i="2"/>
  <c r="BI118" i="2" s="1"/>
  <c r="BJ118" i="2" s="1"/>
  <c r="BS119" i="2"/>
  <c r="BT118" i="2"/>
  <c r="BU118" i="2" s="1"/>
  <c r="BV118" i="2" s="1"/>
  <c r="AR119" i="2"/>
  <c r="AS118" i="2"/>
  <c r="AT118" i="2" s="1"/>
  <c r="AU118" i="2" s="1"/>
  <c r="AZ119" i="2"/>
  <c r="BA118" i="2"/>
  <c r="BB118" i="2" s="1"/>
  <c r="BC118" i="2" s="1"/>
  <c r="AV119" i="2"/>
  <c r="AW118" i="2"/>
  <c r="AX118" i="2" s="1"/>
  <c r="AY118" i="2" s="1"/>
  <c r="AN119" i="2"/>
  <c r="AO118" i="2"/>
  <c r="AP118" i="2" s="1"/>
  <c r="AQ118" i="2" s="1"/>
  <c r="AG119" i="2"/>
  <c r="AH118" i="2"/>
  <c r="AE120" i="2"/>
  <c r="AF119" i="2"/>
  <c r="AC119" i="2"/>
  <c r="AD118" i="2"/>
  <c r="AI119" i="2"/>
  <c r="AJ118" i="2"/>
  <c r="V119" i="2"/>
  <c r="W118" i="2"/>
  <c r="X124" i="2"/>
  <c r="Y123" i="2"/>
  <c r="T160" i="2"/>
  <c r="U159" i="2"/>
  <c r="AH120" i="5" l="1"/>
  <c r="AI120" i="5" s="1"/>
  <c r="AJ120" i="5" s="1"/>
  <c r="AG121" i="5"/>
  <c r="J128" i="5"/>
  <c r="I129" i="5"/>
  <c r="Z120" i="5"/>
  <c r="AA120" i="5" s="1"/>
  <c r="AB120" i="5" s="1"/>
  <c r="Y121" i="5"/>
  <c r="AK120" i="5"/>
  <c r="AL119" i="5"/>
  <c r="AM119" i="5" s="1"/>
  <c r="AN119" i="5" s="1"/>
  <c r="AC120" i="5"/>
  <c r="AD119" i="5"/>
  <c r="AE119" i="5" s="1"/>
  <c r="AF119" i="5" s="1"/>
  <c r="P120" i="5"/>
  <c r="Q119" i="5"/>
  <c r="O122" i="5"/>
  <c r="N123" i="5"/>
  <c r="G120" i="5"/>
  <c r="H119" i="5"/>
  <c r="E121" i="5"/>
  <c r="F120" i="5"/>
  <c r="BA124" i="5"/>
  <c r="BB124" i="5" s="1"/>
  <c r="BC124" i="5" s="1"/>
  <c r="AZ125" i="5"/>
  <c r="U127" i="5"/>
  <c r="T128" i="5"/>
  <c r="AS119" i="5"/>
  <c r="AT119" i="5" s="1"/>
  <c r="AU119" i="5" s="1"/>
  <c r="AR120" i="5"/>
  <c r="D123" i="5"/>
  <c r="C124" i="5"/>
  <c r="BE119" i="5"/>
  <c r="BF119" i="5" s="1"/>
  <c r="BG119" i="5" s="1"/>
  <c r="BD120" i="5"/>
  <c r="R120" i="5"/>
  <c r="S119" i="5"/>
  <c r="AW120" i="5"/>
  <c r="AX120" i="5" s="1"/>
  <c r="AY120" i="5" s="1"/>
  <c r="AV121" i="5"/>
  <c r="BS120" i="2"/>
  <c r="BT119" i="2"/>
  <c r="BU119" i="2" s="1"/>
  <c r="BV119" i="2" s="1"/>
  <c r="BK120" i="2"/>
  <c r="BL119" i="2"/>
  <c r="BM119" i="2" s="1"/>
  <c r="BN119" i="2" s="1"/>
  <c r="BG120" i="2"/>
  <c r="BH119" i="2"/>
  <c r="BI119" i="2" s="1"/>
  <c r="BJ119" i="2" s="1"/>
  <c r="BO120" i="2"/>
  <c r="BP119" i="2"/>
  <c r="BQ119" i="2" s="1"/>
  <c r="BR119" i="2" s="1"/>
  <c r="AV120" i="2"/>
  <c r="AW119" i="2"/>
  <c r="AX119" i="2" s="1"/>
  <c r="AY119" i="2" s="1"/>
  <c r="AZ120" i="2"/>
  <c r="BA119" i="2"/>
  <c r="BB119" i="2" s="1"/>
  <c r="BC119" i="2" s="1"/>
  <c r="AR120" i="2"/>
  <c r="AS119" i="2"/>
  <c r="AT119" i="2" s="1"/>
  <c r="AU119" i="2" s="1"/>
  <c r="AN120" i="2"/>
  <c r="AO119" i="2"/>
  <c r="AP119" i="2" s="1"/>
  <c r="AQ119" i="2" s="1"/>
  <c r="AC120" i="2"/>
  <c r="AD119" i="2"/>
  <c r="X125" i="2"/>
  <c r="Y124" i="2"/>
  <c r="AI120" i="2"/>
  <c r="AJ119" i="2"/>
  <c r="T161" i="2"/>
  <c r="U160" i="2"/>
  <c r="AE121" i="2"/>
  <c r="AF120" i="2"/>
  <c r="V120" i="2"/>
  <c r="W119" i="2"/>
  <c r="AG120" i="2"/>
  <c r="AH119" i="2"/>
  <c r="AS120" i="5" l="1"/>
  <c r="AT120" i="5" s="1"/>
  <c r="AU120" i="5" s="1"/>
  <c r="AR121" i="5"/>
  <c r="Z121" i="5"/>
  <c r="AA121" i="5" s="1"/>
  <c r="AB121" i="5" s="1"/>
  <c r="Y122" i="5"/>
  <c r="BE120" i="5"/>
  <c r="BF120" i="5" s="1"/>
  <c r="BG120" i="5" s="1"/>
  <c r="BD121" i="5"/>
  <c r="G121" i="5"/>
  <c r="H120" i="5"/>
  <c r="O123" i="5"/>
  <c r="N124" i="5"/>
  <c r="S120" i="5"/>
  <c r="R121" i="5"/>
  <c r="BA125" i="5"/>
  <c r="BB125" i="5" s="1"/>
  <c r="BC125" i="5" s="1"/>
  <c r="AZ126" i="5"/>
  <c r="J129" i="5"/>
  <c r="I130" i="5"/>
  <c r="AH121" i="5"/>
  <c r="AI121" i="5" s="1"/>
  <c r="AJ121" i="5" s="1"/>
  <c r="AG122" i="5"/>
  <c r="AV122" i="5"/>
  <c r="AW121" i="5"/>
  <c r="AX121" i="5" s="1"/>
  <c r="AY121" i="5" s="1"/>
  <c r="AK121" i="5"/>
  <c r="AL120" i="5"/>
  <c r="AM120" i="5" s="1"/>
  <c r="AN120" i="5" s="1"/>
  <c r="U128" i="5"/>
  <c r="T129" i="5"/>
  <c r="P121" i="5"/>
  <c r="Q120" i="5"/>
  <c r="D124" i="5"/>
  <c r="C125" i="5"/>
  <c r="E122" i="5"/>
  <c r="F121" i="5"/>
  <c r="AC121" i="5"/>
  <c r="AD120" i="5"/>
  <c r="AE120" i="5" s="1"/>
  <c r="AF120" i="5" s="1"/>
  <c r="BO121" i="2"/>
  <c r="BP120" i="2"/>
  <c r="BQ120" i="2" s="1"/>
  <c r="BR120" i="2" s="1"/>
  <c r="BG121" i="2"/>
  <c r="BH120" i="2"/>
  <c r="BI120" i="2" s="1"/>
  <c r="BJ120" i="2" s="1"/>
  <c r="BK121" i="2"/>
  <c r="BL120" i="2"/>
  <c r="BM120" i="2" s="1"/>
  <c r="BN120" i="2" s="1"/>
  <c r="BS121" i="2"/>
  <c r="BT120" i="2"/>
  <c r="BU120" i="2" s="1"/>
  <c r="BV120" i="2" s="1"/>
  <c r="AR121" i="2"/>
  <c r="AS120" i="2"/>
  <c r="AT120" i="2" s="1"/>
  <c r="AU120" i="2" s="1"/>
  <c r="AZ121" i="2"/>
  <c r="BA120" i="2"/>
  <c r="BB120" i="2" s="1"/>
  <c r="BC120" i="2" s="1"/>
  <c r="AV121" i="2"/>
  <c r="AW120" i="2"/>
  <c r="AX120" i="2" s="1"/>
  <c r="AY120" i="2" s="1"/>
  <c r="AN121" i="2"/>
  <c r="AO120" i="2"/>
  <c r="AP120" i="2" s="1"/>
  <c r="AQ120" i="2" s="1"/>
  <c r="T162" i="2"/>
  <c r="U161" i="2"/>
  <c r="X126" i="2"/>
  <c r="Y125" i="2"/>
  <c r="AG121" i="2"/>
  <c r="AH120" i="2"/>
  <c r="AI121" i="2"/>
  <c r="AJ120" i="2"/>
  <c r="V121" i="2"/>
  <c r="W120" i="2"/>
  <c r="AE122" i="2"/>
  <c r="AF121" i="2"/>
  <c r="AC121" i="2"/>
  <c r="AD120" i="2"/>
  <c r="F122" i="5" l="1"/>
  <c r="E123" i="5"/>
  <c r="AV123" i="5"/>
  <c r="AW122" i="5"/>
  <c r="AX122" i="5" s="1"/>
  <c r="AY122" i="5" s="1"/>
  <c r="U129" i="5"/>
  <c r="T130" i="5"/>
  <c r="AC122" i="5"/>
  <c r="AD121" i="5"/>
  <c r="AE121" i="5" s="1"/>
  <c r="AF121" i="5" s="1"/>
  <c r="G122" i="5"/>
  <c r="H121" i="5"/>
  <c r="BA126" i="5"/>
  <c r="BB126" i="5" s="1"/>
  <c r="BC126" i="5" s="1"/>
  <c r="AZ127" i="5"/>
  <c r="AL121" i="5"/>
  <c r="AM121" i="5" s="1"/>
  <c r="AN121" i="5" s="1"/>
  <c r="AK122" i="5"/>
  <c r="Z122" i="5"/>
  <c r="AA122" i="5" s="1"/>
  <c r="AB122" i="5" s="1"/>
  <c r="Y123" i="5"/>
  <c r="AH122" i="5"/>
  <c r="AI122" i="5" s="1"/>
  <c r="AJ122" i="5" s="1"/>
  <c r="AG123" i="5"/>
  <c r="O124" i="5"/>
  <c r="N125" i="5"/>
  <c r="AS121" i="5"/>
  <c r="AT121" i="5" s="1"/>
  <c r="AU121" i="5" s="1"/>
  <c r="AR122" i="5"/>
  <c r="J130" i="5"/>
  <c r="I131" i="5"/>
  <c r="BD122" i="5"/>
  <c r="BE121" i="5"/>
  <c r="BF121" i="5" s="1"/>
  <c r="BG121" i="5" s="1"/>
  <c r="D125" i="5"/>
  <c r="C126" i="5"/>
  <c r="R122" i="5"/>
  <c r="S121" i="5"/>
  <c r="Q121" i="5"/>
  <c r="P122" i="5"/>
  <c r="BS122" i="2"/>
  <c r="BT121" i="2"/>
  <c r="BU121" i="2" s="1"/>
  <c r="BV121" i="2" s="1"/>
  <c r="BK122" i="2"/>
  <c r="BL121" i="2"/>
  <c r="BM121" i="2" s="1"/>
  <c r="BN121" i="2" s="1"/>
  <c r="BG122" i="2"/>
  <c r="BH121" i="2"/>
  <c r="BI121" i="2" s="1"/>
  <c r="BJ121" i="2" s="1"/>
  <c r="BO122" i="2"/>
  <c r="BP121" i="2"/>
  <c r="BQ121" i="2" s="1"/>
  <c r="BR121" i="2" s="1"/>
  <c r="AV122" i="2"/>
  <c r="AW121" i="2"/>
  <c r="AX121" i="2" s="1"/>
  <c r="AY121" i="2" s="1"/>
  <c r="AZ122" i="2"/>
  <c r="BA121" i="2"/>
  <c r="BB121" i="2" s="1"/>
  <c r="BC121" i="2" s="1"/>
  <c r="AR122" i="2"/>
  <c r="AS121" i="2"/>
  <c r="AT121" i="2" s="1"/>
  <c r="AU121" i="2" s="1"/>
  <c r="AN122" i="2"/>
  <c r="AO121" i="2"/>
  <c r="AP121" i="2" s="1"/>
  <c r="AQ121" i="2" s="1"/>
  <c r="AI122" i="2"/>
  <c r="AJ121" i="2"/>
  <c r="AC122" i="2"/>
  <c r="AD121" i="2"/>
  <c r="AG122" i="2"/>
  <c r="AH121" i="2"/>
  <c r="AE123" i="2"/>
  <c r="AF122" i="2"/>
  <c r="X127" i="2"/>
  <c r="Y126" i="2"/>
  <c r="V122" i="2"/>
  <c r="W121" i="2"/>
  <c r="T163" i="2"/>
  <c r="U162" i="2"/>
  <c r="J131" i="5" l="1"/>
  <c r="I132" i="5"/>
  <c r="AS122" i="5"/>
  <c r="AT122" i="5" s="1"/>
  <c r="AU122" i="5" s="1"/>
  <c r="AR123" i="5"/>
  <c r="D126" i="5"/>
  <c r="C127" i="5"/>
  <c r="P123" i="5"/>
  <c r="Q122" i="5"/>
  <c r="Z123" i="5"/>
  <c r="AA123" i="5" s="1"/>
  <c r="AB123" i="5" s="1"/>
  <c r="Y124" i="5"/>
  <c r="AC123" i="5"/>
  <c r="AD122" i="5"/>
  <c r="AE122" i="5" s="1"/>
  <c r="AF122" i="5" s="1"/>
  <c r="AK123" i="5"/>
  <c r="AL122" i="5"/>
  <c r="AM122" i="5" s="1"/>
  <c r="AN122" i="5" s="1"/>
  <c r="S122" i="5"/>
  <c r="R123" i="5"/>
  <c r="E124" i="5"/>
  <c r="F123" i="5"/>
  <c r="U130" i="5"/>
  <c r="T131" i="5"/>
  <c r="O125" i="5"/>
  <c r="N126" i="5"/>
  <c r="BA127" i="5"/>
  <c r="BB127" i="5" s="1"/>
  <c r="BC127" i="5" s="1"/>
  <c r="AZ128" i="5"/>
  <c r="AV124" i="5"/>
  <c r="AW123" i="5"/>
  <c r="AX123" i="5" s="1"/>
  <c r="AY123" i="5" s="1"/>
  <c r="AH123" i="5"/>
  <c r="AI123" i="5" s="1"/>
  <c r="AJ123" i="5" s="1"/>
  <c r="AG124" i="5"/>
  <c r="BE122" i="5"/>
  <c r="BF122" i="5" s="1"/>
  <c r="BG122" i="5" s="1"/>
  <c r="BD123" i="5"/>
  <c r="G123" i="5"/>
  <c r="H122" i="5"/>
  <c r="BO123" i="2"/>
  <c r="BP122" i="2"/>
  <c r="BQ122" i="2" s="1"/>
  <c r="BR122" i="2" s="1"/>
  <c r="BK123" i="2"/>
  <c r="BL122" i="2"/>
  <c r="BM122" i="2" s="1"/>
  <c r="BN122" i="2" s="1"/>
  <c r="BG123" i="2"/>
  <c r="BH122" i="2"/>
  <c r="BI122" i="2" s="1"/>
  <c r="BJ122" i="2" s="1"/>
  <c r="BS123" i="2"/>
  <c r="BT122" i="2"/>
  <c r="BU122" i="2" s="1"/>
  <c r="BV122" i="2" s="1"/>
  <c r="AR123" i="2"/>
  <c r="AS122" i="2"/>
  <c r="AT122" i="2" s="1"/>
  <c r="AU122" i="2" s="1"/>
  <c r="AZ123" i="2"/>
  <c r="BA122" i="2"/>
  <c r="BB122" i="2" s="1"/>
  <c r="BC122" i="2" s="1"/>
  <c r="AV123" i="2"/>
  <c r="AW122" i="2"/>
  <c r="AX122" i="2" s="1"/>
  <c r="AY122" i="2" s="1"/>
  <c r="AN123" i="2"/>
  <c r="AO122" i="2"/>
  <c r="AP122" i="2" s="1"/>
  <c r="AQ122" i="2" s="1"/>
  <c r="AE124" i="2"/>
  <c r="AF123" i="2"/>
  <c r="T164" i="2"/>
  <c r="U163" i="2"/>
  <c r="AG123" i="2"/>
  <c r="AH122" i="2"/>
  <c r="V123" i="2"/>
  <c r="W122" i="2"/>
  <c r="AC123" i="2"/>
  <c r="AD122" i="2"/>
  <c r="X128" i="2"/>
  <c r="Y127" i="2"/>
  <c r="AI123" i="2"/>
  <c r="AJ122" i="2"/>
  <c r="G124" i="5" l="1"/>
  <c r="H123" i="5"/>
  <c r="P124" i="5"/>
  <c r="Q123" i="5"/>
  <c r="O126" i="5"/>
  <c r="N127" i="5"/>
  <c r="U131" i="5"/>
  <c r="T132" i="5"/>
  <c r="BA128" i="5"/>
  <c r="BB128" i="5" s="1"/>
  <c r="BC128" i="5" s="1"/>
  <c r="AZ129" i="5"/>
  <c r="BE123" i="5"/>
  <c r="BF123" i="5" s="1"/>
  <c r="BG123" i="5" s="1"/>
  <c r="BD124" i="5"/>
  <c r="D127" i="5"/>
  <c r="C128" i="5"/>
  <c r="AK124" i="5"/>
  <c r="AL123" i="5"/>
  <c r="AM123" i="5" s="1"/>
  <c r="AN123" i="5" s="1"/>
  <c r="AH124" i="5"/>
  <c r="AI124" i="5" s="1"/>
  <c r="AJ124" i="5" s="1"/>
  <c r="AG125" i="5"/>
  <c r="AS123" i="5"/>
  <c r="AT123" i="5" s="1"/>
  <c r="AU123" i="5" s="1"/>
  <c r="AR124" i="5"/>
  <c r="Z124" i="5"/>
  <c r="AA124" i="5" s="1"/>
  <c r="AB124" i="5" s="1"/>
  <c r="Y125" i="5"/>
  <c r="J132" i="5"/>
  <c r="I133" i="5"/>
  <c r="R124" i="5"/>
  <c r="S123" i="5"/>
  <c r="AC124" i="5"/>
  <c r="AD123" i="5"/>
  <c r="AE123" i="5" s="1"/>
  <c r="AF123" i="5" s="1"/>
  <c r="AW124" i="5"/>
  <c r="AX124" i="5" s="1"/>
  <c r="AY124" i="5" s="1"/>
  <c r="AV125" i="5"/>
  <c r="F124" i="5"/>
  <c r="E125" i="5"/>
  <c r="BS124" i="2"/>
  <c r="BT123" i="2"/>
  <c r="BU123" i="2" s="1"/>
  <c r="BV123" i="2" s="1"/>
  <c r="BK124" i="2"/>
  <c r="BL123" i="2"/>
  <c r="BM123" i="2" s="1"/>
  <c r="BN123" i="2" s="1"/>
  <c r="BG124" i="2"/>
  <c r="BH123" i="2"/>
  <c r="BI123" i="2" s="1"/>
  <c r="BJ123" i="2" s="1"/>
  <c r="BO124" i="2"/>
  <c r="BP123" i="2"/>
  <c r="BQ123" i="2" s="1"/>
  <c r="BR123" i="2" s="1"/>
  <c r="AV124" i="2"/>
  <c r="AW123" i="2"/>
  <c r="AX123" i="2" s="1"/>
  <c r="AY123" i="2" s="1"/>
  <c r="AZ124" i="2"/>
  <c r="BA123" i="2"/>
  <c r="BB123" i="2" s="1"/>
  <c r="BC123" i="2" s="1"/>
  <c r="AR124" i="2"/>
  <c r="AS123" i="2"/>
  <c r="AT123" i="2" s="1"/>
  <c r="AU123" i="2" s="1"/>
  <c r="AN124" i="2"/>
  <c r="AO123" i="2"/>
  <c r="AP123" i="2" s="1"/>
  <c r="AQ123" i="2" s="1"/>
  <c r="V124" i="2"/>
  <c r="W123" i="2"/>
  <c r="AG124" i="2"/>
  <c r="AH123" i="2"/>
  <c r="X129" i="2"/>
  <c r="Y128" i="2"/>
  <c r="AE125" i="2"/>
  <c r="AF124" i="2"/>
  <c r="AI124" i="2"/>
  <c r="AJ123" i="2"/>
  <c r="T165" i="2"/>
  <c r="U164" i="2"/>
  <c r="AC124" i="2"/>
  <c r="AD123" i="2"/>
  <c r="J133" i="5" l="1"/>
  <c r="I134" i="5"/>
  <c r="Z125" i="5"/>
  <c r="AA125" i="5" s="1"/>
  <c r="AB125" i="5" s="1"/>
  <c r="Y126" i="5"/>
  <c r="O127" i="5"/>
  <c r="N128" i="5"/>
  <c r="AS124" i="5"/>
  <c r="AT124" i="5" s="1"/>
  <c r="AU124" i="5" s="1"/>
  <c r="AR125" i="5"/>
  <c r="Q124" i="5"/>
  <c r="P125" i="5"/>
  <c r="F125" i="5"/>
  <c r="E126" i="5"/>
  <c r="U132" i="5"/>
  <c r="T133" i="5"/>
  <c r="AK125" i="5"/>
  <c r="AL124" i="5"/>
  <c r="AM124" i="5" s="1"/>
  <c r="AN124" i="5" s="1"/>
  <c r="AW125" i="5"/>
  <c r="AX125" i="5" s="1"/>
  <c r="AY125" i="5" s="1"/>
  <c r="AV126" i="5"/>
  <c r="D128" i="5"/>
  <c r="C129" i="5"/>
  <c r="AD124" i="5"/>
  <c r="AE124" i="5" s="1"/>
  <c r="AF124" i="5" s="1"/>
  <c r="AC125" i="5"/>
  <c r="AH125" i="5"/>
  <c r="AI125" i="5" s="1"/>
  <c r="AJ125" i="5" s="1"/>
  <c r="AG126" i="5"/>
  <c r="BA129" i="5"/>
  <c r="BB129" i="5" s="1"/>
  <c r="BC129" i="5" s="1"/>
  <c r="AZ130" i="5"/>
  <c r="BD125" i="5"/>
  <c r="BE124" i="5"/>
  <c r="BF124" i="5" s="1"/>
  <c r="BG124" i="5" s="1"/>
  <c r="S124" i="5"/>
  <c r="R125" i="5"/>
  <c r="G125" i="5"/>
  <c r="H124" i="5"/>
  <c r="BO125" i="2"/>
  <c r="BP124" i="2"/>
  <c r="BQ124" i="2" s="1"/>
  <c r="BR124" i="2" s="1"/>
  <c r="BK125" i="2"/>
  <c r="BL124" i="2"/>
  <c r="BM124" i="2" s="1"/>
  <c r="BN124" i="2" s="1"/>
  <c r="BG125" i="2"/>
  <c r="BH124" i="2"/>
  <c r="BI124" i="2" s="1"/>
  <c r="BJ124" i="2" s="1"/>
  <c r="BS125" i="2"/>
  <c r="BT124" i="2"/>
  <c r="BU124" i="2" s="1"/>
  <c r="BV124" i="2" s="1"/>
  <c r="AR125" i="2"/>
  <c r="AS124" i="2"/>
  <c r="AT124" i="2" s="1"/>
  <c r="AU124" i="2" s="1"/>
  <c r="AZ125" i="2"/>
  <c r="BA124" i="2"/>
  <c r="BB124" i="2" s="1"/>
  <c r="BC124" i="2" s="1"/>
  <c r="AV125" i="2"/>
  <c r="AW124" i="2"/>
  <c r="AX124" i="2" s="1"/>
  <c r="AY124" i="2" s="1"/>
  <c r="AN125" i="2"/>
  <c r="AO124" i="2"/>
  <c r="AP124" i="2" s="1"/>
  <c r="AQ124" i="2" s="1"/>
  <c r="AE126" i="2"/>
  <c r="AF125" i="2"/>
  <c r="AC125" i="2"/>
  <c r="AD124" i="2"/>
  <c r="X130" i="2"/>
  <c r="Y129" i="2"/>
  <c r="T166" i="2"/>
  <c r="U165" i="2"/>
  <c r="AG125" i="2"/>
  <c r="AH124" i="2"/>
  <c r="AI125" i="2"/>
  <c r="AJ124" i="2"/>
  <c r="V125" i="2"/>
  <c r="W124" i="2"/>
  <c r="S125" i="5" l="1"/>
  <c r="R126" i="5"/>
  <c r="D129" i="5"/>
  <c r="C130" i="5"/>
  <c r="AH126" i="5"/>
  <c r="AI126" i="5" s="1"/>
  <c r="AJ126" i="5" s="1"/>
  <c r="AG127" i="5"/>
  <c r="H125" i="5"/>
  <c r="G126" i="5"/>
  <c r="AL125" i="5"/>
  <c r="AM125" i="5" s="1"/>
  <c r="AN125" i="5" s="1"/>
  <c r="AK126" i="5"/>
  <c r="AC126" i="5"/>
  <c r="AD125" i="5"/>
  <c r="AE125" i="5" s="1"/>
  <c r="AF125" i="5" s="1"/>
  <c r="O128" i="5"/>
  <c r="N129" i="5"/>
  <c r="Z126" i="5"/>
  <c r="AA126" i="5" s="1"/>
  <c r="AB126" i="5" s="1"/>
  <c r="Y127" i="5"/>
  <c r="BA130" i="5"/>
  <c r="BB130" i="5" s="1"/>
  <c r="BC130" i="5" s="1"/>
  <c r="AZ131" i="5"/>
  <c r="AV127" i="5"/>
  <c r="AW126" i="5"/>
  <c r="AX126" i="5" s="1"/>
  <c r="AY126" i="5" s="1"/>
  <c r="P126" i="5"/>
  <c r="Q125" i="5"/>
  <c r="I135" i="5"/>
  <c r="J134" i="5"/>
  <c r="AS125" i="5"/>
  <c r="AT125" i="5" s="1"/>
  <c r="AU125" i="5" s="1"/>
  <c r="AR126" i="5"/>
  <c r="T134" i="5"/>
  <c r="U133" i="5"/>
  <c r="F126" i="5"/>
  <c r="E127" i="5"/>
  <c r="BD126" i="5"/>
  <c r="BE125" i="5"/>
  <c r="BF125" i="5" s="1"/>
  <c r="BG125" i="5" s="1"/>
  <c r="BS126" i="2"/>
  <c r="BT125" i="2"/>
  <c r="BU125" i="2" s="1"/>
  <c r="BV125" i="2" s="1"/>
  <c r="BG126" i="2"/>
  <c r="BH125" i="2"/>
  <c r="BI125" i="2" s="1"/>
  <c r="BJ125" i="2" s="1"/>
  <c r="BK126" i="2"/>
  <c r="BL125" i="2"/>
  <c r="BM125" i="2" s="1"/>
  <c r="BN125" i="2" s="1"/>
  <c r="BO126" i="2"/>
  <c r="BP125" i="2"/>
  <c r="BQ125" i="2" s="1"/>
  <c r="BR125" i="2" s="1"/>
  <c r="AV126" i="2"/>
  <c r="AW125" i="2"/>
  <c r="AX125" i="2" s="1"/>
  <c r="AY125" i="2" s="1"/>
  <c r="AZ126" i="2"/>
  <c r="BA125" i="2"/>
  <c r="BB125" i="2" s="1"/>
  <c r="BC125" i="2" s="1"/>
  <c r="AR126" i="2"/>
  <c r="AS125" i="2"/>
  <c r="AT125" i="2" s="1"/>
  <c r="AU125" i="2" s="1"/>
  <c r="AN126" i="2"/>
  <c r="AO125" i="2"/>
  <c r="AP125" i="2" s="1"/>
  <c r="AQ125" i="2" s="1"/>
  <c r="T167" i="2"/>
  <c r="U166" i="2"/>
  <c r="V126" i="2"/>
  <c r="W125" i="2"/>
  <c r="X131" i="2"/>
  <c r="Y130" i="2"/>
  <c r="AI126" i="2"/>
  <c r="AJ125" i="2"/>
  <c r="AC126" i="2"/>
  <c r="AD125" i="2"/>
  <c r="AG126" i="2"/>
  <c r="AH125" i="2"/>
  <c r="AE127" i="2"/>
  <c r="AF126" i="2"/>
  <c r="BE126" i="5" l="1"/>
  <c r="BF126" i="5" s="1"/>
  <c r="BG126" i="5" s="1"/>
  <c r="BD127" i="5"/>
  <c r="AH127" i="5"/>
  <c r="AI127" i="5" s="1"/>
  <c r="AJ127" i="5" s="1"/>
  <c r="AG128" i="5"/>
  <c r="T135" i="5"/>
  <c r="U134" i="5"/>
  <c r="AD126" i="5"/>
  <c r="AE126" i="5" s="1"/>
  <c r="AF126" i="5" s="1"/>
  <c r="AC127" i="5"/>
  <c r="H126" i="5"/>
  <c r="G127" i="5"/>
  <c r="I136" i="5"/>
  <c r="J135" i="5"/>
  <c r="E128" i="5"/>
  <c r="F127" i="5"/>
  <c r="P127" i="5"/>
  <c r="Q126" i="5"/>
  <c r="D130" i="5"/>
  <c r="C131" i="5"/>
  <c r="AS126" i="5"/>
  <c r="AT126" i="5" s="1"/>
  <c r="AU126" i="5" s="1"/>
  <c r="AR127" i="5"/>
  <c r="BA131" i="5"/>
  <c r="BB131" i="5" s="1"/>
  <c r="BC131" i="5" s="1"/>
  <c r="AZ132" i="5"/>
  <c r="AL126" i="5"/>
  <c r="AM126" i="5" s="1"/>
  <c r="AN126" i="5" s="1"/>
  <c r="AK127" i="5"/>
  <c r="R127" i="5"/>
  <c r="S126" i="5"/>
  <c r="Z127" i="5"/>
  <c r="AA127" i="5" s="1"/>
  <c r="AB127" i="5" s="1"/>
  <c r="Y128" i="5"/>
  <c r="O129" i="5"/>
  <c r="N130" i="5"/>
  <c r="AW127" i="5"/>
  <c r="AX127" i="5" s="1"/>
  <c r="AY127" i="5" s="1"/>
  <c r="AV128" i="5"/>
  <c r="BO127" i="2"/>
  <c r="BP126" i="2"/>
  <c r="BQ126" i="2" s="1"/>
  <c r="BR126" i="2" s="1"/>
  <c r="BG127" i="2"/>
  <c r="BH126" i="2"/>
  <c r="BI126" i="2" s="1"/>
  <c r="BJ126" i="2" s="1"/>
  <c r="BK127" i="2"/>
  <c r="BL126" i="2"/>
  <c r="BM126" i="2" s="1"/>
  <c r="BN126" i="2" s="1"/>
  <c r="BS127" i="2"/>
  <c r="BT126" i="2"/>
  <c r="BU126" i="2" s="1"/>
  <c r="BV126" i="2" s="1"/>
  <c r="AR127" i="2"/>
  <c r="AS126" i="2"/>
  <c r="AT126" i="2" s="1"/>
  <c r="AU126" i="2" s="1"/>
  <c r="AZ127" i="2"/>
  <c r="BA126" i="2"/>
  <c r="BB126" i="2" s="1"/>
  <c r="BC126" i="2" s="1"/>
  <c r="AV127" i="2"/>
  <c r="AW126" i="2"/>
  <c r="AX126" i="2" s="1"/>
  <c r="AY126" i="2" s="1"/>
  <c r="AN127" i="2"/>
  <c r="AO126" i="2"/>
  <c r="AP126" i="2" s="1"/>
  <c r="AQ126" i="2" s="1"/>
  <c r="AE128" i="2"/>
  <c r="AF127" i="2"/>
  <c r="AG127" i="2"/>
  <c r="AH126" i="2"/>
  <c r="AI127" i="2"/>
  <c r="AJ126" i="2"/>
  <c r="X132" i="2"/>
  <c r="Y131" i="2"/>
  <c r="V127" i="2"/>
  <c r="W126" i="2"/>
  <c r="AC127" i="2"/>
  <c r="AD126" i="2"/>
  <c r="T168" i="2"/>
  <c r="U167" i="2"/>
  <c r="Z128" i="5" l="1"/>
  <c r="AA128" i="5" s="1"/>
  <c r="AB128" i="5" s="1"/>
  <c r="Y129" i="5"/>
  <c r="AW128" i="5"/>
  <c r="AX128" i="5" s="1"/>
  <c r="AY128" i="5" s="1"/>
  <c r="AV129" i="5"/>
  <c r="Q127" i="5"/>
  <c r="P128" i="5"/>
  <c r="BA132" i="5"/>
  <c r="BB132" i="5" s="1"/>
  <c r="BC132" i="5" s="1"/>
  <c r="AZ133" i="5"/>
  <c r="F128" i="5"/>
  <c r="E129" i="5"/>
  <c r="AS127" i="5"/>
  <c r="AT127" i="5" s="1"/>
  <c r="AU127" i="5" s="1"/>
  <c r="AR128" i="5"/>
  <c r="AH128" i="5"/>
  <c r="AI128" i="5" s="1"/>
  <c r="AJ128" i="5" s="1"/>
  <c r="AG129" i="5"/>
  <c r="D131" i="5"/>
  <c r="C132" i="5"/>
  <c r="H127" i="5"/>
  <c r="G128" i="5"/>
  <c r="BE127" i="5"/>
  <c r="BF127" i="5" s="1"/>
  <c r="BG127" i="5" s="1"/>
  <c r="BD128" i="5"/>
  <c r="AK128" i="5"/>
  <c r="AL127" i="5"/>
  <c r="AM127" i="5" s="1"/>
  <c r="AN127" i="5" s="1"/>
  <c r="AD127" i="5"/>
  <c r="AE127" i="5" s="1"/>
  <c r="AF127" i="5" s="1"/>
  <c r="AC128" i="5"/>
  <c r="O130" i="5"/>
  <c r="N131" i="5"/>
  <c r="U135" i="5"/>
  <c r="T136" i="5"/>
  <c r="J136" i="5"/>
  <c r="I137" i="5"/>
  <c r="R128" i="5"/>
  <c r="S127" i="5"/>
  <c r="BS128" i="2"/>
  <c r="BT127" i="2"/>
  <c r="BU127" i="2" s="1"/>
  <c r="BV127" i="2" s="1"/>
  <c r="BK128" i="2"/>
  <c r="BL127" i="2"/>
  <c r="BM127" i="2" s="1"/>
  <c r="BN127" i="2" s="1"/>
  <c r="BG128" i="2"/>
  <c r="BH127" i="2"/>
  <c r="BI127" i="2" s="1"/>
  <c r="BJ127" i="2" s="1"/>
  <c r="BO128" i="2"/>
  <c r="BP127" i="2"/>
  <c r="BQ127" i="2" s="1"/>
  <c r="BR127" i="2" s="1"/>
  <c r="AV128" i="2"/>
  <c r="AW127" i="2"/>
  <c r="AX127" i="2" s="1"/>
  <c r="AY127" i="2" s="1"/>
  <c r="AZ128" i="2"/>
  <c r="BA127" i="2"/>
  <c r="BB127" i="2" s="1"/>
  <c r="BC127" i="2" s="1"/>
  <c r="AR128" i="2"/>
  <c r="AS127" i="2"/>
  <c r="AT127" i="2" s="1"/>
  <c r="AU127" i="2" s="1"/>
  <c r="AN128" i="2"/>
  <c r="AO127" i="2"/>
  <c r="AP127" i="2" s="1"/>
  <c r="AQ127" i="2" s="1"/>
  <c r="X133" i="2"/>
  <c r="Y132" i="2"/>
  <c r="T169" i="2"/>
  <c r="U168" i="2"/>
  <c r="AI128" i="2"/>
  <c r="AJ127" i="2"/>
  <c r="AC128" i="2"/>
  <c r="AD127" i="2"/>
  <c r="AG128" i="2"/>
  <c r="AH127" i="2"/>
  <c r="V128" i="2"/>
  <c r="W127" i="2"/>
  <c r="AE129" i="2"/>
  <c r="AF128" i="2"/>
  <c r="AD128" i="5" l="1"/>
  <c r="AE128" i="5" s="1"/>
  <c r="AF128" i="5" s="1"/>
  <c r="AC129" i="5"/>
  <c r="AZ134" i="5"/>
  <c r="BA133" i="5"/>
  <c r="BB133" i="5" s="1"/>
  <c r="BC133" i="5" s="1"/>
  <c r="BD129" i="5"/>
  <c r="BE128" i="5"/>
  <c r="BF128" i="5" s="1"/>
  <c r="BG128" i="5" s="1"/>
  <c r="D132" i="5"/>
  <c r="C133" i="5"/>
  <c r="S128" i="5"/>
  <c r="R129" i="5"/>
  <c r="I138" i="5"/>
  <c r="J137" i="5"/>
  <c r="Q128" i="5"/>
  <c r="P129" i="5"/>
  <c r="AK129" i="5"/>
  <c r="AL128" i="5"/>
  <c r="AM128" i="5" s="1"/>
  <c r="AN128" i="5" s="1"/>
  <c r="U136" i="5"/>
  <c r="T137" i="5"/>
  <c r="AW129" i="5"/>
  <c r="AX129" i="5" s="1"/>
  <c r="AY129" i="5" s="1"/>
  <c r="AV130" i="5"/>
  <c r="O131" i="5"/>
  <c r="N132" i="5"/>
  <c r="G129" i="5"/>
  <c r="H128" i="5"/>
  <c r="F129" i="5"/>
  <c r="E130" i="5"/>
  <c r="Z129" i="5"/>
  <c r="AA129" i="5" s="1"/>
  <c r="AB129" i="5" s="1"/>
  <c r="Y130" i="5"/>
  <c r="AH129" i="5"/>
  <c r="AI129" i="5" s="1"/>
  <c r="AJ129" i="5" s="1"/>
  <c r="AG130" i="5"/>
  <c r="AS128" i="5"/>
  <c r="AT128" i="5" s="1"/>
  <c r="AU128" i="5" s="1"/>
  <c r="AR129" i="5"/>
  <c r="BG129" i="2"/>
  <c r="BH128" i="2"/>
  <c r="BI128" i="2" s="1"/>
  <c r="BJ128" i="2" s="1"/>
  <c r="BK129" i="2"/>
  <c r="BL128" i="2"/>
  <c r="BM128" i="2" s="1"/>
  <c r="BN128" i="2" s="1"/>
  <c r="BO129" i="2"/>
  <c r="BP128" i="2"/>
  <c r="BQ128" i="2" s="1"/>
  <c r="BR128" i="2" s="1"/>
  <c r="BS129" i="2"/>
  <c r="BT128" i="2"/>
  <c r="BU128" i="2" s="1"/>
  <c r="BV128" i="2" s="1"/>
  <c r="AR129" i="2"/>
  <c r="AS128" i="2"/>
  <c r="AT128" i="2" s="1"/>
  <c r="AU128" i="2" s="1"/>
  <c r="AZ129" i="2"/>
  <c r="BA128" i="2"/>
  <c r="BB128" i="2" s="1"/>
  <c r="BC128" i="2" s="1"/>
  <c r="AV129" i="2"/>
  <c r="AW128" i="2"/>
  <c r="AX128" i="2" s="1"/>
  <c r="AY128" i="2" s="1"/>
  <c r="AN129" i="2"/>
  <c r="AO128" i="2"/>
  <c r="AP128" i="2" s="1"/>
  <c r="AQ128" i="2" s="1"/>
  <c r="AC129" i="2"/>
  <c r="AD128" i="2"/>
  <c r="AE130" i="2"/>
  <c r="AF129" i="2"/>
  <c r="AI129" i="2"/>
  <c r="AJ128" i="2"/>
  <c r="V129" i="2"/>
  <c r="W128" i="2"/>
  <c r="T170" i="2"/>
  <c r="U169" i="2"/>
  <c r="AG129" i="2"/>
  <c r="AH128" i="2"/>
  <c r="X134" i="2"/>
  <c r="Y133" i="2"/>
  <c r="O132" i="5" l="1"/>
  <c r="N133" i="5"/>
  <c r="BD130" i="5"/>
  <c r="BE129" i="5"/>
  <c r="BF129" i="5" s="1"/>
  <c r="BG129" i="5" s="1"/>
  <c r="Z130" i="5"/>
  <c r="AA130" i="5" s="1"/>
  <c r="AB130" i="5" s="1"/>
  <c r="Y131" i="5"/>
  <c r="I139" i="5"/>
  <c r="J138" i="5"/>
  <c r="AL129" i="5"/>
  <c r="AM129" i="5" s="1"/>
  <c r="AN129" i="5" s="1"/>
  <c r="AK130" i="5"/>
  <c r="F130" i="5"/>
  <c r="E131" i="5"/>
  <c r="T138" i="5"/>
  <c r="U137" i="5"/>
  <c r="S129" i="5"/>
  <c r="R130" i="5"/>
  <c r="AC130" i="5"/>
  <c r="AD129" i="5"/>
  <c r="AE129" i="5" s="1"/>
  <c r="AF129" i="5" s="1"/>
  <c r="AS129" i="5"/>
  <c r="AT129" i="5" s="1"/>
  <c r="AU129" i="5" s="1"/>
  <c r="AR130" i="5"/>
  <c r="C134" i="5"/>
  <c r="D133" i="5"/>
  <c r="H129" i="5"/>
  <c r="G130" i="5"/>
  <c r="AH130" i="5"/>
  <c r="AI130" i="5" s="1"/>
  <c r="AJ130" i="5" s="1"/>
  <c r="AG131" i="5"/>
  <c r="P130" i="5"/>
  <c r="Q129" i="5"/>
  <c r="AV131" i="5"/>
  <c r="AW130" i="5"/>
  <c r="AX130" i="5" s="1"/>
  <c r="AY130" i="5" s="1"/>
  <c r="AZ135" i="5"/>
  <c r="BA134" i="5"/>
  <c r="BB134" i="5" s="1"/>
  <c r="BC134" i="5" s="1"/>
  <c r="BS130" i="2"/>
  <c r="BT129" i="2"/>
  <c r="BU129" i="2" s="1"/>
  <c r="BV129" i="2" s="1"/>
  <c r="BK130" i="2"/>
  <c r="BL129" i="2"/>
  <c r="BM129" i="2" s="1"/>
  <c r="BN129" i="2" s="1"/>
  <c r="BO130" i="2"/>
  <c r="BP129" i="2"/>
  <c r="BQ129" i="2" s="1"/>
  <c r="BR129" i="2" s="1"/>
  <c r="BG130" i="2"/>
  <c r="BH129" i="2"/>
  <c r="BI129" i="2" s="1"/>
  <c r="BJ129" i="2" s="1"/>
  <c r="AV130" i="2"/>
  <c r="AW129" i="2"/>
  <c r="AX129" i="2" s="1"/>
  <c r="AY129" i="2" s="1"/>
  <c r="AZ130" i="2"/>
  <c r="BA129" i="2"/>
  <c r="BB129" i="2" s="1"/>
  <c r="BC129" i="2" s="1"/>
  <c r="AR130" i="2"/>
  <c r="AS129" i="2"/>
  <c r="AT129" i="2" s="1"/>
  <c r="AU129" i="2" s="1"/>
  <c r="AN130" i="2"/>
  <c r="AO129" i="2"/>
  <c r="AP129" i="2" s="1"/>
  <c r="AQ129" i="2" s="1"/>
  <c r="AI130" i="2"/>
  <c r="AJ129" i="2"/>
  <c r="AG130" i="2"/>
  <c r="AH129" i="2"/>
  <c r="T171" i="2"/>
  <c r="U170" i="2"/>
  <c r="V130" i="2"/>
  <c r="W129" i="2"/>
  <c r="AC130" i="2"/>
  <c r="AD129" i="2"/>
  <c r="X135" i="2"/>
  <c r="Y134" i="2"/>
  <c r="AE131" i="2"/>
  <c r="AF130" i="2"/>
  <c r="H130" i="5" l="1"/>
  <c r="G131" i="5"/>
  <c r="BA135" i="5"/>
  <c r="BB135" i="5" s="1"/>
  <c r="BC135" i="5" s="1"/>
  <c r="AZ136" i="5"/>
  <c r="Z131" i="5"/>
  <c r="AA131" i="5" s="1"/>
  <c r="AB131" i="5" s="1"/>
  <c r="Y132" i="5"/>
  <c r="BE130" i="5"/>
  <c r="BF130" i="5" s="1"/>
  <c r="BG130" i="5" s="1"/>
  <c r="BD131" i="5"/>
  <c r="R131" i="5"/>
  <c r="S130" i="5"/>
  <c r="J139" i="5"/>
  <c r="I140" i="5"/>
  <c r="AW131" i="5"/>
  <c r="AX131" i="5" s="1"/>
  <c r="AY131" i="5" s="1"/>
  <c r="AV132" i="5"/>
  <c r="AH131" i="5"/>
  <c r="AI131" i="5" s="1"/>
  <c r="AJ131" i="5" s="1"/>
  <c r="AG132" i="5"/>
  <c r="AL130" i="5"/>
  <c r="AM130" i="5" s="1"/>
  <c r="AN130" i="5" s="1"/>
  <c r="AK131" i="5"/>
  <c r="N134" i="5"/>
  <c r="O133" i="5"/>
  <c r="C135" i="5"/>
  <c r="D134" i="5"/>
  <c r="U138" i="5"/>
  <c r="T139" i="5"/>
  <c r="AS130" i="5"/>
  <c r="AT130" i="5" s="1"/>
  <c r="AU130" i="5" s="1"/>
  <c r="AR131" i="5"/>
  <c r="E132" i="5"/>
  <c r="F131" i="5"/>
  <c r="P131" i="5"/>
  <c r="Q130" i="5"/>
  <c r="AD130" i="5"/>
  <c r="AE130" i="5" s="1"/>
  <c r="AF130" i="5" s="1"/>
  <c r="AC131" i="5"/>
  <c r="BO131" i="2"/>
  <c r="BP130" i="2"/>
  <c r="BQ130" i="2" s="1"/>
  <c r="BR130" i="2" s="1"/>
  <c r="BK131" i="2"/>
  <c r="BL130" i="2"/>
  <c r="BM130" i="2" s="1"/>
  <c r="BN130" i="2" s="1"/>
  <c r="BG131" i="2"/>
  <c r="BH130" i="2"/>
  <c r="BI130" i="2" s="1"/>
  <c r="BJ130" i="2" s="1"/>
  <c r="BS131" i="2"/>
  <c r="BT130" i="2"/>
  <c r="BU130" i="2" s="1"/>
  <c r="BV130" i="2" s="1"/>
  <c r="AR131" i="2"/>
  <c r="AS130" i="2"/>
  <c r="AT130" i="2" s="1"/>
  <c r="AU130" i="2" s="1"/>
  <c r="AZ131" i="2"/>
  <c r="BA130" i="2"/>
  <c r="BB130" i="2" s="1"/>
  <c r="BC130" i="2" s="1"/>
  <c r="AV131" i="2"/>
  <c r="AW130" i="2"/>
  <c r="AX130" i="2" s="1"/>
  <c r="AY130" i="2" s="1"/>
  <c r="AN131" i="2"/>
  <c r="AO130" i="2"/>
  <c r="AP130" i="2" s="1"/>
  <c r="AQ130" i="2" s="1"/>
  <c r="V131" i="2"/>
  <c r="W130" i="2"/>
  <c r="AE132" i="2"/>
  <c r="AF131" i="2"/>
  <c r="X136" i="2"/>
  <c r="Y135" i="2"/>
  <c r="T172" i="2"/>
  <c r="U171" i="2"/>
  <c r="AG131" i="2"/>
  <c r="AH130" i="2"/>
  <c r="AC131" i="2"/>
  <c r="AD130" i="2"/>
  <c r="AI131" i="2"/>
  <c r="AJ130" i="2"/>
  <c r="AD131" i="5" l="1"/>
  <c r="AE131" i="5" s="1"/>
  <c r="AF131" i="5" s="1"/>
  <c r="AC132" i="5"/>
  <c r="BE131" i="5"/>
  <c r="BF131" i="5" s="1"/>
  <c r="BG131" i="5" s="1"/>
  <c r="BD132" i="5"/>
  <c r="Q131" i="5"/>
  <c r="P132" i="5"/>
  <c r="C136" i="5"/>
  <c r="D135" i="5"/>
  <c r="E133" i="5"/>
  <c r="F132" i="5"/>
  <c r="U139" i="5"/>
  <c r="T140" i="5"/>
  <c r="Z132" i="5"/>
  <c r="AA132" i="5" s="1"/>
  <c r="AB132" i="5" s="1"/>
  <c r="Y133" i="5"/>
  <c r="AZ137" i="5"/>
  <c r="BA136" i="5"/>
  <c r="BB136" i="5" s="1"/>
  <c r="BC136" i="5" s="1"/>
  <c r="O134" i="5"/>
  <c r="N135" i="5"/>
  <c r="AS131" i="5"/>
  <c r="AT131" i="5" s="1"/>
  <c r="AU131" i="5" s="1"/>
  <c r="AR132" i="5"/>
  <c r="AK132" i="5"/>
  <c r="AL131" i="5"/>
  <c r="AM131" i="5" s="1"/>
  <c r="AN131" i="5" s="1"/>
  <c r="H131" i="5"/>
  <c r="G132" i="5"/>
  <c r="AH132" i="5"/>
  <c r="AI132" i="5" s="1"/>
  <c r="AJ132" i="5" s="1"/>
  <c r="AG133" i="5"/>
  <c r="AV133" i="5"/>
  <c r="AW132" i="5"/>
  <c r="AX132" i="5" s="1"/>
  <c r="AY132" i="5" s="1"/>
  <c r="J140" i="5"/>
  <c r="I141" i="5"/>
  <c r="R132" i="5"/>
  <c r="S131" i="5"/>
  <c r="BS132" i="2"/>
  <c r="BT131" i="2"/>
  <c r="BU131" i="2" s="1"/>
  <c r="BV131" i="2" s="1"/>
  <c r="BG132" i="2"/>
  <c r="BH131" i="2"/>
  <c r="BI131" i="2" s="1"/>
  <c r="BJ131" i="2" s="1"/>
  <c r="BK132" i="2"/>
  <c r="BL131" i="2"/>
  <c r="BM131" i="2" s="1"/>
  <c r="BN131" i="2" s="1"/>
  <c r="BO132" i="2"/>
  <c r="BP131" i="2"/>
  <c r="BQ131" i="2" s="1"/>
  <c r="BR131" i="2" s="1"/>
  <c r="AV132" i="2"/>
  <c r="AW131" i="2"/>
  <c r="AX131" i="2" s="1"/>
  <c r="AY131" i="2" s="1"/>
  <c r="AZ132" i="2"/>
  <c r="BA131" i="2"/>
  <c r="BB131" i="2" s="1"/>
  <c r="BC131" i="2" s="1"/>
  <c r="AR132" i="2"/>
  <c r="AS131" i="2"/>
  <c r="AT131" i="2" s="1"/>
  <c r="AU131" i="2" s="1"/>
  <c r="AN132" i="2"/>
  <c r="AO131" i="2"/>
  <c r="AP131" i="2" s="1"/>
  <c r="AQ131" i="2" s="1"/>
  <c r="T173" i="2"/>
  <c r="U172" i="2"/>
  <c r="AI132" i="2"/>
  <c r="AJ131" i="2"/>
  <c r="X137" i="2"/>
  <c r="Y136" i="2"/>
  <c r="AC132" i="2"/>
  <c r="AD131" i="2"/>
  <c r="AE133" i="2"/>
  <c r="AF132" i="2"/>
  <c r="AG132" i="2"/>
  <c r="AH131" i="2"/>
  <c r="V132" i="2"/>
  <c r="W131" i="2"/>
  <c r="AZ138" i="5" l="1"/>
  <c r="BA137" i="5"/>
  <c r="BB137" i="5" s="1"/>
  <c r="BC137" i="5" s="1"/>
  <c r="P133" i="5"/>
  <c r="Q132" i="5"/>
  <c r="T141" i="5"/>
  <c r="U140" i="5"/>
  <c r="AV134" i="5"/>
  <c r="AW133" i="5"/>
  <c r="AX133" i="5" s="1"/>
  <c r="AY133" i="5" s="1"/>
  <c r="AG134" i="5"/>
  <c r="AH133" i="5"/>
  <c r="AI133" i="5" s="1"/>
  <c r="AJ133" i="5" s="1"/>
  <c r="N136" i="5"/>
  <c r="O135" i="5"/>
  <c r="AC133" i="5"/>
  <c r="AD132" i="5"/>
  <c r="AE132" i="5" s="1"/>
  <c r="AF132" i="5" s="1"/>
  <c r="G133" i="5"/>
  <c r="H132" i="5"/>
  <c r="R133" i="5"/>
  <c r="S132" i="5"/>
  <c r="C137" i="5"/>
  <c r="D136" i="5"/>
  <c r="I142" i="5"/>
  <c r="J141" i="5"/>
  <c r="Y134" i="5"/>
  <c r="Z133" i="5"/>
  <c r="AA133" i="5" s="1"/>
  <c r="AB133" i="5" s="1"/>
  <c r="AK133" i="5"/>
  <c r="AL132" i="5"/>
  <c r="AM132" i="5" s="1"/>
  <c r="AN132" i="5" s="1"/>
  <c r="AS132" i="5"/>
  <c r="AT132" i="5" s="1"/>
  <c r="AU132" i="5" s="1"/>
  <c r="AR133" i="5"/>
  <c r="BD133" i="5"/>
  <c r="BE132" i="5"/>
  <c r="BF132" i="5" s="1"/>
  <c r="BG132" i="5" s="1"/>
  <c r="F133" i="5"/>
  <c r="E134" i="5"/>
  <c r="BO133" i="2"/>
  <c r="BP132" i="2"/>
  <c r="BQ132" i="2" s="1"/>
  <c r="BR132" i="2" s="1"/>
  <c r="BK133" i="2"/>
  <c r="BL132" i="2"/>
  <c r="BM132" i="2" s="1"/>
  <c r="BN132" i="2" s="1"/>
  <c r="BG133" i="2"/>
  <c r="BH132" i="2"/>
  <c r="BI132" i="2" s="1"/>
  <c r="BJ132" i="2" s="1"/>
  <c r="BS133" i="2"/>
  <c r="BT132" i="2"/>
  <c r="BU132" i="2" s="1"/>
  <c r="BV132" i="2" s="1"/>
  <c r="AR133" i="2"/>
  <c r="AS132" i="2"/>
  <c r="AT132" i="2" s="1"/>
  <c r="AU132" i="2" s="1"/>
  <c r="AZ133" i="2"/>
  <c r="BA132" i="2"/>
  <c r="BB132" i="2" s="1"/>
  <c r="BC132" i="2" s="1"/>
  <c r="AV133" i="2"/>
  <c r="AW132" i="2"/>
  <c r="AX132" i="2" s="1"/>
  <c r="AY132" i="2" s="1"/>
  <c r="AN133" i="2"/>
  <c r="AO132" i="2"/>
  <c r="AP132" i="2" s="1"/>
  <c r="AQ132" i="2" s="1"/>
  <c r="AC133" i="2"/>
  <c r="AD132" i="2"/>
  <c r="V133" i="2"/>
  <c r="W132" i="2"/>
  <c r="X138" i="2"/>
  <c r="Y137" i="2"/>
  <c r="AG133" i="2"/>
  <c r="AH132" i="2"/>
  <c r="AI133" i="2"/>
  <c r="AJ132" i="2"/>
  <c r="AE134" i="2"/>
  <c r="AF133" i="2"/>
  <c r="T174" i="2"/>
  <c r="U173" i="2"/>
  <c r="Y135" i="5" l="1"/>
  <c r="Z134" i="5"/>
  <c r="AA134" i="5" s="1"/>
  <c r="AB134" i="5" s="1"/>
  <c r="G134" i="5"/>
  <c r="H133" i="5"/>
  <c r="I143" i="5"/>
  <c r="J142" i="5"/>
  <c r="AR134" i="5"/>
  <c r="AS133" i="5"/>
  <c r="AT133" i="5" s="1"/>
  <c r="AU133" i="5" s="1"/>
  <c r="F134" i="5"/>
  <c r="E135" i="5"/>
  <c r="AD133" i="5"/>
  <c r="AE133" i="5" s="1"/>
  <c r="AF133" i="5" s="1"/>
  <c r="AC134" i="5"/>
  <c r="AW134" i="5"/>
  <c r="AX134" i="5" s="1"/>
  <c r="AY134" i="5" s="1"/>
  <c r="AV135" i="5"/>
  <c r="BD134" i="5"/>
  <c r="BE133" i="5"/>
  <c r="BF133" i="5" s="1"/>
  <c r="BG133" i="5" s="1"/>
  <c r="T142" i="5"/>
  <c r="U141" i="5"/>
  <c r="C138" i="5"/>
  <c r="D137" i="5"/>
  <c r="N137" i="5"/>
  <c r="O136" i="5"/>
  <c r="Q133" i="5"/>
  <c r="P134" i="5"/>
  <c r="AK134" i="5"/>
  <c r="AL133" i="5"/>
  <c r="AM133" i="5" s="1"/>
  <c r="AN133" i="5" s="1"/>
  <c r="R134" i="5"/>
  <c r="S133" i="5"/>
  <c r="AG135" i="5"/>
  <c r="AH134" i="5"/>
  <c r="AI134" i="5" s="1"/>
  <c r="AJ134" i="5" s="1"/>
  <c r="BA138" i="5"/>
  <c r="BB138" i="5" s="1"/>
  <c r="BC138" i="5" s="1"/>
  <c r="AZ139" i="5"/>
  <c r="BG134" i="2"/>
  <c r="BH133" i="2"/>
  <c r="BI133" i="2" s="1"/>
  <c r="BJ133" i="2" s="1"/>
  <c r="BS134" i="2"/>
  <c r="BT133" i="2"/>
  <c r="BU133" i="2" s="1"/>
  <c r="BV133" i="2" s="1"/>
  <c r="BK134" i="2"/>
  <c r="BL133" i="2"/>
  <c r="BM133" i="2" s="1"/>
  <c r="BN133" i="2" s="1"/>
  <c r="BO134" i="2"/>
  <c r="BP133" i="2"/>
  <c r="BQ133" i="2" s="1"/>
  <c r="BR133" i="2" s="1"/>
  <c r="AV134" i="2"/>
  <c r="AW133" i="2"/>
  <c r="AX133" i="2" s="1"/>
  <c r="AY133" i="2" s="1"/>
  <c r="AZ134" i="2"/>
  <c r="BA133" i="2"/>
  <c r="BB133" i="2" s="1"/>
  <c r="BC133" i="2" s="1"/>
  <c r="AR134" i="2"/>
  <c r="AS133" i="2"/>
  <c r="AT133" i="2" s="1"/>
  <c r="AU133" i="2" s="1"/>
  <c r="AN134" i="2"/>
  <c r="AO133" i="2"/>
  <c r="AP133" i="2" s="1"/>
  <c r="AQ133" i="2" s="1"/>
  <c r="AG134" i="2"/>
  <c r="AH133" i="2"/>
  <c r="T175" i="2"/>
  <c r="U174" i="2"/>
  <c r="X139" i="2"/>
  <c r="Y138" i="2"/>
  <c r="AE135" i="2"/>
  <c r="AF134" i="2"/>
  <c r="V134" i="2"/>
  <c r="W133" i="2"/>
  <c r="AI134" i="2"/>
  <c r="AJ133" i="2"/>
  <c r="AC134" i="2"/>
  <c r="AD133" i="2"/>
  <c r="Q134" i="5" l="1"/>
  <c r="P135" i="5"/>
  <c r="AR135" i="5"/>
  <c r="AS134" i="5"/>
  <c r="AT134" i="5" s="1"/>
  <c r="AU134" i="5" s="1"/>
  <c r="AV136" i="5"/>
  <c r="AW135" i="5"/>
  <c r="AX135" i="5" s="1"/>
  <c r="AY135" i="5" s="1"/>
  <c r="G135" i="5"/>
  <c r="H134" i="5"/>
  <c r="BA139" i="5"/>
  <c r="BB139" i="5" s="1"/>
  <c r="BC139" i="5" s="1"/>
  <c r="AZ140" i="5"/>
  <c r="O137" i="5"/>
  <c r="N138" i="5"/>
  <c r="F135" i="5"/>
  <c r="E136" i="5"/>
  <c r="BD135" i="5"/>
  <c r="BE134" i="5"/>
  <c r="BF134" i="5" s="1"/>
  <c r="BG134" i="5" s="1"/>
  <c r="AH135" i="5"/>
  <c r="AI135" i="5" s="1"/>
  <c r="AJ135" i="5" s="1"/>
  <c r="AG136" i="5"/>
  <c r="J143" i="5"/>
  <c r="I144" i="5"/>
  <c r="AC135" i="5"/>
  <c r="AD134" i="5"/>
  <c r="AE134" i="5" s="1"/>
  <c r="AF134" i="5" s="1"/>
  <c r="R135" i="5"/>
  <c r="S134" i="5"/>
  <c r="D138" i="5"/>
  <c r="C139" i="5"/>
  <c r="AK135" i="5"/>
  <c r="AL134" i="5"/>
  <c r="AM134" i="5" s="1"/>
  <c r="AN134" i="5" s="1"/>
  <c r="U142" i="5"/>
  <c r="T143" i="5"/>
  <c r="Y136" i="5"/>
  <c r="Z135" i="5"/>
  <c r="AA135" i="5" s="1"/>
  <c r="AB135" i="5" s="1"/>
  <c r="BO135" i="2"/>
  <c r="BP134" i="2"/>
  <c r="BQ134" i="2" s="1"/>
  <c r="BR134" i="2" s="1"/>
  <c r="BS135" i="2"/>
  <c r="BT134" i="2"/>
  <c r="BU134" i="2" s="1"/>
  <c r="BV134" i="2" s="1"/>
  <c r="BK135" i="2"/>
  <c r="BL134" i="2"/>
  <c r="BM134" i="2" s="1"/>
  <c r="BN134" i="2" s="1"/>
  <c r="BG135" i="2"/>
  <c r="BH134" i="2"/>
  <c r="BI134" i="2" s="1"/>
  <c r="BJ134" i="2" s="1"/>
  <c r="AZ135" i="2"/>
  <c r="BA134" i="2"/>
  <c r="BB134" i="2" s="1"/>
  <c r="BC134" i="2" s="1"/>
  <c r="AR135" i="2"/>
  <c r="AS134" i="2"/>
  <c r="AT134" i="2" s="1"/>
  <c r="AU134" i="2" s="1"/>
  <c r="AV135" i="2"/>
  <c r="AW134" i="2"/>
  <c r="AX134" i="2" s="1"/>
  <c r="AY134" i="2" s="1"/>
  <c r="AN135" i="2"/>
  <c r="AO134" i="2"/>
  <c r="AP134" i="2" s="1"/>
  <c r="AQ134" i="2" s="1"/>
  <c r="AE136" i="2"/>
  <c r="AF135" i="2"/>
  <c r="AC135" i="2"/>
  <c r="AD134" i="2"/>
  <c r="X140" i="2"/>
  <c r="Y139" i="2"/>
  <c r="AI135" i="2"/>
  <c r="AJ134" i="2"/>
  <c r="T176" i="2"/>
  <c r="U175" i="2"/>
  <c r="V135" i="2"/>
  <c r="W134" i="2"/>
  <c r="AG135" i="2"/>
  <c r="AH134" i="2"/>
  <c r="BD136" i="5" l="1"/>
  <c r="BE135" i="5"/>
  <c r="BF135" i="5" s="1"/>
  <c r="BG135" i="5" s="1"/>
  <c r="J144" i="5"/>
  <c r="I145" i="5"/>
  <c r="AS135" i="5"/>
  <c r="AT135" i="5" s="1"/>
  <c r="AU135" i="5" s="1"/>
  <c r="AR136" i="5"/>
  <c r="Z136" i="5"/>
  <c r="AA136" i="5" s="1"/>
  <c r="AB136" i="5" s="1"/>
  <c r="Y137" i="5"/>
  <c r="G136" i="5"/>
  <c r="H135" i="5"/>
  <c r="U143" i="5"/>
  <c r="T144" i="5"/>
  <c r="F136" i="5"/>
  <c r="E137" i="5"/>
  <c r="AV137" i="5"/>
  <c r="AW136" i="5"/>
  <c r="AX136" i="5" s="1"/>
  <c r="AY136" i="5" s="1"/>
  <c r="D139" i="5"/>
  <c r="C140" i="5"/>
  <c r="AH136" i="5"/>
  <c r="AI136" i="5" s="1"/>
  <c r="AJ136" i="5" s="1"/>
  <c r="AG137" i="5"/>
  <c r="AZ141" i="5"/>
  <c r="BA140" i="5"/>
  <c r="BB140" i="5" s="1"/>
  <c r="BC140" i="5" s="1"/>
  <c r="Q135" i="5"/>
  <c r="P136" i="5"/>
  <c r="R136" i="5"/>
  <c r="S135" i="5"/>
  <c r="AC136" i="5"/>
  <c r="AD135" i="5"/>
  <c r="AE135" i="5" s="1"/>
  <c r="AF135" i="5" s="1"/>
  <c r="O138" i="5"/>
  <c r="N139" i="5"/>
  <c r="AK136" i="5"/>
  <c r="AL135" i="5"/>
  <c r="AM135" i="5" s="1"/>
  <c r="AN135" i="5" s="1"/>
  <c r="BK136" i="2"/>
  <c r="BL135" i="2"/>
  <c r="BM135" i="2" s="1"/>
  <c r="BN135" i="2" s="1"/>
  <c r="BS136" i="2"/>
  <c r="BT135" i="2"/>
  <c r="BU135" i="2" s="1"/>
  <c r="BV135" i="2" s="1"/>
  <c r="BG136" i="2"/>
  <c r="BH135" i="2"/>
  <c r="BI135" i="2" s="1"/>
  <c r="BJ135" i="2" s="1"/>
  <c r="BO136" i="2"/>
  <c r="BP135" i="2"/>
  <c r="BQ135" i="2" s="1"/>
  <c r="BR135" i="2" s="1"/>
  <c r="AV136" i="2"/>
  <c r="AW135" i="2"/>
  <c r="AX135" i="2" s="1"/>
  <c r="AY135" i="2" s="1"/>
  <c r="AR136" i="2"/>
  <c r="AS135" i="2"/>
  <c r="AT135" i="2" s="1"/>
  <c r="AU135" i="2" s="1"/>
  <c r="AZ136" i="2"/>
  <c r="BA135" i="2"/>
  <c r="BB135" i="2" s="1"/>
  <c r="BC135" i="2" s="1"/>
  <c r="AN136" i="2"/>
  <c r="AO135" i="2"/>
  <c r="AP135" i="2" s="1"/>
  <c r="AQ135" i="2" s="1"/>
  <c r="AC136" i="2"/>
  <c r="AD135" i="2"/>
  <c r="T177" i="2"/>
  <c r="U176" i="2"/>
  <c r="AI136" i="2"/>
  <c r="AJ135" i="2"/>
  <c r="X141" i="2"/>
  <c r="Y140" i="2"/>
  <c r="AE137" i="2"/>
  <c r="AF136" i="2"/>
  <c r="AG136" i="2"/>
  <c r="AH135" i="2"/>
  <c r="V136" i="2"/>
  <c r="W135" i="2"/>
  <c r="AK137" i="5" l="1"/>
  <c r="AL136" i="5"/>
  <c r="AM136" i="5" s="1"/>
  <c r="AN136" i="5" s="1"/>
  <c r="AV138" i="5"/>
  <c r="AW137" i="5"/>
  <c r="AX137" i="5" s="1"/>
  <c r="AY137" i="5" s="1"/>
  <c r="Y138" i="5"/>
  <c r="Z137" i="5"/>
  <c r="AA137" i="5" s="1"/>
  <c r="AB137" i="5" s="1"/>
  <c r="F137" i="5"/>
  <c r="E138" i="5"/>
  <c r="T145" i="5"/>
  <c r="U144" i="5"/>
  <c r="C141" i="5"/>
  <c r="D140" i="5"/>
  <c r="Q136" i="5"/>
  <c r="P137" i="5"/>
  <c r="N140" i="5"/>
  <c r="O139" i="5"/>
  <c r="AR137" i="5"/>
  <c r="AS136" i="5"/>
  <c r="AT136" i="5" s="1"/>
  <c r="AU136" i="5" s="1"/>
  <c r="AZ142" i="5"/>
  <c r="BA141" i="5"/>
  <c r="BB141" i="5" s="1"/>
  <c r="BC141" i="5" s="1"/>
  <c r="AG138" i="5"/>
  <c r="AH137" i="5"/>
  <c r="AI137" i="5" s="1"/>
  <c r="AJ137" i="5" s="1"/>
  <c r="I146" i="5"/>
  <c r="J145" i="5"/>
  <c r="AC137" i="5"/>
  <c r="AD136" i="5"/>
  <c r="AE136" i="5" s="1"/>
  <c r="AF136" i="5" s="1"/>
  <c r="R137" i="5"/>
  <c r="S136" i="5"/>
  <c r="G137" i="5"/>
  <c r="H136" i="5"/>
  <c r="BD137" i="5"/>
  <c r="BE136" i="5"/>
  <c r="BF136" i="5" s="1"/>
  <c r="BG136" i="5" s="1"/>
  <c r="BO137" i="2"/>
  <c r="BP136" i="2"/>
  <c r="BQ136" i="2" s="1"/>
  <c r="BR136" i="2" s="1"/>
  <c r="BG137" i="2"/>
  <c r="BH136" i="2"/>
  <c r="BI136" i="2" s="1"/>
  <c r="BJ136" i="2" s="1"/>
  <c r="BS137" i="2"/>
  <c r="BT136" i="2"/>
  <c r="BU136" i="2" s="1"/>
  <c r="BV136" i="2" s="1"/>
  <c r="BK137" i="2"/>
  <c r="BL136" i="2"/>
  <c r="BM136" i="2" s="1"/>
  <c r="BN136" i="2" s="1"/>
  <c r="AZ137" i="2"/>
  <c r="BA136" i="2"/>
  <c r="BB136" i="2" s="1"/>
  <c r="BC136" i="2" s="1"/>
  <c r="AR137" i="2"/>
  <c r="AS136" i="2"/>
  <c r="AT136" i="2" s="1"/>
  <c r="AU136" i="2" s="1"/>
  <c r="AV137" i="2"/>
  <c r="AW136" i="2"/>
  <c r="AX136" i="2" s="1"/>
  <c r="AY136" i="2" s="1"/>
  <c r="AN137" i="2"/>
  <c r="AO136" i="2"/>
  <c r="AP136" i="2" s="1"/>
  <c r="AQ136" i="2" s="1"/>
  <c r="AI137" i="2"/>
  <c r="AJ136" i="2"/>
  <c r="X142" i="2"/>
  <c r="Y141" i="2"/>
  <c r="AG137" i="2"/>
  <c r="AH136" i="2"/>
  <c r="V137" i="2"/>
  <c r="W136" i="2"/>
  <c r="T178" i="2"/>
  <c r="U177" i="2"/>
  <c r="AE138" i="2"/>
  <c r="AF137" i="2"/>
  <c r="AC137" i="2"/>
  <c r="AD136" i="2"/>
  <c r="O140" i="5" l="1"/>
  <c r="N141" i="5"/>
  <c r="G138" i="5"/>
  <c r="H137" i="5"/>
  <c r="Y139" i="5"/>
  <c r="Z138" i="5"/>
  <c r="AA138" i="5" s="1"/>
  <c r="AB138" i="5" s="1"/>
  <c r="BA142" i="5"/>
  <c r="BB142" i="5" s="1"/>
  <c r="BC142" i="5" s="1"/>
  <c r="AZ143" i="5"/>
  <c r="C142" i="5"/>
  <c r="D141" i="5"/>
  <c r="AV139" i="5"/>
  <c r="AW138" i="5"/>
  <c r="AX138" i="5" s="1"/>
  <c r="AY138" i="5" s="1"/>
  <c r="F138" i="5"/>
  <c r="E139" i="5"/>
  <c r="I147" i="5"/>
  <c r="J146" i="5"/>
  <c r="BD138" i="5"/>
  <c r="BE137" i="5"/>
  <c r="BF137" i="5" s="1"/>
  <c r="BG137" i="5" s="1"/>
  <c r="Q137" i="5"/>
  <c r="P138" i="5"/>
  <c r="AH138" i="5"/>
  <c r="AI138" i="5" s="1"/>
  <c r="AJ138" i="5" s="1"/>
  <c r="AG139" i="5"/>
  <c r="R138" i="5"/>
  <c r="S137" i="5"/>
  <c r="AC138" i="5"/>
  <c r="AD137" i="5"/>
  <c r="AE137" i="5" s="1"/>
  <c r="AF137" i="5" s="1"/>
  <c r="AS137" i="5"/>
  <c r="AT137" i="5" s="1"/>
  <c r="AU137" i="5" s="1"/>
  <c r="AR138" i="5"/>
  <c r="T146" i="5"/>
  <c r="U145" i="5"/>
  <c r="AK138" i="5"/>
  <c r="AL137" i="5"/>
  <c r="AM137" i="5" s="1"/>
  <c r="AN137" i="5" s="1"/>
  <c r="BK138" i="2"/>
  <c r="BL137" i="2"/>
  <c r="BM137" i="2" s="1"/>
  <c r="BN137" i="2" s="1"/>
  <c r="BS138" i="2"/>
  <c r="BT137" i="2"/>
  <c r="BU137" i="2" s="1"/>
  <c r="BV137" i="2" s="1"/>
  <c r="BG138" i="2"/>
  <c r="BH137" i="2"/>
  <c r="BI137" i="2" s="1"/>
  <c r="BJ137" i="2" s="1"/>
  <c r="BO138" i="2"/>
  <c r="BP137" i="2"/>
  <c r="BQ137" i="2" s="1"/>
  <c r="BR137" i="2" s="1"/>
  <c r="AV138" i="2"/>
  <c r="AW137" i="2"/>
  <c r="AX137" i="2" s="1"/>
  <c r="AY137" i="2" s="1"/>
  <c r="AR138" i="2"/>
  <c r="AS137" i="2"/>
  <c r="AT137" i="2" s="1"/>
  <c r="AU137" i="2" s="1"/>
  <c r="AZ138" i="2"/>
  <c r="BA137" i="2"/>
  <c r="BB137" i="2" s="1"/>
  <c r="BC137" i="2" s="1"/>
  <c r="AN138" i="2"/>
  <c r="AO137" i="2"/>
  <c r="AP137" i="2" s="1"/>
  <c r="AQ137" i="2" s="1"/>
  <c r="V138" i="2"/>
  <c r="W137" i="2"/>
  <c r="AC138" i="2"/>
  <c r="AD137" i="2"/>
  <c r="AG138" i="2"/>
  <c r="AH137" i="2"/>
  <c r="AE139" i="2"/>
  <c r="AF138" i="2"/>
  <c r="X143" i="2"/>
  <c r="Y142" i="2"/>
  <c r="T179" i="2"/>
  <c r="U178" i="2"/>
  <c r="AI138" i="2"/>
  <c r="AJ137" i="2"/>
  <c r="AK139" i="5" l="1"/>
  <c r="AL138" i="5"/>
  <c r="AM138" i="5" s="1"/>
  <c r="AN138" i="5" s="1"/>
  <c r="AR139" i="5"/>
  <c r="AS138" i="5"/>
  <c r="AT138" i="5" s="1"/>
  <c r="AU138" i="5" s="1"/>
  <c r="AV140" i="5"/>
  <c r="AW139" i="5"/>
  <c r="AX139" i="5" s="1"/>
  <c r="AY139" i="5" s="1"/>
  <c r="BA143" i="5"/>
  <c r="BB143" i="5" s="1"/>
  <c r="BC143" i="5" s="1"/>
  <c r="AZ144" i="5"/>
  <c r="R139" i="5"/>
  <c r="S138" i="5"/>
  <c r="J147" i="5"/>
  <c r="I148" i="5"/>
  <c r="O141" i="5"/>
  <c r="N142" i="5"/>
  <c r="AH139" i="5"/>
  <c r="AI139" i="5" s="1"/>
  <c r="AJ139" i="5" s="1"/>
  <c r="AG140" i="5"/>
  <c r="F139" i="5"/>
  <c r="E140" i="5"/>
  <c r="U146" i="5"/>
  <c r="T147" i="5"/>
  <c r="Z139" i="5"/>
  <c r="AA139" i="5" s="1"/>
  <c r="AB139" i="5" s="1"/>
  <c r="Y140" i="5"/>
  <c r="Q138" i="5"/>
  <c r="P139" i="5"/>
  <c r="G139" i="5"/>
  <c r="H138" i="5"/>
  <c r="AC139" i="5"/>
  <c r="AD138" i="5"/>
  <c r="AE138" i="5" s="1"/>
  <c r="AF138" i="5" s="1"/>
  <c r="BD139" i="5"/>
  <c r="BE138" i="5"/>
  <c r="BF138" i="5" s="1"/>
  <c r="BG138" i="5" s="1"/>
  <c r="D142" i="5"/>
  <c r="C143" i="5"/>
  <c r="BS139" i="2"/>
  <c r="BT138" i="2"/>
  <c r="BU138" i="2" s="1"/>
  <c r="BV138" i="2" s="1"/>
  <c r="BO139" i="2"/>
  <c r="BP138" i="2"/>
  <c r="BQ138" i="2" s="1"/>
  <c r="BR138" i="2" s="1"/>
  <c r="BG139" i="2"/>
  <c r="BH138" i="2"/>
  <c r="BI138" i="2" s="1"/>
  <c r="BJ138" i="2" s="1"/>
  <c r="BK139" i="2"/>
  <c r="BL138" i="2"/>
  <c r="BM138" i="2" s="1"/>
  <c r="BN138" i="2" s="1"/>
  <c r="AZ139" i="2"/>
  <c r="BA138" i="2"/>
  <c r="BB138" i="2" s="1"/>
  <c r="BC138" i="2" s="1"/>
  <c r="AR139" i="2"/>
  <c r="AS138" i="2"/>
  <c r="AT138" i="2" s="1"/>
  <c r="AU138" i="2" s="1"/>
  <c r="AV139" i="2"/>
  <c r="AW138" i="2"/>
  <c r="AX138" i="2" s="1"/>
  <c r="AY138" i="2" s="1"/>
  <c r="AN139" i="2"/>
  <c r="AO138" i="2"/>
  <c r="AP138" i="2" s="1"/>
  <c r="AQ138" i="2" s="1"/>
  <c r="AE140" i="2"/>
  <c r="AF139" i="2"/>
  <c r="AI139" i="2"/>
  <c r="AJ138" i="2"/>
  <c r="AG139" i="2"/>
  <c r="AH138" i="2"/>
  <c r="T180" i="2"/>
  <c r="U179" i="2"/>
  <c r="AC139" i="2"/>
  <c r="AD138" i="2"/>
  <c r="X144" i="2"/>
  <c r="Y143" i="2"/>
  <c r="V139" i="2"/>
  <c r="W138" i="2"/>
  <c r="D143" i="5" l="1"/>
  <c r="C144" i="5"/>
  <c r="AG141" i="5"/>
  <c r="AH140" i="5"/>
  <c r="AI140" i="5" s="1"/>
  <c r="AJ140" i="5" s="1"/>
  <c r="U147" i="5"/>
  <c r="T148" i="5"/>
  <c r="Q139" i="5"/>
  <c r="P140" i="5"/>
  <c r="AZ145" i="5"/>
  <c r="BA144" i="5"/>
  <c r="BB144" i="5" s="1"/>
  <c r="BC144" i="5" s="1"/>
  <c r="Y141" i="5"/>
  <c r="Z140" i="5"/>
  <c r="AA140" i="5" s="1"/>
  <c r="AB140" i="5" s="1"/>
  <c r="BD140" i="5"/>
  <c r="BE139" i="5"/>
  <c r="BF139" i="5" s="1"/>
  <c r="BG139" i="5" s="1"/>
  <c r="AV141" i="5"/>
  <c r="AW140" i="5"/>
  <c r="AX140" i="5" s="1"/>
  <c r="AY140" i="5" s="1"/>
  <c r="F140" i="5"/>
  <c r="E141" i="5"/>
  <c r="N143" i="5"/>
  <c r="O142" i="5"/>
  <c r="J148" i="5"/>
  <c r="I149" i="5"/>
  <c r="AC140" i="5"/>
  <c r="AD139" i="5"/>
  <c r="AE139" i="5" s="1"/>
  <c r="AF139" i="5" s="1"/>
  <c r="AR140" i="5"/>
  <c r="AS139" i="5"/>
  <c r="AT139" i="5" s="1"/>
  <c r="AU139" i="5" s="1"/>
  <c r="G140" i="5"/>
  <c r="H139" i="5"/>
  <c r="R140" i="5"/>
  <c r="S139" i="5"/>
  <c r="AK140" i="5"/>
  <c r="AL139" i="5"/>
  <c r="AM139" i="5" s="1"/>
  <c r="AN139" i="5" s="1"/>
  <c r="BG140" i="2"/>
  <c r="BH139" i="2"/>
  <c r="BI139" i="2" s="1"/>
  <c r="BJ139" i="2" s="1"/>
  <c r="BO140" i="2"/>
  <c r="BP139" i="2"/>
  <c r="BQ139" i="2" s="1"/>
  <c r="BR139" i="2" s="1"/>
  <c r="BK140" i="2"/>
  <c r="BL139" i="2"/>
  <c r="BM139" i="2" s="1"/>
  <c r="BN139" i="2" s="1"/>
  <c r="BS140" i="2"/>
  <c r="BT139" i="2"/>
  <c r="BU139" i="2" s="1"/>
  <c r="BV139" i="2" s="1"/>
  <c r="AV140" i="2"/>
  <c r="AW139" i="2"/>
  <c r="AX139" i="2" s="1"/>
  <c r="AY139" i="2" s="1"/>
  <c r="AR140" i="2"/>
  <c r="AS139" i="2"/>
  <c r="AT139" i="2" s="1"/>
  <c r="AU139" i="2" s="1"/>
  <c r="AZ140" i="2"/>
  <c r="BA139" i="2"/>
  <c r="BB139" i="2" s="1"/>
  <c r="BC139" i="2" s="1"/>
  <c r="AN140" i="2"/>
  <c r="AO139" i="2"/>
  <c r="AP139" i="2" s="1"/>
  <c r="AQ139" i="2" s="1"/>
  <c r="T181" i="2"/>
  <c r="U180" i="2"/>
  <c r="V140" i="2"/>
  <c r="W139" i="2"/>
  <c r="AG140" i="2"/>
  <c r="AH139" i="2"/>
  <c r="X145" i="2"/>
  <c r="Y144" i="2"/>
  <c r="AI140" i="2"/>
  <c r="AJ139" i="2"/>
  <c r="AC140" i="2"/>
  <c r="AD139" i="2"/>
  <c r="AE141" i="2"/>
  <c r="AF140" i="2"/>
  <c r="AK141" i="5" l="1"/>
  <c r="AL140" i="5"/>
  <c r="AM140" i="5" s="1"/>
  <c r="AN140" i="5" s="1"/>
  <c r="N144" i="5"/>
  <c r="O143" i="5"/>
  <c r="AH141" i="5"/>
  <c r="AI141" i="5" s="1"/>
  <c r="AJ141" i="5" s="1"/>
  <c r="AG142" i="5"/>
  <c r="AV142" i="5"/>
  <c r="AW141" i="5"/>
  <c r="AX141" i="5" s="1"/>
  <c r="AY141" i="5" s="1"/>
  <c r="J149" i="5"/>
  <c r="I150" i="5"/>
  <c r="T149" i="5"/>
  <c r="U148" i="5"/>
  <c r="R141" i="5"/>
  <c r="S140" i="5"/>
  <c r="F141" i="5"/>
  <c r="E142" i="5"/>
  <c r="C145" i="5"/>
  <c r="D144" i="5"/>
  <c r="Q140" i="5"/>
  <c r="P141" i="5"/>
  <c r="AC141" i="5"/>
  <c r="AD140" i="5"/>
  <c r="AE140" i="5" s="1"/>
  <c r="AF140" i="5" s="1"/>
  <c r="BD141" i="5"/>
  <c r="BE140" i="5"/>
  <c r="BF140" i="5" s="1"/>
  <c r="BG140" i="5" s="1"/>
  <c r="G141" i="5"/>
  <c r="H140" i="5"/>
  <c r="Y142" i="5"/>
  <c r="Z141" i="5"/>
  <c r="AA141" i="5" s="1"/>
  <c r="AB141" i="5" s="1"/>
  <c r="AS140" i="5"/>
  <c r="AT140" i="5" s="1"/>
  <c r="AU140" i="5" s="1"/>
  <c r="AR141" i="5"/>
  <c r="AZ146" i="5"/>
  <c r="BA145" i="5"/>
  <c r="BB145" i="5" s="1"/>
  <c r="BC145" i="5" s="1"/>
  <c r="BO141" i="2"/>
  <c r="BP140" i="2"/>
  <c r="BQ140" i="2" s="1"/>
  <c r="BR140" i="2" s="1"/>
  <c r="BS141" i="2"/>
  <c r="BT140" i="2"/>
  <c r="BU140" i="2" s="1"/>
  <c r="BV140" i="2" s="1"/>
  <c r="BK141" i="2"/>
  <c r="BL140" i="2"/>
  <c r="BM140" i="2" s="1"/>
  <c r="BN140" i="2" s="1"/>
  <c r="BG141" i="2"/>
  <c r="BH140" i="2"/>
  <c r="BI140" i="2" s="1"/>
  <c r="BJ140" i="2" s="1"/>
  <c r="AZ141" i="2"/>
  <c r="BA140" i="2"/>
  <c r="BB140" i="2" s="1"/>
  <c r="BC140" i="2" s="1"/>
  <c r="AR141" i="2"/>
  <c r="AS140" i="2"/>
  <c r="AT140" i="2" s="1"/>
  <c r="AU140" i="2" s="1"/>
  <c r="AV141" i="2"/>
  <c r="AW140" i="2"/>
  <c r="AX140" i="2" s="1"/>
  <c r="AY140" i="2" s="1"/>
  <c r="AN141" i="2"/>
  <c r="AO140" i="2"/>
  <c r="AP140" i="2" s="1"/>
  <c r="AQ140" i="2" s="1"/>
  <c r="AE142" i="2"/>
  <c r="AF141" i="2"/>
  <c r="AG141" i="2"/>
  <c r="AH140" i="2"/>
  <c r="X146" i="2"/>
  <c r="Y145" i="2"/>
  <c r="AC141" i="2"/>
  <c r="AD140" i="2"/>
  <c r="V141" i="2"/>
  <c r="W140" i="2"/>
  <c r="AI141" i="2"/>
  <c r="AJ140" i="2"/>
  <c r="T182" i="2"/>
  <c r="U181" i="2"/>
  <c r="BD142" i="5" l="1"/>
  <c r="BE141" i="5"/>
  <c r="BF141" i="5" s="1"/>
  <c r="BG141" i="5" s="1"/>
  <c r="Q141" i="5"/>
  <c r="P142" i="5"/>
  <c r="O144" i="5"/>
  <c r="N145" i="5"/>
  <c r="AS141" i="5"/>
  <c r="AT141" i="5" s="1"/>
  <c r="AU141" i="5" s="1"/>
  <c r="AR142" i="5"/>
  <c r="AC142" i="5"/>
  <c r="AD141" i="5"/>
  <c r="AE141" i="5" s="1"/>
  <c r="AF141" i="5" s="1"/>
  <c r="R142" i="5"/>
  <c r="S141" i="5"/>
  <c r="J150" i="5"/>
  <c r="I151" i="5"/>
  <c r="F142" i="5"/>
  <c r="E143" i="5"/>
  <c r="BA146" i="5"/>
  <c r="BB146" i="5" s="1"/>
  <c r="BC146" i="5" s="1"/>
  <c r="AZ147" i="5"/>
  <c r="AV143" i="5"/>
  <c r="AW142" i="5"/>
  <c r="AX142" i="5" s="1"/>
  <c r="AY142" i="5" s="1"/>
  <c r="AH142" i="5"/>
  <c r="AI142" i="5" s="1"/>
  <c r="AJ142" i="5" s="1"/>
  <c r="AG143" i="5"/>
  <c r="Y143" i="5"/>
  <c r="Z142" i="5"/>
  <c r="AA142" i="5" s="1"/>
  <c r="AB142" i="5" s="1"/>
  <c r="U149" i="5"/>
  <c r="T150" i="5"/>
  <c r="G142" i="5"/>
  <c r="H141" i="5"/>
  <c r="C146" i="5"/>
  <c r="D145" i="5"/>
  <c r="AK142" i="5"/>
  <c r="AL141" i="5"/>
  <c r="AM141" i="5" s="1"/>
  <c r="AN141" i="5" s="1"/>
  <c r="BS142" i="2"/>
  <c r="BT141" i="2"/>
  <c r="BU141" i="2" s="1"/>
  <c r="BV141" i="2" s="1"/>
  <c r="BG142" i="2"/>
  <c r="BH141" i="2"/>
  <c r="BI141" i="2" s="1"/>
  <c r="BJ141" i="2" s="1"/>
  <c r="BK142" i="2"/>
  <c r="BL141" i="2"/>
  <c r="BM141" i="2" s="1"/>
  <c r="BN141" i="2" s="1"/>
  <c r="BO142" i="2"/>
  <c r="BP141" i="2"/>
  <c r="BQ141" i="2" s="1"/>
  <c r="BR141" i="2" s="1"/>
  <c r="AR142" i="2"/>
  <c r="AS141" i="2"/>
  <c r="AT141" i="2" s="1"/>
  <c r="AU141" i="2" s="1"/>
  <c r="AV142" i="2"/>
  <c r="AW141" i="2"/>
  <c r="AX141" i="2" s="1"/>
  <c r="AY141" i="2" s="1"/>
  <c r="AZ142" i="2"/>
  <c r="BA141" i="2"/>
  <c r="BB141" i="2" s="1"/>
  <c r="BC141" i="2" s="1"/>
  <c r="AN142" i="2"/>
  <c r="AO141" i="2"/>
  <c r="AP141" i="2" s="1"/>
  <c r="AQ141" i="2" s="1"/>
  <c r="X147" i="2"/>
  <c r="Y146" i="2"/>
  <c r="AC142" i="2"/>
  <c r="AD141" i="2"/>
  <c r="AG142" i="2"/>
  <c r="AH141" i="2"/>
  <c r="AI142" i="2"/>
  <c r="AJ141" i="2"/>
  <c r="T183" i="2"/>
  <c r="U182" i="2"/>
  <c r="V142" i="2"/>
  <c r="W141" i="2"/>
  <c r="AE143" i="2"/>
  <c r="AF142" i="2"/>
  <c r="AK143" i="5" l="1"/>
  <c r="AL142" i="5"/>
  <c r="AM142" i="5" s="1"/>
  <c r="AN142" i="5" s="1"/>
  <c r="AG144" i="5"/>
  <c r="AH143" i="5"/>
  <c r="AI143" i="5" s="1"/>
  <c r="AJ143" i="5" s="1"/>
  <c r="D146" i="5"/>
  <c r="C147" i="5"/>
  <c r="G143" i="5"/>
  <c r="H142" i="5"/>
  <c r="R143" i="5"/>
  <c r="S142" i="5"/>
  <c r="AR143" i="5"/>
  <c r="AS142" i="5"/>
  <c r="AT142" i="5" s="1"/>
  <c r="AU142" i="5" s="1"/>
  <c r="Z143" i="5"/>
  <c r="AA143" i="5" s="1"/>
  <c r="AB143" i="5" s="1"/>
  <c r="Y144" i="5"/>
  <c r="J151" i="5"/>
  <c r="I152" i="5"/>
  <c r="Q142" i="5"/>
  <c r="P143" i="5"/>
  <c r="AZ148" i="5"/>
  <c r="BA147" i="5"/>
  <c r="BB147" i="5" s="1"/>
  <c r="BC147" i="5" s="1"/>
  <c r="F143" i="5"/>
  <c r="E144" i="5"/>
  <c r="O145" i="5"/>
  <c r="N146" i="5"/>
  <c r="AV144" i="5"/>
  <c r="AW143" i="5"/>
  <c r="AX143" i="5" s="1"/>
  <c r="AY143" i="5" s="1"/>
  <c r="U150" i="5"/>
  <c r="T151" i="5"/>
  <c r="AC143" i="5"/>
  <c r="AD142" i="5"/>
  <c r="AE142" i="5" s="1"/>
  <c r="AF142" i="5" s="1"/>
  <c r="BD143" i="5"/>
  <c r="BE142" i="5"/>
  <c r="BF142" i="5" s="1"/>
  <c r="BG142" i="5" s="1"/>
  <c r="BG143" i="2"/>
  <c r="BH142" i="2"/>
  <c r="BI142" i="2" s="1"/>
  <c r="BJ142" i="2" s="1"/>
  <c r="BO143" i="2"/>
  <c r="BP142" i="2"/>
  <c r="BQ142" i="2" s="1"/>
  <c r="BR142" i="2" s="1"/>
  <c r="BK143" i="2"/>
  <c r="BL142" i="2"/>
  <c r="BM142" i="2" s="1"/>
  <c r="BN142" i="2" s="1"/>
  <c r="BS143" i="2"/>
  <c r="BT142" i="2"/>
  <c r="BU142" i="2" s="1"/>
  <c r="BV142" i="2" s="1"/>
  <c r="AZ143" i="2"/>
  <c r="BA142" i="2"/>
  <c r="BB142" i="2" s="1"/>
  <c r="BC142" i="2" s="1"/>
  <c r="AV143" i="2"/>
  <c r="AW142" i="2"/>
  <c r="AX142" i="2" s="1"/>
  <c r="AY142" i="2" s="1"/>
  <c r="AR143" i="2"/>
  <c r="AS142" i="2"/>
  <c r="AT142" i="2" s="1"/>
  <c r="AU142" i="2" s="1"/>
  <c r="AN143" i="2"/>
  <c r="AO142" i="2"/>
  <c r="AP142" i="2" s="1"/>
  <c r="AQ142" i="2" s="1"/>
  <c r="AI143" i="2"/>
  <c r="AJ142" i="2"/>
  <c r="AE144" i="2"/>
  <c r="AF143" i="2"/>
  <c r="AG143" i="2"/>
  <c r="AH142" i="2"/>
  <c r="V143" i="2"/>
  <c r="W142" i="2"/>
  <c r="AC143" i="2"/>
  <c r="AD142" i="2"/>
  <c r="T184" i="2"/>
  <c r="U183" i="2"/>
  <c r="X148" i="2"/>
  <c r="Y147" i="2"/>
  <c r="Z144" i="5" l="1"/>
  <c r="AA144" i="5" s="1"/>
  <c r="AB144" i="5" s="1"/>
  <c r="Y145" i="5"/>
  <c r="AC144" i="5"/>
  <c r="AD143" i="5"/>
  <c r="AE143" i="5" s="1"/>
  <c r="AF143" i="5" s="1"/>
  <c r="U151" i="5"/>
  <c r="T152" i="5"/>
  <c r="N147" i="5"/>
  <c r="O146" i="5"/>
  <c r="BD144" i="5"/>
  <c r="BE143" i="5"/>
  <c r="BF143" i="5" s="1"/>
  <c r="BG143" i="5" s="1"/>
  <c r="G144" i="5"/>
  <c r="H143" i="5"/>
  <c r="F144" i="5"/>
  <c r="E145" i="5"/>
  <c r="AZ149" i="5"/>
  <c r="BA148" i="5"/>
  <c r="BB148" i="5" s="1"/>
  <c r="BC148" i="5" s="1"/>
  <c r="Q143" i="5"/>
  <c r="P144" i="5"/>
  <c r="J152" i="5"/>
  <c r="I153" i="5"/>
  <c r="D147" i="5"/>
  <c r="C148" i="5"/>
  <c r="AR144" i="5"/>
  <c r="AS143" i="5"/>
  <c r="AT143" i="5" s="1"/>
  <c r="AU143" i="5" s="1"/>
  <c r="AG145" i="5"/>
  <c r="AH144" i="5"/>
  <c r="AI144" i="5" s="1"/>
  <c r="AJ144" i="5" s="1"/>
  <c r="AV145" i="5"/>
  <c r="AW144" i="5"/>
  <c r="AX144" i="5" s="1"/>
  <c r="AY144" i="5" s="1"/>
  <c r="R144" i="5"/>
  <c r="S143" i="5"/>
  <c r="AK144" i="5"/>
  <c r="AL143" i="5"/>
  <c r="AM143" i="5" s="1"/>
  <c r="AN143" i="5" s="1"/>
  <c r="BO144" i="2"/>
  <c r="BP143" i="2"/>
  <c r="BQ143" i="2" s="1"/>
  <c r="BR143" i="2" s="1"/>
  <c r="BK144" i="2"/>
  <c r="BL143" i="2"/>
  <c r="BM143" i="2" s="1"/>
  <c r="BN143" i="2" s="1"/>
  <c r="BS144" i="2"/>
  <c r="BT143" i="2"/>
  <c r="BU143" i="2" s="1"/>
  <c r="BV143" i="2" s="1"/>
  <c r="BG144" i="2"/>
  <c r="BH143" i="2"/>
  <c r="BI143" i="2" s="1"/>
  <c r="BJ143" i="2" s="1"/>
  <c r="AR144" i="2"/>
  <c r="AS143" i="2"/>
  <c r="AT143" i="2" s="1"/>
  <c r="AU143" i="2" s="1"/>
  <c r="AV144" i="2"/>
  <c r="AW143" i="2"/>
  <c r="AX143" i="2" s="1"/>
  <c r="AY143" i="2" s="1"/>
  <c r="AZ144" i="2"/>
  <c r="BA143" i="2"/>
  <c r="BB143" i="2" s="1"/>
  <c r="BC143" i="2" s="1"/>
  <c r="AN144" i="2"/>
  <c r="AO143" i="2"/>
  <c r="AP143" i="2" s="1"/>
  <c r="AQ143" i="2" s="1"/>
  <c r="V144" i="2"/>
  <c r="W143" i="2"/>
  <c r="X149" i="2"/>
  <c r="Y148" i="2"/>
  <c r="AG144" i="2"/>
  <c r="AH143" i="2"/>
  <c r="T185" i="2"/>
  <c r="U184" i="2"/>
  <c r="AE145" i="2"/>
  <c r="AF144" i="2"/>
  <c r="AC144" i="2"/>
  <c r="AD143" i="2"/>
  <c r="AI144" i="2"/>
  <c r="AJ143" i="2"/>
  <c r="U152" i="5" l="1"/>
  <c r="T153" i="5"/>
  <c r="J153" i="5"/>
  <c r="I154" i="5"/>
  <c r="AV146" i="5"/>
  <c r="AW145" i="5"/>
  <c r="AX145" i="5" s="1"/>
  <c r="AY145" i="5" s="1"/>
  <c r="G145" i="5"/>
  <c r="H144" i="5"/>
  <c r="AC145" i="5"/>
  <c r="AD144" i="5"/>
  <c r="AE144" i="5" s="1"/>
  <c r="AF144" i="5" s="1"/>
  <c r="AK145" i="5"/>
  <c r="AL144" i="5"/>
  <c r="AM144" i="5" s="1"/>
  <c r="AN144" i="5" s="1"/>
  <c r="AZ150" i="5"/>
  <c r="BA149" i="5"/>
  <c r="BB149" i="5" s="1"/>
  <c r="BC149" i="5" s="1"/>
  <c r="C149" i="5"/>
  <c r="D148" i="5"/>
  <c r="R145" i="5"/>
  <c r="S144" i="5"/>
  <c r="Y146" i="5"/>
  <c r="Z145" i="5"/>
  <c r="AA145" i="5" s="1"/>
  <c r="AB145" i="5" s="1"/>
  <c r="AS144" i="5"/>
  <c r="AT144" i="5" s="1"/>
  <c r="AU144" i="5" s="1"/>
  <c r="AR145" i="5"/>
  <c r="N148" i="5"/>
  <c r="O147" i="5"/>
  <c r="F145" i="5"/>
  <c r="E146" i="5"/>
  <c r="Q144" i="5"/>
  <c r="P145" i="5"/>
  <c r="AH145" i="5"/>
  <c r="AI145" i="5" s="1"/>
  <c r="AJ145" i="5" s="1"/>
  <c r="AG146" i="5"/>
  <c r="BD145" i="5"/>
  <c r="BE144" i="5"/>
  <c r="BF144" i="5" s="1"/>
  <c r="BG144" i="5" s="1"/>
  <c r="BG145" i="2"/>
  <c r="BH144" i="2"/>
  <c r="BI144" i="2" s="1"/>
  <c r="BJ144" i="2" s="1"/>
  <c r="BS145" i="2"/>
  <c r="BT144" i="2"/>
  <c r="BU144" i="2" s="1"/>
  <c r="BV144" i="2" s="1"/>
  <c r="BK145" i="2"/>
  <c r="BL144" i="2"/>
  <c r="BM144" i="2" s="1"/>
  <c r="BN144" i="2" s="1"/>
  <c r="BO145" i="2"/>
  <c r="BP144" i="2"/>
  <c r="BQ144" i="2" s="1"/>
  <c r="BR144" i="2" s="1"/>
  <c r="AZ145" i="2"/>
  <c r="BA144" i="2"/>
  <c r="BB144" i="2" s="1"/>
  <c r="BC144" i="2" s="1"/>
  <c r="AV145" i="2"/>
  <c r="AW144" i="2"/>
  <c r="AX144" i="2" s="1"/>
  <c r="AY144" i="2" s="1"/>
  <c r="AR145" i="2"/>
  <c r="AS144" i="2"/>
  <c r="AT144" i="2" s="1"/>
  <c r="AU144" i="2" s="1"/>
  <c r="AN145" i="2"/>
  <c r="AO144" i="2"/>
  <c r="AP144" i="2" s="1"/>
  <c r="AQ144" i="2" s="1"/>
  <c r="T186" i="2"/>
  <c r="U185" i="2"/>
  <c r="AI145" i="2"/>
  <c r="AJ144" i="2"/>
  <c r="AG145" i="2"/>
  <c r="AH144" i="2"/>
  <c r="AC145" i="2"/>
  <c r="AD144" i="2"/>
  <c r="X150" i="2"/>
  <c r="Y149" i="2"/>
  <c r="AE146" i="2"/>
  <c r="AF145" i="2"/>
  <c r="V145" i="2"/>
  <c r="W144" i="2"/>
  <c r="N149" i="5" l="1"/>
  <c r="O148" i="5"/>
  <c r="G146" i="5"/>
  <c r="H145" i="5"/>
  <c r="AH146" i="5"/>
  <c r="AI146" i="5" s="1"/>
  <c r="AJ146" i="5" s="1"/>
  <c r="AG147" i="5"/>
  <c r="AZ151" i="5"/>
  <c r="BA150" i="5"/>
  <c r="BB150" i="5" s="1"/>
  <c r="BC150" i="5" s="1"/>
  <c r="Q145" i="5"/>
  <c r="P146" i="5"/>
  <c r="AK146" i="5"/>
  <c r="AL145" i="5"/>
  <c r="AM145" i="5" s="1"/>
  <c r="AN145" i="5" s="1"/>
  <c r="BD146" i="5"/>
  <c r="BE145" i="5"/>
  <c r="BF145" i="5" s="1"/>
  <c r="BG145" i="5" s="1"/>
  <c r="J154" i="5"/>
  <c r="I155" i="5"/>
  <c r="F146" i="5"/>
  <c r="E147" i="5"/>
  <c r="U153" i="5"/>
  <c r="T154" i="5"/>
  <c r="C150" i="5"/>
  <c r="D149" i="5"/>
  <c r="AS145" i="5"/>
  <c r="AT145" i="5" s="1"/>
  <c r="AU145" i="5" s="1"/>
  <c r="AR146" i="5"/>
  <c r="AV147" i="5"/>
  <c r="AW146" i="5"/>
  <c r="AX146" i="5" s="1"/>
  <c r="AY146" i="5" s="1"/>
  <c r="Y147" i="5"/>
  <c r="Z146" i="5"/>
  <c r="AA146" i="5" s="1"/>
  <c r="AB146" i="5" s="1"/>
  <c r="R146" i="5"/>
  <c r="S145" i="5"/>
  <c r="AC146" i="5"/>
  <c r="AD145" i="5"/>
  <c r="AE145" i="5" s="1"/>
  <c r="AF145" i="5" s="1"/>
  <c r="BO146" i="2"/>
  <c r="BP145" i="2"/>
  <c r="BQ145" i="2" s="1"/>
  <c r="BR145" i="2" s="1"/>
  <c r="BK146" i="2"/>
  <c r="BL145" i="2"/>
  <c r="BM145" i="2" s="1"/>
  <c r="BN145" i="2" s="1"/>
  <c r="BS146" i="2"/>
  <c r="BT145" i="2"/>
  <c r="BU145" i="2" s="1"/>
  <c r="BV145" i="2" s="1"/>
  <c r="BG146" i="2"/>
  <c r="BH145" i="2"/>
  <c r="BI145" i="2" s="1"/>
  <c r="BJ145" i="2" s="1"/>
  <c r="AR146" i="2"/>
  <c r="AS145" i="2"/>
  <c r="AT145" i="2" s="1"/>
  <c r="AU145" i="2" s="1"/>
  <c r="AV146" i="2"/>
  <c r="AW145" i="2"/>
  <c r="AX145" i="2" s="1"/>
  <c r="AY145" i="2" s="1"/>
  <c r="AZ146" i="2"/>
  <c r="BA145" i="2"/>
  <c r="BB145" i="2" s="1"/>
  <c r="BC145" i="2" s="1"/>
  <c r="AN146" i="2"/>
  <c r="AO145" i="2"/>
  <c r="AP145" i="2" s="1"/>
  <c r="AQ145" i="2" s="1"/>
  <c r="AC146" i="2"/>
  <c r="AD145" i="2"/>
  <c r="V146" i="2"/>
  <c r="W145" i="2"/>
  <c r="AG146" i="2"/>
  <c r="AH145" i="2"/>
  <c r="AE147" i="2"/>
  <c r="AF146" i="2"/>
  <c r="AI146" i="2"/>
  <c r="AJ145" i="2"/>
  <c r="X151" i="2"/>
  <c r="Y150" i="2"/>
  <c r="T187" i="2"/>
  <c r="U186" i="2"/>
  <c r="AR147" i="5" l="1"/>
  <c r="AS146" i="5"/>
  <c r="AT146" i="5" s="1"/>
  <c r="AU146" i="5" s="1"/>
  <c r="AZ152" i="5"/>
  <c r="BA151" i="5"/>
  <c r="BB151" i="5" s="1"/>
  <c r="BC151" i="5" s="1"/>
  <c r="AH147" i="5"/>
  <c r="AI147" i="5" s="1"/>
  <c r="AJ147" i="5" s="1"/>
  <c r="AG148" i="5"/>
  <c r="C151" i="5"/>
  <c r="D150" i="5"/>
  <c r="U154" i="5"/>
  <c r="T155" i="5"/>
  <c r="J155" i="5"/>
  <c r="I156" i="5"/>
  <c r="AC147" i="5"/>
  <c r="AD146" i="5"/>
  <c r="AE146" i="5" s="1"/>
  <c r="AF146" i="5" s="1"/>
  <c r="R147" i="5"/>
  <c r="S146" i="5"/>
  <c r="BD147" i="5"/>
  <c r="BE146" i="5"/>
  <c r="BF146" i="5" s="1"/>
  <c r="BG146" i="5" s="1"/>
  <c r="Z147" i="5"/>
  <c r="AA147" i="5" s="1"/>
  <c r="AB147" i="5" s="1"/>
  <c r="Y148" i="5"/>
  <c r="AK147" i="5"/>
  <c r="AL146" i="5"/>
  <c r="AM146" i="5" s="1"/>
  <c r="AN146" i="5" s="1"/>
  <c r="G147" i="5"/>
  <c r="H146" i="5"/>
  <c r="F147" i="5"/>
  <c r="E148" i="5"/>
  <c r="Q146" i="5"/>
  <c r="P147" i="5"/>
  <c r="AV148" i="5"/>
  <c r="AW147" i="5"/>
  <c r="AX147" i="5" s="1"/>
  <c r="AY147" i="5" s="1"/>
  <c r="N150" i="5"/>
  <c r="O149" i="5"/>
  <c r="BK147" i="2"/>
  <c r="BL146" i="2"/>
  <c r="BM146" i="2" s="1"/>
  <c r="BN146" i="2" s="1"/>
  <c r="BG147" i="2"/>
  <c r="BH146" i="2"/>
  <c r="BI146" i="2" s="1"/>
  <c r="BJ146" i="2" s="1"/>
  <c r="BS147" i="2"/>
  <c r="BT146" i="2"/>
  <c r="BU146" i="2" s="1"/>
  <c r="BV146" i="2" s="1"/>
  <c r="BO147" i="2"/>
  <c r="BP146" i="2"/>
  <c r="BQ146" i="2" s="1"/>
  <c r="BR146" i="2" s="1"/>
  <c r="AV147" i="2"/>
  <c r="AW146" i="2"/>
  <c r="AX146" i="2" s="1"/>
  <c r="AY146" i="2" s="1"/>
  <c r="AZ147" i="2"/>
  <c r="BA146" i="2"/>
  <c r="BB146" i="2" s="1"/>
  <c r="BC146" i="2" s="1"/>
  <c r="AR147" i="2"/>
  <c r="AS146" i="2"/>
  <c r="AT146" i="2" s="1"/>
  <c r="AU146" i="2" s="1"/>
  <c r="AN147" i="2"/>
  <c r="AO146" i="2"/>
  <c r="AP146" i="2" s="1"/>
  <c r="AQ146" i="2" s="1"/>
  <c r="AI147" i="2"/>
  <c r="AJ146" i="2"/>
  <c r="AC147" i="2"/>
  <c r="AD146" i="2"/>
  <c r="AE148" i="2"/>
  <c r="AF147" i="2"/>
  <c r="T188" i="2"/>
  <c r="U187" i="2"/>
  <c r="AG147" i="2"/>
  <c r="AH146" i="2"/>
  <c r="X152" i="2"/>
  <c r="Y151" i="2"/>
  <c r="V147" i="2"/>
  <c r="W146" i="2"/>
  <c r="G148" i="5" l="1"/>
  <c r="H147" i="5"/>
  <c r="C152" i="5"/>
  <c r="D151" i="5"/>
  <c r="AV149" i="5"/>
  <c r="AW148" i="5"/>
  <c r="AX148" i="5" s="1"/>
  <c r="AY148" i="5" s="1"/>
  <c r="Q147" i="5"/>
  <c r="P148" i="5"/>
  <c r="Y149" i="5"/>
  <c r="Z148" i="5"/>
  <c r="AA148" i="5" s="1"/>
  <c r="AB148" i="5" s="1"/>
  <c r="J156" i="5"/>
  <c r="I157" i="5"/>
  <c r="F148" i="5"/>
  <c r="E149" i="5"/>
  <c r="U155" i="5"/>
  <c r="T156" i="5"/>
  <c r="N151" i="5"/>
  <c r="O150" i="5"/>
  <c r="R148" i="5"/>
  <c r="S147" i="5"/>
  <c r="AG149" i="5"/>
  <c r="AH148" i="5"/>
  <c r="AI148" i="5" s="1"/>
  <c r="AJ148" i="5" s="1"/>
  <c r="AK148" i="5"/>
  <c r="AL147" i="5"/>
  <c r="AM147" i="5" s="1"/>
  <c r="AN147" i="5" s="1"/>
  <c r="AC148" i="5"/>
  <c r="AD147" i="5"/>
  <c r="AE147" i="5" s="1"/>
  <c r="AF147" i="5" s="1"/>
  <c r="AZ153" i="5"/>
  <c r="BA152" i="5"/>
  <c r="BB152" i="5" s="1"/>
  <c r="BC152" i="5" s="1"/>
  <c r="BD148" i="5"/>
  <c r="BE147" i="5"/>
  <c r="BF147" i="5" s="1"/>
  <c r="BG147" i="5" s="1"/>
  <c r="AR148" i="5"/>
  <c r="AS147" i="5"/>
  <c r="AT147" i="5" s="1"/>
  <c r="AU147" i="5" s="1"/>
  <c r="BO148" i="2"/>
  <c r="BP147" i="2"/>
  <c r="BQ147" i="2" s="1"/>
  <c r="BR147" i="2" s="1"/>
  <c r="BS148" i="2"/>
  <c r="BT147" i="2"/>
  <c r="BU147" i="2" s="1"/>
  <c r="BV147" i="2" s="1"/>
  <c r="BG148" i="2"/>
  <c r="BH147" i="2"/>
  <c r="BI147" i="2" s="1"/>
  <c r="BJ147" i="2" s="1"/>
  <c r="BK148" i="2"/>
  <c r="BL147" i="2"/>
  <c r="BM147" i="2" s="1"/>
  <c r="BN147" i="2" s="1"/>
  <c r="AZ148" i="2"/>
  <c r="BA147" i="2"/>
  <c r="BB147" i="2" s="1"/>
  <c r="BC147" i="2" s="1"/>
  <c r="AR148" i="2"/>
  <c r="AS147" i="2"/>
  <c r="AT147" i="2" s="1"/>
  <c r="AU147" i="2" s="1"/>
  <c r="AV148" i="2"/>
  <c r="AW147" i="2"/>
  <c r="AX147" i="2" s="1"/>
  <c r="AY147" i="2" s="1"/>
  <c r="AN148" i="2"/>
  <c r="AO147" i="2"/>
  <c r="AP147" i="2" s="1"/>
  <c r="AQ147" i="2" s="1"/>
  <c r="V148" i="2"/>
  <c r="W147" i="2"/>
  <c r="AE149" i="2"/>
  <c r="AF148" i="2"/>
  <c r="T189" i="2"/>
  <c r="U188" i="2"/>
  <c r="X153" i="2"/>
  <c r="Y152" i="2"/>
  <c r="AC148" i="2"/>
  <c r="AD147" i="2"/>
  <c r="AG148" i="2"/>
  <c r="AH147" i="2"/>
  <c r="AI148" i="2"/>
  <c r="AJ147" i="2"/>
  <c r="Q148" i="5" l="1"/>
  <c r="P149" i="5"/>
  <c r="F149" i="5"/>
  <c r="E150" i="5"/>
  <c r="AG150" i="5"/>
  <c r="AH149" i="5"/>
  <c r="AI149" i="5" s="1"/>
  <c r="AJ149" i="5" s="1"/>
  <c r="AK149" i="5"/>
  <c r="AL148" i="5"/>
  <c r="AM148" i="5" s="1"/>
  <c r="AN148" i="5" s="1"/>
  <c r="R149" i="5"/>
  <c r="S148" i="5"/>
  <c r="U156" i="5"/>
  <c r="T157" i="5"/>
  <c r="AR149" i="5"/>
  <c r="AS148" i="5"/>
  <c r="AT148" i="5" s="1"/>
  <c r="AU148" i="5" s="1"/>
  <c r="BD149" i="5"/>
  <c r="BE148" i="5"/>
  <c r="BF148" i="5" s="1"/>
  <c r="BG148" i="5" s="1"/>
  <c r="AV150" i="5"/>
  <c r="AW149" i="5"/>
  <c r="AX149" i="5" s="1"/>
  <c r="AY149" i="5" s="1"/>
  <c r="J157" i="5"/>
  <c r="I158" i="5"/>
  <c r="AZ154" i="5"/>
  <c r="BA153" i="5"/>
  <c r="BB153" i="5" s="1"/>
  <c r="BC153" i="5" s="1"/>
  <c r="C153" i="5"/>
  <c r="D152" i="5"/>
  <c r="AC149" i="5"/>
  <c r="AD148" i="5"/>
  <c r="AE148" i="5" s="1"/>
  <c r="AF148" i="5" s="1"/>
  <c r="N152" i="5"/>
  <c r="O151" i="5"/>
  <c r="Y150" i="5"/>
  <c r="Z149" i="5"/>
  <c r="AA149" i="5" s="1"/>
  <c r="AB149" i="5" s="1"/>
  <c r="G149" i="5"/>
  <c r="H148" i="5"/>
  <c r="BS149" i="2"/>
  <c r="BT148" i="2"/>
  <c r="BU148" i="2" s="1"/>
  <c r="BV148" i="2" s="1"/>
  <c r="BG149" i="2"/>
  <c r="BH148" i="2"/>
  <c r="BI148" i="2" s="1"/>
  <c r="BJ148" i="2" s="1"/>
  <c r="BK149" i="2"/>
  <c r="BL148" i="2"/>
  <c r="BM148" i="2" s="1"/>
  <c r="BN148" i="2" s="1"/>
  <c r="BO149" i="2"/>
  <c r="BP148" i="2"/>
  <c r="BQ148" i="2" s="1"/>
  <c r="BR148" i="2" s="1"/>
  <c r="AV149" i="2"/>
  <c r="AW148" i="2"/>
  <c r="AX148" i="2" s="1"/>
  <c r="AY148" i="2" s="1"/>
  <c r="AR149" i="2"/>
  <c r="AS148" i="2"/>
  <c r="AT148" i="2" s="1"/>
  <c r="AU148" i="2" s="1"/>
  <c r="AZ149" i="2"/>
  <c r="BA148" i="2"/>
  <c r="BB148" i="2" s="1"/>
  <c r="BC148" i="2" s="1"/>
  <c r="AN149" i="2"/>
  <c r="AO148" i="2"/>
  <c r="AP148" i="2" s="1"/>
  <c r="AQ148" i="2" s="1"/>
  <c r="X154" i="2"/>
  <c r="Y153" i="2"/>
  <c r="T190" i="2"/>
  <c r="U189" i="2"/>
  <c r="AI149" i="2"/>
  <c r="AJ148" i="2"/>
  <c r="AG149" i="2"/>
  <c r="AH148" i="2"/>
  <c r="AE150" i="2"/>
  <c r="AF149" i="2"/>
  <c r="AC149" i="2"/>
  <c r="AD148" i="2"/>
  <c r="V149" i="2"/>
  <c r="W148" i="2"/>
  <c r="BD150" i="5" l="1"/>
  <c r="BE149" i="5"/>
  <c r="BF149" i="5" s="1"/>
  <c r="BG149" i="5" s="1"/>
  <c r="AR150" i="5"/>
  <c r="AS149" i="5"/>
  <c r="AT149" i="5" s="1"/>
  <c r="AU149" i="5" s="1"/>
  <c r="N153" i="5"/>
  <c r="O152" i="5"/>
  <c r="C154" i="5"/>
  <c r="D153" i="5"/>
  <c r="AK150" i="5"/>
  <c r="AL149" i="5"/>
  <c r="AM149" i="5" s="1"/>
  <c r="AN149" i="5" s="1"/>
  <c r="AZ155" i="5"/>
  <c r="BA154" i="5"/>
  <c r="BB154" i="5" s="1"/>
  <c r="BC154" i="5" s="1"/>
  <c r="U157" i="5"/>
  <c r="T158" i="5"/>
  <c r="Q149" i="5"/>
  <c r="P150" i="5"/>
  <c r="G150" i="5"/>
  <c r="H149" i="5"/>
  <c r="Y151" i="5"/>
  <c r="Z150" i="5"/>
  <c r="AA150" i="5" s="1"/>
  <c r="AB150" i="5" s="1"/>
  <c r="AG151" i="5"/>
  <c r="AH150" i="5"/>
  <c r="AI150" i="5" s="1"/>
  <c r="AJ150" i="5" s="1"/>
  <c r="J158" i="5"/>
  <c r="I159" i="5"/>
  <c r="F150" i="5"/>
  <c r="E151" i="5"/>
  <c r="AC150" i="5"/>
  <c r="AD149" i="5"/>
  <c r="AE149" i="5" s="1"/>
  <c r="AF149" i="5" s="1"/>
  <c r="AV151" i="5"/>
  <c r="AW150" i="5"/>
  <c r="AX150" i="5" s="1"/>
  <c r="AY150" i="5" s="1"/>
  <c r="R150" i="5"/>
  <c r="S149" i="5"/>
  <c r="BO150" i="2"/>
  <c r="BP149" i="2"/>
  <c r="BQ149" i="2" s="1"/>
  <c r="BR149" i="2" s="1"/>
  <c r="BK150" i="2"/>
  <c r="BL149" i="2"/>
  <c r="BM149" i="2" s="1"/>
  <c r="BN149" i="2" s="1"/>
  <c r="BG150" i="2"/>
  <c r="BH149" i="2"/>
  <c r="BI149" i="2" s="1"/>
  <c r="BJ149" i="2" s="1"/>
  <c r="BS150" i="2"/>
  <c r="BT149" i="2"/>
  <c r="BU149" i="2" s="1"/>
  <c r="BV149" i="2" s="1"/>
  <c r="AZ150" i="2"/>
  <c r="BA149" i="2"/>
  <c r="BB149" i="2" s="1"/>
  <c r="BC149" i="2" s="1"/>
  <c r="AR150" i="2"/>
  <c r="AS149" i="2"/>
  <c r="AT149" i="2" s="1"/>
  <c r="AU149" i="2" s="1"/>
  <c r="AV150" i="2"/>
  <c r="AW149" i="2"/>
  <c r="AX149" i="2" s="1"/>
  <c r="AY149" i="2" s="1"/>
  <c r="AN150" i="2"/>
  <c r="AO149" i="2"/>
  <c r="AP149" i="2" s="1"/>
  <c r="AQ149" i="2" s="1"/>
  <c r="V150" i="2"/>
  <c r="W149" i="2"/>
  <c r="AC150" i="2"/>
  <c r="AD149" i="2"/>
  <c r="T191" i="2"/>
  <c r="U190" i="2"/>
  <c r="AE151" i="2"/>
  <c r="AF150" i="2"/>
  <c r="AG150" i="2"/>
  <c r="AH149" i="2"/>
  <c r="AI150" i="2"/>
  <c r="AJ149" i="2"/>
  <c r="X155" i="2"/>
  <c r="Y154" i="2"/>
  <c r="Q150" i="5" l="1"/>
  <c r="P151" i="5"/>
  <c r="J159" i="5"/>
  <c r="I160" i="5"/>
  <c r="U158" i="5"/>
  <c r="T159" i="5"/>
  <c r="AV152" i="5"/>
  <c r="AW151" i="5"/>
  <c r="AX151" i="5" s="1"/>
  <c r="AY151" i="5" s="1"/>
  <c r="Y152" i="5"/>
  <c r="Z151" i="5"/>
  <c r="AA151" i="5" s="1"/>
  <c r="AB151" i="5" s="1"/>
  <c r="F151" i="5"/>
  <c r="E152" i="5"/>
  <c r="R151" i="5"/>
  <c r="S150" i="5"/>
  <c r="C155" i="5"/>
  <c r="D154" i="5"/>
  <c r="AG152" i="5"/>
  <c r="AH151" i="5"/>
  <c r="AI151" i="5" s="1"/>
  <c r="AJ151" i="5" s="1"/>
  <c r="N154" i="5"/>
  <c r="O153" i="5"/>
  <c r="AC151" i="5"/>
  <c r="AD150" i="5"/>
  <c r="AE150" i="5" s="1"/>
  <c r="AF150" i="5" s="1"/>
  <c r="AZ156" i="5"/>
  <c r="BA155" i="5"/>
  <c r="BB155" i="5" s="1"/>
  <c r="BC155" i="5" s="1"/>
  <c r="AR151" i="5"/>
  <c r="AS150" i="5"/>
  <c r="AT150" i="5" s="1"/>
  <c r="AU150" i="5" s="1"/>
  <c r="G151" i="5"/>
  <c r="H150" i="5"/>
  <c r="AK151" i="5"/>
  <c r="AL150" i="5"/>
  <c r="AM150" i="5" s="1"/>
  <c r="AN150" i="5" s="1"/>
  <c r="BD151" i="5"/>
  <c r="BE150" i="5"/>
  <c r="BF150" i="5" s="1"/>
  <c r="BG150" i="5" s="1"/>
  <c r="BG151" i="2"/>
  <c r="BH150" i="2"/>
  <c r="BI150" i="2" s="1"/>
  <c r="BJ150" i="2" s="1"/>
  <c r="BS151" i="2"/>
  <c r="BT150" i="2"/>
  <c r="BU150" i="2" s="1"/>
  <c r="BV150" i="2" s="1"/>
  <c r="BK151" i="2"/>
  <c r="BL150" i="2"/>
  <c r="BM150" i="2" s="1"/>
  <c r="BN150" i="2" s="1"/>
  <c r="BO151" i="2"/>
  <c r="BP150" i="2"/>
  <c r="BQ150" i="2" s="1"/>
  <c r="BR150" i="2" s="1"/>
  <c r="AV151" i="2"/>
  <c r="AW150" i="2"/>
  <c r="AX150" i="2" s="1"/>
  <c r="AY150" i="2" s="1"/>
  <c r="AR151" i="2"/>
  <c r="AS150" i="2"/>
  <c r="AT150" i="2" s="1"/>
  <c r="AU150" i="2" s="1"/>
  <c r="AZ151" i="2"/>
  <c r="BA150" i="2"/>
  <c r="BB150" i="2" s="1"/>
  <c r="BC150" i="2" s="1"/>
  <c r="AN151" i="2"/>
  <c r="AO150" i="2"/>
  <c r="AP150" i="2" s="1"/>
  <c r="AQ150" i="2" s="1"/>
  <c r="AE152" i="2"/>
  <c r="AF151" i="2"/>
  <c r="T192" i="2"/>
  <c r="U191" i="2"/>
  <c r="X156" i="2"/>
  <c r="Y155" i="2"/>
  <c r="AI151" i="2"/>
  <c r="AJ150" i="2"/>
  <c r="AC151" i="2"/>
  <c r="AD150" i="2"/>
  <c r="AG151" i="2"/>
  <c r="AH150" i="2"/>
  <c r="V151" i="2"/>
  <c r="W150" i="2"/>
  <c r="BD152" i="5" l="1"/>
  <c r="BE151" i="5"/>
  <c r="BF151" i="5" s="1"/>
  <c r="BG151" i="5" s="1"/>
  <c r="C156" i="5"/>
  <c r="D155" i="5"/>
  <c r="AK152" i="5"/>
  <c r="AL151" i="5"/>
  <c r="AM151" i="5" s="1"/>
  <c r="AN151" i="5" s="1"/>
  <c r="AZ157" i="5"/>
  <c r="BA156" i="5"/>
  <c r="BB156" i="5" s="1"/>
  <c r="BC156" i="5" s="1"/>
  <c r="U159" i="5"/>
  <c r="T160" i="5"/>
  <c r="R152" i="5"/>
  <c r="S151" i="5"/>
  <c r="I161" i="5"/>
  <c r="J160" i="5"/>
  <c r="Q151" i="5"/>
  <c r="P152" i="5"/>
  <c r="AV153" i="5"/>
  <c r="AW152" i="5"/>
  <c r="AX152" i="5" s="1"/>
  <c r="AY152" i="5" s="1"/>
  <c r="AC152" i="5"/>
  <c r="AD151" i="5"/>
  <c r="AE151" i="5" s="1"/>
  <c r="AF151" i="5" s="1"/>
  <c r="F152" i="5"/>
  <c r="E153" i="5"/>
  <c r="G152" i="5"/>
  <c r="H151" i="5"/>
  <c r="N155" i="5"/>
  <c r="O154" i="5"/>
  <c r="AR152" i="5"/>
  <c r="AS151" i="5"/>
  <c r="AT151" i="5" s="1"/>
  <c r="AU151" i="5" s="1"/>
  <c r="AG153" i="5"/>
  <c r="AH152" i="5"/>
  <c r="AI152" i="5" s="1"/>
  <c r="AJ152" i="5" s="1"/>
  <c r="Y153" i="5"/>
  <c r="Z152" i="5"/>
  <c r="AA152" i="5" s="1"/>
  <c r="AB152" i="5" s="1"/>
  <c r="BO152" i="2"/>
  <c r="BP151" i="2"/>
  <c r="BQ151" i="2" s="1"/>
  <c r="BR151" i="2" s="1"/>
  <c r="BS152" i="2"/>
  <c r="BT151" i="2"/>
  <c r="BU151" i="2" s="1"/>
  <c r="BV151" i="2" s="1"/>
  <c r="BK152" i="2"/>
  <c r="BL151" i="2"/>
  <c r="BM151" i="2" s="1"/>
  <c r="BN151" i="2" s="1"/>
  <c r="BG152" i="2"/>
  <c r="BH151" i="2"/>
  <c r="BI151" i="2" s="1"/>
  <c r="BJ151" i="2" s="1"/>
  <c r="AZ152" i="2"/>
  <c r="BA151" i="2"/>
  <c r="BB151" i="2" s="1"/>
  <c r="BC151" i="2" s="1"/>
  <c r="AR152" i="2"/>
  <c r="AS151" i="2"/>
  <c r="AT151" i="2" s="1"/>
  <c r="AU151" i="2" s="1"/>
  <c r="AV152" i="2"/>
  <c r="AW151" i="2"/>
  <c r="AX151" i="2" s="1"/>
  <c r="AY151" i="2" s="1"/>
  <c r="AN152" i="2"/>
  <c r="AO151" i="2"/>
  <c r="AP151" i="2" s="1"/>
  <c r="AQ151" i="2" s="1"/>
  <c r="AI152" i="2"/>
  <c r="AJ151" i="2"/>
  <c r="V152" i="2"/>
  <c r="W151" i="2"/>
  <c r="X157" i="2"/>
  <c r="Y156" i="2"/>
  <c r="AG152" i="2"/>
  <c r="AH151" i="2"/>
  <c r="T193" i="2"/>
  <c r="U192" i="2"/>
  <c r="AC152" i="2"/>
  <c r="AD151" i="2"/>
  <c r="AE153" i="2"/>
  <c r="AF152" i="2"/>
  <c r="Q152" i="5" l="1"/>
  <c r="P153" i="5"/>
  <c r="AZ158" i="5"/>
  <c r="BA157" i="5"/>
  <c r="BB157" i="5" s="1"/>
  <c r="BC157" i="5" s="1"/>
  <c r="F153" i="5"/>
  <c r="E154" i="5"/>
  <c r="AG154" i="5"/>
  <c r="AH153" i="5"/>
  <c r="AI153" i="5" s="1"/>
  <c r="AJ153" i="5" s="1"/>
  <c r="AK153" i="5"/>
  <c r="AL152" i="5"/>
  <c r="AM152" i="5" s="1"/>
  <c r="AN152" i="5" s="1"/>
  <c r="AC153" i="5"/>
  <c r="AD152" i="5"/>
  <c r="AE152" i="5" s="1"/>
  <c r="AF152" i="5" s="1"/>
  <c r="U160" i="5"/>
  <c r="T161" i="5"/>
  <c r="Y154" i="5"/>
  <c r="Z153" i="5"/>
  <c r="AA153" i="5" s="1"/>
  <c r="AB153" i="5" s="1"/>
  <c r="G153" i="5"/>
  <c r="H152" i="5"/>
  <c r="I162" i="5"/>
  <c r="J161" i="5"/>
  <c r="AR153" i="5"/>
  <c r="AS152" i="5"/>
  <c r="AT152" i="5" s="1"/>
  <c r="AU152" i="5" s="1"/>
  <c r="R153" i="5"/>
  <c r="S152" i="5"/>
  <c r="C157" i="5"/>
  <c r="D156" i="5"/>
  <c r="N156" i="5"/>
  <c r="O155" i="5"/>
  <c r="AV154" i="5"/>
  <c r="AW153" i="5"/>
  <c r="AX153" i="5" s="1"/>
  <c r="AY153" i="5" s="1"/>
  <c r="BD153" i="5"/>
  <c r="BE152" i="5"/>
  <c r="BF152" i="5" s="1"/>
  <c r="BG152" i="5" s="1"/>
  <c r="BG153" i="2"/>
  <c r="BH152" i="2"/>
  <c r="BI152" i="2" s="1"/>
  <c r="BJ152" i="2" s="1"/>
  <c r="BS153" i="2"/>
  <c r="BT152" i="2"/>
  <c r="BU152" i="2" s="1"/>
  <c r="BV152" i="2" s="1"/>
  <c r="BK153" i="2"/>
  <c r="BL152" i="2"/>
  <c r="BM152" i="2" s="1"/>
  <c r="BN152" i="2" s="1"/>
  <c r="BO153" i="2"/>
  <c r="BP152" i="2"/>
  <c r="BQ152" i="2" s="1"/>
  <c r="BR152" i="2" s="1"/>
  <c r="AV153" i="2"/>
  <c r="AW152" i="2"/>
  <c r="AX152" i="2" s="1"/>
  <c r="AY152" i="2" s="1"/>
  <c r="AR153" i="2"/>
  <c r="AS152" i="2"/>
  <c r="AT152" i="2" s="1"/>
  <c r="AU152" i="2" s="1"/>
  <c r="AZ153" i="2"/>
  <c r="BA152" i="2"/>
  <c r="BB152" i="2" s="1"/>
  <c r="BC152" i="2" s="1"/>
  <c r="AN153" i="2"/>
  <c r="AO152" i="2"/>
  <c r="AP152" i="2" s="1"/>
  <c r="AQ152" i="2" s="1"/>
  <c r="AG153" i="2"/>
  <c r="AH152" i="2"/>
  <c r="AE154" i="2"/>
  <c r="AF153" i="2"/>
  <c r="X158" i="2"/>
  <c r="Y157" i="2"/>
  <c r="AC153" i="2"/>
  <c r="AD152" i="2"/>
  <c r="V153" i="2"/>
  <c r="W152" i="2"/>
  <c r="T194" i="2"/>
  <c r="U193" i="2"/>
  <c r="AI153" i="2"/>
  <c r="AJ152" i="2"/>
  <c r="R154" i="5" l="1"/>
  <c r="S153" i="5"/>
  <c r="AG155" i="5"/>
  <c r="AH154" i="5"/>
  <c r="AI154" i="5" s="1"/>
  <c r="AJ154" i="5" s="1"/>
  <c r="F154" i="5"/>
  <c r="E155" i="5"/>
  <c r="AR154" i="5"/>
  <c r="AS153" i="5"/>
  <c r="AT153" i="5" s="1"/>
  <c r="AU153" i="5" s="1"/>
  <c r="N157" i="5"/>
  <c r="O156" i="5"/>
  <c r="Q153" i="5"/>
  <c r="P154" i="5"/>
  <c r="BD154" i="5"/>
  <c r="BE153" i="5"/>
  <c r="BF153" i="5" s="1"/>
  <c r="BG153" i="5" s="1"/>
  <c r="Y155" i="5"/>
  <c r="Z154" i="5"/>
  <c r="AA154" i="5" s="1"/>
  <c r="AB154" i="5" s="1"/>
  <c r="T162" i="5"/>
  <c r="U161" i="5"/>
  <c r="AV155" i="5"/>
  <c r="AW154" i="5"/>
  <c r="AX154" i="5" s="1"/>
  <c r="AY154" i="5" s="1"/>
  <c r="I163" i="5"/>
  <c r="J162" i="5"/>
  <c r="AC154" i="5"/>
  <c r="AD153" i="5"/>
  <c r="AE153" i="5" s="1"/>
  <c r="AF153" i="5" s="1"/>
  <c r="AZ159" i="5"/>
  <c r="BA158" i="5"/>
  <c r="BB158" i="5" s="1"/>
  <c r="BC158" i="5" s="1"/>
  <c r="C158" i="5"/>
  <c r="D157" i="5"/>
  <c r="G154" i="5"/>
  <c r="H153" i="5"/>
  <c r="AK154" i="5"/>
  <c r="AL153" i="5"/>
  <c r="AM153" i="5" s="1"/>
  <c r="AN153" i="5" s="1"/>
  <c r="BO154" i="2"/>
  <c r="BP153" i="2"/>
  <c r="BQ153" i="2" s="1"/>
  <c r="BR153" i="2" s="1"/>
  <c r="BS154" i="2"/>
  <c r="BT153" i="2"/>
  <c r="BU153" i="2" s="1"/>
  <c r="BV153" i="2" s="1"/>
  <c r="BK154" i="2"/>
  <c r="BL153" i="2"/>
  <c r="BM153" i="2" s="1"/>
  <c r="BN153" i="2" s="1"/>
  <c r="BG154" i="2"/>
  <c r="BH153" i="2"/>
  <c r="BI153" i="2" s="1"/>
  <c r="BJ153" i="2" s="1"/>
  <c r="AZ154" i="2"/>
  <c r="BA153" i="2"/>
  <c r="BB153" i="2" s="1"/>
  <c r="BC153" i="2" s="1"/>
  <c r="AR154" i="2"/>
  <c r="AS153" i="2"/>
  <c r="AT153" i="2" s="1"/>
  <c r="AU153" i="2" s="1"/>
  <c r="AV154" i="2"/>
  <c r="AW153" i="2"/>
  <c r="AX153" i="2" s="1"/>
  <c r="AY153" i="2" s="1"/>
  <c r="AN154" i="2"/>
  <c r="AO153" i="2"/>
  <c r="AP153" i="2" s="1"/>
  <c r="AQ153" i="2" s="1"/>
  <c r="AC154" i="2"/>
  <c r="AD153" i="2"/>
  <c r="AI154" i="2"/>
  <c r="AJ153" i="2"/>
  <c r="X159" i="2"/>
  <c r="Y158" i="2"/>
  <c r="T195" i="2"/>
  <c r="U194" i="2"/>
  <c r="AE155" i="2"/>
  <c r="AF154" i="2"/>
  <c r="V154" i="2"/>
  <c r="W153" i="2"/>
  <c r="AG154" i="2"/>
  <c r="AH153" i="2"/>
  <c r="AC155" i="5" l="1"/>
  <c r="AD154" i="5"/>
  <c r="AE154" i="5" s="1"/>
  <c r="AF154" i="5" s="1"/>
  <c r="G155" i="5"/>
  <c r="H154" i="5"/>
  <c r="C159" i="5"/>
  <c r="D158" i="5"/>
  <c r="AG156" i="5"/>
  <c r="AH155" i="5"/>
  <c r="AI155" i="5" s="1"/>
  <c r="AJ155" i="5" s="1"/>
  <c r="Y156" i="5"/>
  <c r="Z155" i="5"/>
  <c r="AA155" i="5" s="1"/>
  <c r="AB155" i="5" s="1"/>
  <c r="I164" i="5"/>
  <c r="J163" i="5"/>
  <c r="Q154" i="5"/>
  <c r="P155" i="5"/>
  <c r="AK155" i="5"/>
  <c r="AL154" i="5"/>
  <c r="AM154" i="5" s="1"/>
  <c r="AN154" i="5" s="1"/>
  <c r="AR155" i="5"/>
  <c r="AS154" i="5"/>
  <c r="AT154" i="5" s="1"/>
  <c r="AU154" i="5" s="1"/>
  <c r="F155" i="5"/>
  <c r="E156" i="5"/>
  <c r="BD155" i="5"/>
  <c r="BE154" i="5"/>
  <c r="BF154" i="5" s="1"/>
  <c r="BG154" i="5" s="1"/>
  <c r="AV156" i="5"/>
  <c r="AW155" i="5"/>
  <c r="AX155" i="5" s="1"/>
  <c r="AY155" i="5" s="1"/>
  <c r="BA159" i="5"/>
  <c r="BB159" i="5" s="1"/>
  <c r="BC159" i="5" s="1"/>
  <c r="AZ160" i="5"/>
  <c r="T163" i="5"/>
  <c r="U162" i="5"/>
  <c r="N158" i="5"/>
  <c r="O157" i="5"/>
  <c r="R155" i="5"/>
  <c r="S154" i="5"/>
  <c r="BG155" i="2"/>
  <c r="BH154" i="2"/>
  <c r="BI154" i="2" s="1"/>
  <c r="BJ154" i="2" s="1"/>
  <c r="BS155" i="2"/>
  <c r="BT154" i="2"/>
  <c r="BU154" i="2" s="1"/>
  <c r="BV154" i="2" s="1"/>
  <c r="BK155" i="2"/>
  <c r="BL154" i="2"/>
  <c r="BM154" i="2" s="1"/>
  <c r="BN154" i="2" s="1"/>
  <c r="BO155" i="2"/>
  <c r="BP154" i="2"/>
  <c r="BQ154" i="2" s="1"/>
  <c r="BR154" i="2" s="1"/>
  <c r="AV155" i="2"/>
  <c r="AW154" i="2"/>
  <c r="AX154" i="2" s="1"/>
  <c r="AY154" i="2" s="1"/>
  <c r="AR155" i="2"/>
  <c r="AS154" i="2"/>
  <c r="AT154" i="2" s="1"/>
  <c r="AU154" i="2" s="1"/>
  <c r="AZ155" i="2"/>
  <c r="BA154" i="2"/>
  <c r="BB154" i="2" s="1"/>
  <c r="BC154" i="2" s="1"/>
  <c r="AN155" i="2"/>
  <c r="AO154" i="2"/>
  <c r="AP154" i="2" s="1"/>
  <c r="AQ154" i="2" s="1"/>
  <c r="AG155" i="2"/>
  <c r="AH154" i="2"/>
  <c r="AI155" i="2"/>
  <c r="AJ154" i="2"/>
  <c r="AC155" i="2"/>
  <c r="AD154" i="2"/>
  <c r="T196" i="2"/>
  <c r="U195" i="2"/>
  <c r="X160" i="2"/>
  <c r="Y159" i="2"/>
  <c r="V155" i="2"/>
  <c r="W154" i="2"/>
  <c r="AE156" i="2"/>
  <c r="AF155" i="2"/>
  <c r="R156" i="5" l="1"/>
  <c r="S155" i="5"/>
  <c r="AG157" i="5"/>
  <c r="AH156" i="5"/>
  <c r="AI156" i="5" s="1"/>
  <c r="AJ156" i="5" s="1"/>
  <c r="BD156" i="5"/>
  <c r="BE155" i="5"/>
  <c r="BF155" i="5" s="1"/>
  <c r="BG155" i="5" s="1"/>
  <c r="C160" i="5"/>
  <c r="D159" i="5"/>
  <c r="T164" i="5"/>
  <c r="U163" i="5"/>
  <c r="AV157" i="5"/>
  <c r="AW156" i="5"/>
  <c r="AX156" i="5" s="1"/>
  <c r="AY156" i="5" s="1"/>
  <c r="AK156" i="5"/>
  <c r="AL155" i="5"/>
  <c r="AM155" i="5" s="1"/>
  <c r="AN155" i="5" s="1"/>
  <c r="Q155" i="5"/>
  <c r="P156" i="5"/>
  <c r="N159" i="5"/>
  <c r="O158" i="5"/>
  <c r="F156" i="5"/>
  <c r="E157" i="5"/>
  <c r="I165" i="5"/>
  <c r="J164" i="5"/>
  <c r="G156" i="5"/>
  <c r="H155" i="5"/>
  <c r="AZ161" i="5"/>
  <c r="BA160" i="5"/>
  <c r="BB160" i="5" s="1"/>
  <c r="BC160" i="5" s="1"/>
  <c r="AR156" i="5"/>
  <c r="AS155" i="5"/>
  <c r="AT155" i="5" s="1"/>
  <c r="AU155" i="5" s="1"/>
  <c r="Y157" i="5"/>
  <c r="Z156" i="5"/>
  <c r="AA156" i="5" s="1"/>
  <c r="AB156" i="5" s="1"/>
  <c r="AC156" i="5"/>
  <c r="AD155" i="5"/>
  <c r="AE155" i="5" s="1"/>
  <c r="AF155" i="5" s="1"/>
  <c r="BS156" i="2"/>
  <c r="BT155" i="2"/>
  <c r="BU155" i="2" s="1"/>
  <c r="BV155" i="2" s="1"/>
  <c r="BO156" i="2"/>
  <c r="BP155" i="2"/>
  <c r="BQ155" i="2" s="1"/>
  <c r="BR155" i="2" s="1"/>
  <c r="BK156" i="2"/>
  <c r="BL155" i="2"/>
  <c r="BM155" i="2" s="1"/>
  <c r="BN155" i="2" s="1"/>
  <c r="BG156" i="2"/>
  <c r="BH155" i="2"/>
  <c r="BI155" i="2" s="1"/>
  <c r="BJ155" i="2" s="1"/>
  <c r="AZ156" i="2"/>
  <c r="BA155" i="2"/>
  <c r="BB155" i="2" s="1"/>
  <c r="BC155" i="2" s="1"/>
  <c r="AR156" i="2"/>
  <c r="AS155" i="2"/>
  <c r="AT155" i="2" s="1"/>
  <c r="AU155" i="2" s="1"/>
  <c r="AV156" i="2"/>
  <c r="AW155" i="2"/>
  <c r="AX155" i="2" s="1"/>
  <c r="AY155" i="2" s="1"/>
  <c r="AN156" i="2"/>
  <c r="AO155" i="2"/>
  <c r="AP155" i="2" s="1"/>
  <c r="AQ155" i="2" s="1"/>
  <c r="T197" i="2"/>
  <c r="U196" i="2"/>
  <c r="AC156" i="2"/>
  <c r="AD155" i="2"/>
  <c r="AE157" i="2"/>
  <c r="AF156" i="2"/>
  <c r="V156" i="2"/>
  <c r="W155" i="2"/>
  <c r="AI156" i="2"/>
  <c r="AJ155" i="2"/>
  <c r="X161" i="2"/>
  <c r="Y160" i="2"/>
  <c r="AG156" i="2"/>
  <c r="AH155" i="2"/>
  <c r="AC157" i="5" l="1"/>
  <c r="AD156" i="5"/>
  <c r="AE156" i="5" s="1"/>
  <c r="AF156" i="5" s="1"/>
  <c r="D160" i="5"/>
  <c r="C161" i="5"/>
  <c r="J165" i="5"/>
  <c r="I166" i="5"/>
  <c r="BD157" i="5"/>
  <c r="BE156" i="5"/>
  <c r="BF156" i="5" s="1"/>
  <c r="BG156" i="5" s="1"/>
  <c r="F157" i="5"/>
  <c r="E158" i="5"/>
  <c r="AV158" i="5"/>
  <c r="AW157" i="5"/>
  <c r="AX157" i="5" s="1"/>
  <c r="AY157" i="5" s="1"/>
  <c r="AG158" i="5"/>
  <c r="AH157" i="5"/>
  <c r="AI157" i="5" s="1"/>
  <c r="AJ157" i="5" s="1"/>
  <c r="G157" i="5"/>
  <c r="H156" i="5"/>
  <c r="Y158" i="5"/>
  <c r="Z157" i="5"/>
  <c r="AA157" i="5" s="1"/>
  <c r="AB157" i="5" s="1"/>
  <c r="AK157" i="5"/>
  <c r="AL156" i="5"/>
  <c r="AM156" i="5" s="1"/>
  <c r="AN156" i="5" s="1"/>
  <c r="AR157" i="5"/>
  <c r="AS156" i="5"/>
  <c r="AT156" i="5" s="1"/>
  <c r="AU156" i="5" s="1"/>
  <c r="Q156" i="5"/>
  <c r="P157" i="5"/>
  <c r="AZ162" i="5"/>
  <c r="BA161" i="5"/>
  <c r="BB161" i="5" s="1"/>
  <c r="BC161" i="5" s="1"/>
  <c r="N160" i="5"/>
  <c r="O159" i="5"/>
  <c r="T165" i="5"/>
  <c r="U164" i="5"/>
  <c r="R157" i="5"/>
  <c r="S156" i="5"/>
  <c r="BG157" i="2"/>
  <c r="BH156" i="2"/>
  <c r="BI156" i="2" s="1"/>
  <c r="BJ156" i="2" s="1"/>
  <c r="BO157" i="2"/>
  <c r="BP156" i="2"/>
  <c r="BQ156" i="2" s="1"/>
  <c r="BR156" i="2" s="1"/>
  <c r="BK157" i="2"/>
  <c r="BL156" i="2"/>
  <c r="BM156" i="2" s="1"/>
  <c r="BN156" i="2" s="1"/>
  <c r="BS157" i="2"/>
  <c r="BT156" i="2"/>
  <c r="BU156" i="2" s="1"/>
  <c r="BV156" i="2" s="1"/>
  <c r="AV157" i="2"/>
  <c r="AW156" i="2"/>
  <c r="AX156" i="2" s="1"/>
  <c r="AY156" i="2" s="1"/>
  <c r="AR157" i="2"/>
  <c r="AS156" i="2"/>
  <c r="AT156" i="2" s="1"/>
  <c r="AU156" i="2" s="1"/>
  <c r="AZ157" i="2"/>
  <c r="BA156" i="2"/>
  <c r="BB156" i="2" s="1"/>
  <c r="BC156" i="2" s="1"/>
  <c r="AN157" i="2"/>
  <c r="AO156" i="2"/>
  <c r="AP156" i="2" s="1"/>
  <c r="AQ156" i="2" s="1"/>
  <c r="V157" i="2"/>
  <c r="W156" i="2"/>
  <c r="AG157" i="2"/>
  <c r="AH156" i="2"/>
  <c r="AE158" i="2"/>
  <c r="AF157" i="2"/>
  <c r="X162" i="2"/>
  <c r="Y161" i="2"/>
  <c r="AC157" i="2"/>
  <c r="AD156" i="2"/>
  <c r="AI157" i="2"/>
  <c r="AJ156" i="2"/>
  <c r="T198" i="2"/>
  <c r="U197" i="2"/>
  <c r="Q157" i="5" l="1"/>
  <c r="P158" i="5"/>
  <c r="G158" i="5"/>
  <c r="H157" i="5"/>
  <c r="T166" i="5"/>
  <c r="U165" i="5"/>
  <c r="AG159" i="5"/>
  <c r="AH158" i="5"/>
  <c r="AI158" i="5" s="1"/>
  <c r="AJ158" i="5" s="1"/>
  <c r="D161" i="5"/>
  <c r="C162" i="5"/>
  <c r="AK158" i="5"/>
  <c r="AL157" i="5"/>
  <c r="AM157" i="5" s="1"/>
  <c r="AN157" i="5" s="1"/>
  <c r="R158" i="5"/>
  <c r="S157" i="5"/>
  <c r="BD158" i="5"/>
  <c r="BE157" i="5"/>
  <c r="BF157" i="5" s="1"/>
  <c r="BG157" i="5" s="1"/>
  <c r="I167" i="5"/>
  <c r="J166" i="5"/>
  <c r="AR158" i="5"/>
  <c r="AS157" i="5"/>
  <c r="AT157" i="5" s="1"/>
  <c r="AU157" i="5" s="1"/>
  <c r="N161" i="5"/>
  <c r="O160" i="5"/>
  <c r="AV159" i="5"/>
  <c r="AW158" i="5"/>
  <c r="AX158" i="5" s="1"/>
  <c r="AY158" i="5" s="1"/>
  <c r="F158" i="5"/>
  <c r="E159" i="5"/>
  <c r="AZ163" i="5"/>
  <c r="BA162" i="5"/>
  <c r="BB162" i="5" s="1"/>
  <c r="BC162" i="5" s="1"/>
  <c r="Y159" i="5"/>
  <c r="Z158" i="5"/>
  <c r="AA158" i="5" s="1"/>
  <c r="AB158" i="5" s="1"/>
  <c r="AC158" i="5"/>
  <c r="AD157" i="5"/>
  <c r="AE157" i="5" s="1"/>
  <c r="AF157" i="5" s="1"/>
  <c r="BS158" i="2"/>
  <c r="BT157" i="2"/>
  <c r="BU157" i="2" s="1"/>
  <c r="BV157" i="2" s="1"/>
  <c r="BK158" i="2"/>
  <c r="BL157" i="2"/>
  <c r="BM157" i="2" s="1"/>
  <c r="BN157" i="2" s="1"/>
  <c r="BO158" i="2"/>
  <c r="BP157" i="2"/>
  <c r="BQ157" i="2" s="1"/>
  <c r="BR157" i="2" s="1"/>
  <c r="BG158" i="2"/>
  <c r="BH157" i="2"/>
  <c r="BI157" i="2" s="1"/>
  <c r="BJ157" i="2" s="1"/>
  <c r="AR158" i="2"/>
  <c r="AS157" i="2"/>
  <c r="AT157" i="2" s="1"/>
  <c r="AU157" i="2" s="1"/>
  <c r="AZ158" i="2"/>
  <c r="BA157" i="2"/>
  <c r="BB157" i="2" s="1"/>
  <c r="BC157" i="2" s="1"/>
  <c r="AV158" i="2"/>
  <c r="AW157" i="2"/>
  <c r="AX157" i="2" s="1"/>
  <c r="AY157" i="2" s="1"/>
  <c r="AN158" i="2"/>
  <c r="AO157" i="2"/>
  <c r="AP157" i="2" s="1"/>
  <c r="AQ157" i="2" s="1"/>
  <c r="X163" i="2"/>
  <c r="Y162" i="2"/>
  <c r="T199" i="2"/>
  <c r="U198" i="2"/>
  <c r="AE159" i="2"/>
  <c r="AF158" i="2"/>
  <c r="AI158" i="2"/>
  <c r="AJ157" i="2"/>
  <c r="AG158" i="2"/>
  <c r="AH157" i="2"/>
  <c r="AC158" i="2"/>
  <c r="AD157" i="2"/>
  <c r="V158" i="2"/>
  <c r="W157" i="2"/>
  <c r="AV160" i="5" l="1"/>
  <c r="AW159" i="5"/>
  <c r="AX159" i="5" s="1"/>
  <c r="AY159" i="5" s="1"/>
  <c r="AG160" i="5"/>
  <c r="AH159" i="5"/>
  <c r="AI159" i="5" s="1"/>
  <c r="AJ159" i="5" s="1"/>
  <c r="Y160" i="5"/>
  <c r="Z159" i="5"/>
  <c r="AA159" i="5" s="1"/>
  <c r="AB159" i="5" s="1"/>
  <c r="T167" i="5"/>
  <c r="U166" i="5"/>
  <c r="AK159" i="5"/>
  <c r="AL158" i="5"/>
  <c r="AM158" i="5" s="1"/>
  <c r="AN158" i="5" s="1"/>
  <c r="G159" i="5"/>
  <c r="H158" i="5"/>
  <c r="O161" i="5"/>
  <c r="N162" i="5"/>
  <c r="BA163" i="5"/>
  <c r="BB163" i="5" s="1"/>
  <c r="BC163" i="5" s="1"/>
  <c r="AZ164" i="5"/>
  <c r="F159" i="5"/>
  <c r="E160" i="5"/>
  <c r="C163" i="5"/>
  <c r="D162" i="5"/>
  <c r="Q158" i="5"/>
  <c r="P159" i="5"/>
  <c r="AC159" i="5"/>
  <c r="AD158" i="5"/>
  <c r="AE158" i="5" s="1"/>
  <c r="AF158" i="5" s="1"/>
  <c r="BD159" i="5"/>
  <c r="BE158" i="5"/>
  <c r="BF158" i="5" s="1"/>
  <c r="BG158" i="5" s="1"/>
  <c r="R159" i="5"/>
  <c r="S158" i="5"/>
  <c r="AR159" i="5"/>
  <c r="AS158" i="5"/>
  <c r="AT158" i="5" s="1"/>
  <c r="AU158" i="5" s="1"/>
  <c r="I168" i="5"/>
  <c r="J167" i="5"/>
  <c r="BO159" i="2"/>
  <c r="BP158" i="2"/>
  <c r="BQ158" i="2" s="1"/>
  <c r="BR158" i="2" s="1"/>
  <c r="BK159" i="2"/>
  <c r="BL158" i="2"/>
  <c r="BM158" i="2" s="1"/>
  <c r="BN158" i="2" s="1"/>
  <c r="BG159" i="2"/>
  <c r="BH158" i="2"/>
  <c r="BI158" i="2" s="1"/>
  <c r="BJ158" i="2" s="1"/>
  <c r="BS159" i="2"/>
  <c r="BT158" i="2"/>
  <c r="BU158" i="2" s="1"/>
  <c r="BV158" i="2" s="1"/>
  <c r="AV159" i="2"/>
  <c r="AW158" i="2"/>
  <c r="AX158" i="2" s="1"/>
  <c r="AY158" i="2" s="1"/>
  <c r="AZ159" i="2"/>
  <c r="BA158" i="2"/>
  <c r="BB158" i="2" s="1"/>
  <c r="BC158" i="2" s="1"/>
  <c r="AR159" i="2"/>
  <c r="AS158" i="2"/>
  <c r="AT158" i="2" s="1"/>
  <c r="AU158" i="2" s="1"/>
  <c r="AN159" i="2"/>
  <c r="AO158" i="2"/>
  <c r="AP158" i="2" s="1"/>
  <c r="AQ158" i="2" s="1"/>
  <c r="T200" i="2"/>
  <c r="U199" i="2"/>
  <c r="AI159" i="2"/>
  <c r="AJ158" i="2"/>
  <c r="AE160" i="2"/>
  <c r="AF159" i="2"/>
  <c r="AC159" i="2"/>
  <c r="AD158" i="2"/>
  <c r="AG159" i="2"/>
  <c r="AH158" i="2"/>
  <c r="V159" i="2"/>
  <c r="W158" i="2"/>
  <c r="X164" i="2"/>
  <c r="Y163" i="2"/>
  <c r="AZ165" i="5" l="1"/>
  <c r="BA164" i="5"/>
  <c r="BB164" i="5" s="1"/>
  <c r="BC164" i="5" s="1"/>
  <c r="AS159" i="5"/>
  <c r="AT159" i="5" s="1"/>
  <c r="AU159" i="5" s="1"/>
  <c r="AR160" i="5"/>
  <c r="Y161" i="5"/>
  <c r="Z160" i="5"/>
  <c r="AA160" i="5" s="1"/>
  <c r="AB160" i="5" s="1"/>
  <c r="C164" i="5"/>
  <c r="D163" i="5"/>
  <c r="G160" i="5"/>
  <c r="H159" i="5"/>
  <c r="AG161" i="5"/>
  <c r="AH160" i="5"/>
  <c r="AI160" i="5" s="1"/>
  <c r="AJ160" i="5" s="1"/>
  <c r="AC160" i="5"/>
  <c r="AD159" i="5"/>
  <c r="AE159" i="5" s="1"/>
  <c r="AF159" i="5" s="1"/>
  <c r="T168" i="5"/>
  <c r="U167" i="5"/>
  <c r="Q159" i="5"/>
  <c r="P160" i="5"/>
  <c r="N163" i="5"/>
  <c r="O162" i="5"/>
  <c r="F160" i="5"/>
  <c r="E161" i="5"/>
  <c r="I169" i="5"/>
  <c r="J168" i="5"/>
  <c r="R160" i="5"/>
  <c r="S159" i="5"/>
  <c r="BD160" i="5"/>
  <c r="BE159" i="5"/>
  <c r="BF159" i="5" s="1"/>
  <c r="BG159" i="5" s="1"/>
  <c r="AK160" i="5"/>
  <c r="AL159" i="5"/>
  <c r="AM159" i="5" s="1"/>
  <c r="AN159" i="5" s="1"/>
  <c r="AW160" i="5"/>
  <c r="AX160" i="5" s="1"/>
  <c r="AY160" i="5" s="1"/>
  <c r="AV161" i="5"/>
  <c r="BS160" i="2"/>
  <c r="BT159" i="2"/>
  <c r="BU159" i="2" s="1"/>
  <c r="BV159" i="2" s="1"/>
  <c r="BK160" i="2"/>
  <c r="BL159" i="2"/>
  <c r="BM159" i="2" s="1"/>
  <c r="BN159" i="2" s="1"/>
  <c r="BG160" i="2"/>
  <c r="BH159" i="2"/>
  <c r="BI159" i="2" s="1"/>
  <c r="BJ159" i="2" s="1"/>
  <c r="BO160" i="2"/>
  <c r="BP159" i="2"/>
  <c r="BQ159" i="2" s="1"/>
  <c r="BR159" i="2" s="1"/>
  <c r="AR160" i="2"/>
  <c r="AS159" i="2"/>
  <c r="AT159" i="2" s="1"/>
  <c r="AU159" i="2" s="1"/>
  <c r="AZ160" i="2"/>
  <c r="BA159" i="2"/>
  <c r="BB159" i="2" s="1"/>
  <c r="BC159" i="2" s="1"/>
  <c r="AV160" i="2"/>
  <c r="AW159" i="2"/>
  <c r="AX159" i="2" s="1"/>
  <c r="AY159" i="2" s="1"/>
  <c r="AN160" i="2"/>
  <c r="AO159" i="2"/>
  <c r="AP159" i="2" s="1"/>
  <c r="AQ159" i="2" s="1"/>
  <c r="AC160" i="2"/>
  <c r="AD159" i="2"/>
  <c r="X165" i="2"/>
  <c r="Y164" i="2"/>
  <c r="AE161" i="2"/>
  <c r="AF160" i="2"/>
  <c r="V160" i="2"/>
  <c r="W159" i="2"/>
  <c r="AI160" i="2"/>
  <c r="AJ159" i="2"/>
  <c r="AG160" i="2"/>
  <c r="AH159" i="2"/>
  <c r="T201" i="2"/>
  <c r="U200" i="2"/>
  <c r="C165" i="5" l="1"/>
  <c r="D164" i="5"/>
  <c r="AD160" i="5"/>
  <c r="AE160" i="5" s="1"/>
  <c r="AF160" i="5" s="1"/>
  <c r="AC161" i="5"/>
  <c r="AH161" i="5"/>
  <c r="AI161" i="5" s="1"/>
  <c r="AJ161" i="5" s="1"/>
  <c r="AG162" i="5"/>
  <c r="AW161" i="5"/>
  <c r="AX161" i="5" s="1"/>
  <c r="AY161" i="5" s="1"/>
  <c r="AV162" i="5"/>
  <c r="J169" i="5"/>
  <c r="I170" i="5"/>
  <c r="F161" i="5"/>
  <c r="E162" i="5"/>
  <c r="AL160" i="5"/>
  <c r="AM160" i="5" s="1"/>
  <c r="AN160" i="5" s="1"/>
  <c r="AK161" i="5"/>
  <c r="Y162" i="5"/>
  <c r="Z161" i="5"/>
  <c r="AA161" i="5" s="1"/>
  <c r="AB161" i="5" s="1"/>
  <c r="BE160" i="5"/>
  <c r="BF160" i="5" s="1"/>
  <c r="BG160" i="5" s="1"/>
  <c r="BD161" i="5"/>
  <c r="Q160" i="5"/>
  <c r="P161" i="5"/>
  <c r="T169" i="5"/>
  <c r="U168" i="5"/>
  <c r="AS160" i="5"/>
  <c r="AT160" i="5" s="1"/>
  <c r="AU160" i="5" s="1"/>
  <c r="AR161" i="5"/>
  <c r="O163" i="5"/>
  <c r="N164" i="5"/>
  <c r="R161" i="5"/>
  <c r="S160" i="5"/>
  <c r="H160" i="5"/>
  <c r="G161" i="5"/>
  <c r="AZ166" i="5"/>
  <c r="BA165" i="5"/>
  <c r="BB165" i="5" s="1"/>
  <c r="BC165" i="5" s="1"/>
  <c r="BK161" i="2"/>
  <c r="BL160" i="2"/>
  <c r="BM160" i="2" s="1"/>
  <c r="BN160" i="2" s="1"/>
  <c r="BO161" i="2"/>
  <c r="BP160" i="2"/>
  <c r="BQ160" i="2" s="1"/>
  <c r="BR160" i="2" s="1"/>
  <c r="BG161" i="2"/>
  <c r="BH160" i="2"/>
  <c r="BI160" i="2" s="1"/>
  <c r="BJ160" i="2" s="1"/>
  <c r="BS161" i="2"/>
  <c r="BT160" i="2"/>
  <c r="BU160" i="2" s="1"/>
  <c r="BV160" i="2" s="1"/>
  <c r="AV161" i="2"/>
  <c r="AW160" i="2"/>
  <c r="AX160" i="2" s="1"/>
  <c r="AY160" i="2" s="1"/>
  <c r="AZ161" i="2"/>
  <c r="BA160" i="2"/>
  <c r="BB160" i="2" s="1"/>
  <c r="BC160" i="2" s="1"/>
  <c r="AR161" i="2"/>
  <c r="AS160" i="2"/>
  <c r="AT160" i="2" s="1"/>
  <c r="AU160" i="2" s="1"/>
  <c r="AN161" i="2"/>
  <c r="AO160" i="2"/>
  <c r="AP160" i="2" s="1"/>
  <c r="AQ160" i="2" s="1"/>
  <c r="V161" i="2"/>
  <c r="W160" i="2"/>
  <c r="T202" i="2"/>
  <c r="U201" i="2"/>
  <c r="AE162" i="2"/>
  <c r="AF161" i="2"/>
  <c r="AG161" i="2"/>
  <c r="AH160" i="2"/>
  <c r="X166" i="2"/>
  <c r="Y165" i="2"/>
  <c r="AI161" i="2"/>
  <c r="AJ160" i="2"/>
  <c r="AC161" i="2"/>
  <c r="AD160" i="2"/>
  <c r="AS161" i="5" l="1"/>
  <c r="AT161" i="5" s="1"/>
  <c r="AU161" i="5" s="1"/>
  <c r="AR162" i="5"/>
  <c r="BA166" i="5"/>
  <c r="BB166" i="5" s="1"/>
  <c r="BC166" i="5" s="1"/>
  <c r="AZ167" i="5"/>
  <c r="AH162" i="5"/>
  <c r="AI162" i="5" s="1"/>
  <c r="AJ162" i="5" s="1"/>
  <c r="AG163" i="5"/>
  <c r="T170" i="5"/>
  <c r="U169" i="5"/>
  <c r="S161" i="5"/>
  <c r="R162" i="5"/>
  <c r="AL161" i="5"/>
  <c r="AM161" i="5" s="1"/>
  <c r="AN161" i="5" s="1"/>
  <c r="AK162" i="5"/>
  <c r="F162" i="5"/>
  <c r="E163" i="5"/>
  <c r="N165" i="5"/>
  <c r="O164" i="5"/>
  <c r="BE161" i="5"/>
  <c r="BF161" i="5" s="1"/>
  <c r="BG161" i="5" s="1"/>
  <c r="BD162" i="5"/>
  <c r="J170" i="5"/>
  <c r="I171" i="5"/>
  <c r="AW162" i="5"/>
  <c r="AX162" i="5" s="1"/>
  <c r="AY162" i="5" s="1"/>
  <c r="AV163" i="5"/>
  <c r="Y163" i="5"/>
  <c r="Z162" i="5"/>
  <c r="AA162" i="5" s="1"/>
  <c r="AB162" i="5" s="1"/>
  <c r="H161" i="5"/>
  <c r="G162" i="5"/>
  <c r="P162" i="5"/>
  <c r="Q161" i="5"/>
  <c r="AD161" i="5"/>
  <c r="AE161" i="5" s="1"/>
  <c r="AF161" i="5" s="1"/>
  <c r="AC162" i="5"/>
  <c r="C166" i="5"/>
  <c r="D165" i="5"/>
  <c r="BS162" i="2"/>
  <c r="BT161" i="2"/>
  <c r="BU161" i="2" s="1"/>
  <c r="BV161" i="2" s="1"/>
  <c r="BG162" i="2"/>
  <c r="BH161" i="2"/>
  <c r="BI161" i="2" s="1"/>
  <c r="BJ161" i="2" s="1"/>
  <c r="BO162" i="2"/>
  <c r="BP161" i="2"/>
  <c r="BQ161" i="2" s="1"/>
  <c r="BR161" i="2" s="1"/>
  <c r="BK162" i="2"/>
  <c r="BL161" i="2"/>
  <c r="BM161" i="2" s="1"/>
  <c r="BN161" i="2" s="1"/>
  <c r="AR162" i="2"/>
  <c r="AS161" i="2"/>
  <c r="AT161" i="2" s="1"/>
  <c r="AU161" i="2" s="1"/>
  <c r="AZ162" i="2"/>
  <c r="BA161" i="2"/>
  <c r="BB161" i="2" s="1"/>
  <c r="BC161" i="2" s="1"/>
  <c r="AV162" i="2"/>
  <c r="AW161" i="2"/>
  <c r="AX161" i="2" s="1"/>
  <c r="AY161" i="2" s="1"/>
  <c r="AN162" i="2"/>
  <c r="AO161" i="2"/>
  <c r="AP161" i="2" s="1"/>
  <c r="AQ161" i="2" s="1"/>
  <c r="AG162" i="2"/>
  <c r="AH161" i="2"/>
  <c r="AE163" i="2"/>
  <c r="AF162" i="2"/>
  <c r="AI162" i="2"/>
  <c r="AJ161" i="2"/>
  <c r="AC162" i="2"/>
  <c r="AD161" i="2"/>
  <c r="T203" i="2"/>
  <c r="U202" i="2"/>
  <c r="X167" i="2"/>
  <c r="Y166" i="2"/>
  <c r="V162" i="2"/>
  <c r="W161" i="2"/>
  <c r="T171" i="5" l="1"/>
  <c r="U170" i="5"/>
  <c r="E164" i="5"/>
  <c r="F163" i="5"/>
  <c r="I172" i="5"/>
  <c r="J171" i="5"/>
  <c r="Y164" i="5"/>
  <c r="Z163" i="5"/>
  <c r="AA163" i="5" s="1"/>
  <c r="AB163" i="5" s="1"/>
  <c r="AD162" i="5"/>
  <c r="AE162" i="5" s="1"/>
  <c r="AF162" i="5" s="1"/>
  <c r="AC163" i="5"/>
  <c r="AG164" i="5"/>
  <c r="AH163" i="5"/>
  <c r="AI163" i="5" s="1"/>
  <c r="AJ163" i="5" s="1"/>
  <c r="AZ168" i="5"/>
  <c r="BA167" i="5"/>
  <c r="BB167" i="5" s="1"/>
  <c r="BC167" i="5" s="1"/>
  <c r="H162" i="5"/>
  <c r="G163" i="5"/>
  <c r="BE162" i="5"/>
  <c r="BF162" i="5" s="1"/>
  <c r="BG162" i="5" s="1"/>
  <c r="BD163" i="5"/>
  <c r="S162" i="5"/>
  <c r="R163" i="5"/>
  <c r="AR163" i="5"/>
  <c r="AS162" i="5"/>
  <c r="AT162" i="5" s="1"/>
  <c r="AU162" i="5" s="1"/>
  <c r="C167" i="5"/>
  <c r="D166" i="5"/>
  <c r="N166" i="5"/>
  <c r="O165" i="5"/>
  <c r="AW163" i="5"/>
  <c r="AX163" i="5" s="1"/>
  <c r="AY163" i="5" s="1"/>
  <c r="AV164" i="5"/>
  <c r="AL162" i="5"/>
  <c r="AM162" i="5" s="1"/>
  <c r="AN162" i="5" s="1"/>
  <c r="AK163" i="5"/>
  <c r="P163" i="5"/>
  <c r="Q162" i="5"/>
  <c r="BO163" i="2"/>
  <c r="BP162" i="2"/>
  <c r="BQ162" i="2" s="1"/>
  <c r="BR162" i="2" s="1"/>
  <c r="BG163" i="2"/>
  <c r="BH162" i="2"/>
  <c r="BI162" i="2" s="1"/>
  <c r="BJ162" i="2" s="1"/>
  <c r="BK163" i="2"/>
  <c r="BL162" i="2"/>
  <c r="BM162" i="2" s="1"/>
  <c r="BN162" i="2" s="1"/>
  <c r="BS163" i="2"/>
  <c r="BT162" i="2"/>
  <c r="BU162" i="2" s="1"/>
  <c r="BV162" i="2" s="1"/>
  <c r="AV163" i="2"/>
  <c r="AW162" i="2"/>
  <c r="AX162" i="2" s="1"/>
  <c r="AY162" i="2" s="1"/>
  <c r="AZ163" i="2"/>
  <c r="BA162" i="2"/>
  <c r="BB162" i="2" s="1"/>
  <c r="BC162" i="2" s="1"/>
  <c r="AR163" i="2"/>
  <c r="AS162" i="2"/>
  <c r="AT162" i="2" s="1"/>
  <c r="AU162" i="2" s="1"/>
  <c r="AN163" i="2"/>
  <c r="AO162" i="2"/>
  <c r="AP162" i="2" s="1"/>
  <c r="AQ162" i="2" s="1"/>
  <c r="AC163" i="2"/>
  <c r="AD162" i="2"/>
  <c r="V163" i="2"/>
  <c r="W162" i="2"/>
  <c r="AI163" i="2"/>
  <c r="AJ162" i="2"/>
  <c r="X168" i="2"/>
  <c r="Y167" i="2"/>
  <c r="AE164" i="2"/>
  <c r="AF163" i="2"/>
  <c r="T204" i="2"/>
  <c r="U203" i="2"/>
  <c r="AG163" i="2"/>
  <c r="AH162" i="2"/>
  <c r="H163" i="5" l="1"/>
  <c r="G164" i="5"/>
  <c r="C168" i="5"/>
  <c r="D167" i="5"/>
  <c r="AZ169" i="5"/>
  <c r="BA168" i="5"/>
  <c r="BB168" i="5" s="1"/>
  <c r="BC168" i="5" s="1"/>
  <c r="AW164" i="5"/>
  <c r="AX164" i="5" s="1"/>
  <c r="AY164" i="5" s="1"/>
  <c r="AV165" i="5"/>
  <c r="AG165" i="5"/>
  <c r="AH164" i="5"/>
  <c r="AI164" i="5" s="1"/>
  <c r="AJ164" i="5" s="1"/>
  <c r="F164" i="5"/>
  <c r="E165" i="5"/>
  <c r="AR164" i="5"/>
  <c r="AS163" i="5"/>
  <c r="AT163" i="5" s="1"/>
  <c r="AU163" i="5" s="1"/>
  <c r="BE163" i="5"/>
  <c r="BF163" i="5" s="1"/>
  <c r="BG163" i="5" s="1"/>
  <c r="BD164" i="5"/>
  <c r="AD163" i="5"/>
  <c r="AE163" i="5" s="1"/>
  <c r="AF163" i="5" s="1"/>
  <c r="AC164" i="5"/>
  <c r="P164" i="5"/>
  <c r="Q163" i="5"/>
  <c r="Y165" i="5"/>
  <c r="Z164" i="5"/>
  <c r="AA164" i="5" s="1"/>
  <c r="AB164" i="5" s="1"/>
  <c r="AL163" i="5"/>
  <c r="AM163" i="5" s="1"/>
  <c r="AN163" i="5" s="1"/>
  <c r="AK164" i="5"/>
  <c r="J172" i="5"/>
  <c r="I173" i="5"/>
  <c r="S163" i="5"/>
  <c r="R164" i="5"/>
  <c r="O166" i="5"/>
  <c r="N167" i="5"/>
  <c r="U171" i="5"/>
  <c r="T172" i="5"/>
  <c r="BG164" i="2"/>
  <c r="BH163" i="2"/>
  <c r="BI163" i="2" s="1"/>
  <c r="BJ163" i="2" s="1"/>
  <c r="BS164" i="2"/>
  <c r="BT163" i="2"/>
  <c r="BU163" i="2" s="1"/>
  <c r="BV163" i="2" s="1"/>
  <c r="BK164" i="2"/>
  <c r="BL163" i="2"/>
  <c r="BM163" i="2" s="1"/>
  <c r="BN163" i="2" s="1"/>
  <c r="BO164" i="2"/>
  <c r="BP163" i="2"/>
  <c r="BQ163" i="2" s="1"/>
  <c r="BR163" i="2" s="1"/>
  <c r="AZ164" i="2"/>
  <c r="BA163" i="2"/>
  <c r="BB163" i="2" s="1"/>
  <c r="BC163" i="2" s="1"/>
  <c r="AR164" i="2"/>
  <c r="AS163" i="2"/>
  <c r="AT163" i="2" s="1"/>
  <c r="AU163" i="2" s="1"/>
  <c r="AV164" i="2"/>
  <c r="AW163" i="2"/>
  <c r="AX163" i="2" s="1"/>
  <c r="AY163" i="2" s="1"/>
  <c r="AN164" i="2"/>
  <c r="AO163" i="2"/>
  <c r="AP163" i="2" s="1"/>
  <c r="AQ163" i="2" s="1"/>
  <c r="AI164" i="2"/>
  <c r="AJ163" i="2"/>
  <c r="T205" i="2"/>
  <c r="U204" i="2"/>
  <c r="X169" i="2"/>
  <c r="Y168" i="2"/>
  <c r="AG164" i="2"/>
  <c r="AH163" i="2"/>
  <c r="V164" i="2"/>
  <c r="W163" i="2"/>
  <c r="AE165" i="2"/>
  <c r="AF164" i="2"/>
  <c r="AC164" i="2"/>
  <c r="AD163" i="2"/>
  <c r="U172" i="5" l="1"/>
  <c r="T173" i="5"/>
  <c r="BD165" i="5"/>
  <c r="BE164" i="5"/>
  <c r="BF164" i="5" s="1"/>
  <c r="BG164" i="5" s="1"/>
  <c r="AR165" i="5"/>
  <c r="AS164" i="5"/>
  <c r="AT164" i="5" s="1"/>
  <c r="AU164" i="5" s="1"/>
  <c r="S164" i="5"/>
  <c r="R165" i="5"/>
  <c r="F165" i="5"/>
  <c r="E166" i="5"/>
  <c r="I174" i="5"/>
  <c r="J173" i="5"/>
  <c r="AD164" i="5"/>
  <c r="AE164" i="5" s="1"/>
  <c r="AF164" i="5" s="1"/>
  <c r="AC165" i="5"/>
  <c r="AL164" i="5"/>
  <c r="AM164" i="5" s="1"/>
  <c r="AN164" i="5" s="1"/>
  <c r="AK165" i="5"/>
  <c r="AV166" i="5"/>
  <c r="AW165" i="5"/>
  <c r="AX165" i="5" s="1"/>
  <c r="AY165" i="5" s="1"/>
  <c r="N168" i="5"/>
  <c r="O167" i="5"/>
  <c r="Y166" i="5"/>
  <c r="Z165" i="5"/>
  <c r="AA165" i="5" s="1"/>
  <c r="AB165" i="5" s="1"/>
  <c r="AZ170" i="5"/>
  <c r="BA169" i="5"/>
  <c r="BB169" i="5" s="1"/>
  <c r="BC169" i="5" s="1"/>
  <c r="P165" i="5"/>
  <c r="Q164" i="5"/>
  <c r="D168" i="5"/>
  <c r="C169" i="5"/>
  <c r="H164" i="5"/>
  <c r="G165" i="5"/>
  <c r="AH165" i="5"/>
  <c r="AI165" i="5" s="1"/>
  <c r="AJ165" i="5" s="1"/>
  <c r="AG166" i="5"/>
  <c r="BO165" i="2"/>
  <c r="BP164" i="2"/>
  <c r="BQ164" i="2" s="1"/>
  <c r="BR164" i="2" s="1"/>
  <c r="BK165" i="2"/>
  <c r="BL164" i="2"/>
  <c r="BM164" i="2" s="1"/>
  <c r="BN164" i="2" s="1"/>
  <c r="BS165" i="2"/>
  <c r="BT164" i="2"/>
  <c r="BU164" i="2" s="1"/>
  <c r="BV164" i="2" s="1"/>
  <c r="BG165" i="2"/>
  <c r="BH164" i="2"/>
  <c r="BI164" i="2" s="1"/>
  <c r="BJ164" i="2" s="1"/>
  <c r="AV165" i="2"/>
  <c r="AW164" i="2"/>
  <c r="AX164" i="2" s="1"/>
  <c r="AY164" i="2" s="1"/>
  <c r="AR165" i="2"/>
  <c r="AS164" i="2"/>
  <c r="AT164" i="2" s="1"/>
  <c r="AU164" i="2" s="1"/>
  <c r="AZ165" i="2"/>
  <c r="BA164" i="2"/>
  <c r="BB164" i="2" s="1"/>
  <c r="BC164" i="2" s="1"/>
  <c r="AN165" i="2"/>
  <c r="AO164" i="2"/>
  <c r="AP164" i="2" s="1"/>
  <c r="AQ164" i="2" s="1"/>
  <c r="AG165" i="2"/>
  <c r="AH164" i="2"/>
  <c r="AC165" i="2"/>
  <c r="AD164" i="2"/>
  <c r="X170" i="2"/>
  <c r="Y169" i="2"/>
  <c r="AE166" i="2"/>
  <c r="AF165" i="2"/>
  <c r="T206" i="2"/>
  <c r="U205" i="2"/>
  <c r="V165" i="2"/>
  <c r="W164" i="2"/>
  <c r="AI165" i="2"/>
  <c r="AJ164" i="2"/>
  <c r="AL165" i="5" l="1"/>
  <c r="AM165" i="5" s="1"/>
  <c r="AN165" i="5" s="1"/>
  <c r="AK166" i="5"/>
  <c r="Y167" i="5"/>
  <c r="Z166" i="5"/>
  <c r="AA166" i="5" s="1"/>
  <c r="AB166" i="5" s="1"/>
  <c r="O168" i="5"/>
  <c r="N169" i="5"/>
  <c r="BE165" i="5"/>
  <c r="BF165" i="5" s="1"/>
  <c r="BG165" i="5" s="1"/>
  <c r="BD166" i="5"/>
  <c r="AR166" i="5"/>
  <c r="AS165" i="5"/>
  <c r="AT165" i="5" s="1"/>
  <c r="AU165" i="5" s="1"/>
  <c r="F166" i="5"/>
  <c r="E167" i="5"/>
  <c r="U173" i="5"/>
  <c r="T174" i="5"/>
  <c r="AH166" i="5"/>
  <c r="AI166" i="5" s="1"/>
  <c r="AJ166" i="5" s="1"/>
  <c r="AG167" i="5"/>
  <c r="R166" i="5"/>
  <c r="S165" i="5"/>
  <c r="BA170" i="5"/>
  <c r="BB170" i="5" s="1"/>
  <c r="BC170" i="5" s="1"/>
  <c r="AZ171" i="5"/>
  <c r="G166" i="5"/>
  <c r="H165" i="5"/>
  <c r="AC166" i="5"/>
  <c r="AD165" i="5"/>
  <c r="AE165" i="5" s="1"/>
  <c r="AF165" i="5" s="1"/>
  <c r="C170" i="5"/>
  <c r="D169" i="5"/>
  <c r="J174" i="5"/>
  <c r="I175" i="5"/>
  <c r="Q165" i="5"/>
  <c r="P166" i="5"/>
  <c r="AW166" i="5"/>
  <c r="AX166" i="5" s="1"/>
  <c r="AY166" i="5" s="1"/>
  <c r="AV167" i="5"/>
  <c r="BG166" i="2"/>
  <c r="BH165" i="2"/>
  <c r="BI165" i="2" s="1"/>
  <c r="BJ165" i="2" s="1"/>
  <c r="BS166" i="2"/>
  <c r="BT165" i="2"/>
  <c r="BU165" i="2" s="1"/>
  <c r="BV165" i="2" s="1"/>
  <c r="BK166" i="2"/>
  <c r="BL165" i="2"/>
  <c r="BM165" i="2" s="1"/>
  <c r="BN165" i="2" s="1"/>
  <c r="BO166" i="2"/>
  <c r="BP165" i="2"/>
  <c r="BQ165" i="2" s="1"/>
  <c r="BR165" i="2" s="1"/>
  <c r="AR166" i="2"/>
  <c r="AS165" i="2"/>
  <c r="AT165" i="2" s="1"/>
  <c r="AU165" i="2" s="1"/>
  <c r="AZ166" i="2"/>
  <c r="BA165" i="2"/>
  <c r="BB165" i="2" s="1"/>
  <c r="BC165" i="2" s="1"/>
  <c r="AV166" i="2"/>
  <c r="AW165" i="2"/>
  <c r="AX165" i="2" s="1"/>
  <c r="AY165" i="2" s="1"/>
  <c r="AN166" i="2"/>
  <c r="AO165" i="2"/>
  <c r="AP165" i="2" s="1"/>
  <c r="AQ165" i="2" s="1"/>
  <c r="AE167" i="2"/>
  <c r="AF166" i="2"/>
  <c r="X171" i="2"/>
  <c r="Y170" i="2"/>
  <c r="AI166" i="2"/>
  <c r="AJ165" i="2"/>
  <c r="V166" i="2"/>
  <c r="W165" i="2"/>
  <c r="AC166" i="2"/>
  <c r="AD165" i="2"/>
  <c r="T207" i="2"/>
  <c r="U206" i="2"/>
  <c r="AG166" i="2"/>
  <c r="AH165" i="2"/>
  <c r="AG168" i="5" l="1"/>
  <c r="AH167" i="5"/>
  <c r="AI167" i="5" s="1"/>
  <c r="AJ167" i="5" s="1"/>
  <c r="BD167" i="5"/>
  <c r="BE166" i="5"/>
  <c r="BF166" i="5" s="1"/>
  <c r="BG166" i="5" s="1"/>
  <c r="AC167" i="5"/>
  <c r="AD166" i="5"/>
  <c r="AE166" i="5" s="1"/>
  <c r="AF166" i="5" s="1"/>
  <c r="Q166" i="5"/>
  <c r="P167" i="5"/>
  <c r="N170" i="5"/>
  <c r="O169" i="5"/>
  <c r="H166" i="5"/>
  <c r="G167" i="5"/>
  <c r="I176" i="5"/>
  <c r="J175" i="5"/>
  <c r="Y168" i="5"/>
  <c r="Z167" i="5"/>
  <c r="AA167" i="5" s="1"/>
  <c r="AB167" i="5" s="1"/>
  <c r="AV168" i="5"/>
  <c r="AW167" i="5"/>
  <c r="AX167" i="5" s="1"/>
  <c r="AY167" i="5" s="1"/>
  <c r="BA171" i="5"/>
  <c r="BB171" i="5" s="1"/>
  <c r="BC171" i="5" s="1"/>
  <c r="AZ172" i="5"/>
  <c r="F167" i="5"/>
  <c r="E168" i="5"/>
  <c r="AK167" i="5"/>
  <c r="AL166" i="5"/>
  <c r="AM166" i="5" s="1"/>
  <c r="AN166" i="5" s="1"/>
  <c r="U174" i="5"/>
  <c r="T175" i="5"/>
  <c r="C171" i="5"/>
  <c r="D170" i="5"/>
  <c r="R167" i="5"/>
  <c r="S166" i="5"/>
  <c r="AR167" i="5"/>
  <c r="AS166" i="5"/>
  <c r="AT166" i="5" s="1"/>
  <c r="AU166" i="5" s="1"/>
  <c r="BO167" i="2"/>
  <c r="BP166" i="2"/>
  <c r="BQ166" i="2" s="1"/>
  <c r="BR166" i="2" s="1"/>
  <c r="BK167" i="2"/>
  <c r="BL166" i="2"/>
  <c r="BM166" i="2" s="1"/>
  <c r="BN166" i="2" s="1"/>
  <c r="BS167" i="2"/>
  <c r="BT166" i="2"/>
  <c r="BU166" i="2" s="1"/>
  <c r="BV166" i="2" s="1"/>
  <c r="BG167" i="2"/>
  <c r="BH166" i="2"/>
  <c r="BI166" i="2" s="1"/>
  <c r="BJ166" i="2" s="1"/>
  <c r="AV167" i="2"/>
  <c r="AW166" i="2"/>
  <c r="AX166" i="2" s="1"/>
  <c r="AY166" i="2" s="1"/>
  <c r="AZ167" i="2"/>
  <c r="BA166" i="2"/>
  <c r="BB166" i="2" s="1"/>
  <c r="BC166" i="2" s="1"/>
  <c r="AR167" i="2"/>
  <c r="AS166" i="2"/>
  <c r="AT166" i="2" s="1"/>
  <c r="AU166" i="2" s="1"/>
  <c r="AN167" i="2"/>
  <c r="AO166" i="2"/>
  <c r="AP166" i="2" s="1"/>
  <c r="AQ166" i="2" s="1"/>
  <c r="V167" i="2"/>
  <c r="W166" i="2"/>
  <c r="AG167" i="2"/>
  <c r="AH166" i="2"/>
  <c r="AI167" i="2"/>
  <c r="AJ166" i="2"/>
  <c r="T208" i="2"/>
  <c r="U207" i="2"/>
  <c r="X172" i="2"/>
  <c r="Y171" i="2"/>
  <c r="AC167" i="2"/>
  <c r="AD166" i="2"/>
  <c r="AE168" i="2"/>
  <c r="AF167" i="2"/>
  <c r="Q167" i="5" l="1"/>
  <c r="P168" i="5"/>
  <c r="AK168" i="5"/>
  <c r="AL167" i="5"/>
  <c r="AM167" i="5" s="1"/>
  <c r="AN167" i="5" s="1"/>
  <c r="F168" i="5"/>
  <c r="E169" i="5"/>
  <c r="R168" i="5"/>
  <c r="S167" i="5"/>
  <c r="J176" i="5"/>
  <c r="I177" i="5"/>
  <c r="BA172" i="5"/>
  <c r="BB172" i="5" s="1"/>
  <c r="BC172" i="5" s="1"/>
  <c r="AZ173" i="5"/>
  <c r="D171" i="5"/>
  <c r="C172" i="5"/>
  <c r="BD168" i="5"/>
  <c r="BE167" i="5"/>
  <c r="BF167" i="5" s="1"/>
  <c r="BG167" i="5" s="1"/>
  <c r="AD167" i="5"/>
  <c r="AE167" i="5" s="1"/>
  <c r="AF167" i="5" s="1"/>
  <c r="AC168" i="5"/>
  <c r="U175" i="5"/>
  <c r="T176" i="5"/>
  <c r="AS167" i="5"/>
  <c r="AT167" i="5" s="1"/>
  <c r="AU167" i="5" s="1"/>
  <c r="AR168" i="5"/>
  <c r="Y169" i="5"/>
  <c r="Z168" i="5"/>
  <c r="AA168" i="5" s="1"/>
  <c r="AB168" i="5" s="1"/>
  <c r="H167" i="5"/>
  <c r="G168" i="5"/>
  <c r="AW168" i="5"/>
  <c r="AX168" i="5" s="1"/>
  <c r="AY168" i="5" s="1"/>
  <c r="AV169" i="5"/>
  <c r="N171" i="5"/>
  <c r="O170" i="5"/>
  <c r="AG169" i="5"/>
  <c r="AH168" i="5"/>
  <c r="AI168" i="5" s="1"/>
  <c r="AJ168" i="5" s="1"/>
  <c r="BG168" i="2"/>
  <c r="BH167" i="2"/>
  <c r="BI167" i="2" s="1"/>
  <c r="BJ167" i="2" s="1"/>
  <c r="BS168" i="2"/>
  <c r="BT167" i="2"/>
  <c r="BU167" i="2" s="1"/>
  <c r="BV167" i="2" s="1"/>
  <c r="BK168" i="2"/>
  <c r="BL167" i="2"/>
  <c r="BM167" i="2" s="1"/>
  <c r="BN167" i="2" s="1"/>
  <c r="BO168" i="2"/>
  <c r="BP167" i="2"/>
  <c r="BQ167" i="2" s="1"/>
  <c r="BR167" i="2" s="1"/>
  <c r="AR168" i="2"/>
  <c r="AS167" i="2"/>
  <c r="AT167" i="2" s="1"/>
  <c r="AU167" i="2" s="1"/>
  <c r="AZ168" i="2"/>
  <c r="BA167" i="2"/>
  <c r="BB167" i="2" s="1"/>
  <c r="BC167" i="2" s="1"/>
  <c r="AV168" i="2"/>
  <c r="AW167" i="2"/>
  <c r="AX167" i="2" s="1"/>
  <c r="AY167" i="2" s="1"/>
  <c r="AN168" i="2"/>
  <c r="AO167" i="2"/>
  <c r="AP167" i="2" s="1"/>
  <c r="AQ167" i="2" s="1"/>
  <c r="T209" i="2"/>
  <c r="U208" i="2"/>
  <c r="AE169" i="2"/>
  <c r="AF168" i="2"/>
  <c r="AI168" i="2"/>
  <c r="AJ167" i="2"/>
  <c r="AC168" i="2"/>
  <c r="AD167" i="2"/>
  <c r="AG168" i="2"/>
  <c r="AH167" i="2"/>
  <c r="X173" i="2"/>
  <c r="Y172" i="2"/>
  <c r="V168" i="2"/>
  <c r="W167" i="2"/>
  <c r="AH169" i="5" l="1"/>
  <c r="AI169" i="5" s="1"/>
  <c r="AJ169" i="5" s="1"/>
  <c r="AG170" i="5"/>
  <c r="R169" i="5"/>
  <c r="S168" i="5"/>
  <c r="AR169" i="5"/>
  <c r="AS168" i="5"/>
  <c r="AT168" i="5" s="1"/>
  <c r="AU168" i="5" s="1"/>
  <c r="BA173" i="5"/>
  <c r="BB173" i="5" s="1"/>
  <c r="BC173" i="5" s="1"/>
  <c r="AZ174" i="5"/>
  <c r="AK169" i="5"/>
  <c r="AL168" i="5"/>
  <c r="AM168" i="5" s="1"/>
  <c r="AN168" i="5" s="1"/>
  <c r="BD169" i="5"/>
  <c r="BE168" i="5"/>
  <c r="BF168" i="5" s="1"/>
  <c r="BG168" i="5" s="1"/>
  <c r="C173" i="5"/>
  <c r="D172" i="5"/>
  <c r="T177" i="5"/>
  <c r="U176" i="5"/>
  <c r="G169" i="5"/>
  <c r="H168" i="5"/>
  <c r="AC169" i="5"/>
  <c r="AD168" i="5"/>
  <c r="AE168" i="5" s="1"/>
  <c r="AF168" i="5" s="1"/>
  <c r="I178" i="5"/>
  <c r="J177" i="5"/>
  <c r="Q168" i="5"/>
  <c r="P169" i="5"/>
  <c r="Y170" i="5"/>
  <c r="Z169" i="5"/>
  <c r="AA169" i="5" s="1"/>
  <c r="AB169" i="5" s="1"/>
  <c r="F169" i="5"/>
  <c r="E170" i="5"/>
  <c r="O171" i="5"/>
  <c r="N172" i="5"/>
  <c r="AV170" i="5"/>
  <c r="AW169" i="5"/>
  <c r="AX169" i="5" s="1"/>
  <c r="AY169" i="5" s="1"/>
  <c r="BO169" i="2"/>
  <c r="BP168" i="2"/>
  <c r="BQ168" i="2" s="1"/>
  <c r="BR168" i="2" s="1"/>
  <c r="BK169" i="2"/>
  <c r="BL168" i="2"/>
  <c r="BM168" i="2" s="1"/>
  <c r="BN168" i="2" s="1"/>
  <c r="BS169" i="2"/>
  <c r="BT168" i="2"/>
  <c r="BU168" i="2" s="1"/>
  <c r="BV168" i="2" s="1"/>
  <c r="BG169" i="2"/>
  <c r="BH168" i="2"/>
  <c r="BI168" i="2" s="1"/>
  <c r="BJ168" i="2" s="1"/>
  <c r="AV169" i="2"/>
  <c r="AW168" i="2"/>
  <c r="AX168" i="2" s="1"/>
  <c r="AY168" i="2" s="1"/>
  <c r="AZ169" i="2"/>
  <c r="BA168" i="2"/>
  <c r="BB168" i="2" s="1"/>
  <c r="BC168" i="2" s="1"/>
  <c r="AR169" i="2"/>
  <c r="AS168" i="2"/>
  <c r="AT168" i="2" s="1"/>
  <c r="AU168" i="2" s="1"/>
  <c r="AN169" i="2"/>
  <c r="AO168" i="2"/>
  <c r="AP168" i="2" s="1"/>
  <c r="AQ168" i="2" s="1"/>
  <c r="V169" i="2"/>
  <c r="W168" i="2"/>
  <c r="AC169" i="2"/>
  <c r="AD168" i="2"/>
  <c r="AI169" i="2"/>
  <c r="AJ168" i="2"/>
  <c r="X174" i="2"/>
  <c r="Y173" i="2"/>
  <c r="AE170" i="2"/>
  <c r="AF169" i="2"/>
  <c r="AG169" i="2"/>
  <c r="AH168" i="2"/>
  <c r="T210" i="2"/>
  <c r="U209" i="2"/>
  <c r="N173" i="5" l="1"/>
  <c r="O172" i="5"/>
  <c r="D173" i="5"/>
  <c r="C174" i="5"/>
  <c r="AC170" i="5"/>
  <c r="AD169" i="5"/>
  <c r="AE169" i="5" s="1"/>
  <c r="AF169" i="5" s="1"/>
  <c r="BD170" i="5"/>
  <c r="BE169" i="5"/>
  <c r="BF169" i="5" s="1"/>
  <c r="BG169" i="5" s="1"/>
  <c r="R170" i="5"/>
  <c r="S169" i="5"/>
  <c r="BA174" i="5"/>
  <c r="BB174" i="5" s="1"/>
  <c r="BC174" i="5" s="1"/>
  <c r="AZ175" i="5"/>
  <c r="AR170" i="5"/>
  <c r="AS169" i="5"/>
  <c r="AT169" i="5" s="1"/>
  <c r="AU169" i="5" s="1"/>
  <c r="F170" i="5"/>
  <c r="E171" i="5"/>
  <c r="AG171" i="5"/>
  <c r="AH170" i="5"/>
  <c r="AI170" i="5" s="1"/>
  <c r="AJ170" i="5" s="1"/>
  <c r="Q169" i="5"/>
  <c r="P170" i="5"/>
  <c r="AW170" i="5"/>
  <c r="AX170" i="5" s="1"/>
  <c r="AY170" i="5" s="1"/>
  <c r="AV171" i="5"/>
  <c r="U177" i="5"/>
  <c r="T178" i="5"/>
  <c r="I179" i="5"/>
  <c r="J178" i="5"/>
  <c r="Y171" i="5"/>
  <c r="Z170" i="5"/>
  <c r="AA170" i="5" s="1"/>
  <c r="AB170" i="5" s="1"/>
  <c r="G170" i="5"/>
  <c r="H169" i="5"/>
  <c r="AK170" i="5"/>
  <c r="AL169" i="5"/>
  <c r="AM169" i="5" s="1"/>
  <c r="AN169" i="5" s="1"/>
  <c r="BG170" i="2"/>
  <c r="BH169" i="2"/>
  <c r="BI169" i="2" s="1"/>
  <c r="BJ169" i="2" s="1"/>
  <c r="BS170" i="2"/>
  <c r="BT169" i="2"/>
  <c r="BU169" i="2" s="1"/>
  <c r="BV169" i="2" s="1"/>
  <c r="BK170" i="2"/>
  <c r="BL169" i="2"/>
  <c r="BM169" i="2" s="1"/>
  <c r="BN169" i="2" s="1"/>
  <c r="BO170" i="2"/>
  <c r="BP169" i="2"/>
  <c r="BQ169" i="2" s="1"/>
  <c r="BR169" i="2" s="1"/>
  <c r="AR170" i="2"/>
  <c r="AS169" i="2"/>
  <c r="AT169" i="2" s="1"/>
  <c r="AU169" i="2" s="1"/>
  <c r="AZ170" i="2"/>
  <c r="BA169" i="2"/>
  <c r="BB169" i="2" s="1"/>
  <c r="BC169" i="2" s="1"/>
  <c r="AV170" i="2"/>
  <c r="AW169" i="2"/>
  <c r="AX169" i="2" s="1"/>
  <c r="AY169" i="2" s="1"/>
  <c r="AN170" i="2"/>
  <c r="AO169" i="2"/>
  <c r="AP169" i="2" s="1"/>
  <c r="AQ169" i="2" s="1"/>
  <c r="T211" i="2"/>
  <c r="U210" i="2"/>
  <c r="AG170" i="2"/>
  <c r="AH169" i="2"/>
  <c r="AI170" i="2"/>
  <c r="AJ169" i="2"/>
  <c r="X175" i="2"/>
  <c r="Y174" i="2"/>
  <c r="AC170" i="2"/>
  <c r="AD169" i="2"/>
  <c r="AE171" i="2"/>
  <c r="AF170" i="2"/>
  <c r="V170" i="2"/>
  <c r="W169" i="2"/>
  <c r="AR171" i="5" l="1"/>
  <c r="AS170" i="5"/>
  <c r="AT170" i="5" s="1"/>
  <c r="AU170" i="5" s="1"/>
  <c r="Q170" i="5"/>
  <c r="P171" i="5"/>
  <c r="U178" i="5"/>
  <c r="T179" i="5"/>
  <c r="F171" i="5"/>
  <c r="E172" i="5"/>
  <c r="AL170" i="5"/>
  <c r="AM170" i="5" s="1"/>
  <c r="AN170" i="5" s="1"/>
  <c r="AK171" i="5"/>
  <c r="AW171" i="5"/>
  <c r="AX171" i="5" s="1"/>
  <c r="AY171" i="5" s="1"/>
  <c r="AV172" i="5"/>
  <c r="AD170" i="5"/>
  <c r="AE170" i="5" s="1"/>
  <c r="AF170" i="5" s="1"/>
  <c r="AC171" i="5"/>
  <c r="BA175" i="5"/>
  <c r="BB175" i="5" s="1"/>
  <c r="BC175" i="5" s="1"/>
  <c r="AZ176" i="5"/>
  <c r="Y172" i="5"/>
  <c r="Z171" i="5"/>
  <c r="AA171" i="5" s="1"/>
  <c r="AB171" i="5" s="1"/>
  <c r="BD171" i="5"/>
  <c r="BE170" i="5"/>
  <c r="BF170" i="5" s="1"/>
  <c r="BG170" i="5" s="1"/>
  <c r="H170" i="5"/>
  <c r="G171" i="5"/>
  <c r="C175" i="5"/>
  <c r="D174" i="5"/>
  <c r="J179" i="5"/>
  <c r="I180" i="5"/>
  <c r="AH171" i="5"/>
  <c r="AI171" i="5" s="1"/>
  <c r="AJ171" i="5" s="1"/>
  <c r="AG172" i="5"/>
  <c r="R171" i="5"/>
  <c r="S170" i="5"/>
  <c r="O173" i="5"/>
  <c r="N174" i="5"/>
  <c r="BO171" i="2"/>
  <c r="BP170" i="2"/>
  <c r="BQ170" i="2" s="1"/>
  <c r="BR170" i="2" s="1"/>
  <c r="BK171" i="2"/>
  <c r="BL170" i="2"/>
  <c r="BM170" i="2" s="1"/>
  <c r="BN170" i="2" s="1"/>
  <c r="BS171" i="2"/>
  <c r="BT170" i="2"/>
  <c r="BU170" i="2" s="1"/>
  <c r="BV170" i="2" s="1"/>
  <c r="BG171" i="2"/>
  <c r="BH170" i="2"/>
  <c r="BI170" i="2" s="1"/>
  <c r="BJ170" i="2" s="1"/>
  <c r="AV171" i="2"/>
  <c r="AW170" i="2"/>
  <c r="AX170" i="2" s="1"/>
  <c r="AY170" i="2" s="1"/>
  <c r="AZ171" i="2"/>
  <c r="BA170" i="2"/>
  <c r="BB170" i="2" s="1"/>
  <c r="BC170" i="2" s="1"/>
  <c r="AR171" i="2"/>
  <c r="AS170" i="2"/>
  <c r="AT170" i="2" s="1"/>
  <c r="AU170" i="2" s="1"/>
  <c r="AN171" i="2"/>
  <c r="AO170" i="2"/>
  <c r="AP170" i="2" s="1"/>
  <c r="AQ170" i="2" s="1"/>
  <c r="V171" i="2"/>
  <c r="W170" i="2"/>
  <c r="X176" i="2"/>
  <c r="Y175" i="2"/>
  <c r="AI171" i="2"/>
  <c r="AJ170" i="2"/>
  <c r="AE172" i="2"/>
  <c r="AF171" i="2"/>
  <c r="AG171" i="2"/>
  <c r="AH170" i="2"/>
  <c r="AC171" i="2"/>
  <c r="AD170" i="2"/>
  <c r="T212" i="2"/>
  <c r="U211" i="2"/>
  <c r="U179" i="5" l="1"/>
  <c r="T180" i="5"/>
  <c r="BA176" i="5"/>
  <c r="BB176" i="5" s="1"/>
  <c r="BC176" i="5" s="1"/>
  <c r="AZ177" i="5"/>
  <c r="AD171" i="5"/>
  <c r="AE171" i="5" s="1"/>
  <c r="AF171" i="5" s="1"/>
  <c r="AC172" i="5"/>
  <c r="AH172" i="5"/>
  <c r="AI172" i="5" s="1"/>
  <c r="AJ172" i="5" s="1"/>
  <c r="AG173" i="5"/>
  <c r="Q171" i="5"/>
  <c r="P172" i="5"/>
  <c r="AK172" i="5"/>
  <c r="AL171" i="5"/>
  <c r="AM171" i="5" s="1"/>
  <c r="AN171" i="5" s="1"/>
  <c r="O174" i="5"/>
  <c r="N175" i="5"/>
  <c r="F172" i="5"/>
  <c r="E173" i="5"/>
  <c r="D175" i="5"/>
  <c r="C176" i="5"/>
  <c r="H171" i="5"/>
  <c r="G172" i="5"/>
  <c r="S171" i="5"/>
  <c r="R172" i="5"/>
  <c r="AW172" i="5"/>
  <c r="AX172" i="5" s="1"/>
  <c r="AY172" i="5" s="1"/>
  <c r="AV173" i="5"/>
  <c r="BE171" i="5"/>
  <c r="BF171" i="5" s="1"/>
  <c r="BG171" i="5" s="1"/>
  <c r="BD172" i="5"/>
  <c r="J180" i="5"/>
  <c r="I181" i="5"/>
  <c r="Z172" i="5"/>
  <c r="AA172" i="5" s="1"/>
  <c r="AB172" i="5" s="1"/>
  <c r="Y173" i="5"/>
  <c r="AS171" i="5"/>
  <c r="AT171" i="5" s="1"/>
  <c r="AU171" i="5" s="1"/>
  <c r="AR172" i="5"/>
  <c r="BG172" i="2"/>
  <c r="BH171" i="2"/>
  <c r="BI171" i="2" s="1"/>
  <c r="BJ171" i="2" s="1"/>
  <c r="BS172" i="2"/>
  <c r="BT171" i="2"/>
  <c r="BU171" i="2" s="1"/>
  <c r="BV171" i="2" s="1"/>
  <c r="BK172" i="2"/>
  <c r="BL171" i="2"/>
  <c r="BM171" i="2" s="1"/>
  <c r="BN171" i="2" s="1"/>
  <c r="BO172" i="2"/>
  <c r="BP171" i="2"/>
  <c r="BQ171" i="2" s="1"/>
  <c r="BR171" i="2" s="1"/>
  <c r="AZ172" i="2"/>
  <c r="BA171" i="2"/>
  <c r="BB171" i="2" s="1"/>
  <c r="BC171" i="2" s="1"/>
  <c r="AR172" i="2"/>
  <c r="AS171" i="2"/>
  <c r="AT171" i="2" s="1"/>
  <c r="AU171" i="2" s="1"/>
  <c r="AV172" i="2"/>
  <c r="AW171" i="2"/>
  <c r="AX171" i="2" s="1"/>
  <c r="AY171" i="2" s="1"/>
  <c r="AN172" i="2"/>
  <c r="AO171" i="2"/>
  <c r="AP171" i="2" s="1"/>
  <c r="AQ171" i="2" s="1"/>
  <c r="AE173" i="2"/>
  <c r="AF172" i="2"/>
  <c r="T213" i="2"/>
  <c r="U212" i="2"/>
  <c r="AI172" i="2"/>
  <c r="AJ171" i="2"/>
  <c r="AC172" i="2"/>
  <c r="AD171" i="2"/>
  <c r="X177" i="2"/>
  <c r="Y176" i="2"/>
  <c r="AG172" i="2"/>
  <c r="AH171" i="2"/>
  <c r="V172" i="2"/>
  <c r="W171" i="2"/>
  <c r="AW173" i="5" l="1"/>
  <c r="AX173" i="5" s="1"/>
  <c r="AY173" i="5" s="1"/>
  <c r="AV174" i="5"/>
  <c r="R173" i="5"/>
  <c r="S172" i="5"/>
  <c r="I182" i="5"/>
  <c r="J181" i="5"/>
  <c r="AR173" i="5"/>
  <c r="AS172" i="5"/>
  <c r="AT172" i="5" s="1"/>
  <c r="AU172" i="5" s="1"/>
  <c r="AH173" i="5"/>
  <c r="AI173" i="5" s="1"/>
  <c r="AJ173" i="5" s="1"/>
  <c r="AG174" i="5"/>
  <c r="Y174" i="5"/>
  <c r="Z173" i="5"/>
  <c r="AA173" i="5" s="1"/>
  <c r="AB173" i="5" s="1"/>
  <c r="AD172" i="5"/>
  <c r="AE172" i="5" s="1"/>
  <c r="AF172" i="5" s="1"/>
  <c r="AC173" i="5"/>
  <c r="H172" i="5"/>
  <c r="G173" i="5"/>
  <c r="BA177" i="5"/>
  <c r="BB177" i="5" s="1"/>
  <c r="BC177" i="5" s="1"/>
  <c r="AZ178" i="5"/>
  <c r="BD173" i="5"/>
  <c r="BE172" i="5"/>
  <c r="BF172" i="5" s="1"/>
  <c r="BG172" i="5" s="1"/>
  <c r="D176" i="5"/>
  <c r="C177" i="5"/>
  <c r="Q172" i="5"/>
  <c r="P173" i="5"/>
  <c r="T181" i="5"/>
  <c r="U180" i="5"/>
  <c r="F173" i="5"/>
  <c r="E174" i="5"/>
  <c r="N176" i="5"/>
  <c r="O175" i="5"/>
  <c r="AL172" i="5"/>
  <c r="AM172" i="5" s="1"/>
  <c r="AN172" i="5" s="1"/>
  <c r="AK173" i="5"/>
  <c r="BS173" i="2"/>
  <c r="BT172" i="2"/>
  <c r="BU172" i="2" s="1"/>
  <c r="BV172" i="2" s="1"/>
  <c r="BO173" i="2"/>
  <c r="BP172" i="2"/>
  <c r="BQ172" i="2" s="1"/>
  <c r="BR172" i="2" s="1"/>
  <c r="BK173" i="2"/>
  <c r="BL172" i="2"/>
  <c r="BM172" i="2" s="1"/>
  <c r="BN172" i="2" s="1"/>
  <c r="BG173" i="2"/>
  <c r="BH172" i="2"/>
  <c r="BI172" i="2" s="1"/>
  <c r="BJ172" i="2" s="1"/>
  <c r="AR173" i="2"/>
  <c r="AS172" i="2"/>
  <c r="AT172" i="2" s="1"/>
  <c r="AU172" i="2" s="1"/>
  <c r="AV173" i="2"/>
  <c r="AW172" i="2"/>
  <c r="AX172" i="2" s="1"/>
  <c r="AY172" i="2" s="1"/>
  <c r="AZ173" i="2"/>
  <c r="BA172" i="2"/>
  <c r="BB172" i="2" s="1"/>
  <c r="BC172" i="2" s="1"/>
  <c r="AN173" i="2"/>
  <c r="AO172" i="2"/>
  <c r="AP172" i="2" s="1"/>
  <c r="AQ172" i="2" s="1"/>
  <c r="AC173" i="2"/>
  <c r="AD172" i="2"/>
  <c r="V173" i="2"/>
  <c r="W172" i="2"/>
  <c r="AG173" i="2"/>
  <c r="AH172" i="2"/>
  <c r="AI173" i="2"/>
  <c r="AJ172" i="2"/>
  <c r="T214" i="2"/>
  <c r="U213" i="2"/>
  <c r="X178" i="2"/>
  <c r="Y177" i="2"/>
  <c r="AE174" i="2"/>
  <c r="AF173" i="2"/>
  <c r="AS173" i="5" l="1"/>
  <c r="AT173" i="5" s="1"/>
  <c r="AU173" i="5" s="1"/>
  <c r="AR174" i="5"/>
  <c r="D177" i="5"/>
  <c r="C178" i="5"/>
  <c r="F174" i="5"/>
  <c r="E175" i="5"/>
  <c r="Z174" i="5"/>
  <c r="AA174" i="5" s="1"/>
  <c r="AB174" i="5" s="1"/>
  <c r="Y175" i="5"/>
  <c r="S173" i="5"/>
  <c r="R174" i="5"/>
  <c r="AK174" i="5"/>
  <c r="AL173" i="5"/>
  <c r="AM173" i="5" s="1"/>
  <c r="AN173" i="5" s="1"/>
  <c r="Q173" i="5"/>
  <c r="P174" i="5"/>
  <c r="H173" i="5"/>
  <c r="G174" i="5"/>
  <c r="AD173" i="5"/>
  <c r="AE173" i="5" s="1"/>
  <c r="AF173" i="5" s="1"/>
  <c r="AC174" i="5"/>
  <c r="BA178" i="5"/>
  <c r="BB178" i="5" s="1"/>
  <c r="BC178" i="5" s="1"/>
  <c r="AZ179" i="5"/>
  <c r="AH174" i="5"/>
  <c r="AI174" i="5" s="1"/>
  <c r="AJ174" i="5" s="1"/>
  <c r="AG175" i="5"/>
  <c r="AV175" i="5"/>
  <c r="AW174" i="5"/>
  <c r="AX174" i="5" s="1"/>
  <c r="AY174" i="5" s="1"/>
  <c r="O176" i="5"/>
  <c r="N177" i="5"/>
  <c r="I183" i="5"/>
  <c r="J182" i="5"/>
  <c r="BE173" i="5"/>
  <c r="BF173" i="5" s="1"/>
  <c r="BG173" i="5" s="1"/>
  <c r="BD174" i="5"/>
  <c r="U181" i="5"/>
  <c r="T182" i="5"/>
  <c r="BG174" i="2"/>
  <c r="BH173" i="2"/>
  <c r="BI173" i="2" s="1"/>
  <c r="BJ173" i="2" s="1"/>
  <c r="BK174" i="2"/>
  <c r="BL173" i="2"/>
  <c r="BM173" i="2" s="1"/>
  <c r="BN173" i="2" s="1"/>
  <c r="BO174" i="2"/>
  <c r="BP173" i="2"/>
  <c r="BQ173" i="2" s="1"/>
  <c r="BR173" i="2" s="1"/>
  <c r="BS174" i="2"/>
  <c r="BT173" i="2"/>
  <c r="BU173" i="2" s="1"/>
  <c r="BV173" i="2" s="1"/>
  <c r="AV174" i="2"/>
  <c r="AW173" i="2"/>
  <c r="AX173" i="2" s="1"/>
  <c r="AY173" i="2" s="1"/>
  <c r="AZ174" i="2"/>
  <c r="BA173" i="2"/>
  <c r="BB173" i="2" s="1"/>
  <c r="BC173" i="2" s="1"/>
  <c r="AR174" i="2"/>
  <c r="AS173" i="2"/>
  <c r="AT173" i="2" s="1"/>
  <c r="AU173" i="2" s="1"/>
  <c r="AN174" i="2"/>
  <c r="AO173" i="2"/>
  <c r="AP173" i="2" s="1"/>
  <c r="AQ173" i="2" s="1"/>
  <c r="AI174" i="2"/>
  <c r="AJ173" i="2"/>
  <c r="AE175" i="2"/>
  <c r="AF174" i="2"/>
  <c r="AG174" i="2"/>
  <c r="AH173" i="2"/>
  <c r="X179" i="2"/>
  <c r="Y178" i="2"/>
  <c r="V174" i="2"/>
  <c r="W173" i="2"/>
  <c r="T215" i="2"/>
  <c r="U214" i="2"/>
  <c r="AC174" i="2"/>
  <c r="AD173" i="2"/>
  <c r="U182" i="5" l="1"/>
  <c r="T183" i="5"/>
  <c r="Y176" i="5"/>
  <c r="Z175" i="5"/>
  <c r="AA175" i="5" s="1"/>
  <c r="AB175" i="5" s="1"/>
  <c r="AV176" i="5"/>
  <c r="AW175" i="5"/>
  <c r="AX175" i="5" s="1"/>
  <c r="AY175" i="5" s="1"/>
  <c r="BE174" i="5"/>
  <c r="BF174" i="5" s="1"/>
  <c r="BG174" i="5" s="1"/>
  <c r="BD175" i="5"/>
  <c r="BA179" i="5"/>
  <c r="BB179" i="5" s="1"/>
  <c r="BC179" i="5" s="1"/>
  <c r="AZ180" i="5"/>
  <c r="J183" i="5"/>
  <c r="I184" i="5"/>
  <c r="AL174" i="5"/>
  <c r="AM174" i="5" s="1"/>
  <c r="AN174" i="5" s="1"/>
  <c r="AK175" i="5"/>
  <c r="H174" i="5"/>
  <c r="G175" i="5"/>
  <c r="AG176" i="5"/>
  <c r="AH175" i="5"/>
  <c r="AI175" i="5" s="1"/>
  <c r="AJ175" i="5" s="1"/>
  <c r="F175" i="5"/>
  <c r="E176" i="5"/>
  <c r="D178" i="5"/>
  <c r="C179" i="5"/>
  <c r="O177" i="5"/>
  <c r="N178" i="5"/>
  <c r="AD174" i="5"/>
  <c r="AE174" i="5" s="1"/>
  <c r="AF174" i="5" s="1"/>
  <c r="AC175" i="5"/>
  <c r="R175" i="5"/>
  <c r="S174" i="5"/>
  <c r="AR175" i="5"/>
  <c r="AS174" i="5"/>
  <c r="AT174" i="5" s="1"/>
  <c r="AU174" i="5" s="1"/>
  <c r="Q174" i="5"/>
  <c r="P175" i="5"/>
  <c r="BK175" i="2"/>
  <c r="BL174" i="2"/>
  <c r="BM174" i="2" s="1"/>
  <c r="BN174" i="2" s="1"/>
  <c r="BS175" i="2"/>
  <c r="BT174" i="2"/>
  <c r="BU174" i="2" s="1"/>
  <c r="BV174" i="2" s="1"/>
  <c r="BO175" i="2"/>
  <c r="BP174" i="2"/>
  <c r="BQ174" i="2" s="1"/>
  <c r="BR174" i="2" s="1"/>
  <c r="BG175" i="2"/>
  <c r="BH174" i="2"/>
  <c r="BI174" i="2" s="1"/>
  <c r="BJ174" i="2" s="1"/>
  <c r="AR175" i="2"/>
  <c r="AS174" i="2"/>
  <c r="AT174" i="2" s="1"/>
  <c r="AU174" i="2" s="1"/>
  <c r="AZ175" i="2"/>
  <c r="BA174" i="2"/>
  <c r="BB174" i="2" s="1"/>
  <c r="BC174" i="2" s="1"/>
  <c r="AV175" i="2"/>
  <c r="AW174" i="2"/>
  <c r="AX174" i="2" s="1"/>
  <c r="AY174" i="2" s="1"/>
  <c r="AN175" i="2"/>
  <c r="AO174" i="2"/>
  <c r="AP174" i="2" s="1"/>
  <c r="AQ174" i="2" s="1"/>
  <c r="X180" i="2"/>
  <c r="Y179" i="2"/>
  <c r="AC175" i="2"/>
  <c r="AD174" i="2"/>
  <c r="AG175" i="2"/>
  <c r="AH174" i="2"/>
  <c r="T216" i="2"/>
  <c r="U215" i="2"/>
  <c r="AE176" i="2"/>
  <c r="AF175" i="2"/>
  <c r="V175" i="2"/>
  <c r="W174" i="2"/>
  <c r="AI175" i="2"/>
  <c r="AJ174" i="2"/>
  <c r="BE175" i="5" l="1"/>
  <c r="BF175" i="5" s="1"/>
  <c r="BG175" i="5" s="1"/>
  <c r="BD176" i="5"/>
  <c r="O178" i="5"/>
  <c r="N179" i="5"/>
  <c r="F176" i="5"/>
  <c r="E177" i="5"/>
  <c r="Z176" i="5"/>
  <c r="AA176" i="5" s="1"/>
  <c r="AB176" i="5" s="1"/>
  <c r="Y177" i="5"/>
  <c r="G176" i="5"/>
  <c r="H175" i="5"/>
  <c r="D179" i="5"/>
  <c r="C180" i="5"/>
  <c r="AW176" i="5"/>
  <c r="AX176" i="5" s="1"/>
  <c r="AY176" i="5" s="1"/>
  <c r="AV177" i="5"/>
  <c r="J184" i="5"/>
  <c r="I185" i="5"/>
  <c r="S175" i="5"/>
  <c r="R176" i="5"/>
  <c r="AD175" i="5"/>
  <c r="AE175" i="5" s="1"/>
  <c r="AF175" i="5" s="1"/>
  <c r="AC176" i="5"/>
  <c r="BA180" i="5"/>
  <c r="BB180" i="5" s="1"/>
  <c r="BC180" i="5" s="1"/>
  <c r="AZ181" i="5"/>
  <c r="U183" i="5"/>
  <c r="T184" i="5"/>
  <c r="Q175" i="5"/>
  <c r="P176" i="5"/>
  <c r="AL175" i="5"/>
  <c r="AM175" i="5" s="1"/>
  <c r="AN175" i="5" s="1"/>
  <c r="AK176" i="5"/>
  <c r="AS175" i="5"/>
  <c r="AT175" i="5" s="1"/>
  <c r="AU175" i="5" s="1"/>
  <c r="AR176" i="5"/>
  <c r="AH176" i="5"/>
  <c r="AI176" i="5" s="1"/>
  <c r="AJ176" i="5" s="1"/>
  <c r="AG177" i="5"/>
  <c r="BG176" i="2"/>
  <c r="BH175" i="2"/>
  <c r="BI175" i="2" s="1"/>
  <c r="BJ175" i="2" s="1"/>
  <c r="BO176" i="2"/>
  <c r="BP175" i="2"/>
  <c r="BQ175" i="2" s="1"/>
  <c r="BR175" i="2" s="1"/>
  <c r="BS176" i="2"/>
  <c r="BT175" i="2"/>
  <c r="BU175" i="2" s="1"/>
  <c r="BV175" i="2" s="1"/>
  <c r="BK176" i="2"/>
  <c r="BL175" i="2"/>
  <c r="BM175" i="2" s="1"/>
  <c r="BN175" i="2" s="1"/>
  <c r="AV176" i="2"/>
  <c r="AW175" i="2"/>
  <c r="AX175" i="2" s="1"/>
  <c r="AY175" i="2" s="1"/>
  <c r="AZ176" i="2"/>
  <c r="BA175" i="2"/>
  <c r="BB175" i="2" s="1"/>
  <c r="BC175" i="2" s="1"/>
  <c r="AR176" i="2"/>
  <c r="AS175" i="2"/>
  <c r="AT175" i="2" s="1"/>
  <c r="AU175" i="2" s="1"/>
  <c r="AN176" i="2"/>
  <c r="AO175" i="2"/>
  <c r="AP175" i="2" s="1"/>
  <c r="AQ175" i="2" s="1"/>
  <c r="T217" i="2"/>
  <c r="U216" i="2"/>
  <c r="AI176" i="2"/>
  <c r="AJ175" i="2"/>
  <c r="AG176" i="2"/>
  <c r="AH175" i="2"/>
  <c r="V176" i="2"/>
  <c r="W175" i="2"/>
  <c r="AC176" i="2"/>
  <c r="AD175" i="2"/>
  <c r="AE177" i="2"/>
  <c r="AF176" i="2"/>
  <c r="X181" i="2"/>
  <c r="Y180" i="2"/>
  <c r="I186" i="5" l="1"/>
  <c r="J185" i="5"/>
  <c r="D180" i="5"/>
  <c r="C181" i="5"/>
  <c r="AH177" i="5"/>
  <c r="AI177" i="5" s="1"/>
  <c r="AJ177" i="5" s="1"/>
  <c r="AG178" i="5"/>
  <c r="BA181" i="5"/>
  <c r="BB181" i="5" s="1"/>
  <c r="BC181" i="5" s="1"/>
  <c r="AZ182" i="5"/>
  <c r="F177" i="5"/>
  <c r="E178" i="5"/>
  <c r="AK177" i="5"/>
  <c r="AL176" i="5"/>
  <c r="AM176" i="5" s="1"/>
  <c r="AN176" i="5" s="1"/>
  <c r="AD176" i="5"/>
  <c r="AE176" i="5" s="1"/>
  <c r="AF176" i="5" s="1"/>
  <c r="AC177" i="5"/>
  <c r="Q176" i="5"/>
  <c r="P177" i="5"/>
  <c r="S176" i="5"/>
  <c r="R177" i="5"/>
  <c r="BE176" i="5"/>
  <c r="BF176" i="5" s="1"/>
  <c r="BG176" i="5" s="1"/>
  <c r="BD177" i="5"/>
  <c r="T185" i="5"/>
  <c r="U184" i="5"/>
  <c r="Z177" i="5"/>
  <c r="AA177" i="5" s="1"/>
  <c r="AB177" i="5" s="1"/>
  <c r="Y178" i="5"/>
  <c r="AS176" i="5"/>
  <c r="AT176" i="5" s="1"/>
  <c r="AU176" i="5" s="1"/>
  <c r="AR177" i="5"/>
  <c r="AW177" i="5"/>
  <c r="AX177" i="5" s="1"/>
  <c r="AY177" i="5" s="1"/>
  <c r="AV178" i="5"/>
  <c r="O179" i="5"/>
  <c r="N180" i="5"/>
  <c r="G177" i="5"/>
  <c r="H176" i="5"/>
  <c r="BS177" i="2"/>
  <c r="BT176" i="2"/>
  <c r="BU176" i="2" s="1"/>
  <c r="BV176" i="2" s="1"/>
  <c r="BK177" i="2"/>
  <c r="BL176" i="2"/>
  <c r="BM176" i="2" s="1"/>
  <c r="BN176" i="2" s="1"/>
  <c r="BO177" i="2"/>
  <c r="BP176" i="2"/>
  <c r="BQ176" i="2" s="1"/>
  <c r="BR176" i="2" s="1"/>
  <c r="BG177" i="2"/>
  <c r="BH176" i="2"/>
  <c r="BI176" i="2" s="1"/>
  <c r="BJ176" i="2" s="1"/>
  <c r="AR177" i="2"/>
  <c r="AS176" i="2"/>
  <c r="AT176" i="2" s="1"/>
  <c r="AU176" i="2" s="1"/>
  <c r="AZ177" i="2"/>
  <c r="BA176" i="2"/>
  <c r="BB176" i="2" s="1"/>
  <c r="BC176" i="2" s="1"/>
  <c r="AV177" i="2"/>
  <c r="AW176" i="2"/>
  <c r="AX176" i="2" s="1"/>
  <c r="AY176" i="2" s="1"/>
  <c r="AN177" i="2"/>
  <c r="AO176" i="2"/>
  <c r="AP176" i="2" s="1"/>
  <c r="AQ176" i="2" s="1"/>
  <c r="V177" i="2"/>
  <c r="W176" i="2"/>
  <c r="X182" i="2"/>
  <c r="Y181" i="2"/>
  <c r="AG177" i="2"/>
  <c r="AH176" i="2"/>
  <c r="AE178" i="2"/>
  <c r="AF177" i="2"/>
  <c r="AI177" i="2"/>
  <c r="AJ176" i="2"/>
  <c r="AC177" i="2"/>
  <c r="AD176" i="2"/>
  <c r="T218" i="2"/>
  <c r="U217" i="2"/>
  <c r="Z178" i="5" l="1"/>
  <c r="AA178" i="5" s="1"/>
  <c r="AB178" i="5" s="1"/>
  <c r="Y179" i="5"/>
  <c r="Q177" i="5"/>
  <c r="P178" i="5"/>
  <c r="G178" i="5"/>
  <c r="H177" i="5"/>
  <c r="AC178" i="5"/>
  <c r="AD177" i="5"/>
  <c r="AE177" i="5" s="1"/>
  <c r="AF177" i="5" s="1"/>
  <c r="AV179" i="5"/>
  <c r="AW178" i="5"/>
  <c r="AX178" i="5" s="1"/>
  <c r="AY178" i="5" s="1"/>
  <c r="AL177" i="5"/>
  <c r="AM177" i="5" s="1"/>
  <c r="AN177" i="5" s="1"/>
  <c r="AK178" i="5"/>
  <c r="BA182" i="5"/>
  <c r="BB182" i="5" s="1"/>
  <c r="BC182" i="5" s="1"/>
  <c r="AZ183" i="5"/>
  <c r="O180" i="5"/>
  <c r="N181" i="5"/>
  <c r="U185" i="5"/>
  <c r="T186" i="5"/>
  <c r="D181" i="5"/>
  <c r="C182" i="5"/>
  <c r="AS177" i="5"/>
  <c r="AT177" i="5" s="1"/>
  <c r="AU177" i="5" s="1"/>
  <c r="AR178" i="5"/>
  <c r="S177" i="5"/>
  <c r="R178" i="5"/>
  <c r="F178" i="5"/>
  <c r="E179" i="5"/>
  <c r="AH178" i="5"/>
  <c r="AI178" i="5" s="1"/>
  <c r="AJ178" i="5" s="1"/>
  <c r="AG179" i="5"/>
  <c r="BD178" i="5"/>
  <c r="BE177" i="5"/>
  <c r="BF177" i="5" s="1"/>
  <c r="BG177" i="5" s="1"/>
  <c r="I187" i="5"/>
  <c r="J186" i="5"/>
  <c r="BG178" i="2"/>
  <c r="BH177" i="2"/>
  <c r="BI177" i="2" s="1"/>
  <c r="BJ177" i="2" s="1"/>
  <c r="BO178" i="2"/>
  <c r="BP177" i="2"/>
  <c r="BQ177" i="2" s="1"/>
  <c r="BR177" i="2" s="1"/>
  <c r="BK178" i="2"/>
  <c r="BL177" i="2"/>
  <c r="BM177" i="2" s="1"/>
  <c r="BN177" i="2" s="1"/>
  <c r="BS178" i="2"/>
  <c r="BT177" i="2"/>
  <c r="BU177" i="2" s="1"/>
  <c r="BV177" i="2" s="1"/>
  <c r="AV178" i="2"/>
  <c r="AW177" i="2"/>
  <c r="AX177" i="2" s="1"/>
  <c r="AY177" i="2" s="1"/>
  <c r="AZ178" i="2"/>
  <c r="BA177" i="2"/>
  <c r="BB177" i="2" s="1"/>
  <c r="BC177" i="2" s="1"/>
  <c r="AR178" i="2"/>
  <c r="AS177" i="2"/>
  <c r="AT177" i="2" s="1"/>
  <c r="AU177" i="2" s="1"/>
  <c r="AN178" i="2"/>
  <c r="AO177" i="2"/>
  <c r="AP177" i="2" s="1"/>
  <c r="AQ177" i="2" s="1"/>
  <c r="T219" i="2"/>
  <c r="U218" i="2"/>
  <c r="X183" i="2"/>
  <c r="Y182" i="2"/>
  <c r="AE179" i="2"/>
  <c r="AF178" i="2"/>
  <c r="AG178" i="2"/>
  <c r="AH177" i="2"/>
  <c r="AI178" i="2"/>
  <c r="AJ177" i="2"/>
  <c r="V178" i="2"/>
  <c r="W177" i="2"/>
  <c r="AC178" i="2"/>
  <c r="AD177" i="2"/>
  <c r="S178" i="5" l="1"/>
  <c r="R179" i="5"/>
  <c r="AH179" i="5"/>
  <c r="AI179" i="5" s="1"/>
  <c r="AJ179" i="5" s="1"/>
  <c r="AG180" i="5"/>
  <c r="D182" i="5"/>
  <c r="C183" i="5"/>
  <c r="O181" i="5"/>
  <c r="N182" i="5"/>
  <c r="AS178" i="5"/>
  <c r="AT178" i="5" s="1"/>
  <c r="AU178" i="5" s="1"/>
  <c r="AR179" i="5"/>
  <c r="H178" i="5"/>
  <c r="G179" i="5"/>
  <c r="Q178" i="5"/>
  <c r="P179" i="5"/>
  <c r="F179" i="5"/>
  <c r="E180" i="5"/>
  <c r="U186" i="5"/>
  <c r="T187" i="5"/>
  <c r="Z179" i="5"/>
  <c r="AA179" i="5" s="1"/>
  <c r="AB179" i="5" s="1"/>
  <c r="Y180" i="5"/>
  <c r="J187" i="5"/>
  <c r="I188" i="5"/>
  <c r="AC179" i="5"/>
  <c r="AD178" i="5"/>
  <c r="AE178" i="5" s="1"/>
  <c r="AF178" i="5" s="1"/>
  <c r="BA183" i="5"/>
  <c r="BB183" i="5" s="1"/>
  <c r="BC183" i="5" s="1"/>
  <c r="AZ184" i="5"/>
  <c r="BE178" i="5"/>
  <c r="BF178" i="5" s="1"/>
  <c r="BG178" i="5" s="1"/>
  <c r="BD179" i="5"/>
  <c r="AL178" i="5"/>
  <c r="AM178" i="5" s="1"/>
  <c r="AN178" i="5" s="1"/>
  <c r="AK179" i="5"/>
  <c r="AV180" i="5"/>
  <c r="AW179" i="5"/>
  <c r="AX179" i="5" s="1"/>
  <c r="AY179" i="5" s="1"/>
  <c r="BS179" i="2"/>
  <c r="BT178" i="2"/>
  <c r="BU178" i="2" s="1"/>
  <c r="BV178" i="2" s="1"/>
  <c r="BK179" i="2"/>
  <c r="BL178" i="2"/>
  <c r="BM178" i="2" s="1"/>
  <c r="BN178" i="2" s="1"/>
  <c r="BO179" i="2"/>
  <c r="BP178" i="2"/>
  <c r="BQ178" i="2" s="1"/>
  <c r="BR178" i="2" s="1"/>
  <c r="BG179" i="2"/>
  <c r="BH178" i="2"/>
  <c r="BI178" i="2" s="1"/>
  <c r="BJ178" i="2" s="1"/>
  <c r="AR179" i="2"/>
  <c r="AS178" i="2"/>
  <c r="AT178" i="2" s="1"/>
  <c r="AU178" i="2" s="1"/>
  <c r="AZ179" i="2"/>
  <c r="BA178" i="2"/>
  <c r="BB178" i="2" s="1"/>
  <c r="BC178" i="2" s="1"/>
  <c r="AV179" i="2"/>
  <c r="AW178" i="2"/>
  <c r="AX178" i="2" s="1"/>
  <c r="AY178" i="2" s="1"/>
  <c r="AN179" i="2"/>
  <c r="AO178" i="2"/>
  <c r="AP178" i="2" s="1"/>
  <c r="AQ178" i="2" s="1"/>
  <c r="AG179" i="2"/>
  <c r="AH178" i="2"/>
  <c r="AC179" i="2"/>
  <c r="AD178" i="2"/>
  <c r="AE180" i="2"/>
  <c r="AF179" i="2"/>
  <c r="V179" i="2"/>
  <c r="W178" i="2"/>
  <c r="X184" i="2"/>
  <c r="Y183" i="2"/>
  <c r="AI179" i="2"/>
  <c r="AJ178" i="2"/>
  <c r="T220" i="2"/>
  <c r="U219" i="2"/>
  <c r="O182" i="5" l="1"/>
  <c r="N183" i="5"/>
  <c r="AD179" i="5"/>
  <c r="AE179" i="5" s="1"/>
  <c r="AF179" i="5" s="1"/>
  <c r="AC180" i="5"/>
  <c r="AL179" i="5"/>
  <c r="AM179" i="5" s="1"/>
  <c r="AN179" i="5" s="1"/>
  <c r="AK180" i="5"/>
  <c r="Q179" i="5"/>
  <c r="P180" i="5"/>
  <c r="H179" i="5"/>
  <c r="G180" i="5"/>
  <c r="AW180" i="5"/>
  <c r="AX180" i="5" s="1"/>
  <c r="AY180" i="5" s="1"/>
  <c r="AV181" i="5"/>
  <c r="I189" i="5"/>
  <c r="J188" i="5"/>
  <c r="BE179" i="5"/>
  <c r="BF179" i="5" s="1"/>
  <c r="BG179" i="5" s="1"/>
  <c r="BD180" i="5"/>
  <c r="AH180" i="5"/>
  <c r="AI180" i="5" s="1"/>
  <c r="AJ180" i="5" s="1"/>
  <c r="AG181" i="5"/>
  <c r="BA184" i="5"/>
  <c r="BB184" i="5" s="1"/>
  <c r="BC184" i="5" s="1"/>
  <c r="AZ185" i="5"/>
  <c r="U187" i="5"/>
  <c r="T188" i="5"/>
  <c r="AS179" i="5"/>
  <c r="AT179" i="5" s="1"/>
  <c r="AU179" i="5" s="1"/>
  <c r="AR180" i="5"/>
  <c r="R180" i="5"/>
  <c r="S179" i="5"/>
  <c r="F180" i="5"/>
  <c r="E181" i="5"/>
  <c r="D183" i="5"/>
  <c r="C184" i="5"/>
  <c r="Z180" i="5"/>
  <c r="AA180" i="5" s="1"/>
  <c r="AB180" i="5" s="1"/>
  <c r="Y181" i="5"/>
  <c r="BO180" i="2"/>
  <c r="BP179" i="2"/>
  <c r="BQ179" i="2" s="1"/>
  <c r="BR179" i="2" s="1"/>
  <c r="BG180" i="2"/>
  <c r="BH179" i="2"/>
  <c r="BI179" i="2" s="1"/>
  <c r="BJ179" i="2" s="1"/>
  <c r="BK180" i="2"/>
  <c r="BL179" i="2"/>
  <c r="BM179" i="2" s="1"/>
  <c r="BN179" i="2" s="1"/>
  <c r="BS180" i="2"/>
  <c r="BT179" i="2"/>
  <c r="BU179" i="2" s="1"/>
  <c r="BV179" i="2" s="1"/>
  <c r="AZ180" i="2"/>
  <c r="BA179" i="2"/>
  <c r="BB179" i="2" s="1"/>
  <c r="BC179" i="2" s="1"/>
  <c r="AV180" i="2"/>
  <c r="AW179" i="2"/>
  <c r="AX179" i="2" s="1"/>
  <c r="AY179" i="2" s="1"/>
  <c r="AR180" i="2"/>
  <c r="AS179" i="2"/>
  <c r="AT179" i="2" s="1"/>
  <c r="AU179" i="2" s="1"/>
  <c r="AN180" i="2"/>
  <c r="AO179" i="2"/>
  <c r="AP179" i="2" s="1"/>
  <c r="AQ179" i="2" s="1"/>
  <c r="V180" i="2"/>
  <c r="W179" i="2"/>
  <c r="T221" i="2"/>
  <c r="U220" i="2"/>
  <c r="AE181" i="2"/>
  <c r="AF180" i="2"/>
  <c r="AI180" i="2"/>
  <c r="AJ179" i="2"/>
  <c r="AC180" i="2"/>
  <c r="AD179" i="2"/>
  <c r="X185" i="2"/>
  <c r="Y184" i="2"/>
  <c r="AG180" i="2"/>
  <c r="AH179" i="2"/>
  <c r="Z181" i="5" l="1"/>
  <c r="AA181" i="5" s="1"/>
  <c r="AB181" i="5" s="1"/>
  <c r="Y182" i="5"/>
  <c r="Q180" i="5"/>
  <c r="P181" i="5"/>
  <c r="BA185" i="5"/>
  <c r="BB185" i="5" s="1"/>
  <c r="BC185" i="5" s="1"/>
  <c r="AZ186" i="5"/>
  <c r="BE180" i="5"/>
  <c r="BF180" i="5" s="1"/>
  <c r="BG180" i="5" s="1"/>
  <c r="BD181" i="5"/>
  <c r="D184" i="5"/>
  <c r="C185" i="5"/>
  <c r="AK181" i="5"/>
  <c r="AL180" i="5"/>
  <c r="AM180" i="5" s="1"/>
  <c r="AN180" i="5" s="1"/>
  <c r="F181" i="5"/>
  <c r="E182" i="5"/>
  <c r="AD180" i="5"/>
  <c r="AE180" i="5" s="1"/>
  <c r="AF180" i="5" s="1"/>
  <c r="AC181" i="5"/>
  <c r="AH181" i="5"/>
  <c r="AI181" i="5" s="1"/>
  <c r="AJ181" i="5" s="1"/>
  <c r="AG182" i="5"/>
  <c r="G181" i="5"/>
  <c r="H180" i="5"/>
  <c r="O183" i="5"/>
  <c r="N184" i="5"/>
  <c r="AS180" i="5"/>
  <c r="AT180" i="5" s="1"/>
  <c r="AU180" i="5" s="1"/>
  <c r="AR181" i="5"/>
  <c r="U188" i="5"/>
  <c r="T189" i="5"/>
  <c r="I190" i="5"/>
  <c r="J189" i="5"/>
  <c r="AW181" i="5"/>
  <c r="AX181" i="5" s="1"/>
  <c r="AY181" i="5" s="1"/>
  <c r="AV182" i="5"/>
  <c r="S180" i="5"/>
  <c r="R181" i="5"/>
  <c r="BG181" i="2"/>
  <c r="BH180" i="2"/>
  <c r="BI180" i="2" s="1"/>
  <c r="BJ180" i="2" s="1"/>
  <c r="BK181" i="2"/>
  <c r="BL180" i="2"/>
  <c r="BM180" i="2" s="1"/>
  <c r="BN180" i="2" s="1"/>
  <c r="BS181" i="2"/>
  <c r="BT180" i="2"/>
  <c r="BU180" i="2" s="1"/>
  <c r="BV180" i="2" s="1"/>
  <c r="BO181" i="2"/>
  <c r="BP180" i="2"/>
  <c r="BQ180" i="2" s="1"/>
  <c r="BR180" i="2" s="1"/>
  <c r="AR181" i="2"/>
  <c r="AS180" i="2"/>
  <c r="AT180" i="2" s="1"/>
  <c r="AU180" i="2" s="1"/>
  <c r="AV181" i="2"/>
  <c r="AW180" i="2"/>
  <c r="AX180" i="2" s="1"/>
  <c r="AY180" i="2" s="1"/>
  <c r="AZ181" i="2"/>
  <c r="BA180" i="2"/>
  <c r="BB180" i="2" s="1"/>
  <c r="BC180" i="2" s="1"/>
  <c r="AN181" i="2"/>
  <c r="AO180" i="2"/>
  <c r="AP180" i="2" s="1"/>
  <c r="AQ180" i="2" s="1"/>
  <c r="AG181" i="2"/>
  <c r="AH180" i="2"/>
  <c r="AI181" i="2"/>
  <c r="AJ180" i="2"/>
  <c r="AE182" i="2"/>
  <c r="AF181" i="2"/>
  <c r="X186" i="2"/>
  <c r="Y185" i="2"/>
  <c r="T222" i="2"/>
  <c r="U221" i="2"/>
  <c r="AC181" i="2"/>
  <c r="AD180" i="2"/>
  <c r="V181" i="2"/>
  <c r="W180" i="2"/>
  <c r="BD182" i="5" l="1"/>
  <c r="BE181" i="5"/>
  <c r="BF181" i="5" s="1"/>
  <c r="BG181" i="5" s="1"/>
  <c r="O184" i="5"/>
  <c r="N185" i="5"/>
  <c r="I191" i="5"/>
  <c r="J190" i="5"/>
  <c r="AL181" i="5"/>
  <c r="AM181" i="5" s="1"/>
  <c r="AN181" i="5" s="1"/>
  <c r="AK182" i="5"/>
  <c r="S181" i="5"/>
  <c r="R182" i="5"/>
  <c r="AC182" i="5"/>
  <c r="AD181" i="5"/>
  <c r="AE181" i="5" s="1"/>
  <c r="AF181" i="5" s="1"/>
  <c r="AV183" i="5"/>
  <c r="AW182" i="5"/>
  <c r="AX182" i="5" s="1"/>
  <c r="AY182" i="5" s="1"/>
  <c r="BA186" i="5"/>
  <c r="BB186" i="5" s="1"/>
  <c r="BC186" i="5" s="1"/>
  <c r="AZ187" i="5"/>
  <c r="Q181" i="5"/>
  <c r="P182" i="5"/>
  <c r="G182" i="5"/>
  <c r="H181" i="5"/>
  <c r="T190" i="5"/>
  <c r="U189" i="5"/>
  <c r="AH182" i="5"/>
  <c r="AI182" i="5" s="1"/>
  <c r="AJ182" i="5" s="1"/>
  <c r="AG183" i="5"/>
  <c r="D185" i="5"/>
  <c r="C186" i="5"/>
  <c r="Z182" i="5"/>
  <c r="AA182" i="5" s="1"/>
  <c r="AB182" i="5" s="1"/>
  <c r="Y183" i="5"/>
  <c r="AS181" i="5"/>
  <c r="AT181" i="5" s="1"/>
  <c r="AU181" i="5" s="1"/>
  <c r="AR182" i="5"/>
  <c r="F182" i="5"/>
  <c r="E183" i="5"/>
  <c r="BO182" i="2"/>
  <c r="BP181" i="2"/>
  <c r="BQ181" i="2" s="1"/>
  <c r="BR181" i="2" s="1"/>
  <c r="BS182" i="2"/>
  <c r="BT181" i="2"/>
  <c r="BU181" i="2" s="1"/>
  <c r="BV181" i="2" s="1"/>
  <c r="BK182" i="2"/>
  <c r="BL181" i="2"/>
  <c r="BM181" i="2" s="1"/>
  <c r="BN181" i="2" s="1"/>
  <c r="BG182" i="2"/>
  <c r="BH181" i="2"/>
  <c r="BI181" i="2" s="1"/>
  <c r="BJ181" i="2" s="1"/>
  <c r="AV182" i="2"/>
  <c r="AW181" i="2"/>
  <c r="AX181" i="2" s="1"/>
  <c r="AY181" i="2" s="1"/>
  <c r="AZ182" i="2"/>
  <c r="BA181" i="2"/>
  <c r="BB181" i="2" s="1"/>
  <c r="BC181" i="2" s="1"/>
  <c r="AR182" i="2"/>
  <c r="AS181" i="2"/>
  <c r="AT181" i="2" s="1"/>
  <c r="AU181" i="2" s="1"/>
  <c r="AN182" i="2"/>
  <c r="AO181" i="2"/>
  <c r="AP181" i="2" s="1"/>
  <c r="AQ181" i="2" s="1"/>
  <c r="X187" i="2"/>
  <c r="Y186" i="2"/>
  <c r="AC182" i="2"/>
  <c r="AD181" i="2"/>
  <c r="AI182" i="2"/>
  <c r="AJ181" i="2"/>
  <c r="AE183" i="2"/>
  <c r="AF182" i="2"/>
  <c r="T223" i="2"/>
  <c r="U222" i="2"/>
  <c r="AG182" i="2"/>
  <c r="AH181" i="2"/>
  <c r="V182" i="2"/>
  <c r="W181" i="2"/>
  <c r="AL182" i="5" l="1"/>
  <c r="AM182" i="5" s="1"/>
  <c r="AN182" i="5" s="1"/>
  <c r="AK183" i="5"/>
  <c r="AS182" i="5"/>
  <c r="AT182" i="5" s="1"/>
  <c r="AU182" i="5" s="1"/>
  <c r="AR183" i="5"/>
  <c r="J191" i="5"/>
  <c r="I192" i="5"/>
  <c r="Z183" i="5"/>
  <c r="AA183" i="5" s="1"/>
  <c r="AB183" i="5" s="1"/>
  <c r="Y184" i="5"/>
  <c r="H182" i="5"/>
  <c r="G183" i="5"/>
  <c r="AC183" i="5"/>
  <c r="AD182" i="5"/>
  <c r="AE182" i="5" s="1"/>
  <c r="AF182" i="5" s="1"/>
  <c r="F183" i="5"/>
  <c r="E184" i="5"/>
  <c r="AH183" i="5"/>
  <c r="AI183" i="5" s="1"/>
  <c r="AJ183" i="5" s="1"/>
  <c r="AG184" i="5"/>
  <c r="U190" i="5"/>
  <c r="T191" i="5"/>
  <c r="O185" i="5"/>
  <c r="N186" i="5"/>
  <c r="D186" i="5"/>
  <c r="C187" i="5"/>
  <c r="Q182" i="5"/>
  <c r="P183" i="5"/>
  <c r="S182" i="5"/>
  <c r="R183" i="5"/>
  <c r="BA187" i="5"/>
  <c r="BB187" i="5" s="1"/>
  <c r="BC187" i="5" s="1"/>
  <c r="AZ188" i="5"/>
  <c r="AV184" i="5"/>
  <c r="AW183" i="5"/>
  <c r="AX183" i="5" s="1"/>
  <c r="AY183" i="5" s="1"/>
  <c r="BE182" i="5"/>
  <c r="BF182" i="5" s="1"/>
  <c r="BG182" i="5" s="1"/>
  <c r="BD183" i="5"/>
  <c r="BG183" i="2"/>
  <c r="BH182" i="2"/>
  <c r="BI182" i="2" s="1"/>
  <c r="BJ182" i="2" s="1"/>
  <c r="BK183" i="2"/>
  <c r="BL182" i="2"/>
  <c r="BM182" i="2" s="1"/>
  <c r="BN182" i="2" s="1"/>
  <c r="BS183" i="2"/>
  <c r="BT182" i="2"/>
  <c r="BU182" i="2" s="1"/>
  <c r="BV182" i="2" s="1"/>
  <c r="BO183" i="2"/>
  <c r="BP182" i="2"/>
  <c r="BQ182" i="2" s="1"/>
  <c r="BR182" i="2" s="1"/>
  <c r="AV183" i="2"/>
  <c r="AW182" i="2"/>
  <c r="AX182" i="2" s="1"/>
  <c r="AY182" i="2" s="1"/>
  <c r="AR183" i="2"/>
  <c r="AS182" i="2"/>
  <c r="AT182" i="2" s="1"/>
  <c r="AU182" i="2" s="1"/>
  <c r="AZ183" i="2"/>
  <c r="BA182" i="2"/>
  <c r="BB182" i="2" s="1"/>
  <c r="BC182" i="2" s="1"/>
  <c r="AN183" i="2"/>
  <c r="AO182" i="2"/>
  <c r="AP182" i="2" s="1"/>
  <c r="AQ182" i="2" s="1"/>
  <c r="V183" i="2"/>
  <c r="W182" i="2"/>
  <c r="AG183" i="2"/>
  <c r="AH182" i="2"/>
  <c r="AE184" i="2"/>
  <c r="AF183" i="2"/>
  <c r="AI183" i="2"/>
  <c r="AJ182" i="2"/>
  <c r="AC183" i="2"/>
  <c r="AD182" i="2"/>
  <c r="T224" i="2"/>
  <c r="U223" i="2"/>
  <c r="X188" i="2"/>
  <c r="Y187" i="2"/>
  <c r="AH184" i="5" l="1"/>
  <c r="AI184" i="5" s="1"/>
  <c r="AJ184" i="5" s="1"/>
  <c r="AG185" i="5"/>
  <c r="Q183" i="5"/>
  <c r="P184" i="5"/>
  <c r="D187" i="5"/>
  <c r="C188" i="5"/>
  <c r="O186" i="5"/>
  <c r="N187" i="5"/>
  <c r="AD183" i="5"/>
  <c r="AE183" i="5" s="1"/>
  <c r="AF183" i="5" s="1"/>
  <c r="AC184" i="5"/>
  <c r="BE183" i="5"/>
  <c r="BF183" i="5" s="1"/>
  <c r="BG183" i="5" s="1"/>
  <c r="BD184" i="5"/>
  <c r="F184" i="5"/>
  <c r="E185" i="5"/>
  <c r="AW184" i="5"/>
  <c r="AX184" i="5" s="1"/>
  <c r="AY184" i="5" s="1"/>
  <c r="AV185" i="5"/>
  <c r="BA188" i="5"/>
  <c r="BB188" i="5" s="1"/>
  <c r="BC188" i="5" s="1"/>
  <c r="AZ189" i="5"/>
  <c r="R184" i="5"/>
  <c r="S183" i="5"/>
  <c r="U191" i="5"/>
  <c r="T192" i="5"/>
  <c r="H183" i="5"/>
  <c r="G184" i="5"/>
  <c r="AL183" i="5"/>
  <c r="AM183" i="5" s="1"/>
  <c r="AN183" i="5" s="1"/>
  <c r="AK184" i="5"/>
  <c r="Z184" i="5"/>
  <c r="AA184" i="5" s="1"/>
  <c r="AB184" i="5" s="1"/>
  <c r="Y185" i="5"/>
  <c r="J192" i="5"/>
  <c r="I193" i="5"/>
  <c r="AS183" i="5"/>
  <c r="AT183" i="5" s="1"/>
  <c r="AU183" i="5" s="1"/>
  <c r="AR184" i="5"/>
  <c r="BO184" i="2"/>
  <c r="BP183" i="2"/>
  <c r="BQ183" i="2" s="1"/>
  <c r="BR183" i="2" s="1"/>
  <c r="BS184" i="2"/>
  <c r="BT183" i="2"/>
  <c r="BU183" i="2" s="1"/>
  <c r="BV183" i="2" s="1"/>
  <c r="BK184" i="2"/>
  <c r="BL183" i="2"/>
  <c r="BM183" i="2" s="1"/>
  <c r="BN183" i="2" s="1"/>
  <c r="BG184" i="2"/>
  <c r="BH183" i="2"/>
  <c r="BI183" i="2" s="1"/>
  <c r="BJ183" i="2" s="1"/>
  <c r="AR184" i="2"/>
  <c r="AS183" i="2"/>
  <c r="AT183" i="2" s="1"/>
  <c r="AU183" i="2" s="1"/>
  <c r="AZ184" i="2"/>
  <c r="BA183" i="2"/>
  <c r="BB183" i="2" s="1"/>
  <c r="BC183" i="2" s="1"/>
  <c r="AV184" i="2"/>
  <c r="AW183" i="2"/>
  <c r="AX183" i="2" s="1"/>
  <c r="AY183" i="2" s="1"/>
  <c r="AN184" i="2"/>
  <c r="AO183" i="2"/>
  <c r="AP183" i="2" s="1"/>
  <c r="AQ183" i="2" s="1"/>
  <c r="AI184" i="2"/>
  <c r="AJ183" i="2"/>
  <c r="X189" i="2"/>
  <c r="Y188" i="2"/>
  <c r="AE185" i="2"/>
  <c r="AF184" i="2"/>
  <c r="T225" i="2"/>
  <c r="U224" i="2"/>
  <c r="AG184" i="2"/>
  <c r="AH183" i="2"/>
  <c r="AC184" i="2"/>
  <c r="AD183" i="2"/>
  <c r="V184" i="2"/>
  <c r="W183" i="2"/>
  <c r="AW185" i="5" l="1"/>
  <c r="AX185" i="5" s="1"/>
  <c r="AY185" i="5" s="1"/>
  <c r="AV186" i="5"/>
  <c r="AS184" i="5"/>
  <c r="AT184" i="5" s="1"/>
  <c r="AU184" i="5" s="1"/>
  <c r="AR185" i="5"/>
  <c r="O187" i="5"/>
  <c r="N188" i="5"/>
  <c r="I194" i="5"/>
  <c r="J193" i="5"/>
  <c r="F185" i="5"/>
  <c r="E186" i="5"/>
  <c r="S184" i="5"/>
  <c r="R185" i="5"/>
  <c r="D188" i="5"/>
  <c r="C189" i="5"/>
  <c r="BE184" i="5"/>
  <c r="BF184" i="5" s="1"/>
  <c r="BG184" i="5" s="1"/>
  <c r="BD185" i="5"/>
  <c r="AK185" i="5"/>
  <c r="AL184" i="5"/>
  <c r="AM184" i="5" s="1"/>
  <c r="AN184" i="5" s="1"/>
  <c r="BA189" i="5"/>
  <c r="BB189" i="5" s="1"/>
  <c r="BC189" i="5" s="1"/>
  <c r="AZ190" i="5"/>
  <c r="AD184" i="5"/>
  <c r="AE184" i="5" s="1"/>
  <c r="AF184" i="5" s="1"/>
  <c r="AC185" i="5"/>
  <c r="AH185" i="5"/>
  <c r="AI185" i="5" s="1"/>
  <c r="AJ185" i="5" s="1"/>
  <c r="AG186" i="5"/>
  <c r="G185" i="5"/>
  <c r="H184" i="5"/>
  <c r="T193" i="5"/>
  <c r="U192" i="5"/>
  <c r="Z185" i="5"/>
  <c r="AA185" i="5" s="1"/>
  <c r="AB185" i="5" s="1"/>
  <c r="Y186" i="5"/>
  <c r="Q184" i="5"/>
  <c r="P185" i="5"/>
  <c r="BG185" i="2"/>
  <c r="BH184" i="2"/>
  <c r="BI184" i="2" s="1"/>
  <c r="BJ184" i="2" s="1"/>
  <c r="BK185" i="2"/>
  <c r="BL184" i="2"/>
  <c r="BM184" i="2" s="1"/>
  <c r="BN184" i="2" s="1"/>
  <c r="BS185" i="2"/>
  <c r="BT184" i="2"/>
  <c r="BU184" i="2" s="1"/>
  <c r="BV184" i="2" s="1"/>
  <c r="BO185" i="2"/>
  <c r="BP184" i="2"/>
  <c r="BQ184" i="2" s="1"/>
  <c r="BR184" i="2" s="1"/>
  <c r="AV185" i="2"/>
  <c r="AW184" i="2"/>
  <c r="AX184" i="2" s="1"/>
  <c r="AY184" i="2" s="1"/>
  <c r="AZ185" i="2"/>
  <c r="BA184" i="2"/>
  <c r="BB184" i="2" s="1"/>
  <c r="BC184" i="2" s="1"/>
  <c r="AR185" i="2"/>
  <c r="AS184" i="2"/>
  <c r="AT184" i="2" s="1"/>
  <c r="AU184" i="2" s="1"/>
  <c r="AN185" i="2"/>
  <c r="AO184" i="2"/>
  <c r="AP184" i="2" s="1"/>
  <c r="AQ184" i="2" s="1"/>
  <c r="T226" i="2"/>
  <c r="U225" i="2"/>
  <c r="AE186" i="2"/>
  <c r="AF185" i="2"/>
  <c r="V185" i="2"/>
  <c r="W184" i="2"/>
  <c r="AC185" i="2"/>
  <c r="AD184" i="2"/>
  <c r="X190" i="2"/>
  <c r="Y189" i="2"/>
  <c r="AG185" i="2"/>
  <c r="AH184" i="2"/>
  <c r="AI185" i="2"/>
  <c r="AJ184" i="2"/>
  <c r="AH186" i="5" l="1"/>
  <c r="AI186" i="5" s="1"/>
  <c r="AJ186" i="5" s="1"/>
  <c r="AG187" i="5"/>
  <c r="Z186" i="5"/>
  <c r="AA186" i="5" s="1"/>
  <c r="AB186" i="5" s="1"/>
  <c r="Y187" i="5"/>
  <c r="Q185" i="5"/>
  <c r="P186" i="5"/>
  <c r="AC186" i="5"/>
  <c r="AD185" i="5"/>
  <c r="AE185" i="5" s="1"/>
  <c r="AF185" i="5" s="1"/>
  <c r="N189" i="5"/>
  <c r="O188" i="5"/>
  <c r="BA190" i="5"/>
  <c r="BB190" i="5" s="1"/>
  <c r="BC190" i="5" s="1"/>
  <c r="AZ191" i="5"/>
  <c r="S185" i="5"/>
  <c r="R186" i="5"/>
  <c r="U193" i="5"/>
  <c r="T194" i="5"/>
  <c r="F186" i="5"/>
  <c r="E187" i="5"/>
  <c r="AV187" i="5"/>
  <c r="AW186" i="5"/>
  <c r="AX186" i="5" s="1"/>
  <c r="AY186" i="5" s="1"/>
  <c r="BD186" i="5"/>
  <c r="BE185" i="5"/>
  <c r="BF185" i="5" s="1"/>
  <c r="BG185" i="5" s="1"/>
  <c r="J194" i="5"/>
  <c r="I195" i="5"/>
  <c r="D189" i="5"/>
  <c r="C190" i="5"/>
  <c r="AS185" i="5"/>
  <c r="AT185" i="5" s="1"/>
  <c r="AU185" i="5" s="1"/>
  <c r="AR186" i="5"/>
  <c r="G186" i="5"/>
  <c r="H185" i="5"/>
  <c r="AL185" i="5"/>
  <c r="AM185" i="5" s="1"/>
  <c r="AN185" i="5" s="1"/>
  <c r="AK186" i="5"/>
  <c r="BK186" i="2"/>
  <c r="BL185" i="2"/>
  <c r="BM185" i="2" s="1"/>
  <c r="BN185" i="2" s="1"/>
  <c r="BS186" i="2"/>
  <c r="BT185" i="2"/>
  <c r="BU185" i="2" s="1"/>
  <c r="BV185" i="2" s="1"/>
  <c r="BO186" i="2"/>
  <c r="BP185" i="2"/>
  <c r="BQ185" i="2" s="1"/>
  <c r="BR185" i="2" s="1"/>
  <c r="BG186" i="2"/>
  <c r="BH185" i="2"/>
  <c r="BI185" i="2" s="1"/>
  <c r="BJ185" i="2" s="1"/>
  <c r="AZ186" i="2"/>
  <c r="BA185" i="2"/>
  <c r="BB185" i="2" s="1"/>
  <c r="BC185" i="2" s="1"/>
  <c r="AR186" i="2"/>
  <c r="AS185" i="2"/>
  <c r="AT185" i="2" s="1"/>
  <c r="AU185" i="2" s="1"/>
  <c r="AV186" i="2"/>
  <c r="AW185" i="2"/>
  <c r="AX185" i="2" s="1"/>
  <c r="AY185" i="2" s="1"/>
  <c r="AN186" i="2"/>
  <c r="AO185" i="2"/>
  <c r="AP185" i="2" s="1"/>
  <c r="AQ185" i="2" s="1"/>
  <c r="AE187" i="2"/>
  <c r="AF186" i="2"/>
  <c r="AC186" i="2"/>
  <c r="AD185" i="2"/>
  <c r="AI186" i="2"/>
  <c r="AJ185" i="2"/>
  <c r="V186" i="2"/>
  <c r="W185" i="2"/>
  <c r="X191" i="2"/>
  <c r="Y190" i="2"/>
  <c r="T227" i="2"/>
  <c r="U226" i="2"/>
  <c r="AG186" i="2"/>
  <c r="AH185" i="2"/>
  <c r="Q186" i="5" l="1"/>
  <c r="P187" i="5"/>
  <c r="AS186" i="5"/>
  <c r="AT186" i="5" s="1"/>
  <c r="AU186" i="5" s="1"/>
  <c r="AR187" i="5"/>
  <c r="AV188" i="5"/>
  <c r="AW187" i="5"/>
  <c r="AX187" i="5" s="1"/>
  <c r="AY187" i="5" s="1"/>
  <c r="J195" i="5"/>
  <c r="I196" i="5"/>
  <c r="AC187" i="5"/>
  <c r="AD186" i="5"/>
  <c r="AE186" i="5" s="1"/>
  <c r="AF186" i="5" s="1"/>
  <c r="S186" i="5"/>
  <c r="R187" i="5"/>
  <c r="H186" i="5"/>
  <c r="G187" i="5"/>
  <c r="BA191" i="5"/>
  <c r="BB191" i="5" s="1"/>
  <c r="BC191" i="5" s="1"/>
  <c r="AZ192" i="5"/>
  <c r="Z187" i="5"/>
  <c r="AA187" i="5" s="1"/>
  <c r="AB187" i="5" s="1"/>
  <c r="Y188" i="5"/>
  <c r="D190" i="5"/>
  <c r="C191" i="5"/>
  <c r="F187" i="5"/>
  <c r="E188" i="5"/>
  <c r="AH187" i="5"/>
  <c r="AI187" i="5" s="1"/>
  <c r="AJ187" i="5" s="1"/>
  <c r="AG188" i="5"/>
  <c r="AL186" i="5"/>
  <c r="AM186" i="5" s="1"/>
  <c r="AN186" i="5" s="1"/>
  <c r="AK187" i="5"/>
  <c r="U194" i="5"/>
  <c r="T195" i="5"/>
  <c r="BE186" i="5"/>
  <c r="BF186" i="5" s="1"/>
  <c r="BG186" i="5" s="1"/>
  <c r="BD187" i="5"/>
  <c r="O189" i="5"/>
  <c r="N190" i="5"/>
  <c r="BG187" i="2"/>
  <c r="BH186" i="2"/>
  <c r="BI186" i="2" s="1"/>
  <c r="BJ186" i="2" s="1"/>
  <c r="BO187" i="2"/>
  <c r="BP186" i="2"/>
  <c r="BQ186" i="2" s="1"/>
  <c r="BR186" i="2" s="1"/>
  <c r="BS187" i="2"/>
  <c r="BT186" i="2"/>
  <c r="BU186" i="2" s="1"/>
  <c r="BV186" i="2" s="1"/>
  <c r="BK187" i="2"/>
  <c r="BL186" i="2"/>
  <c r="BM186" i="2" s="1"/>
  <c r="BN186" i="2" s="1"/>
  <c r="AV187" i="2"/>
  <c r="AW186" i="2"/>
  <c r="AX186" i="2" s="1"/>
  <c r="AY186" i="2" s="1"/>
  <c r="AR187" i="2"/>
  <c r="AS186" i="2"/>
  <c r="AT186" i="2" s="1"/>
  <c r="AU186" i="2" s="1"/>
  <c r="AZ187" i="2"/>
  <c r="BA186" i="2"/>
  <c r="BB186" i="2" s="1"/>
  <c r="BC186" i="2" s="1"/>
  <c r="AN187" i="2"/>
  <c r="AO186" i="2"/>
  <c r="AP186" i="2" s="1"/>
  <c r="AQ186" i="2" s="1"/>
  <c r="V187" i="2"/>
  <c r="W186" i="2"/>
  <c r="AG187" i="2"/>
  <c r="AH186" i="2"/>
  <c r="AI187" i="2"/>
  <c r="AJ186" i="2"/>
  <c r="T228" i="2"/>
  <c r="U227" i="2"/>
  <c r="AC187" i="2"/>
  <c r="AD186" i="2"/>
  <c r="X192" i="2"/>
  <c r="Y191" i="2"/>
  <c r="AE188" i="2"/>
  <c r="AF187" i="2"/>
  <c r="O190" i="5" l="1"/>
  <c r="N191" i="5"/>
  <c r="H187" i="5"/>
  <c r="G188" i="5"/>
  <c r="AV189" i="5"/>
  <c r="AW188" i="5"/>
  <c r="AX188" i="5" s="1"/>
  <c r="AY188" i="5" s="1"/>
  <c r="U195" i="5"/>
  <c r="T196" i="5"/>
  <c r="D191" i="5"/>
  <c r="C192" i="5"/>
  <c r="R188" i="5"/>
  <c r="S187" i="5"/>
  <c r="AS187" i="5"/>
  <c r="AT187" i="5" s="1"/>
  <c r="AU187" i="5" s="1"/>
  <c r="AR188" i="5"/>
  <c r="BA192" i="5"/>
  <c r="BB192" i="5" s="1"/>
  <c r="BC192" i="5" s="1"/>
  <c r="AZ193" i="5"/>
  <c r="AH188" i="5"/>
  <c r="AI188" i="5" s="1"/>
  <c r="AJ188" i="5" s="1"/>
  <c r="AG189" i="5"/>
  <c r="BE187" i="5"/>
  <c r="BF187" i="5" s="1"/>
  <c r="BG187" i="5" s="1"/>
  <c r="BD188" i="5"/>
  <c r="AK188" i="5"/>
  <c r="AL187" i="5"/>
  <c r="AM187" i="5" s="1"/>
  <c r="AN187" i="5" s="1"/>
  <c r="Z188" i="5"/>
  <c r="AA188" i="5" s="1"/>
  <c r="AB188" i="5" s="1"/>
  <c r="Y189" i="5"/>
  <c r="Q187" i="5"/>
  <c r="P188" i="5"/>
  <c r="J196" i="5"/>
  <c r="I197" i="5"/>
  <c r="F188" i="5"/>
  <c r="E189" i="5"/>
  <c r="AC188" i="5"/>
  <c r="AD187" i="5"/>
  <c r="AE187" i="5" s="1"/>
  <c r="AF187" i="5" s="1"/>
  <c r="BK188" i="2"/>
  <c r="BL187" i="2"/>
  <c r="BM187" i="2" s="1"/>
  <c r="BN187" i="2" s="1"/>
  <c r="BS188" i="2"/>
  <c r="BT187" i="2"/>
  <c r="BU187" i="2" s="1"/>
  <c r="BV187" i="2" s="1"/>
  <c r="BO188" i="2"/>
  <c r="BP187" i="2"/>
  <c r="BQ187" i="2" s="1"/>
  <c r="BR187" i="2" s="1"/>
  <c r="BG188" i="2"/>
  <c r="BH187" i="2"/>
  <c r="BI187" i="2" s="1"/>
  <c r="BJ187" i="2" s="1"/>
  <c r="AZ188" i="2"/>
  <c r="BA187" i="2"/>
  <c r="BB187" i="2" s="1"/>
  <c r="BC187" i="2" s="1"/>
  <c r="AR188" i="2"/>
  <c r="AS187" i="2"/>
  <c r="AT187" i="2" s="1"/>
  <c r="AU187" i="2" s="1"/>
  <c r="AV188" i="2"/>
  <c r="AW187" i="2"/>
  <c r="AX187" i="2" s="1"/>
  <c r="AY187" i="2" s="1"/>
  <c r="AN188" i="2"/>
  <c r="AO187" i="2"/>
  <c r="AP187" i="2" s="1"/>
  <c r="AQ187" i="2" s="1"/>
  <c r="T229" i="2"/>
  <c r="U228" i="2"/>
  <c r="AE189" i="2"/>
  <c r="AF188" i="2"/>
  <c r="AI188" i="2"/>
  <c r="AJ187" i="2"/>
  <c r="X193" i="2"/>
  <c r="Y192" i="2"/>
  <c r="AG188" i="2"/>
  <c r="AH187" i="2"/>
  <c r="AC188" i="2"/>
  <c r="AD187" i="2"/>
  <c r="V188" i="2"/>
  <c r="W187" i="2"/>
  <c r="BA193" i="5" l="1"/>
  <c r="BB193" i="5" s="1"/>
  <c r="BC193" i="5" s="1"/>
  <c r="AZ194" i="5"/>
  <c r="AL188" i="5"/>
  <c r="AM188" i="5" s="1"/>
  <c r="AN188" i="5" s="1"/>
  <c r="AK189" i="5"/>
  <c r="BD189" i="5"/>
  <c r="BE188" i="5"/>
  <c r="BF188" i="5" s="1"/>
  <c r="BG188" i="5" s="1"/>
  <c r="R189" i="5"/>
  <c r="S188" i="5"/>
  <c r="Z189" i="5"/>
  <c r="AA189" i="5" s="1"/>
  <c r="AB189" i="5" s="1"/>
  <c r="Y190" i="5"/>
  <c r="AD188" i="5"/>
  <c r="AE188" i="5" s="1"/>
  <c r="AF188" i="5" s="1"/>
  <c r="AC189" i="5"/>
  <c r="AV190" i="5"/>
  <c r="AW189" i="5"/>
  <c r="AX189" i="5" s="1"/>
  <c r="AY189" i="5" s="1"/>
  <c r="Q188" i="5"/>
  <c r="P189" i="5"/>
  <c r="AH189" i="5"/>
  <c r="AI189" i="5" s="1"/>
  <c r="AJ189" i="5" s="1"/>
  <c r="AG190" i="5"/>
  <c r="D192" i="5"/>
  <c r="C193" i="5"/>
  <c r="O191" i="5"/>
  <c r="N192" i="5"/>
  <c r="U196" i="5"/>
  <c r="T197" i="5"/>
  <c r="E190" i="5"/>
  <c r="F189" i="5"/>
  <c r="AS188" i="5"/>
  <c r="AT188" i="5" s="1"/>
  <c r="AU188" i="5" s="1"/>
  <c r="AR189" i="5"/>
  <c r="J197" i="5"/>
  <c r="I198" i="5"/>
  <c r="G189" i="5"/>
  <c r="H188" i="5"/>
  <c r="BG189" i="2"/>
  <c r="BH188" i="2"/>
  <c r="BI188" i="2" s="1"/>
  <c r="BJ188" i="2" s="1"/>
  <c r="BS189" i="2"/>
  <c r="BT188" i="2"/>
  <c r="BU188" i="2" s="1"/>
  <c r="BV188" i="2" s="1"/>
  <c r="BO189" i="2"/>
  <c r="BP188" i="2"/>
  <c r="BQ188" i="2" s="1"/>
  <c r="BR188" i="2" s="1"/>
  <c r="BK189" i="2"/>
  <c r="BL188" i="2"/>
  <c r="BM188" i="2" s="1"/>
  <c r="BN188" i="2" s="1"/>
  <c r="AV189" i="2"/>
  <c r="AW188" i="2"/>
  <c r="AX188" i="2" s="1"/>
  <c r="AY188" i="2" s="1"/>
  <c r="AR189" i="2"/>
  <c r="AS188" i="2"/>
  <c r="AT188" i="2" s="1"/>
  <c r="AU188" i="2" s="1"/>
  <c r="AZ189" i="2"/>
  <c r="BA188" i="2"/>
  <c r="BB188" i="2" s="1"/>
  <c r="BC188" i="2" s="1"/>
  <c r="AN189" i="2"/>
  <c r="AO188" i="2"/>
  <c r="AP188" i="2" s="1"/>
  <c r="AQ188" i="2" s="1"/>
  <c r="X194" i="2"/>
  <c r="Y193" i="2"/>
  <c r="AI189" i="2"/>
  <c r="AJ188" i="2"/>
  <c r="V189" i="2"/>
  <c r="W188" i="2"/>
  <c r="AC189" i="2"/>
  <c r="AD188" i="2"/>
  <c r="AE190" i="2"/>
  <c r="AF189" i="2"/>
  <c r="AG189" i="2"/>
  <c r="AH188" i="2"/>
  <c r="T230" i="2"/>
  <c r="U229" i="2"/>
  <c r="U197" i="5" l="1"/>
  <c r="T198" i="5"/>
  <c r="G190" i="5"/>
  <c r="H189" i="5"/>
  <c r="S189" i="5"/>
  <c r="R190" i="5"/>
  <c r="J198" i="5"/>
  <c r="I199" i="5"/>
  <c r="O192" i="5"/>
  <c r="N193" i="5"/>
  <c r="BE189" i="5"/>
  <c r="BF189" i="5" s="1"/>
  <c r="BG189" i="5" s="1"/>
  <c r="BD190" i="5"/>
  <c r="AV191" i="5"/>
  <c r="AW190" i="5"/>
  <c r="AX190" i="5" s="1"/>
  <c r="AY190" i="5" s="1"/>
  <c r="D193" i="5"/>
  <c r="C194" i="5"/>
  <c r="AL189" i="5"/>
  <c r="AM189" i="5" s="1"/>
  <c r="AN189" i="5" s="1"/>
  <c r="AK190" i="5"/>
  <c r="AH190" i="5"/>
  <c r="AI190" i="5" s="1"/>
  <c r="AJ190" i="5" s="1"/>
  <c r="AG191" i="5"/>
  <c r="Z190" i="5"/>
  <c r="AA190" i="5" s="1"/>
  <c r="AB190" i="5" s="1"/>
  <c r="Y191" i="5"/>
  <c r="BA194" i="5"/>
  <c r="BB194" i="5" s="1"/>
  <c r="BC194" i="5" s="1"/>
  <c r="AZ195" i="5"/>
  <c r="Q189" i="5"/>
  <c r="P190" i="5"/>
  <c r="AS189" i="5"/>
  <c r="AT189" i="5" s="1"/>
  <c r="AU189" i="5" s="1"/>
  <c r="AR190" i="5"/>
  <c r="AC190" i="5"/>
  <c r="AD189" i="5"/>
  <c r="AE189" i="5" s="1"/>
  <c r="AF189" i="5" s="1"/>
  <c r="E191" i="5"/>
  <c r="F190" i="5"/>
  <c r="BK190" i="2"/>
  <c r="BL189" i="2"/>
  <c r="BM189" i="2" s="1"/>
  <c r="BN189" i="2" s="1"/>
  <c r="BS190" i="2"/>
  <c r="BT189" i="2"/>
  <c r="BU189" i="2" s="1"/>
  <c r="BV189" i="2" s="1"/>
  <c r="BO190" i="2"/>
  <c r="BP189" i="2"/>
  <c r="BQ189" i="2" s="1"/>
  <c r="BR189" i="2" s="1"/>
  <c r="BG190" i="2"/>
  <c r="BH189" i="2"/>
  <c r="BI189" i="2" s="1"/>
  <c r="BJ189" i="2" s="1"/>
  <c r="AZ190" i="2"/>
  <c r="BA189" i="2"/>
  <c r="BB189" i="2" s="1"/>
  <c r="BC189" i="2" s="1"/>
  <c r="AR190" i="2"/>
  <c r="AS189" i="2"/>
  <c r="AT189" i="2" s="1"/>
  <c r="AU189" i="2" s="1"/>
  <c r="AV190" i="2"/>
  <c r="AW189" i="2"/>
  <c r="AX189" i="2" s="1"/>
  <c r="AY189" i="2" s="1"/>
  <c r="AN190" i="2"/>
  <c r="AO189" i="2"/>
  <c r="AP189" i="2" s="1"/>
  <c r="AQ189" i="2" s="1"/>
  <c r="AC190" i="2"/>
  <c r="AD189" i="2"/>
  <c r="AG190" i="2"/>
  <c r="AH189" i="2"/>
  <c r="T231" i="2"/>
  <c r="U230" i="2"/>
  <c r="V190" i="2"/>
  <c r="W189" i="2"/>
  <c r="AI190" i="2"/>
  <c r="AJ189" i="2"/>
  <c r="AE191" i="2"/>
  <c r="AF190" i="2"/>
  <c r="X195" i="2"/>
  <c r="Y194" i="2"/>
  <c r="D194" i="5" l="1"/>
  <c r="C195" i="5"/>
  <c r="S190" i="5"/>
  <c r="R191" i="5"/>
  <c r="AW191" i="5"/>
  <c r="AX191" i="5" s="1"/>
  <c r="AY191" i="5" s="1"/>
  <c r="AV192" i="5"/>
  <c r="BD191" i="5"/>
  <c r="BE190" i="5"/>
  <c r="BF190" i="5" s="1"/>
  <c r="BG190" i="5" s="1"/>
  <c r="G191" i="5"/>
  <c r="H190" i="5"/>
  <c r="BA195" i="5"/>
  <c r="BB195" i="5" s="1"/>
  <c r="BC195" i="5" s="1"/>
  <c r="AZ196" i="5"/>
  <c r="F191" i="5"/>
  <c r="E192" i="5"/>
  <c r="Z191" i="5"/>
  <c r="AA191" i="5" s="1"/>
  <c r="AB191" i="5" s="1"/>
  <c r="Y192" i="5"/>
  <c r="AC191" i="5"/>
  <c r="AD190" i="5"/>
  <c r="AE190" i="5" s="1"/>
  <c r="AF190" i="5" s="1"/>
  <c r="AS190" i="5"/>
  <c r="AT190" i="5" s="1"/>
  <c r="AU190" i="5" s="1"/>
  <c r="AR191" i="5"/>
  <c r="Q190" i="5"/>
  <c r="P191" i="5"/>
  <c r="AL190" i="5"/>
  <c r="AM190" i="5" s="1"/>
  <c r="AN190" i="5" s="1"/>
  <c r="AK191" i="5"/>
  <c r="O193" i="5"/>
  <c r="N194" i="5"/>
  <c r="U198" i="5"/>
  <c r="T199" i="5"/>
  <c r="I200" i="5"/>
  <c r="J199" i="5"/>
  <c r="AH191" i="5"/>
  <c r="AI191" i="5" s="1"/>
  <c r="AJ191" i="5" s="1"/>
  <c r="AG192" i="5"/>
  <c r="BG191" i="2"/>
  <c r="BH190" i="2"/>
  <c r="BI190" i="2" s="1"/>
  <c r="BJ190" i="2" s="1"/>
  <c r="BO191" i="2"/>
  <c r="BP190" i="2"/>
  <c r="BQ190" i="2" s="1"/>
  <c r="BR190" i="2" s="1"/>
  <c r="BS191" i="2"/>
  <c r="BT190" i="2"/>
  <c r="BU190" i="2" s="1"/>
  <c r="BV190" i="2" s="1"/>
  <c r="BK191" i="2"/>
  <c r="BL190" i="2"/>
  <c r="BM190" i="2" s="1"/>
  <c r="BN190" i="2" s="1"/>
  <c r="AV191" i="2"/>
  <c r="AW190" i="2"/>
  <c r="AX190" i="2" s="1"/>
  <c r="AY190" i="2" s="1"/>
  <c r="AR191" i="2"/>
  <c r="AS190" i="2"/>
  <c r="AT190" i="2" s="1"/>
  <c r="AU190" i="2" s="1"/>
  <c r="AZ191" i="2"/>
  <c r="BA190" i="2"/>
  <c r="BB190" i="2" s="1"/>
  <c r="BC190" i="2" s="1"/>
  <c r="AN191" i="2"/>
  <c r="AO190" i="2"/>
  <c r="AP190" i="2" s="1"/>
  <c r="AQ190" i="2" s="1"/>
  <c r="V191" i="2"/>
  <c r="W190" i="2"/>
  <c r="X196" i="2"/>
  <c r="Y195" i="2"/>
  <c r="T232" i="2"/>
  <c r="U231" i="2"/>
  <c r="AE192" i="2"/>
  <c r="AF191" i="2"/>
  <c r="AG191" i="2"/>
  <c r="AH190" i="2"/>
  <c r="AI191" i="2"/>
  <c r="AJ190" i="2"/>
  <c r="AC191" i="2"/>
  <c r="AD190" i="2"/>
  <c r="AH192" i="5" l="1"/>
  <c r="AI192" i="5" s="1"/>
  <c r="AJ192" i="5" s="1"/>
  <c r="AG193" i="5"/>
  <c r="Z192" i="5"/>
  <c r="AA192" i="5" s="1"/>
  <c r="AB192" i="5" s="1"/>
  <c r="Y193" i="5"/>
  <c r="F192" i="5"/>
  <c r="E193" i="5"/>
  <c r="AS191" i="5"/>
  <c r="AT191" i="5" s="1"/>
  <c r="AU191" i="5" s="1"/>
  <c r="AR192" i="5"/>
  <c r="AV193" i="5"/>
  <c r="AW192" i="5"/>
  <c r="AX192" i="5" s="1"/>
  <c r="AY192" i="5" s="1"/>
  <c r="I201" i="5"/>
  <c r="J200" i="5"/>
  <c r="BA196" i="5"/>
  <c r="BB196" i="5" s="1"/>
  <c r="BC196" i="5" s="1"/>
  <c r="AZ197" i="5"/>
  <c r="O194" i="5"/>
  <c r="N195" i="5"/>
  <c r="D195" i="5"/>
  <c r="C196" i="5"/>
  <c r="AL191" i="5"/>
  <c r="AM191" i="5" s="1"/>
  <c r="AN191" i="5" s="1"/>
  <c r="AK192" i="5"/>
  <c r="BE191" i="5"/>
  <c r="BF191" i="5" s="1"/>
  <c r="BG191" i="5" s="1"/>
  <c r="BD192" i="5"/>
  <c r="P192" i="5"/>
  <c r="Q191" i="5"/>
  <c r="T200" i="5"/>
  <c r="U199" i="5"/>
  <c r="S191" i="5"/>
  <c r="R192" i="5"/>
  <c r="AC192" i="5"/>
  <c r="AD191" i="5"/>
  <c r="AE191" i="5" s="1"/>
  <c r="AF191" i="5" s="1"/>
  <c r="H191" i="5"/>
  <c r="G192" i="5"/>
  <c r="BS192" i="2"/>
  <c r="BT191" i="2"/>
  <c r="BU191" i="2" s="1"/>
  <c r="BV191" i="2" s="1"/>
  <c r="BO192" i="2"/>
  <c r="BP191" i="2"/>
  <c r="BQ191" i="2" s="1"/>
  <c r="BR191" i="2" s="1"/>
  <c r="BK192" i="2"/>
  <c r="BL191" i="2"/>
  <c r="BM191" i="2" s="1"/>
  <c r="BN191" i="2" s="1"/>
  <c r="BG192" i="2"/>
  <c r="BH191" i="2"/>
  <c r="BI191" i="2" s="1"/>
  <c r="BJ191" i="2" s="1"/>
  <c r="AR192" i="2"/>
  <c r="AS191" i="2"/>
  <c r="AT191" i="2" s="1"/>
  <c r="AU191" i="2" s="1"/>
  <c r="AZ192" i="2"/>
  <c r="BA191" i="2"/>
  <c r="BB191" i="2" s="1"/>
  <c r="BC191" i="2" s="1"/>
  <c r="AV192" i="2"/>
  <c r="AW191" i="2"/>
  <c r="AX191" i="2" s="1"/>
  <c r="AY191" i="2" s="1"/>
  <c r="AN192" i="2"/>
  <c r="AO191" i="2"/>
  <c r="AP191" i="2" s="1"/>
  <c r="AQ191" i="2" s="1"/>
  <c r="AE193" i="2"/>
  <c r="AF192" i="2"/>
  <c r="AC192" i="2"/>
  <c r="AD191" i="2"/>
  <c r="T233" i="2"/>
  <c r="U232" i="2"/>
  <c r="AI192" i="2"/>
  <c r="AJ191" i="2"/>
  <c r="X197" i="2"/>
  <c r="Y196" i="2"/>
  <c r="AG192" i="2"/>
  <c r="AH191" i="2"/>
  <c r="V192" i="2"/>
  <c r="W191" i="2"/>
  <c r="G193" i="5" l="1"/>
  <c r="H192" i="5"/>
  <c r="F193" i="5"/>
  <c r="E194" i="5"/>
  <c r="AD192" i="5"/>
  <c r="AE192" i="5" s="1"/>
  <c r="AF192" i="5" s="1"/>
  <c r="AC193" i="5"/>
  <c r="R193" i="5"/>
  <c r="S192" i="5"/>
  <c r="J201" i="5"/>
  <c r="I202" i="5"/>
  <c r="AS192" i="5"/>
  <c r="AT192" i="5" s="1"/>
  <c r="AU192" i="5" s="1"/>
  <c r="AR193" i="5"/>
  <c r="Q192" i="5"/>
  <c r="P193" i="5"/>
  <c r="BA197" i="5"/>
  <c r="BB197" i="5" s="1"/>
  <c r="BC197" i="5" s="1"/>
  <c r="AZ198" i="5"/>
  <c r="D196" i="5"/>
  <c r="C197" i="5"/>
  <c r="AH193" i="5"/>
  <c r="AI193" i="5" s="1"/>
  <c r="AJ193" i="5" s="1"/>
  <c r="AG194" i="5"/>
  <c r="O195" i="5"/>
  <c r="N196" i="5"/>
  <c r="BE192" i="5"/>
  <c r="BF192" i="5" s="1"/>
  <c r="BG192" i="5" s="1"/>
  <c r="BD193" i="5"/>
  <c r="AK193" i="5"/>
  <c r="AL192" i="5"/>
  <c r="AM192" i="5" s="1"/>
  <c r="AN192" i="5" s="1"/>
  <c r="Z193" i="5"/>
  <c r="AA193" i="5" s="1"/>
  <c r="AB193" i="5" s="1"/>
  <c r="Y194" i="5"/>
  <c r="T201" i="5"/>
  <c r="U200" i="5"/>
  <c r="AW193" i="5"/>
  <c r="AX193" i="5" s="1"/>
  <c r="AY193" i="5" s="1"/>
  <c r="AV194" i="5"/>
  <c r="BO193" i="2"/>
  <c r="BP192" i="2"/>
  <c r="BQ192" i="2" s="1"/>
  <c r="BR192" i="2" s="1"/>
  <c r="BG193" i="2"/>
  <c r="BH192" i="2"/>
  <c r="BI192" i="2" s="1"/>
  <c r="BJ192" i="2" s="1"/>
  <c r="BK193" i="2"/>
  <c r="BL192" i="2"/>
  <c r="BM192" i="2" s="1"/>
  <c r="BN192" i="2" s="1"/>
  <c r="BS193" i="2"/>
  <c r="BT192" i="2"/>
  <c r="BU192" i="2" s="1"/>
  <c r="BV192" i="2" s="1"/>
  <c r="AV193" i="2"/>
  <c r="AW192" i="2"/>
  <c r="AX192" i="2" s="1"/>
  <c r="AY192" i="2" s="1"/>
  <c r="AZ193" i="2"/>
  <c r="BA192" i="2"/>
  <c r="BB192" i="2" s="1"/>
  <c r="BC192" i="2" s="1"/>
  <c r="AR193" i="2"/>
  <c r="AS192" i="2"/>
  <c r="AT192" i="2" s="1"/>
  <c r="AU192" i="2" s="1"/>
  <c r="AN193" i="2"/>
  <c r="AO192" i="2"/>
  <c r="AP192" i="2" s="1"/>
  <c r="AQ192" i="2" s="1"/>
  <c r="AI193" i="2"/>
  <c r="AJ192" i="2"/>
  <c r="T234" i="2"/>
  <c r="U233" i="2"/>
  <c r="AG193" i="2"/>
  <c r="AH192" i="2"/>
  <c r="V193" i="2"/>
  <c r="W192" i="2"/>
  <c r="AC193" i="2"/>
  <c r="AD192" i="2"/>
  <c r="X198" i="2"/>
  <c r="Y197" i="2"/>
  <c r="AE194" i="2"/>
  <c r="AF193" i="2"/>
  <c r="BD194" i="5" l="1"/>
  <c r="BE193" i="5"/>
  <c r="BF193" i="5" s="1"/>
  <c r="BG193" i="5" s="1"/>
  <c r="S193" i="5"/>
  <c r="R194" i="5"/>
  <c r="Q193" i="5"/>
  <c r="P194" i="5"/>
  <c r="U201" i="5"/>
  <c r="T202" i="5"/>
  <c r="Z194" i="5"/>
  <c r="AA194" i="5" s="1"/>
  <c r="AB194" i="5" s="1"/>
  <c r="Y195" i="5"/>
  <c r="BA198" i="5"/>
  <c r="BB198" i="5" s="1"/>
  <c r="BC198" i="5" s="1"/>
  <c r="AZ199" i="5"/>
  <c r="O196" i="5"/>
  <c r="N197" i="5"/>
  <c r="AS193" i="5"/>
  <c r="AT193" i="5" s="1"/>
  <c r="AU193" i="5" s="1"/>
  <c r="AR194" i="5"/>
  <c r="D197" i="5"/>
  <c r="C198" i="5"/>
  <c r="I203" i="5"/>
  <c r="J202" i="5"/>
  <c r="AV195" i="5"/>
  <c r="AW194" i="5"/>
  <c r="AX194" i="5" s="1"/>
  <c r="AY194" i="5" s="1"/>
  <c r="AC194" i="5"/>
  <c r="AD193" i="5"/>
  <c r="AE193" i="5" s="1"/>
  <c r="AF193" i="5" s="1"/>
  <c r="AH194" i="5"/>
  <c r="AI194" i="5" s="1"/>
  <c r="AJ194" i="5" s="1"/>
  <c r="AG195" i="5"/>
  <c r="E195" i="5"/>
  <c r="F194" i="5"/>
  <c r="AL193" i="5"/>
  <c r="AM193" i="5" s="1"/>
  <c r="AN193" i="5" s="1"/>
  <c r="AK194" i="5"/>
  <c r="H193" i="5"/>
  <c r="G194" i="5"/>
  <c r="BS194" i="2"/>
  <c r="BT193" i="2"/>
  <c r="BU193" i="2" s="1"/>
  <c r="BV193" i="2" s="1"/>
  <c r="BK194" i="2"/>
  <c r="BL193" i="2"/>
  <c r="BM193" i="2" s="1"/>
  <c r="BN193" i="2" s="1"/>
  <c r="BG194" i="2"/>
  <c r="BH193" i="2"/>
  <c r="BI193" i="2" s="1"/>
  <c r="BJ193" i="2" s="1"/>
  <c r="BO194" i="2"/>
  <c r="BP193" i="2"/>
  <c r="BQ193" i="2" s="1"/>
  <c r="BR193" i="2" s="1"/>
  <c r="AZ194" i="2"/>
  <c r="BA193" i="2"/>
  <c r="BB193" i="2" s="1"/>
  <c r="BC193" i="2" s="1"/>
  <c r="AR194" i="2"/>
  <c r="AS193" i="2"/>
  <c r="AT193" i="2" s="1"/>
  <c r="AU193" i="2" s="1"/>
  <c r="AV194" i="2"/>
  <c r="AW193" i="2"/>
  <c r="AX193" i="2" s="1"/>
  <c r="AY193" i="2" s="1"/>
  <c r="AN194" i="2"/>
  <c r="AO193" i="2"/>
  <c r="AP193" i="2" s="1"/>
  <c r="AQ193" i="2" s="1"/>
  <c r="AG194" i="2"/>
  <c r="AH193" i="2"/>
  <c r="T235" i="2"/>
  <c r="U234" i="2"/>
  <c r="V194" i="2"/>
  <c r="W193" i="2"/>
  <c r="AC194" i="2"/>
  <c r="AD193" i="2"/>
  <c r="AE195" i="2"/>
  <c r="AF194" i="2"/>
  <c r="X199" i="2"/>
  <c r="Y198" i="2"/>
  <c r="AI194" i="2"/>
  <c r="AJ193" i="2"/>
  <c r="H194" i="5" l="1"/>
  <c r="G195" i="5"/>
  <c r="AL194" i="5"/>
  <c r="AM194" i="5" s="1"/>
  <c r="AN194" i="5" s="1"/>
  <c r="AK195" i="5"/>
  <c r="O197" i="5"/>
  <c r="N198" i="5"/>
  <c r="E196" i="5"/>
  <c r="F195" i="5"/>
  <c r="T203" i="5"/>
  <c r="U202" i="5"/>
  <c r="AC195" i="5"/>
  <c r="AD194" i="5"/>
  <c r="AE194" i="5" s="1"/>
  <c r="AF194" i="5" s="1"/>
  <c r="P195" i="5"/>
  <c r="Q194" i="5"/>
  <c r="AV196" i="5"/>
  <c r="AW195" i="5"/>
  <c r="AX195" i="5" s="1"/>
  <c r="AY195" i="5" s="1"/>
  <c r="S194" i="5"/>
  <c r="R195" i="5"/>
  <c r="AH195" i="5"/>
  <c r="AI195" i="5" s="1"/>
  <c r="AJ195" i="5" s="1"/>
  <c r="AG196" i="5"/>
  <c r="D198" i="5"/>
  <c r="C199" i="5"/>
  <c r="Z195" i="5"/>
  <c r="AA195" i="5" s="1"/>
  <c r="AB195" i="5" s="1"/>
  <c r="Y196" i="5"/>
  <c r="AS194" i="5"/>
  <c r="AT194" i="5" s="1"/>
  <c r="AU194" i="5" s="1"/>
  <c r="AR195" i="5"/>
  <c r="BA199" i="5"/>
  <c r="BB199" i="5" s="1"/>
  <c r="BC199" i="5" s="1"/>
  <c r="AZ200" i="5"/>
  <c r="I204" i="5"/>
  <c r="J203" i="5"/>
  <c r="BE194" i="5"/>
  <c r="BF194" i="5" s="1"/>
  <c r="BG194" i="5" s="1"/>
  <c r="BD195" i="5"/>
  <c r="BO195" i="2"/>
  <c r="BP194" i="2"/>
  <c r="BQ194" i="2" s="1"/>
  <c r="BR194" i="2" s="1"/>
  <c r="BG195" i="2"/>
  <c r="BH194" i="2"/>
  <c r="BI194" i="2" s="1"/>
  <c r="BJ194" i="2" s="1"/>
  <c r="BK195" i="2"/>
  <c r="BL194" i="2"/>
  <c r="BM194" i="2" s="1"/>
  <c r="BN194" i="2" s="1"/>
  <c r="BS195" i="2"/>
  <c r="BT194" i="2"/>
  <c r="BU194" i="2" s="1"/>
  <c r="BV194" i="2" s="1"/>
  <c r="AV195" i="2"/>
  <c r="AW194" i="2"/>
  <c r="AX194" i="2" s="1"/>
  <c r="AY194" i="2" s="1"/>
  <c r="AR195" i="2"/>
  <c r="AS194" i="2"/>
  <c r="AT194" i="2" s="1"/>
  <c r="AU194" i="2" s="1"/>
  <c r="AZ195" i="2"/>
  <c r="BA194" i="2"/>
  <c r="BB194" i="2" s="1"/>
  <c r="BC194" i="2" s="1"/>
  <c r="AN195" i="2"/>
  <c r="AO194" i="2"/>
  <c r="AP194" i="2" s="1"/>
  <c r="AQ194" i="2" s="1"/>
  <c r="AE196" i="2"/>
  <c r="AF195" i="2"/>
  <c r="AG195" i="2"/>
  <c r="AH194" i="2"/>
  <c r="AC195" i="2"/>
  <c r="AD194" i="2"/>
  <c r="AI195" i="2"/>
  <c r="AJ194" i="2"/>
  <c r="V195" i="2"/>
  <c r="W194" i="2"/>
  <c r="X200" i="2"/>
  <c r="Y199" i="2"/>
  <c r="T236" i="2"/>
  <c r="U235" i="2"/>
  <c r="D199" i="5" l="1"/>
  <c r="C200" i="5"/>
  <c r="AD195" i="5"/>
  <c r="AE195" i="5" s="1"/>
  <c r="AF195" i="5" s="1"/>
  <c r="AC196" i="5"/>
  <c r="Z196" i="5"/>
  <c r="AA196" i="5" s="1"/>
  <c r="AB196" i="5" s="1"/>
  <c r="Y197" i="5"/>
  <c r="AW196" i="5"/>
  <c r="AX196" i="5" s="1"/>
  <c r="AY196" i="5" s="1"/>
  <c r="AV197" i="5"/>
  <c r="O198" i="5"/>
  <c r="N199" i="5"/>
  <c r="J204" i="5"/>
  <c r="I205" i="5"/>
  <c r="Q195" i="5"/>
  <c r="P196" i="5"/>
  <c r="AZ201" i="5"/>
  <c r="BA200" i="5"/>
  <c r="BB200" i="5" s="1"/>
  <c r="BC200" i="5" s="1"/>
  <c r="AS195" i="5"/>
  <c r="AT195" i="5" s="1"/>
  <c r="AU195" i="5" s="1"/>
  <c r="AR196" i="5"/>
  <c r="R196" i="5"/>
  <c r="S195" i="5"/>
  <c r="G196" i="5"/>
  <c r="H195" i="5"/>
  <c r="BE195" i="5"/>
  <c r="BF195" i="5" s="1"/>
  <c r="BG195" i="5" s="1"/>
  <c r="BD196" i="5"/>
  <c r="E197" i="5"/>
  <c r="F196" i="5"/>
  <c r="AH196" i="5"/>
  <c r="AI196" i="5" s="1"/>
  <c r="AJ196" i="5" s="1"/>
  <c r="AG197" i="5"/>
  <c r="AL195" i="5"/>
  <c r="AM195" i="5" s="1"/>
  <c r="AN195" i="5" s="1"/>
  <c r="AK196" i="5"/>
  <c r="U203" i="5"/>
  <c r="T204" i="5"/>
  <c r="BS196" i="2"/>
  <c r="BT195" i="2"/>
  <c r="BU195" i="2" s="1"/>
  <c r="BV195" i="2" s="1"/>
  <c r="BK196" i="2"/>
  <c r="BL195" i="2"/>
  <c r="BM195" i="2" s="1"/>
  <c r="BN195" i="2" s="1"/>
  <c r="BG196" i="2"/>
  <c r="BH195" i="2"/>
  <c r="BI195" i="2" s="1"/>
  <c r="BJ195" i="2" s="1"/>
  <c r="BO196" i="2"/>
  <c r="BP195" i="2"/>
  <c r="BQ195" i="2" s="1"/>
  <c r="BR195" i="2" s="1"/>
  <c r="AR196" i="2"/>
  <c r="AS195" i="2"/>
  <c r="AT195" i="2" s="1"/>
  <c r="AU195" i="2" s="1"/>
  <c r="AZ196" i="2"/>
  <c r="BA195" i="2"/>
  <c r="BB195" i="2" s="1"/>
  <c r="BC195" i="2" s="1"/>
  <c r="AV196" i="2"/>
  <c r="AW195" i="2"/>
  <c r="AX195" i="2" s="1"/>
  <c r="AY195" i="2" s="1"/>
  <c r="AN196" i="2"/>
  <c r="AO195" i="2"/>
  <c r="AP195" i="2" s="1"/>
  <c r="AQ195" i="2" s="1"/>
  <c r="AG196" i="2"/>
  <c r="AH195" i="2"/>
  <c r="V196" i="2"/>
  <c r="W195" i="2"/>
  <c r="AE197" i="2"/>
  <c r="AF196" i="2"/>
  <c r="AI196" i="2"/>
  <c r="AJ195" i="2"/>
  <c r="T237" i="2"/>
  <c r="U236" i="2"/>
  <c r="AC196" i="2"/>
  <c r="AD195" i="2"/>
  <c r="X201" i="2"/>
  <c r="Y200" i="2"/>
  <c r="AV198" i="5" l="1"/>
  <c r="AW197" i="5"/>
  <c r="AX197" i="5" s="1"/>
  <c r="AY197" i="5" s="1"/>
  <c r="G197" i="5"/>
  <c r="H196" i="5"/>
  <c r="AH197" i="5"/>
  <c r="AI197" i="5" s="1"/>
  <c r="AJ197" i="5" s="1"/>
  <c r="AG198" i="5"/>
  <c r="Q196" i="5"/>
  <c r="P197" i="5"/>
  <c r="AD196" i="5"/>
  <c r="AE196" i="5" s="1"/>
  <c r="AF196" i="5" s="1"/>
  <c r="AC197" i="5"/>
  <c r="S196" i="5"/>
  <c r="R197" i="5"/>
  <c r="AS196" i="5"/>
  <c r="AT196" i="5" s="1"/>
  <c r="AU196" i="5" s="1"/>
  <c r="AR197" i="5"/>
  <c r="N200" i="5"/>
  <c r="O199" i="5"/>
  <c r="C201" i="5"/>
  <c r="D200" i="5"/>
  <c r="T205" i="5"/>
  <c r="U204" i="5"/>
  <c r="BE196" i="5"/>
  <c r="BF196" i="5" s="1"/>
  <c r="BG196" i="5" s="1"/>
  <c r="BD197" i="5"/>
  <c r="AZ202" i="5"/>
  <c r="BA201" i="5"/>
  <c r="BB201" i="5" s="1"/>
  <c r="BC201" i="5" s="1"/>
  <c r="AK197" i="5"/>
  <c r="AL196" i="5"/>
  <c r="AM196" i="5" s="1"/>
  <c r="AN196" i="5" s="1"/>
  <c r="Z197" i="5"/>
  <c r="AA197" i="5" s="1"/>
  <c r="AB197" i="5" s="1"/>
  <c r="Y198" i="5"/>
  <c r="I206" i="5"/>
  <c r="J205" i="5"/>
  <c r="F197" i="5"/>
  <c r="E198" i="5"/>
  <c r="BO197" i="2"/>
  <c r="BP196" i="2"/>
  <c r="BQ196" i="2" s="1"/>
  <c r="BR196" i="2" s="1"/>
  <c r="BK197" i="2"/>
  <c r="BL196" i="2"/>
  <c r="BM196" i="2" s="1"/>
  <c r="BN196" i="2" s="1"/>
  <c r="BG197" i="2"/>
  <c r="BH196" i="2"/>
  <c r="BI196" i="2" s="1"/>
  <c r="BJ196" i="2" s="1"/>
  <c r="BS197" i="2"/>
  <c r="BT196" i="2"/>
  <c r="BU196" i="2" s="1"/>
  <c r="BV196" i="2" s="1"/>
  <c r="AV197" i="2"/>
  <c r="AW196" i="2"/>
  <c r="AX196" i="2" s="1"/>
  <c r="AY196" i="2" s="1"/>
  <c r="AZ197" i="2"/>
  <c r="BA196" i="2"/>
  <c r="BB196" i="2" s="1"/>
  <c r="BC196" i="2" s="1"/>
  <c r="AR197" i="2"/>
  <c r="AS196" i="2"/>
  <c r="AT196" i="2" s="1"/>
  <c r="AU196" i="2" s="1"/>
  <c r="AN197" i="2"/>
  <c r="AO196" i="2"/>
  <c r="AP196" i="2" s="1"/>
  <c r="AQ196" i="2" s="1"/>
  <c r="X202" i="2"/>
  <c r="Y201" i="2"/>
  <c r="AE198" i="2"/>
  <c r="AF197" i="2"/>
  <c r="AC197" i="2"/>
  <c r="AD196" i="2"/>
  <c r="AI197" i="2"/>
  <c r="AJ196" i="2"/>
  <c r="V197" i="2"/>
  <c r="W196" i="2"/>
  <c r="T238" i="2"/>
  <c r="U237" i="2"/>
  <c r="AG197" i="2"/>
  <c r="AH196" i="2"/>
  <c r="AH198" i="5" l="1"/>
  <c r="AI198" i="5" s="1"/>
  <c r="AJ198" i="5" s="1"/>
  <c r="AG199" i="5"/>
  <c r="Z198" i="5"/>
  <c r="AA198" i="5" s="1"/>
  <c r="AB198" i="5" s="1"/>
  <c r="Y199" i="5"/>
  <c r="T206" i="5"/>
  <c r="U205" i="5"/>
  <c r="G198" i="5"/>
  <c r="H197" i="5"/>
  <c r="BA202" i="5"/>
  <c r="BB202" i="5" s="1"/>
  <c r="BC202" i="5" s="1"/>
  <c r="AZ203" i="5"/>
  <c r="BD198" i="5"/>
  <c r="BE197" i="5"/>
  <c r="BF197" i="5" s="1"/>
  <c r="BG197" i="5" s="1"/>
  <c r="S197" i="5"/>
  <c r="R198" i="5"/>
  <c r="AC198" i="5"/>
  <c r="AD197" i="5"/>
  <c r="AE197" i="5" s="1"/>
  <c r="AF197" i="5" s="1"/>
  <c r="F198" i="5"/>
  <c r="E199" i="5"/>
  <c r="Q197" i="5"/>
  <c r="P198" i="5"/>
  <c r="O200" i="5"/>
  <c r="N201" i="5"/>
  <c r="AS197" i="5"/>
  <c r="AT197" i="5" s="1"/>
  <c r="AU197" i="5" s="1"/>
  <c r="AR198" i="5"/>
  <c r="J206" i="5"/>
  <c r="I207" i="5"/>
  <c r="AL197" i="5"/>
  <c r="AM197" i="5" s="1"/>
  <c r="AN197" i="5" s="1"/>
  <c r="AK198" i="5"/>
  <c r="D201" i="5"/>
  <c r="C202" i="5"/>
  <c r="AV199" i="5"/>
  <c r="AW198" i="5"/>
  <c r="AX198" i="5" s="1"/>
  <c r="AY198" i="5" s="1"/>
  <c r="BK198" i="2"/>
  <c r="BL197" i="2"/>
  <c r="BM197" i="2" s="1"/>
  <c r="BN197" i="2" s="1"/>
  <c r="BS198" i="2"/>
  <c r="BT197" i="2"/>
  <c r="BU197" i="2" s="1"/>
  <c r="BV197" i="2" s="1"/>
  <c r="BG198" i="2"/>
  <c r="BH197" i="2"/>
  <c r="BI197" i="2" s="1"/>
  <c r="BJ197" i="2" s="1"/>
  <c r="BO198" i="2"/>
  <c r="BP197" i="2"/>
  <c r="BQ197" i="2" s="1"/>
  <c r="BR197" i="2" s="1"/>
  <c r="AR198" i="2"/>
  <c r="AS197" i="2"/>
  <c r="AT197" i="2" s="1"/>
  <c r="AU197" i="2" s="1"/>
  <c r="AZ198" i="2"/>
  <c r="BA197" i="2"/>
  <c r="BB197" i="2" s="1"/>
  <c r="BC197" i="2" s="1"/>
  <c r="AV198" i="2"/>
  <c r="AW197" i="2"/>
  <c r="AX197" i="2" s="1"/>
  <c r="AY197" i="2" s="1"/>
  <c r="AN198" i="2"/>
  <c r="AO197" i="2"/>
  <c r="AP197" i="2" s="1"/>
  <c r="AQ197" i="2" s="1"/>
  <c r="AI198" i="2"/>
  <c r="AJ197" i="2"/>
  <c r="AG198" i="2"/>
  <c r="AH197" i="2"/>
  <c r="AC198" i="2"/>
  <c r="AD197" i="2"/>
  <c r="T239" i="2"/>
  <c r="U238" i="2"/>
  <c r="AE199" i="2"/>
  <c r="AF198" i="2"/>
  <c r="V198" i="2"/>
  <c r="W197" i="2"/>
  <c r="X203" i="2"/>
  <c r="Y202" i="2"/>
  <c r="AS198" i="5" l="1"/>
  <c r="AT198" i="5" s="1"/>
  <c r="AU198" i="5" s="1"/>
  <c r="AR199" i="5"/>
  <c r="C203" i="5"/>
  <c r="D202" i="5"/>
  <c r="R199" i="5"/>
  <c r="S198" i="5"/>
  <c r="T207" i="5"/>
  <c r="U206" i="5"/>
  <c r="BE198" i="5"/>
  <c r="BF198" i="5" s="1"/>
  <c r="BG198" i="5" s="1"/>
  <c r="BD199" i="5"/>
  <c r="AC199" i="5"/>
  <c r="AD198" i="5"/>
  <c r="AE198" i="5" s="1"/>
  <c r="AF198" i="5" s="1"/>
  <c r="O201" i="5"/>
  <c r="N202" i="5"/>
  <c r="P199" i="5"/>
  <c r="Q198" i="5"/>
  <c r="I208" i="5"/>
  <c r="J207" i="5"/>
  <c r="F199" i="5"/>
  <c r="E200" i="5"/>
  <c r="AZ204" i="5"/>
  <c r="BA203" i="5"/>
  <c r="BB203" i="5" s="1"/>
  <c r="BC203" i="5" s="1"/>
  <c r="AG200" i="5"/>
  <c r="AH199" i="5"/>
  <c r="AI199" i="5" s="1"/>
  <c r="AJ199" i="5" s="1"/>
  <c r="AV200" i="5"/>
  <c r="AW199" i="5"/>
  <c r="AX199" i="5" s="1"/>
  <c r="AY199" i="5" s="1"/>
  <c r="H198" i="5"/>
  <c r="G199" i="5"/>
  <c r="AK199" i="5"/>
  <c r="AL198" i="5"/>
  <c r="AM198" i="5" s="1"/>
  <c r="AN198" i="5" s="1"/>
  <c r="Y200" i="5"/>
  <c r="Z199" i="5"/>
  <c r="AA199" i="5" s="1"/>
  <c r="AB199" i="5" s="1"/>
  <c r="BO199" i="2"/>
  <c r="BP198" i="2"/>
  <c r="BQ198" i="2" s="1"/>
  <c r="BR198" i="2" s="1"/>
  <c r="BS199" i="2"/>
  <c r="BT198" i="2"/>
  <c r="BU198" i="2" s="1"/>
  <c r="BV198" i="2" s="1"/>
  <c r="BG199" i="2"/>
  <c r="BH198" i="2"/>
  <c r="BI198" i="2" s="1"/>
  <c r="BJ198" i="2" s="1"/>
  <c r="BK199" i="2"/>
  <c r="BL198" i="2"/>
  <c r="BM198" i="2" s="1"/>
  <c r="BN198" i="2" s="1"/>
  <c r="AV199" i="2"/>
  <c r="AW198" i="2"/>
  <c r="AX198" i="2" s="1"/>
  <c r="AY198" i="2" s="1"/>
  <c r="AZ199" i="2"/>
  <c r="BA198" i="2"/>
  <c r="BB198" i="2" s="1"/>
  <c r="BC198" i="2" s="1"/>
  <c r="AR199" i="2"/>
  <c r="AS198" i="2"/>
  <c r="AT198" i="2" s="1"/>
  <c r="AU198" i="2" s="1"/>
  <c r="AN199" i="2"/>
  <c r="AO198" i="2"/>
  <c r="AP198" i="2" s="1"/>
  <c r="AQ198" i="2" s="1"/>
  <c r="T240" i="2"/>
  <c r="U239" i="2"/>
  <c r="X204" i="2"/>
  <c r="Y203" i="2"/>
  <c r="AC199" i="2"/>
  <c r="AD198" i="2"/>
  <c r="V199" i="2"/>
  <c r="W198" i="2"/>
  <c r="AG199" i="2"/>
  <c r="AH198" i="2"/>
  <c r="AE200" i="2"/>
  <c r="AF199" i="2"/>
  <c r="AI199" i="2"/>
  <c r="AJ198" i="2"/>
  <c r="Q199" i="5" l="1"/>
  <c r="P200" i="5"/>
  <c r="N203" i="5"/>
  <c r="O202" i="5"/>
  <c r="G200" i="5"/>
  <c r="H199" i="5"/>
  <c r="AC200" i="5"/>
  <c r="AD199" i="5"/>
  <c r="AE199" i="5" s="1"/>
  <c r="AF199" i="5" s="1"/>
  <c r="D203" i="5"/>
  <c r="C204" i="5"/>
  <c r="Z200" i="5"/>
  <c r="AA200" i="5" s="1"/>
  <c r="AB200" i="5" s="1"/>
  <c r="Y201" i="5"/>
  <c r="T208" i="5"/>
  <c r="U207" i="5"/>
  <c r="AZ205" i="5"/>
  <c r="BA204" i="5"/>
  <c r="BB204" i="5" s="1"/>
  <c r="BC204" i="5" s="1"/>
  <c r="F200" i="5"/>
  <c r="E201" i="5"/>
  <c r="BD200" i="5"/>
  <c r="BE199" i="5"/>
  <c r="BF199" i="5" s="1"/>
  <c r="BG199" i="5" s="1"/>
  <c r="AR200" i="5"/>
  <c r="AS199" i="5"/>
  <c r="AT199" i="5" s="1"/>
  <c r="AU199" i="5" s="1"/>
  <c r="AG201" i="5"/>
  <c r="AH200" i="5"/>
  <c r="AI200" i="5" s="1"/>
  <c r="AJ200" i="5" s="1"/>
  <c r="AL199" i="5"/>
  <c r="AM199" i="5" s="1"/>
  <c r="AN199" i="5" s="1"/>
  <c r="AK200" i="5"/>
  <c r="S199" i="5"/>
  <c r="R200" i="5"/>
  <c r="AW200" i="5"/>
  <c r="AX200" i="5" s="1"/>
  <c r="AY200" i="5" s="1"/>
  <c r="AV201" i="5"/>
  <c r="J208" i="5"/>
  <c r="I209" i="5"/>
  <c r="BS200" i="2"/>
  <c r="BT199" i="2"/>
  <c r="BU199" i="2" s="1"/>
  <c r="BV199" i="2" s="1"/>
  <c r="BK200" i="2"/>
  <c r="BL199" i="2"/>
  <c r="BM199" i="2" s="1"/>
  <c r="BN199" i="2" s="1"/>
  <c r="BG200" i="2"/>
  <c r="BH199" i="2"/>
  <c r="BI199" i="2" s="1"/>
  <c r="BJ199" i="2" s="1"/>
  <c r="BO200" i="2"/>
  <c r="BP199" i="2"/>
  <c r="BQ199" i="2" s="1"/>
  <c r="BR199" i="2" s="1"/>
  <c r="AR200" i="2"/>
  <c r="AS199" i="2"/>
  <c r="AT199" i="2" s="1"/>
  <c r="AU199" i="2" s="1"/>
  <c r="AZ200" i="2"/>
  <c r="BA199" i="2"/>
  <c r="BB199" i="2" s="1"/>
  <c r="BC199" i="2" s="1"/>
  <c r="AV200" i="2"/>
  <c r="AW199" i="2"/>
  <c r="AX199" i="2" s="1"/>
  <c r="AY199" i="2" s="1"/>
  <c r="AN200" i="2"/>
  <c r="AO199" i="2"/>
  <c r="AP199" i="2" s="1"/>
  <c r="AQ199" i="2" s="1"/>
  <c r="V200" i="2"/>
  <c r="W199" i="2"/>
  <c r="AI200" i="2"/>
  <c r="AJ199" i="2"/>
  <c r="AC200" i="2"/>
  <c r="AD199" i="2"/>
  <c r="AE201" i="2"/>
  <c r="AF200" i="2"/>
  <c r="X205" i="2"/>
  <c r="Y204" i="2"/>
  <c r="AG200" i="2"/>
  <c r="AH199" i="2"/>
  <c r="T241" i="2"/>
  <c r="U240" i="2"/>
  <c r="AD200" i="5" l="1"/>
  <c r="AE200" i="5" s="1"/>
  <c r="AF200" i="5" s="1"/>
  <c r="AC201" i="5"/>
  <c r="T209" i="5"/>
  <c r="U208" i="5"/>
  <c r="S200" i="5"/>
  <c r="R201" i="5"/>
  <c r="BE200" i="5"/>
  <c r="BF200" i="5" s="1"/>
  <c r="BG200" i="5" s="1"/>
  <c r="BD201" i="5"/>
  <c r="AZ206" i="5"/>
  <c r="BA205" i="5"/>
  <c r="BB205" i="5" s="1"/>
  <c r="BC205" i="5" s="1"/>
  <c r="AV202" i="5"/>
  <c r="AW201" i="5"/>
  <c r="AX201" i="5" s="1"/>
  <c r="AY201" i="5" s="1"/>
  <c r="AR201" i="5"/>
  <c r="AS200" i="5"/>
  <c r="AT200" i="5" s="1"/>
  <c r="AU200" i="5" s="1"/>
  <c r="AL200" i="5"/>
  <c r="AM200" i="5" s="1"/>
  <c r="AN200" i="5" s="1"/>
  <c r="AK201" i="5"/>
  <c r="F201" i="5"/>
  <c r="E202" i="5"/>
  <c r="C205" i="5"/>
  <c r="D204" i="5"/>
  <c r="Q200" i="5"/>
  <c r="P201" i="5"/>
  <c r="J209" i="5"/>
  <c r="I210" i="5"/>
  <c r="AH201" i="5"/>
  <c r="AI201" i="5" s="1"/>
  <c r="AJ201" i="5" s="1"/>
  <c r="AG202" i="5"/>
  <c r="G201" i="5"/>
  <c r="H200" i="5"/>
  <c r="Z201" i="5"/>
  <c r="AA201" i="5" s="1"/>
  <c r="AB201" i="5" s="1"/>
  <c r="Y202" i="5"/>
  <c r="N204" i="5"/>
  <c r="O203" i="5"/>
  <c r="BK201" i="2"/>
  <c r="BL200" i="2"/>
  <c r="BM200" i="2" s="1"/>
  <c r="BN200" i="2" s="1"/>
  <c r="BO201" i="2"/>
  <c r="BP200" i="2"/>
  <c r="BQ200" i="2" s="1"/>
  <c r="BR200" i="2" s="1"/>
  <c r="BG201" i="2"/>
  <c r="BH200" i="2"/>
  <c r="BI200" i="2" s="1"/>
  <c r="BJ200" i="2" s="1"/>
  <c r="BS201" i="2"/>
  <c r="BT200" i="2"/>
  <c r="BU200" i="2" s="1"/>
  <c r="BV200" i="2" s="1"/>
  <c r="AV201" i="2"/>
  <c r="AW200" i="2"/>
  <c r="AX200" i="2" s="1"/>
  <c r="AY200" i="2" s="1"/>
  <c r="AZ201" i="2"/>
  <c r="BA200" i="2"/>
  <c r="BB200" i="2" s="1"/>
  <c r="BC200" i="2" s="1"/>
  <c r="AR201" i="2"/>
  <c r="AS200" i="2"/>
  <c r="AT200" i="2" s="1"/>
  <c r="AU200" i="2" s="1"/>
  <c r="AN201" i="2"/>
  <c r="AO200" i="2"/>
  <c r="AP200" i="2" s="1"/>
  <c r="AQ200" i="2" s="1"/>
  <c r="AI201" i="2"/>
  <c r="AJ200" i="2"/>
  <c r="AE202" i="2"/>
  <c r="AF201" i="2"/>
  <c r="T242" i="2"/>
  <c r="U241" i="2"/>
  <c r="AC201" i="2"/>
  <c r="AD200" i="2"/>
  <c r="AG201" i="2"/>
  <c r="AH200" i="2"/>
  <c r="X206" i="2"/>
  <c r="Y205" i="2"/>
  <c r="V201" i="2"/>
  <c r="W200" i="2"/>
  <c r="I211" i="5" l="1"/>
  <c r="J210" i="5"/>
  <c r="BD202" i="5"/>
  <c r="BE201" i="5"/>
  <c r="BF201" i="5" s="1"/>
  <c r="BG201" i="5" s="1"/>
  <c r="Z202" i="5"/>
  <c r="AA202" i="5" s="1"/>
  <c r="AB202" i="5" s="1"/>
  <c r="Y203" i="5"/>
  <c r="R202" i="5"/>
  <c r="S201" i="5"/>
  <c r="G202" i="5"/>
  <c r="H201" i="5"/>
  <c r="AV203" i="5"/>
  <c r="AW202" i="5"/>
  <c r="AX202" i="5" s="1"/>
  <c r="AY202" i="5" s="1"/>
  <c r="T210" i="5"/>
  <c r="U209" i="5"/>
  <c r="AK202" i="5"/>
  <c r="AL201" i="5"/>
  <c r="AM201" i="5" s="1"/>
  <c r="AN201" i="5" s="1"/>
  <c r="Q201" i="5"/>
  <c r="P202" i="5"/>
  <c r="AG203" i="5"/>
  <c r="AH202" i="5"/>
  <c r="AI202" i="5" s="1"/>
  <c r="AJ202" i="5" s="1"/>
  <c r="F202" i="5"/>
  <c r="E203" i="5"/>
  <c r="AC202" i="5"/>
  <c r="AD201" i="5"/>
  <c r="AE201" i="5" s="1"/>
  <c r="AF201" i="5" s="1"/>
  <c r="N205" i="5"/>
  <c r="O204" i="5"/>
  <c r="AS201" i="5"/>
  <c r="AT201" i="5" s="1"/>
  <c r="AU201" i="5" s="1"/>
  <c r="AR202" i="5"/>
  <c r="D205" i="5"/>
  <c r="C206" i="5"/>
  <c r="AZ207" i="5"/>
  <c r="BA206" i="5"/>
  <c r="BB206" i="5" s="1"/>
  <c r="BC206" i="5" s="1"/>
  <c r="BS202" i="2"/>
  <c r="BT201" i="2"/>
  <c r="BU201" i="2" s="1"/>
  <c r="BV201" i="2" s="1"/>
  <c r="BO202" i="2"/>
  <c r="BP201" i="2"/>
  <c r="BQ201" i="2" s="1"/>
  <c r="BR201" i="2" s="1"/>
  <c r="BG202" i="2"/>
  <c r="BH201" i="2"/>
  <c r="BI201" i="2" s="1"/>
  <c r="BJ201" i="2" s="1"/>
  <c r="BK202" i="2"/>
  <c r="BL201" i="2"/>
  <c r="BM201" i="2" s="1"/>
  <c r="BN201" i="2" s="1"/>
  <c r="AR202" i="2"/>
  <c r="AS201" i="2"/>
  <c r="AT201" i="2" s="1"/>
  <c r="AU201" i="2" s="1"/>
  <c r="AZ202" i="2"/>
  <c r="BA201" i="2"/>
  <c r="BB201" i="2" s="1"/>
  <c r="BC201" i="2" s="1"/>
  <c r="AV202" i="2"/>
  <c r="AW201" i="2"/>
  <c r="AX201" i="2" s="1"/>
  <c r="AY201" i="2" s="1"/>
  <c r="AN202" i="2"/>
  <c r="AO201" i="2"/>
  <c r="AP201" i="2" s="1"/>
  <c r="AQ201" i="2" s="1"/>
  <c r="AC202" i="2"/>
  <c r="AD201" i="2"/>
  <c r="V202" i="2"/>
  <c r="W201" i="2"/>
  <c r="T243" i="2"/>
  <c r="U242" i="2"/>
  <c r="X207" i="2"/>
  <c r="Y206" i="2"/>
  <c r="AE203" i="2"/>
  <c r="AF202" i="2"/>
  <c r="AG202" i="2"/>
  <c r="AH201" i="2"/>
  <c r="AI202" i="2"/>
  <c r="AJ201" i="2"/>
  <c r="AZ208" i="5" l="1"/>
  <c r="BA207" i="5"/>
  <c r="BB207" i="5" s="1"/>
  <c r="BC207" i="5" s="1"/>
  <c r="Y204" i="5"/>
  <c r="Z203" i="5"/>
  <c r="AA203" i="5" s="1"/>
  <c r="AB203" i="5" s="1"/>
  <c r="AG204" i="5"/>
  <c r="AH203" i="5"/>
  <c r="AI203" i="5" s="1"/>
  <c r="AJ203" i="5" s="1"/>
  <c r="AC203" i="5"/>
  <c r="AD202" i="5"/>
  <c r="AE202" i="5" s="1"/>
  <c r="AF202" i="5" s="1"/>
  <c r="R203" i="5"/>
  <c r="S202" i="5"/>
  <c r="F203" i="5"/>
  <c r="E204" i="5"/>
  <c r="AR203" i="5"/>
  <c r="AS202" i="5"/>
  <c r="AT202" i="5" s="1"/>
  <c r="AU202" i="5" s="1"/>
  <c r="AK203" i="5"/>
  <c r="AL202" i="5"/>
  <c r="AM202" i="5" s="1"/>
  <c r="AN202" i="5" s="1"/>
  <c r="C207" i="5"/>
  <c r="D206" i="5"/>
  <c r="U210" i="5"/>
  <c r="T211" i="5"/>
  <c r="AV204" i="5"/>
  <c r="AW203" i="5"/>
  <c r="AX203" i="5" s="1"/>
  <c r="AY203" i="5" s="1"/>
  <c r="BD203" i="5"/>
  <c r="BE202" i="5"/>
  <c r="BF202" i="5" s="1"/>
  <c r="BG202" i="5" s="1"/>
  <c r="Q202" i="5"/>
  <c r="P203" i="5"/>
  <c r="N206" i="5"/>
  <c r="O205" i="5"/>
  <c r="G203" i="5"/>
  <c r="H202" i="5"/>
  <c r="J211" i="5"/>
  <c r="I212" i="5"/>
  <c r="BK203" i="2"/>
  <c r="BL202" i="2"/>
  <c r="BM202" i="2" s="1"/>
  <c r="BN202" i="2" s="1"/>
  <c r="BO203" i="2"/>
  <c r="BP202" i="2"/>
  <c r="BQ202" i="2" s="1"/>
  <c r="BR202" i="2" s="1"/>
  <c r="BG203" i="2"/>
  <c r="BH202" i="2"/>
  <c r="BI202" i="2" s="1"/>
  <c r="BJ202" i="2" s="1"/>
  <c r="BS203" i="2"/>
  <c r="BT202" i="2"/>
  <c r="BU202" i="2" s="1"/>
  <c r="BV202" i="2" s="1"/>
  <c r="AV203" i="2"/>
  <c r="AW202" i="2"/>
  <c r="AX202" i="2" s="1"/>
  <c r="AY202" i="2" s="1"/>
  <c r="AZ203" i="2"/>
  <c r="BA202" i="2"/>
  <c r="BB202" i="2" s="1"/>
  <c r="BC202" i="2" s="1"/>
  <c r="AR203" i="2"/>
  <c r="AS202" i="2"/>
  <c r="AT202" i="2" s="1"/>
  <c r="AU202" i="2" s="1"/>
  <c r="AN203" i="2"/>
  <c r="AO202" i="2"/>
  <c r="AP202" i="2" s="1"/>
  <c r="AQ202" i="2" s="1"/>
  <c r="X208" i="2"/>
  <c r="Y207" i="2"/>
  <c r="AI203" i="2"/>
  <c r="AJ202" i="2"/>
  <c r="T244" i="2"/>
  <c r="U243" i="2"/>
  <c r="AG203" i="2"/>
  <c r="AH202" i="2"/>
  <c r="V203" i="2"/>
  <c r="W202" i="2"/>
  <c r="AE204" i="2"/>
  <c r="AF203" i="2"/>
  <c r="AC203" i="2"/>
  <c r="AD202" i="2"/>
  <c r="AC204" i="5" l="1"/>
  <c r="AD203" i="5"/>
  <c r="AE203" i="5" s="1"/>
  <c r="AF203" i="5" s="1"/>
  <c r="AV205" i="5"/>
  <c r="AW204" i="5"/>
  <c r="AX204" i="5" s="1"/>
  <c r="AY204" i="5" s="1"/>
  <c r="N207" i="5"/>
  <c r="O206" i="5"/>
  <c r="Z204" i="5"/>
  <c r="AA204" i="5" s="1"/>
  <c r="AB204" i="5" s="1"/>
  <c r="Y205" i="5"/>
  <c r="J212" i="5"/>
  <c r="I213" i="5"/>
  <c r="BD204" i="5"/>
  <c r="BE203" i="5"/>
  <c r="BF203" i="5" s="1"/>
  <c r="BG203" i="5" s="1"/>
  <c r="AS203" i="5"/>
  <c r="AT203" i="5" s="1"/>
  <c r="AU203" i="5" s="1"/>
  <c r="AR204" i="5"/>
  <c r="U211" i="5"/>
  <c r="T212" i="5"/>
  <c r="F204" i="5"/>
  <c r="E205" i="5"/>
  <c r="Q203" i="5"/>
  <c r="P204" i="5"/>
  <c r="AK204" i="5"/>
  <c r="AL203" i="5"/>
  <c r="AM203" i="5" s="1"/>
  <c r="AN203" i="5" s="1"/>
  <c r="G204" i="5"/>
  <c r="H203" i="5"/>
  <c r="AG205" i="5"/>
  <c r="AH204" i="5"/>
  <c r="AI204" i="5" s="1"/>
  <c r="AJ204" i="5" s="1"/>
  <c r="D207" i="5"/>
  <c r="C208" i="5"/>
  <c r="R204" i="5"/>
  <c r="S203" i="5"/>
  <c r="BA208" i="5"/>
  <c r="BB208" i="5" s="1"/>
  <c r="BC208" i="5" s="1"/>
  <c r="AZ209" i="5"/>
  <c r="BS204" i="2"/>
  <c r="BT203" i="2"/>
  <c r="BU203" i="2" s="1"/>
  <c r="BV203" i="2" s="1"/>
  <c r="BG204" i="2"/>
  <c r="BH203" i="2"/>
  <c r="BI203" i="2" s="1"/>
  <c r="BJ203" i="2" s="1"/>
  <c r="BO204" i="2"/>
  <c r="BP203" i="2"/>
  <c r="BQ203" i="2" s="1"/>
  <c r="BR203" i="2" s="1"/>
  <c r="BK204" i="2"/>
  <c r="BL203" i="2"/>
  <c r="BM203" i="2" s="1"/>
  <c r="BN203" i="2" s="1"/>
  <c r="AZ204" i="2"/>
  <c r="BA203" i="2"/>
  <c r="BB203" i="2" s="1"/>
  <c r="BC203" i="2" s="1"/>
  <c r="AR204" i="2"/>
  <c r="AS203" i="2"/>
  <c r="AT203" i="2" s="1"/>
  <c r="AU203" i="2" s="1"/>
  <c r="AV204" i="2"/>
  <c r="AW203" i="2"/>
  <c r="AX203" i="2" s="1"/>
  <c r="AY203" i="2" s="1"/>
  <c r="AN204" i="2"/>
  <c r="AO203" i="2"/>
  <c r="AP203" i="2" s="1"/>
  <c r="AQ203" i="2" s="1"/>
  <c r="AI204" i="2"/>
  <c r="AJ203" i="2"/>
  <c r="AG204" i="2"/>
  <c r="AH203" i="2"/>
  <c r="AC204" i="2"/>
  <c r="AD203" i="2"/>
  <c r="T245" i="2"/>
  <c r="U244" i="2"/>
  <c r="X209" i="2"/>
  <c r="Y208" i="2"/>
  <c r="AE205" i="2"/>
  <c r="AF204" i="2"/>
  <c r="V204" i="2"/>
  <c r="W203" i="2"/>
  <c r="Y206" i="5" l="1"/>
  <c r="Z205" i="5"/>
  <c r="AA205" i="5" s="1"/>
  <c r="AB205" i="5" s="1"/>
  <c r="Q204" i="5"/>
  <c r="P205" i="5"/>
  <c r="BD205" i="5"/>
  <c r="BE204" i="5"/>
  <c r="BF204" i="5" s="1"/>
  <c r="BG204" i="5" s="1"/>
  <c r="AV206" i="5"/>
  <c r="AW205" i="5"/>
  <c r="AX205" i="5" s="1"/>
  <c r="AY205" i="5" s="1"/>
  <c r="AZ210" i="5"/>
  <c r="BA209" i="5"/>
  <c r="BB209" i="5" s="1"/>
  <c r="BC209" i="5" s="1"/>
  <c r="AR205" i="5"/>
  <c r="AS204" i="5"/>
  <c r="AT204" i="5" s="1"/>
  <c r="AU204" i="5" s="1"/>
  <c r="R205" i="5"/>
  <c r="S204" i="5"/>
  <c r="N208" i="5"/>
  <c r="O207" i="5"/>
  <c r="F205" i="5"/>
  <c r="E206" i="5"/>
  <c r="I214" i="5"/>
  <c r="J213" i="5"/>
  <c r="T213" i="5"/>
  <c r="U212" i="5"/>
  <c r="G205" i="5"/>
  <c r="H204" i="5"/>
  <c r="AK205" i="5"/>
  <c r="AL204" i="5"/>
  <c r="AM204" i="5" s="1"/>
  <c r="AN204" i="5" s="1"/>
  <c r="C209" i="5"/>
  <c r="D208" i="5"/>
  <c r="AG206" i="5"/>
  <c r="AH205" i="5"/>
  <c r="AI205" i="5" s="1"/>
  <c r="AJ205" i="5" s="1"/>
  <c r="AC205" i="5"/>
  <c r="AD204" i="5"/>
  <c r="AE204" i="5" s="1"/>
  <c r="AF204" i="5" s="1"/>
  <c r="BG205" i="2"/>
  <c r="BH204" i="2"/>
  <c r="BI204" i="2" s="1"/>
  <c r="BJ204" i="2" s="1"/>
  <c r="BK205" i="2"/>
  <c r="BL204" i="2"/>
  <c r="BM204" i="2" s="1"/>
  <c r="BN204" i="2" s="1"/>
  <c r="BO205" i="2"/>
  <c r="BP204" i="2"/>
  <c r="BQ204" i="2" s="1"/>
  <c r="BR204" i="2" s="1"/>
  <c r="BS205" i="2"/>
  <c r="BT204" i="2"/>
  <c r="BU204" i="2" s="1"/>
  <c r="BV204" i="2" s="1"/>
  <c r="AV205" i="2"/>
  <c r="AW204" i="2"/>
  <c r="AX204" i="2" s="1"/>
  <c r="AY204" i="2" s="1"/>
  <c r="AR205" i="2"/>
  <c r="AS204" i="2"/>
  <c r="AT204" i="2" s="1"/>
  <c r="AU204" i="2" s="1"/>
  <c r="AZ205" i="2"/>
  <c r="BA204" i="2"/>
  <c r="BB204" i="2" s="1"/>
  <c r="BC204" i="2" s="1"/>
  <c r="AN205" i="2"/>
  <c r="AO204" i="2"/>
  <c r="AP204" i="2" s="1"/>
  <c r="AQ204" i="2" s="1"/>
  <c r="T246" i="2"/>
  <c r="U245" i="2"/>
  <c r="V205" i="2"/>
  <c r="W204" i="2"/>
  <c r="AC205" i="2"/>
  <c r="AD204" i="2"/>
  <c r="AE206" i="2"/>
  <c r="AF205" i="2"/>
  <c r="AG205" i="2"/>
  <c r="AH204" i="2"/>
  <c r="X210" i="2"/>
  <c r="Y209" i="2"/>
  <c r="AI205" i="2"/>
  <c r="AJ204" i="2"/>
  <c r="O208" i="5" l="1"/>
  <c r="N209" i="5"/>
  <c r="T214" i="5"/>
  <c r="U213" i="5"/>
  <c r="AS205" i="5"/>
  <c r="AT205" i="5" s="1"/>
  <c r="AU205" i="5" s="1"/>
  <c r="AR206" i="5"/>
  <c r="G206" i="5"/>
  <c r="H205" i="5"/>
  <c r="BD206" i="5"/>
  <c r="BE205" i="5"/>
  <c r="BF205" i="5" s="1"/>
  <c r="BG205" i="5" s="1"/>
  <c r="AC206" i="5"/>
  <c r="AD205" i="5"/>
  <c r="AE205" i="5" s="1"/>
  <c r="AF205" i="5" s="1"/>
  <c r="AV207" i="5"/>
  <c r="AW206" i="5"/>
  <c r="AX206" i="5" s="1"/>
  <c r="AY206" i="5" s="1"/>
  <c r="AG207" i="5"/>
  <c r="AH206" i="5"/>
  <c r="AI206" i="5" s="1"/>
  <c r="AJ206" i="5" s="1"/>
  <c r="R206" i="5"/>
  <c r="S205" i="5"/>
  <c r="Q205" i="5"/>
  <c r="P206" i="5"/>
  <c r="C210" i="5"/>
  <c r="D209" i="5"/>
  <c r="J214" i="5"/>
  <c r="I215" i="5"/>
  <c r="F206" i="5"/>
  <c r="E207" i="5"/>
  <c r="AK206" i="5"/>
  <c r="AL205" i="5"/>
  <c r="AM205" i="5" s="1"/>
  <c r="AN205" i="5" s="1"/>
  <c r="BA210" i="5"/>
  <c r="BB210" i="5" s="1"/>
  <c r="BC210" i="5" s="1"/>
  <c r="AZ211" i="5"/>
  <c r="Z206" i="5"/>
  <c r="AA206" i="5" s="1"/>
  <c r="AB206" i="5" s="1"/>
  <c r="Y207" i="5"/>
  <c r="BS206" i="2"/>
  <c r="BT205" i="2"/>
  <c r="BU205" i="2" s="1"/>
  <c r="BV205" i="2" s="1"/>
  <c r="BO206" i="2"/>
  <c r="BP205" i="2"/>
  <c r="BQ205" i="2" s="1"/>
  <c r="BR205" i="2" s="1"/>
  <c r="BK206" i="2"/>
  <c r="BL205" i="2"/>
  <c r="BM205" i="2" s="1"/>
  <c r="BN205" i="2" s="1"/>
  <c r="BG206" i="2"/>
  <c r="BH205" i="2"/>
  <c r="BI205" i="2" s="1"/>
  <c r="BJ205" i="2" s="1"/>
  <c r="AZ206" i="2"/>
  <c r="BA205" i="2"/>
  <c r="BB205" i="2" s="1"/>
  <c r="BC205" i="2" s="1"/>
  <c r="AR206" i="2"/>
  <c r="AS205" i="2"/>
  <c r="AT205" i="2" s="1"/>
  <c r="AU205" i="2" s="1"/>
  <c r="AV206" i="2"/>
  <c r="AW205" i="2"/>
  <c r="AX205" i="2" s="1"/>
  <c r="AY205" i="2" s="1"/>
  <c r="AN206" i="2"/>
  <c r="AO205" i="2"/>
  <c r="AP205" i="2" s="1"/>
  <c r="AQ205" i="2" s="1"/>
  <c r="AE207" i="2"/>
  <c r="AF206" i="2"/>
  <c r="AC206" i="2"/>
  <c r="AD205" i="2"/>
  <c r="X211" i="2"/>
  <c r="Y210" i="2"/>
  <c r="AG206" i="2"/>
  <c r="AH205" i="2"/>
  <c r="T247" i="2"/>
  <c r="U246" i="2"/>
  <c r="AI206" i="2"/>
  <c r="AJ205" i="2"/>
  <c r="V206" i="2"/>
  <c r="W205" i="2"/>
  <c r="I216" i="5" l="1"/>
  <c r="J215" i="5"/>
  <c r="BA211" i="5"/>
  <c r="BB211" i="5" s="1"/>
  <c r="BC211" i="5" s="1"/>
  <c r="AZ212" i="5"/>
  <c r="AR207" i="5"/>
  <c r="AS206" i="5"/>
  <c r="AT206" i="5" s="1"/>
  <c r="AU206" i="5" s="1"/>
  <c r="D210" i="5"/>
  <c r="C211" i="5"/>
  <c r="U214" i="5"/>
  <c r="T215" i="5"/>
  <c r="Y208" i="5"/>
  <c r="Z207" i="5"/>
  <c r="AA207" i="5" s="1"/>
  <c r="AB207" i="5" s="1"/>
  <c r="G207" i="5"/>
  <c r="H206" i="5"/>
  <c r="AV208" i="5"/>
  <c r="AW207" i="5"/>
  <c r="AX207" i="5" s="1"/>
  <c r="AY207" i="5" s="1"/>
  <c r="Q206" i="5"/>
  <c r="P207" i="5"/>
  <c r="O209" i="5"/>
  <c r="N210" i="5"/>
  <c r="AH207" i="5"/>
  <c r="AI207" i="5" s="1"/>
  <c r="AJ207" i="5" s="1"/>
  <c r="AG208" i="5"/>
  <c r="AK207" i="5"/>
  <c r="AL206" i="5"/>
  <c r="AM206" i="5" s="1"/>
  <c r="AN206" i="5" s="1"/>
  <c r="AC207" i="5"/>
  <c r="AD206" i="5"/>
  <c r="AE206" i="5" s="1"/>
  <c r="AF206" i="5" s="1"/>
  <c r="F207" i="5"/>
  <c r="E208" i="5"/>
  <c r="R207" i="5"/>
  <c r="S206" i="5"/>
  <c r="BD207" i="5"/>
  <c r="BE206" i="5"/>
  <c r="BF206" i="5" s="1"/>
  <c r="BG206" i="5" s="1"/>
  <c r="BG207" i="2"/>
  <c r="BH206" i="2"/>
  <c r="BI206" i="2" s="1"/>
  <c r="BJ206" i="2" s="1"/>
  <c r="BK207" i="2"/>
  <c r="BL206" i="2"/>
  <c r="BM206" i="2" s="1"/>
  <c r="BN206" i="2" s="1"/>
  <c r="BO207" i="2"/>
  <c r="BP206" i="2"/>
  <c r="BQ206" i="2" s="1"/>
  <c r="BR206" i="2" s="1"/>
  <c r="BS207" i="2"/>
  <c r="BT206" i="2"/>
  <c r="BU206" i="2" s="1"/>
  <c r="BV206" i="2" s="1"/>
  <c r="AV207" i="2"/>
  <c r="AW206" i="2"/>
  <c r="AX206" i="2" s="1"/>
  <c r="AY206" i="2" s="1"/>
  <c r="AR207" i="2"/>
  <c r="AS206" i="2"/>
  <c r="AT206" i="2" s="1"/>
  <c r="AU206" i="2" s="1"/>
  <c r="AZ207" i="2"/>
  <c r="BA206" i="2"/>
  <c r="BB206" i="2" s="1"/>
  <c r="BC206" i="2" s="1"/>
  <c r="AN207" i="2"/>
  <c r="AO206" i="2"/>
  <c r="AP206" i="2" s="1"/>
  <c r="AQ206" i="2" s="1"/>
  <c r="AG207" i="2"/>
  <c r="AH206" i="2"/>
  <c r="X212" i="2"/>
  <c r="Y211" i="2"/>
  <c r="V207" i="2"/>
  <c r="W206" i="2"/>
  <c r="AI207" i="2"/>
  <c r="AJ206" i="2"/>
  <c r="AC207" i="2"/>
  <c r="AD206" i="2"/>
  <c r="T248" i="2"/>
  <c r="U247" i="2"/>
  <c r="AE208" i="2"/>
  <c r="AF207" i="2"/>
  <c r="AK208" i="5" l="1"/>
  <c r="AL207" i="5"/>
  <c r="AM207" i="5" s="1"/>
  <c r="AN207" i="5" s="1"/>
  <c r="AG209" i="5"/>
  <c r="AH208" i="5"/>
  <c r="AI208" i="5" s="1"/>
  <c r="AJ208" i="5" s="1"/>
  <c r="R208" i="5"/>
  <c r="S207" i="5"/>
  <c r="AS207" i="5"/>
  <c r="AT207" i="5" s="1"/>
  <c r="AU207" i="5" s="1"/>
  <c r="AR208" i="5"/>
  <c r="O210" i="5"/>
  <c r="N211" i="5"/>
  <c r="Y209" i="5"/>
  <c r="Z208" i="5"/>
  <c r="AA208" i="5" s="1"/>
  <c r="AB208" i="5" s="1"/>
  <c r="BD208" i="5"/>
  <c r="BE207" i="5"/>
  <c r="BF207" i="5" s="1"/>
  <c r="BG207" i="5" s="1"/>
  <c r="F208" i="5"/>
  <c r="E209" i="5"/>
  <c r="BA212" i="5"/>
  <c r="BB212" i="5" s="1"/>
  <c r="BC212" i="5" s="1"/>
  <c r="AZ213" i="5"/>
  <c r="Q207" i="5"/>
  <c r="P208" i="5"/>
  <c r="T216" i="5"/>
  <c r="U215" i="5"/>
  <c r="C212" i="5"/>
  <c r="D211" i="5"/>
  <c r="AV209" i="5"/>
  <c r="AW208" i="5"/>
  <c r="AX208" i="5" s="1"/>
  <c r="AY208" i="5" s="1"/>
  <c r="G208" i="5"/>
  <c r="H207" i="5"/>
  <c r="AC208" i="5"/>
  <c r="AD207" i="5"/>
  <c r="AE207" i="5" s="1"/>
  <c r="AF207" i="5" s="1"/>
  <c r="J216" i="5"/>
  <c r="I217" i="5"/>
  <c r="BS208" i="2"/>
  <c r="BT207" i="2"/>
  <c r="BU207" i="2" s="1"/>
  <c r="BV207" i="2" s="1"/>
  <c r="BO208" i="2"/>
  <c r="BP207" i="2"/>
  <c r="BQ207" i="2" s="1"/>
  <c r="BR207" i="2" s="1"/>
  <c r="BK208" i="2"/>
  <c r="BL207" i="2"/>
  <c r="BM207" i="2" s="1"/>
  <c r="BN207" i="2" s="1"/>
  <c r="BG208" i="2"/>
  <c r="BH207" i="2"/>
  <c r="BI207" i="2" s="1"/>
  <c r="BJ207" i="2" s="1"/>
  <c r="AZ208" i="2"/>
  <c r="BA207" i="2"/>
  <c r="BB207" i="2" s="1"/>
  <c r="BC207" i="2" s="1"/>
  <c r="AR208" i="2"/>
  <c r="AS207" i="2"/>
  <c r="AT207" i="2" s="1"/>
  <c r="AU207" i="2" s="1"/>
  <c r="AV208" i="2"/>
  <c r="AW207" i="2"/>
  <c r="AX207" i="2" s="1"/>
  <c r="AY207" i="2" s="1"/>
  <c r="AN208" i="2"/>
  <c r="AO207" i="2"/>
  <c r="AP207" i="2" s="1"/>
  <c r="AQ207" i="2" s="1"/>
  <c r="AI208" i="2"/>
  <c r="AJ207" i="2"/>
  <c r="V208" i="2"/>
  <c r="W207" i="2"/>
  <c r="AE209" i="2"/>
  <c r="AF208" i="2"/>
  <c r="T249" i="2"/>
  <c r="U248" i="2"/>
  <c r="X213" i="2"/>
  <c r="Y212" i="2"/>
  <c r="AC208" i="2"/>
  <c r="AD207" i="2"/>
  <c r="AG208" i="2"/>
  <c r="AH207" i="2"/>
  <c r="I218" i="5" l="1"/>
  <c r="J217" i="5"/>
  <c r="AS208" i="5"/>
  <c r="AT208" i="5" s="1"/>
  <c r="AU208" i="5" s="1"/>
  <c r="AR209" i="5"/>
  <c r="T217" i="5"/>
  <c r="U216" i="5"/>
  <c r="R209" i="5"/>
  <c r="S208" i="5"/>
  <c r="Q208" i="5"/>
  <c r="P209" i="5"/>
  <c r="Y210" i="5"/>
  <c r="Z209" i="5"/>
  <c r="AA209" i="5" s="1"/>
  <c r="AB209" i="5" s="1"/>
  <c r="AH209" i="5"/>
  <c r="AI209" i="5" s="1"/>
  <c r="AJ209" i="5" s="1"/>
  <c r="AG210" i="5"/>
  <c r="AC209" i="5"/>
  <c r="AD208" i="5"/>
  <c r="AE208" i="5" s="1"/>
  <c r="AF208" i="5" s="1"/>
  <c r="AZ214" i="5"/>
  <c r="BA213" i="5"/>
  <c r="BB213" i="5" s="1"/>
  <c r="BC213" i="5" s="1"/>
  <c r="N212" i="5"/>
  <c r="O211" i="5"/>
  <c r="F209" i="5"/>
  <c r="E210" i="5"/>
  <c r="C213" i="5"/>
  <c r="D212" i="5"/>
  <c r="BD209" i="5"/>
  <c r="BE208" i="5"/>
  <c r="BF208" i="5" s="1"/>
  <c r="BG208" i="5" s="1"/>
  <c r="G209" i="5"/>
  <c r="H208" i="5"/>
  <c r="AV210" i="5"/>
  <c r="AW209" i="5"/>
  <c r="AX209" i="5" s="1"/>
  <c r="AY209" i="5" s="1"/>
  <c r="AK209" i="5"/>
  <c r="AL208" i="5"/>
  <c r="AM208" i="5" s="1"/>
  <c r="AN208" i="5" s="1"/>
  <c r="BG209" i="2"/>
  <c r="BH208" i="2"/>
  <c r="BI208" i="2" s="1"/>
  <c r="BJ208" i="2" s="1"/>
  <c r="BO209" i="2"/>
  <c r="BP208" i="2"/>
  <c r="BQ208" i="2" s="1"/>
  <c r="BR208" i="2" s="1"/>
  <c r="BK209" i="2"/>
  <c r="BL208" i="2"/>
  <c r="BM208" i="2" s="1"/>
  <c r="BN208" i="2" s="1"/>
  <c r="BS209" i="2"/>
  <c r="BT208" i="2"/>
  <c r="BU208" i="2" s="1"/>
  <c r="BV208" i="2" s="1"/>
  <c r="AV209" i="2"/>
  <c r="AW208" i="2"/>
  <c r="AX208" i="2" s="1"/>
  <c r="AY208" i="2" s="1"/>
  <c r="AR209" i="2"/>
  <c r="AS208" i="2"/>
  <c r="AT208" i="2" s="1"/>
  <c r="AU208" i="2" s="1"/>
  <c r="AZ209" i="2"/>
  <c r="BA208" i="2"/>
  <c r="BB208" i="2" s="1"/>
  <c r="BC208" i="2" s="1"/>
  <c r="AN209" i="2"/>
  <c r="AO208" i="2"/>
  <c r="AP208" i="2" s="1"/>
  <c r="AQ208" i="2" s="1"/>
  <c r="AC209" i="2"/>
  <c r="AD208" i="2"/>
  <c r="T250" i="2"/>
  <c r="U249" i="2"/>
  <c r="V209" i="2"/>
  <c r="W208" i="2"/>
  <c r="X214" i="2"/>
  <c r="Y213" i="2"/>
  <c r="AG209" i="2"/>
  <c r="AH208" i="2"/>
  <c r="AE210" i="2"/>
  <c r="AF209" i="2"/>
  <c r="AI209" i="2"/>
  <c r="AJ208" i="2"/>
  <c r="AK210" i="5" l="1"/>
  <c r="AL209" i="5"/>
  <c r="AM209" i="5" s="1"/>
  <c r="AN209" i="5" s="1"/>
  <c r="R210" i="5"/>
  <c r="S209" i="5"/>
  <c r="F210" i="5"/>
  <c r="E211" i="5"/>
  <c r="AC210" i="5"/>
  <c r="AD209" i="5"/>
  <c r="AE209" i="5" s="1"/>
  <c r="AF209" i="5" s="1"/>
  <c r="AH210" i="5"/>
  <c r="AI210" i="5" s="1"/>
  <c r="AJ210" i="5" s="1"/>
  <c r="AG211" i="5"/>
  <c r="AV211" i="5"/>
  <c r="AW210" i="5"/>
  <c r="AX210" i="5" s="1"/>
  <c r="AY210" i="5" s="1"/>
  <c r="T218" i="5"/>
  <c r="U217" i="5"/>
  <c r="G210" i="5"/>
  <c r="H209" i="5"/>
  <c r="Q209" i="5"/>
  <c r="P210" i="5"/>
  <c r="C214" i="5"/>
  <c r="D213" i="5"/>
  <c r="AS209" i="5"/>
  <c r="AT209" i="5" s="1"/>
  <c r="AU209" i="5" s="1"/>
  <c r="AR210" i="5"/>
  <c r="O212" i="5"/>
  <c r="N213" i="5"/>
  <c r="Y211" i="5"/>
  <c r="Z210" i="5"/>
  <c r="AA210" i="5" s="1"/>
  <c r="AB210" i="5" s="1"/>
  <c r="BD210" i="5"/>
  <c r="BE209" i="5"/>
  <c r="BF209" i="5" s="1"/>
  <c r="BG209" i="5" s="1"/>
  <c r="BA214" i="5"/>
  <c r="BB214" i="5" s="1"/>
  <c r="BC214" i="5" s="1"/>
  <c r="AZ215" i="5"/>
  <c r="I219" i="5"/>
  <c r="J218" i="5"/>
  <c r="BO210" i="2"/>
  <c r="BP209" i="2"/>
  <c r="BQ209" i="2" s="1"/>
  <c r="BR209" i="2" s="1"/>
  <c r="BS210" i="2"/>
  <c r="BT209" i="2"/>
  <c r="BU209" i="2" s="1"/>
  <c r="BV209" i="2" s="1"/>
  <c r="BK210" i="2"/>
  <c r="BL209" i="2"/>
  <c r="BM209" i="2" s="1"/>
  <c r="BN209" i="2" s="1"/>
  <c r="BG210" i="2"/>
  <c r="BH209" i="2"/>
  <c r="BI209" i="2" s="1"/>
  <c r="BJ209" i="2" s="1"/>
  <c r="AZ210" i="2"/>
  <c r="BA209" i="2"/>
  <c r="BB209" i="2" s="1"/>
  <c r="BC209" i="2" s="1"/>
  <c r="AR210" i="2"/>
  <c r="AS209" i="2"/>
  <c r="AT209" i="2" s="1"/>
  <c r="AU209" i="2" s="1"/>
  <c r="AV210" i="2"/>
  <c r="AW209" i="2"/>
  <c r="AX209" i="2" s="1"/>
  <c r="AY209" i="2" s="1"/>
  <c r="AN210" i="2"/>
  <c r="AO209" i="2"/>
  <c r="AP209" i="2" s="1"/>
  <c r="AQ209" i="2" s="1"/>
  <c r="X215" i="2"/>
  <c r="Y214" i="2"/>
  <c r="AI210" i="2"/>
  <c r="AJ209" i="2"/>
  <c r="V210" i="2"/>
  <c r="W209" i="2"/>
  <c r="AE211" i="2"/>
  <c r="AF210" i="2"/>
  <c r="T251" i="2"/>
  <c r="U250" i="2"/>
  <c r="AG210" i="2"/>
  <c r="AH209" i="2"/>
  <c r="AC210" i="2"/>
  <c r="AD209" i="2"/>
  <c r="AC211" i="5" l="1"/>
  <c r="AD210" i="5"/>
  <c r="AE210" i="5" s="1"/>
  <c r="AF210" i="5" s="1"/>
  <c r="BD211" i="5"/>
  <c r="BE210" i="5"/>
  <c r="BF210" i="5" s="1"/>
  <c r="BG210" i="5" s="1"/>
  <c r="D214" i="5"/>
  <c r="C215" i="5"/>
  <c r="AV212" i="5"/>
  <c r="AW211" i="5"/>
  <c r="AX211" i="5" s="1"/>
  <c r="AY211" i="5" s="1"/>
  <c r="R211" i="5"/>
  <c r="S210" i="5"/>
  <c r="O213" i="5"/>
  <c r="N214" i="5"/>
  <c r="AR211" i="5"/>
  <c r="AS210" i="5"/>
  <c r="AT210" i="5" s="1"/>
  <c r="AU210" i="5" s="1"/>
  <c r="Q210" i="5"/>
  <c r="P211" i="5"/>
  <c r="AH211" i="5"/>
  <c r="AI211" i="5" s="1"/>
  <c r="AJ211" i="5" s="1"/>
  <c r="AG212" i="5"/>
  <c r="J219" i="5"/>
  <c r="I220" i="5"/>
  <c r="G211" i="5"/>
  <c r="H210" i="5"/>
  <c r="BA215" i="5"/>
  <c r="BB215" i="5" s="1"/>
  <c r="BC215" i="5" s="1"/>
  <c r="AZ216" i="5"/>
  <c r="F211" i="5"/>
  <c r="E212" i="5"/>
  <c r="U218" i="5"/>
  <c r="T219" i="5"/>
  <c r="Z211" i="5"/>
  <c r="AA211" i="5" s="1"/>
  <c r="AB211" i="5" s="1"/>
  <c r="Y212" i="5"/>
  <c r="AK211" i="5"/>
  <c r="AL210" i="5"/>
  <c r="AM210" i="5" s="1"/>
  <c r="AN210" i="5" s="1"/>
  <c r="BG211" i="2"/>
  <c r="BH210" i="2"/>
  <c r="BI210" i="2" s="1"/>
  <c r="BJ210" i="2" s="1"/>
  <c r="BK211" i="2"/>
  <c r="BL210" i="2"/>
  <c r="BM210" i="2" s="1"/>
  <c r="BN210" i="2" s="1"/>
  <c r="BS211" i="2"/>
  <c r="BT210" i="2"/>
  <c r="BU210" i="2" s="1"/>
  <c r="BV210" i="2" s="1"/>
  <c r="BO211" i="2"/>
  <c r="BP210" i="2"/>
  <c r="BQ210" i="2" s="1"/>
  <c r="BR210" i="2" s="1"/>
  <c r="AV211" i="2"/>
  <c r="AW210" i="2"/>
  <c r="AX210" i="2" s="1"/>
  <c r="AY210" i="2" s="1"/>
  <c r="AR211" i="2"/>
  <c r="AS210" i="2"/>
  <c r="AT210" i="2" s="1"/>
  <c r="AU210" i="2" s="1"/>
  <c r="AZ211" i="2"/>
  <c r="BA210" i="2"/>
  <c r="BB210" i="2" s="1"/>
  <c r="BC210" i="2" s="1"/>
  <c r="AN211" i="2"/>
  <c r="AO210" i="2"/>
  <c r="AP210" i="2" s="1"/>
  <c r="AQ210" i="2" s="1"/>
  <c r="AE212" i="2"/>
  <c r="AF211" i="2"/>
  <c r="AC211" i="2"/>
  <c r="AD210" i="2"/>
  <c r="V211" i="2"/>
  <c r="W210" i="2"/>
  <c r="AG211" i="2"/>
  <c r="AH210" i="2"/>
  <c r="AI211" i="2"/>
  <c r="AJ210" i="2"/>
  <c r="T252" i="2"/>
  <c r="U251" i="2"/>
  <c r="X216" i="2"/>
  <c r="Y215" i="2"/>
  <c r="BA216" i="5" l="1"/>
  <c r="BB216" i="5" s="1"/>
  <c r="BC216" i="5" s="1"/>
  <c r="AZ217" i="5"/>
  <c r="AV213" i="5"/>
  <c r="AW212" i="5"/>
  <c r="AX212" i="5" s="1"/>
  <c r="AY212" i="5" s="1"/>
  <c r="J220" i="5"/>
  <c r="I221" i="5"/>
  <c r="BD212" i="5"/>
  <c r="BE211" i="5"/>
  <c r="BF211" i="5" s="1"/>
  <c r="BG211" i="5" s="1"/>
  <c r="G212" i="5"/>
  <c r="H211" i="5"/>
  <c r="F212" i="5"/>
  <c r="E213" i="5"/>
  <c r="AG213" i="5"/>
  <c r="AH212" i="5"/>
  <c r="AI212" i="5" s="1"/>
  <c r="AJ212" i="5" s="1"/>
  <c r="Q211" i="5"/>
  <c r="P212" i="5"/>
  <c r="AK212" i="5"/>
  <c r="AL211" i="5"/>
  <c r="AM211" i="5" s="1"/>
  <c r="AN211" i="5" s="1"/>
  <c r="Z212" i="5"/>
  <c r="AA212" i="5" s="1"/>
  <c r="AB212" i="5" s="1"/>
  <c r="Y213" i="5"/>
  <c r="D215" i="5"/>
  <c r="C216" i="5"/>
  <c r="AR212" i="5"/>
  <c r="AS211" i="5"/>
  <c r="AT211" i="5" s="1"/>
  <c r="AU211" i="5" s="1"/>
  <c r="U219" i="5"/>
  <c r="T220" i="5"/>
  <c r="O214" i="5"/>
  <c r="N215" i="5"/>
  <c r="R212" i="5"/>
  <c r="S211" i="5"/>
  <c r="AC212" i="5"/>
  <c r="AD211" i="5"/>
  <c r="AE211" i="5" s="1"/>
  <c r="AF211" i="5" s="1"/>
  <c r="BO212" i="2"/>
  <c r="BP211" i="2"/>
  <c r="BQ211" i="2" s="1"/>
  <c r="BR211" i="2" s="1"/>
  <c r="BS212" i="2"/>
  <c r="BT211" i="2"/>
  <c r="BU211" i="2" s="1"/>
  <c r="BV211" i="2" s="1"/>
  <c r="BK212" i="2"/>
  <c r="BL211" i="2"/>
  <c r="BM211" i="2" s="1"/>
  <c r="BN211" i="2" s="1"/>
  <c r="BG212" i="2"/>
  <c r="BH211" i="2"/>
  <c r="BI211" i="2" s="1"/>
  <c r="BJ211" i="2" s="1"/>
  <c r="AR212" i="2"/>
  <c r="AS211" i="2"/>
  <c r="AT211" i="2" s="1"/>
  <c r="AU211" i="2" s="1"/>
  <c r="AZ212" i="2"/>
  <c r="BA211" i="2"/>
  <c r="BB211" i="2" s="1"/>
  <c r="BC211" i="2" s="1"/>
  <c r="AV212" i="2"/>
  <c r="AW211" i="2"/>
  <c r="AX211" i="2" s="1"/>
  <c r="AY211" i="2" s="1"/>
  <c r="AN212" i="2"/>
  <c r="AO211" i="2"/>
  <c r="AP211" i="2" s="1"/>
  <c r="AQ211" i="2" s="1"/>
  <c r="X217" i="2"/>
  <c r="Y216" i="2"/>
  <c r="V212" i="2"/>
  <c r="W211" i="2"/>
  <c r="T253" i="2"/>
  <c r="U253" i="2" s="1"/>
  <c r="U252" i="2"/>
  <c r="AI212" i="2"/>
  <c r="AJ211" i="2"/>
  <c r="AE213" i="2"/>
  <c r="AF212" i="2"/>
  <c r="AG212" i="2"/>
  <c r="AH211" i="2"/>
  <c r="AC212" i="2"/>
  <c r="AD211" i="2"/>
  <c r="AC213" i="5" l="1"/>
  <c r="AD212" i="5"/>
  <c r="AE212" i="5" s="1"/>
  <c r="AF212" i="5" s="1"/>
  <c r="J221" i="5"/>
  <c r="I222" i="5"/>
  <c r="AG214" i="5"/>
  <c r="AH213" i="5"/>
  <c r="AI213" i="5" s="1"/>
  <c r="AJ213" i="5" s="1"/>
  <c r="O215" i="5"/>
  <c r="N216" i="5"/>
  <c r="AV214" i="5"/>
  <c r="AW213" i="5"/>
  <c r="AX213" i="5" s="1"/>
  <c r="AY213" i="5" s="1"/>
  <c r="Q212" i="5"/>
  <c r="P213" i="5"/>
  <c r="BD213" i="5"/>
  <c r="BE212" i="5"/>
  <c r="BF212" i="5" s="1"/>
  <c r="BG212" i="5" s="1"/>
  <c r="D216" i="5"/>
  <c r="C217" i="5"/>
  <c r="R213" i="5"/>
  <c r="S212" i="5"/>
  <c r="Y214" i="5"/>
  <c r="Z213" i="5"/>
  <c r="AA213" i="5" s="1"/>
  <c r="AB213" i="5" s="1"/>
  <c r="E214" i="5"/>
  <c r="F213" i="5"/>
  <c r="T221" i="5"/>
  <c r="U220" i="5"/>
  <c r="BA217" i="5"/>
  <c r="BB217" i="5" s="1"/>
  <c r="BC217" i="5" s="1"/>
  <c r="AZ218" i="5"/>
  <c r="AS212" i="5"/>
  <c r="AT212" i="5" s="1"/>
  <c r="AU212" i="5" s="1"/>
  <c r="AR213" i="5"/>
  <c r="AK213" i="5"/>
  <c r="AL212" i="5"/>
  <c r="AM212" i="5" s="1"/>
  <c r="AN212" i="5" s="1"/>
  <c r="G213" i="5"/>
  <c r="H212" i="5"/>
  <c r="BS213" i="2"/>
  <c r="BT212" i="2"/>
  <c r="BU212" i="2" s="1"/>
  <c r="BV212" i="2" s="1"/>
  <c r="BG213" i="2"/>
  <c r="BH212" i="2"/>
  <c r="BI212" i="2" s="1"/>
  <c r="BJ212" i="2" s="1"/>
  <c r="BK213" i="2"/>
  <c r="BL212" i="2"/>
  <c r="BM212" i="2" s="1"/>
  <c r="BN212" i="2" s="1"/>
  <c r="BO213" i="2"/>
  <c r="BP212" i="2"/>
  <c r="BQ212" i="2" s="1"/>
  <c r="BR212" i="2" s="1"/>
  <c r="AV213" i="2"/>
  <c r="AW212" i="2"/>
  <c r="AX212" i="2" s="1"/>
  <c r="AY212" i="2" s="1"/>
  <c r="AZ213" i="2"/>
  <c r="BA212" i="2"/>
  <c r="BB212" i="2" s="1"/>
  <c r="BC212" i="2" s="1"/>
  <c r="AR213" i="2"/>
  <c r="AS212" i="2"/>
  <c r="AT212" i="2" s="1"/>
  <c r="AU212" i="2" s="1"/>
  <c r="AN213" i="2"/>
  <c r="AO212" i="2"/>
  <c r="AP212" i="2" s="1"/>
  <c r="AQ212" i="2" s="1"/>
  <c r="AI213" i="2"/>
  <c r="AJ212" i="2"/>
  <c r="AC213" i="2"/>
  <c r="AD212" i="2"/>
  <c r="U255" i="2"/>
  <c r="U256" i="2"/>
  <c r="AG213" i="2"/>
  <c r="AH212" i="2"/>
  <c r="V213" i="2"/>
  <c r="W212" i="2"/>
  <c r="AE214" i="2"/>
  <c r="AF213" i="2"/>
  <c r="X218" i="2"/>
  <c r="Y217" i="2"/>
  <c r="G214" i="5" l="1"/>
  <c r="H213" i="5"/>
  <c r="BD214" i="5"/>
  <c r="BE213" i="5"/>
  <c r="BF213" i="5" s="1"/>
  <c r="BG213" i="5" s="1"/>
  <c r="AR214" i="5"/>
  <c r="AS213" i="5"/>
  <c r="AT213" i="5" s="1"/>
  <c r="AU213" i="5" s="1"/>
  <c r="Z214" i="5"/>
  <c r="AA214" i="5" s="1"/>
  <c r="AB214" i="5" s="1"/>
  <c r="Y215" i="5"/>
  <c r="D217" i="5"/>
  <c r="C218" i="5"/>
  <c r="T222" i="5"/>
  <c r="U221" i="5"/>
  <c r="AK214" i="5"/>
  <c r="AL213" i="5"/>
  <c r="AM213" i="5" s="1"/>
  <c r="AN213" i="5" s="1"/>
  <c r="AH214" i="5"/>
  <c r="AI214" i="5" s="1"/>
  <c r="AJ214" i="5" s="1"/>
  <c r="AG215" i="5"/>
  <c r="P214" i="5"/>
  <c r="Q213" i="5"/>
  <c r="BA218" i="5"/>
  <c r="BB218" i="5" s="1"/>
  <c r="BC218" i="5" s="1"/>
  <c r="AZ219" i="5"/>
  <c r="O216" i="5"/>
  <c r="N217" i="5"/>
  <c r="E215" i="5"/>
  <c r="F214" i="5"/>
  <c r="I223" i="5"/>
  <c r="J222" i="5"/>
  <c r="S213" i="5"/>
  <c r="R214" i="5"/>
  <c r="AW214" i="5"/>
  <c r="AX214" i="5" s="1"/>
  <c r="AY214" i="5" s="1"/>
  <c r="AV215" i="5"/>
  <c r="AC214" i="5"/>
  <c r="AD213" i="5"/>
  <c r="AE213" i="5" s="1"/>
  <c r="AF213" i="5" s="1"/>
  <c r="BK214" i="2"/>
  <c r="BL213" i="2"/>
  <c r="BM213" i="2" s="1"/>
  <c r="BN213" i="2" s="1"/>
  <c r="BG214" i="2"/>
  <c r="BH213" i="2"/>
  <c r="BI213" i="2" s="1"/>
  <c r="BJ213" i="2" s="1"/>
  <c r="BO214" i="2"/>
  <c r="BP213" i="2"/>
  <c r="BQ213" i="2" s="1"/>
  <c r="BR213" i="2" s="1"/>
  <c r="BS214" i="2"/>
  <c r="BT213" i="2"/>
  <c r="BU213" i="2" s="1"/>
  <c r="BV213" i="2" s="1"/>
  <c r="AR214" i="2"/>
  <c r="AS213" i="2"/>
  <c r="AT213" i="2" s="1"/>
  <c r="AU213" i="2" s="1"/>
  <c r="AZ214" i="2"/>
  <c r="BA213" i="2"/>
  <c r="BB213" i="2" s="1"/>
  <c r="BC213" i="2" s="1"/>
  <c r="AV214" i="2"/>
  <c r="AW213" i="2"/>
  <c r="AX213" i="2" s="1"/>
  <c r="AY213" i="2" s="1"/>
  <c r="AN214" i="2"/>
  <c r="AO213" i="2"/>
  <c r="AP213" i="2" s="1"/>
  <c r="AQ213" i="2" s="1"/>
  <c r="AG214" i="2"/>
  <c r="AH213" i="2"/>
  <c r="X219" i="2"/>
  <c r="Y218" i="2"/>
  <c r="AE215" i="2"/>
  <c r="AF214" i="2"/>
  <c r="AC214" i="2"/>
  <c r="AD213" i="2"/>
  <c r="V214" i="2"/>
  <c r="W213" i="2"/>
  <c r="AI214" i="2"/>
  <c r="AJ213" i="2"/>
  <c r="AV216" i="5" l="1"/>
  <c r="AW215" i="5"/>
  <c r="AX215" i="5" s="1"/>
  <c r="AY215" i="5" s="1"/>
  <c r="O217" i="5"/>
  <c r="N218" i="5"/>
  <c r="AS214" i="5"/>
  <c r="AT214" i="5" s="1"/>
  <c r="AU214" i="5" s="1"/>
  <c r="AR215" i="5"/>
  <c r="BA219" i="5"/>
  <c r="BB219" i="5" s="1"/>
  <c r="BC219" i="5" s="1"/>
  <c r="AZ220" i="5"/>
  <c r="U222" i="5"/>
  <c r="T223" i="5"/>
  <c r="BD215" i="5"/>
  <c r="BE214" i="5"/>
  <c r="BF214" i="5" s="1"/>
  <c r="BG214" i="5" s="1"/>
  <c r="AH215" i="5"/>
  <c r="AI215" i="5" s="1"/>
  <c r="AJ215" i="5" s="1"/>
  <c r="AG216" i="5"/>
  <c r="AC215" i="5"/>
  <c r="AD214" i="5"/>
  <c r="AE214" i="5" s="1"/>
  <c r="AF214" i="5" s="1"/>
  <c r="E216" i="5"/>
  <c r="F215" i="5"/>
  <c r="D218" i="5"/>
  <c r="C219" i="5"/>
  <c r="Z215" i="5"/>
  <c r="AA215" i="5" s="1"/>
  <c r="AB215" i="5" s="1"/>
  <c r="Y216" i="5"/>
  <c r="AK215" i="5"/>
  <c r="AL214" i="5"/>
  <c r="AM214" i="5" s="1"/>
  <c r="AN214" i="5" s="1"/>
  <c r="R215" i="5"/>
  <c r="S214" i="5"/>
  <c r="J223" i="5"/>
  <c r="I224" i="5"/>
  <c r="P215" i="5"/>
  <c r="Q214" i="5"/>
  <c r="H214" i="5"/>
  <c r="G215" i="5"/>
  <c r="BO215" i="2"/>
  <c r="BP214" i="2"/>
  <c r="BQ214" i="2" s="1"/>
  <c r="BR214" i="2" s="1"/>
  <c r="BG215" i="2"/>
  <c r="BH214" i="2"/>
  <c r="BI214" i="2" s="1"/>
  <c r="BJ214" i="2" s="1"/>
  <c r="BS215" i="2"/>
  <c r="BT214" i="2"/>
  <c r="BU214" i="2" s="1"/>
  <c r="BV214" i="2" s="1"/>
  <c r="BK215" i="2"/>
  <c r="BL214" i="2"/>
  <c r="BM214" i="2" s="1"/>
  <c r="BN214" i="2" s="1"/>
  <c r="AV215" i="2"/>
  <c r="AW214" i="2"/>
  <c r="AX214" i="2" s="1"/>
  <c r="AY214" i="2" s="1"/>
  <c r="AZ215" i="2"/>
  <c r="BA214" i="2"/>
  <c r="BB214" i="2" s="1"/>
  <c r="BC214" i="2" s="1"/>
  <c r="AR215" i="2"/>
  <c r="AS214" i="2"/>
  <c r="AT214" i="2" s="1"/>
  <c r="AU214" i="2" s="1"/>
  <c r="AN215" i="2"/>
  <c r="AO214" i="2"/>
  <c r="AP214" i="2" s="1"/>
  <c r="AQ214" i="2" s="1"/>
  <c r="AC215" i="2"/>
  <c r="AD214" i="2"/>
  <c r="AE216" i="2"/>
  <c r="AF215" i="2"/>
  <c r="AI215" i="2"/>
  <c r="AJ214" i="2"/>
  <c r="X220" i="2"/>
  <c r="Y219" i="2"/>
  <c r="V215" i="2"/>
  <c r="W214" i="2"/>
  <c r="AG215" i="2"/>
  <c r="AH214" i="2"/>
  <c r="H215" i="5" l="1"/>
  <c r="G216" i="5"/>
  <c r="AD215" i="5"/>
  <c r="AE215" i="5" s="1"/>
  <c r="AF215" i="5" s="1"/>
  <c r="AC216" i="5"/>
  <c r="AH216" i="5"/>
  <c r="AI216" i="5" s="1"/>
  <c r="AJ216" i="5" s="1"/>
  <c r="AG217" i="5"/>
  <c r="I225" i="5"/>
  <c r="J224" i="5"/>
  <c r="BE215" i="5"/>
  <c r="BF215" i="5" s="1"/>
  <c r="BG215" i="5" s="1"/>
  <c r="BD216" i="5"/>
  <c r="AK216" i="5"/>
  <c r="AL215" i="5"/>
  <c r="AM215" i="5" s="1"/>
  <c r="AN215" i="5" s="1"/>
  <c r="AS215" i="5"/>
  <c r="AT215" i="5" s="1"/>
  <c r="AU215" i="5" s="1"/>
  <c r="AR216" i="5"/>
  <c r="D219" i="5"/>
  <c r="C220" i="5"/>
  <c r="O218" i="5"/>
  <c r="N219" i="5"/>
  <c r="U223" i="5"/>
  <c r="T224" i="5"/>
  <c r="BA220" i="5"/>
  <c r="BB220" i="5" s="1"/>
  <c r="BC220" i="5" s="1"/>
  <c r="AZ221" i="5"/>
  <c r="Z216" i="5"/>
  <c r="AA216" i="5" s="1"/>
  <c r="AB216" i="5" s="1"/>
  <c r="Y217" i="5"/>
  <c r="P216" i="5"/>
  <c r="Q215" i="5"/>
  <c r="R216" i="5"/>
  <c r="S215" i="5"/>
  <c r="E217" i="5"/>
  <c r="F216" i="5"/>
  <c r="AW216" i="5"/>
  <c r="AX216" i="5" s="1"/>
  <c r="AY216" i="5" s="1"/>
  <c r="AV217" i="5"/>
  <c r="BK216" i="2"/>
  <c r="BL215" i="2"/>
  <c r="BM215" i="2" s="1"/>
  <c r="BN215" i="2" s="1"/>
  <c r="BS216" i="2"/>
  <c r="BT215" i="2"/>
  <c r="BU215" i="2" s="1"/>
  <c r="BV215" i="2" s="1"/>
  <c r="BG216" i="2"/>
  <c r="BH215" i="2"/>
  <c r="BI215" i="2" s="1"/>
  <c r="BJ215" i="2" s="1"/>
  <c r="BO216" i="2"/>
  <c r="BP215" i="2"/>
  <c r="BQ215" i="2" s="1"/>
  <c r="BR215" i="2" s="1"/>
  <c r="AR216" i="2"/>
  <c r="AS215" i="2"/>
  <c r="AT215" i="2" s="1"/>
  <c r="AU215" i="2" s="1"/>
  <c r="AZ216" i="2"/>
  <c r="BA215" i="2"/>
  <c r="BB215" i="2" s="1"/>
  <c r="BC215" i="2" s="1"/>
  <c r="AV216" i="2"/>
  <c r="AW215" i="2"/>
  <c r="AX215" i="2" s="1"/>
  <c r="AY215" i="2" s="1"/>
  <c r="AN216" i="2"/>
  <c r="AO215" i="2"/>
  <c r="AP215" i="2" s="1"/>
  <c r="AQ215" i="2" s="1"/>
  <c r="AG216" i="2"/>
  <c r="AH215" i="2"/>
  <c r="AE217" i="2"/>
  <c r="AF216" i="2"/>
  <c r="X221" i="2"/>
  <c r="Y220" i="2"/>
  <c r="AI216" i="2"/>
  <c r="AJ215" i="2"/>
  <c r="V216" i="2"/>
  <c r="W215" i="2"/>
  <c r="AC216" i="2"/>
  <c r="AD215" i="2"/>
  <c r="AW217" i="5" l="1"/>
  <c r="AX217" i="5" s="1"/>
  <c r="AY217" i="5" s="1"/>
  <c r="AV218" i="5"/>
  <c r="I226" i="5"/>
  <c r="J225" i="5"/>
  <c r="AS216" i="5"/>
  <c r="AT216" i="5" s="1"/>
  <c r="AU216" i="5" s="1"/>
  <c r="AR217" i="5"/>
  <c r="E218" i="5"/>
  <c r="F217" i="5"/>
  <c r="T225" i="5"/>
  <c r="U224" i="5"/>
  <c r="Z217" i="5"/>
  <c r="AA217" i="5" s="1"/>
  <c r="AB217" i="5" s="1"/>
  <c r="Y218" i="5"/>
  <c r="BA221" i="5"/>
  <c r="BB221" i="5" s="1"/>
  <c r="BC221" i="5" s="1"/>
  <c r="AZ222" i="5"/>
  <c r="R217" i="5"/>
  <c r="S216" i="5"/>
  <c r="O219" i="5"/>
  <c r="N220" i="5"/>
  <c r="BE216" i="5"/>
  <c r="BF216" i="5" s="1"/>
  <c r="BG216" i="5" s="1"/>
  <c r="BD217" i="5"/>
  <c r="G217" i="5"/>
  <c r="H216" i="5"/>
  <c r="D220" i="5"/>
  <c r="C221" i="5"/>
  <c r="AH217" i="5"/>
  <c r="AI217" i="5" s="1"/>
  <c r="AJ217" i="5" s="1"/>
  <c r="AG218" i="5"/>
  <c r="AD216" i="5"/>
  <c r="AE216" i="5" s="1"/>
  <c r="AF216" i="5" s="1"/>
  <c r="AC217" i="5"/>
  <c r="AK217" i="5"/>
  <c r="AL216" i="5"/>
  <c r="AM216" i="5" s="1"/>
  <c r="AN216" i="5" s="1"/>
  <c r="P217" i="5"/>
  <c r="Q216" i="5"/>
  <c r="BO217" i="2"/>
  <c r="BP216" i="2"/>
  <c r="BQ216" i="2" s="1"/>
  <c r="BR216" i="2" s="1"/>
  <c r="BG217" i="2"/>
  <c r="BH216" i="2"/>
  <c r="BI216" i="2" s="1"/>
  <c r="BJ216" i="2" s="1"/>
  <c r="BS217" i="2"/>
  <c r="BT216" i="2"/>
  <c r="BU216" i="2" s="1"/>
  <c r="BV216" i="2" s="1"/>
  <c r="BK217" i="2"/>
  <c r="BL216" i="2"/>
  <c r="BM216" i="2" s="1"/>
  <c r="BN216" i="2" s="1"/>
  <c r="AV217" i="2"/>
  <c r="AW216" i="2"/>
  <c r="AX216" i="2" s="1"/>
  <c r="AY216" i="2" s="1"/>
  <c r="AZ217" i="2"/>
  <c r="BA216" i="2"/>
  <c r="BB216" i="2" s="1"/>
  <c r="BC216" i="2" s="1"/>
  <c r="AR217" i="2"/>
  <c r="AS216" i="2"/>
  <c r="AT216" i="2" s="1"/>
  <c r="AU216" i="2" s="1"/>
  <c r="AN217" i="2"/>
  <c r="AO216" i="2"/>
  <c r="AP216" i="2" s="1"/>
  <c r="AQ216" i="2" s="1"/>
  <c r="AI217" i="2"/>
  <c r="AJ216" i="2"/>
  <c r="X222" i="2"/>
  <c r="Y221" i="2"/>
  <c r="AC217" i="2"/>
  <c r="AD216" i="2"/>
  <c r="AE218" i="2"/>
  <c r="AF217" i="2"/>
  <c r="V217" i="2"/>
  <c r="W216" i="2"/>
  <c r="AG217" i="2"/>
  <c r="AH216" i="2"/>
  <c r="D221" i="5" l="1"/>
  <c r="C222" i="5"/>
  <c r="BA222" i="5"/>
  <c r="BB222" i="5" s="1"/>
  <c r="BC222" i="5" s="1"/>
  <c r="AZ223" i="5"/>
  <c r="BD218" i="5"/>
  <c r="BE217" i="5"/>
  <c r="BF217" i="5" s="1"/>
  <c r="BG217" i="5" s="1"/>
  <c r="I227" i="5"/>
  <c r="J226" i="5"/>
  <c r="S217" i="5"/>
  <c r="R218" i="5"/>
  <c r="AS217" i="5"/>
  <c r="AT217" i="5" s="1"/>
  <c r="AU217" i="5" s="1"/>
  <c r="AR218" i="5"/>
  <c r="AK218" i="5"/>
  <c r="AL217" i="5"/>
  <c r="AM217" i="5" s="1"/>
  <c r="AN217" i="5" s="1"/>
  <c r="G218" i="5"/>
  <c r="H217" i="5"/>
  <c r="AD217" i="5"/>
  <c r="AE217" i="5" s="1"/>
  <c r="AF217" i="5" s="1"/>
  <c r="AC218" i="5"/>
  <c r="AH218" i="5"/>
  <c r="AI218" i="5" s="1"/>
  <c r="AJ218" i="5" s="1"/>
  <c r="AG219" i="5"/>
  <c r="O220" i="5"/>
  <c r="N221" i="5"/>
  <c r="AV219" i="5"/>
  <c r="AW218" i="5"/>
  <c r="AX218" i="5" s="1"/>
  <c r="AY218" i="5" s="1"/>
  <c r="P218" i="5"/>
  <c r="Q217" i="5"/>
  <c r="E219" i="5"/>
  <c r="F218" i="5"/>
  <c r="Z218" i="5"/>
  <c r="AA218" i="5" s="1"/>
  <c r="AB218" i="5" s="1"/>
  <c r="Y219" i="5"/>
  <c r="T226" i="5"/>
  <c r="U225" i="5"/>
  <c r="BK218" i="2"/>
  <c r="BL217" i="2"/>
  <c r="BM217" i="2" s="1"/>
  <c r="BN217" i="2" s="1"/>
  <c r="BG218" i="2"/>
  <c r="BH217" i="2"/>
  <c r="BI217" i="2" s="1"/>
  <c r="BJ217" i="2" s="1"/>
  <c r="BS218" i="2"/>
  <c r="BT217" i="2"/>
  <c r="BU217" i="2" s="1"/>
  <c r="BV217" i="2" s="1"/>
  <c r="BO218" i="2"/>
  <c r="BP217" i="2"/>
  <c r="BQ217" i="2" s="1"/>
  <c r="BR217" i="2" s="1"/>
  <c r="AR218" i="2"/>
  <c r="AS217" i="2"/>
  <c r="AT217" i="2" s="1"/>
  <c r="AU217" i="2" s="1"/>
  <c r="AZ218" i="2"/>
  <c r="BA217" i="2"/>
  <c r="BB217" i="2" s="1"/>
  <c r="BC217" i="2" s="1"/>
  <c r="AV218" i="2"/>
  <c r="AW217" i="2"/>
  <c r="AX217" i="2" s="1"/>
  <c r="AY217" i="2" s="1"/>
  <c r="AN218" i="2"/>
  <c r="AO217" i="2"/>
  <c r="AP217" i="2" s="1"/>
  <c r="AQ217" i="2" s="1"/>
  <c r="AE219" i="2"/>
  <c r="AF218" i="2"/>
  <c r="AC218" i="2"/>
  <c r="AD217" i="2"/>
  <c r="AG218" i="2"/>
  <c r="AH217" i="2"/>
  <c r="V218" i="2"/>
  <c r="W217" i="2"/>
  <c r="X223" i="2"/>
  <c r="Y222" i="2"/>
  <c r="AI218" i="2"/>
  <c r="AJ217" i="2"/>
  <c r="U226" i="5" l="1"/>
  <c r="T227" i="5"/>
  <c r="H218" i="5"/>
  <c r="G219" i="5"/>
  <c r="AL218" i="5"/>
  <c r="AM218" i="5" s="1"/>
  <c r="AN218" i="5" s="1"/>
  <c r="AK219" i="5"/>
  <c r="AH219" i="5"/>
  <c r="AI219" i="5" s="1"/>
  <c r="AJ219" i="5" s="1"/>
  <c r="AG220" i="5"/>
  <c r="I228" i="5"/>
  <c r="J227" i="5"/>
  <c r="O221" i="5"/>
  <c r="N222" i="5"/>
  <c r="AS218" i="5"/>
  <c r="AT218" i="5" s="1"/>
  <c r="AU218" i="5" s="1"/>
  <c r="AR219" i="5"/>
  <c r="E220" i="5"/>
  <c r="F219" i="5"/>
  <c r="AC219" i="5"/>
  <c r="AD218" i="5"/>
  <c r="AE218" i="5" s="1"/>
  <c r="AF218" i="5" s="1"/>
  <c r="S218" i="5"/>
  <c r="R219" i="5"/>
  <c r="D222" i="5"/>
  <c r="C223" i="5"/>
  <c r="AV220" i="5"/>
  <c r="AW219" i="5"/>
  <c r="AX219" i="5" s="1"/>
  <c r="AY219" i="5" s="1"/>
  <c r="Z219" i="5"/>
  <c r="AA219" i="5" s="1"/>
  <c r="AB219" i="5" s="1"/>
  <c r="Y220" i="5"/>
  <c r="BD219" i="5"/>
  <c r="BE218" i="5"/>
  <c r="BF218" i="5" s="1"/>
  <c r="BG218" i="5" s="1"/>
  <c r="BA223" i="5"/>
  <c r="BB223" i="5" s="1"/>
  <c r="BC223" i="5" s="1"/>
  <c r="AZ224" i="5"/>
  <c r="P219" i="5"/>
  <c r="Q218" i="5"/>
  <c r="BO219" i="2"/>
  <c r="BP218" i="2"/>
  <c r="BQ218" i="2" s="1"/>
  <c r="BR218" i="2" s="1"/>
  <c r="BG219" i="2"/>
  <c r="BH218" i="2"/>
  <c r="BI218" i="2" s="1"/>
  <c r="BJ218" i="2" s="1"/>
  <c r="BS219" i="2"/>
  <c r="BT218" i="2"/>
  <c r="BU218" i="2" s="1"/>
  <c r="BV218" i="2" s="1"/>
  <c r="BK219" i="2"/>
  <c r="BL218" i="2"/>
  <c r="BM218" i="2" s="1"/>
  <c r="BN218" i="2" s="1"/>
  <c r="AV219" i="2"/>
  <c r="AW218" i="2"/>
  <c r="AX218" i="2" s="1"/>
  <c r="AY218" i="2" s="1"/>
  <c r="AZ219" i="2"/>
  <c r="BA218" i="2"/>
  <c r="BB218" i="2" s="1"/>
  <c r="BC218" i="2" s="1"/>
  <c r="AR219" i="2"/>
  <c r="AS218" i="2"/>
  <c r="AT218" i="2" s="1"/>
  <c r="AU218" i="2" s="1"/>
  <c r="AN219" i="2"/>
  <c r="AO218" i="2"/>
  <c r="AP218" i="2" s="1"/>
  <c r="AQ218" i="2" s="1"/>
  <c r="V219" i="2"/>
  <c r="W218" i="2"/>
  <c r="AG219" i="2"/>
  <c r="AH218" i="2"/>
  <c r="AI219" i="2"/>
  <c r="AJ218" i="2"/>
  <c r="AC219" i="2"/>
  <c r="AD218" i="2"/>
  <c r="X224" i="2"/>
  <c r="Y223" i="2"/>
  <c r="AE220" i="2"/>
  <c r="AF219" i="2"/>
  <c r="AH220" i="5" l="1"/>
  <c r="AI220" i="5" s="1"/>
  <c r="AJ220" i="5" s="1"/>
  <c r="AG221" i="5"/>
  <c r="AS219" i="5"/>
  <c r="AT219" i="5" s="1"/>
  <c r="AU219" i="5" s="1"/>
  <c r="AR220" i="5"/>
  <c r="R220" i="5"/>
  <c r="S219" i="5"/>
  <c r="P220" i="5"/>
  <c r="Q219" i="5"/>
  <c r="AW220" i="5"/>
  <c r="AX220" i="5" s="1"/>
  <c r="AY220" i="5" s="1"/>
  <c r="AV221" i="5"/>
  <c r="BA224" i="5"/>
  <c r="BB224" i="5" s="1"/>
  <c r="BC224" i="5" s="1"/>
  <c r="AZ225" i="5"/>
  <c r="AL219" i="5"/>
  <c r="AM219" i="5" s="1"/>
  <c r="AN219" i="5" s="1"/>
  <c r="AK220" i="5"/>
  <c r="O222" i="5"/>
  <c r="N223" i="5"/>
  <c r="BE219" i="5"/>
  <c r="BF219" i="5" s="1"/>
  <c r="BG219" i="5" s="1"/>
  <c r="BD220" i="5"/>
  <c r="Z220" i="5"/>
  <c r="AA220" i="5" s="1"/>
  <c r="AB220" i="5" s="1"/>
  <c r="Y221" i="5"/>
  <c r="T228" i="5"/>
  <c r="U227" i="5"/>
  <c r="E221" i="5"/>
  <c r="F220" i="5"/>
  <c r="D223" i="5"/>
  <c r="C224" i="5"/>
  <c r="H219" i="5"/>
  <c r="G220" i="5"/>
  <c r="AD219" i="5"/>
  <c r="AE219" i="5" s="1"/>
  <c r="AF219" i="5" s="1"/>
  <c r="AC220" i="5"/>
  <c r="J228" i="5"/>
  <c r="I229" i="5"/>
  <c r="BK220" i="2"/>
  <c r="BL219" i="2"/>
  <c r="BM219" i="2" s="1"/>
  <c r="BN219" i="2" s="1"/>
  <c r="BS220" i="2"/>
  <c r="BT219" i="2"/>
  <c r="BU219" i="2" s="1"/>
  <c r="BV219" i="2" s="1"/>
  <c r="BG220" i="2"/>
  <c r="BH219" i="2"/>
  <c r="BI219" i="2" s="1"/>
  <c r="BJ219" i="2" s="1"/>
  <c r="BO220" i="2"/>
  <c r="BP219" i="2"/>
  <c r="BQ219" i="2" s="1"/>
  <c r="BR219" i="2" s="1"/>
  <c r="AR220" i="2"/>
  <c r="AS219" i="2"/>
  <c r="AT219" i="2" s="1"/>
  <c r="AU219" i="2" s="1"/>
  <c r="AZ220" i="2"/>
  <c r="BA219" i="2"/>
  <c r="BB219" i="2" s="1"/>
  <c r="BC219" i="2" s="1"/>
  <c r="AV220" i="2"/>
  <c r="AW219" i="2"/>
  <c r="AX219" i="2" s="1"/>
  <c r="AY219" i="2" s="1"/>
  <c r="AN220" i="2"/>
  <c r="AO219" i="2"/>
  <c r="AP219" i="2" s="1"/>
  <c r="AQ219" i="2" s="1"/>
  <c r="AC220" i="2"/>
  <c r="AD219" i="2"/>
  <c r="AI220" i="2"/>
  <c r="AJ219" i="2"/>
  <c r="AE221" i="2"/>
  <c r="AF220" i="2"/>
  <c r="AG220" i="2"/>
  <c r="AH219" i="2"/>
  <c r="X225" i="2"/>
  <c r="Y224" i="2"/>
  <c r="V220" i="2"/>
  <c r="W219" i="2"/>
  <c r="P221" i="5" l="1"/>
  <c r="Q220" i="5"/>
  <c r="Z221" i="5"/>
  <c r="AA221" i="5" s="1"/>
  <c r="AB221" i="5" s="1"/>
  <c r="Y222" i="5"/>
  <c r="I230" i="5"/>
  <c r="J229" i="5"/>
  <c r="E222" i="5"/>
  <c r="F221" i="5"/>
  <c r="T229" i="5"/>
  <c r="U228" i="5"/>
  <c r="R221" i="5"/>
  <c r="S220" i="5"/>
  <c r="H220" i="5"/>
  <c r="G221" i="5"/>
  <c r="AS220" i="5"/>
  <c r="AT220" i="5" s="1"/>
  <c r="AU220" i="5" s="1"/>
  <c r="AR221" i="5"/>
  <c r="D224" i="5"/>
  <c r="C225" i="5"/>
  <c r="BE220" i="5"/>
  <c r="BF220" i="5" s="1"/>
  <c r="BG220" i="5" s="1"/>
  <c r="BD221" i="5"/>
  <c r="AW221" i="5"/>
  <c r="AX221" i="5" s="1"/>
  <c r="AY221" i="5" s="1"/>
  <c r="AV222" i="5"/>
  <c r="AH221" i="5"/>
  <c r="AI221" i="5" s="1"/>
  <c r="AJ221" i="5" s="1"/>
  <c r="AG222" i="5"/>
  <c r="O223" i="5"/>
  <c r="N224" i="5"/>
  <c r="AD220" i="5"/>
  <c r="AE220" i="5" s="1"/>
  <c r="AF220" i="5" s="1"/>
  <c r="AC221" i="5"/>
  <c r="AK221" i="5"/>
  <c r="AL220" i="5"/>
  <c r="AM220" i="5" s="1"/>
  <c r="AN220" i="5" s="1"/>
  <c r="BA225" i="5"/>
  <c r="BB225" i="5" s="1"/>
  <c r="BC225" i="5" s="1"/>
  <c r="AZ226" i="5"/>
  <c r="BO221" i="2"/>
  <c r="BP220" i="2"/>
  <c r="BQ220" i="2" s="1"/>
  <c r="BR220" i="2" s="1"/>
  <c r="BG221" i="2"/>
  <c r="BH220" i="2"/>
  <c r="BI220" i="2" s="1"/>
  <c r="BJ220" i="2" s="1"/>
  <c r="BS221" i="2"/>
  <c r="BT220" i="2"/>
  <c r="BU220" i="2" s="1"/>
  <c r="BV220" i="2" s="1"/>
  <c r="BK221" i="2"/>
  <c r="BL220" i="2"/>
  <c r="BM220" i="2" s="1"/>
  <c r="BN220" i="2" s="1"/>
  <c r="AV221" i="2"/>
  <c r="AW220" i="2"/>
  <c r="AX220" i="2" s="1"/>
  <c r="AY220" i="2" s="1"/>
  <c r="AZ221" i="2"/>
  <c r="BA220" i="2"/>
  <c r="BB220" i="2" s="1"/>
  <c r="BC220" i="2" s="1"/>
  <c r="AR221" i="2"/>
  <c r="AS220" i="2"/>
  <c r="AT220" i="2" s="1"/>
  <c r="AU220" i="2" s="1"/>
  <c r="AN221" i="2"/>
  <c r="AO220" i="2"/>
  <c r="AP220" i="2" s="1"/>
  <c r="AQ220" i="2" s="1"/>
  <c r="AG221" i="2"/>
  <c r="AH220" i="2"/>
  <c r="AE222" i="2"/>
  <c r="AF221" i="2"/>
  <c r="V221" i="2"/>
  <c r="W220" i="2"/>
  <c r="AI221" i="2"/>
  <c r="AJ220" i="2"/>
  <c r="X226" i="2"/>
  <c r="Y225" i="2"/>
  <c r="AC221" i="2"/>
  <c r="AD220" i="2"/>
  <c r="BA226" i="5" l="1"/>
  <c r="BB226" i="5" s="1"/>
  <c r="BC226" i="5" s="1"/>
  <c r="AZ227" i="5"/>
  <c r="AW222" i="5"/>
  <c r="AX222" i="5" s="1"/>
  <c r="AY222" i="5" s="1"/>
  <c r="AV223" i="5"/>
  <c r="BD222" i="5"/>
  <c r="BE221" i="5"/>
  <c r="BF221" i="5" s="1"/>
  <c r="BG221" i="5" s="1"/>
  <c r="AS221" i="5"/>
  <c r="AT221" i="5" s="1"/>
  <c r="AU221" i="5" s="1"/>
  <c r="AR222" i="5"/>
  <c r="G222" i="5"/>
  <c r="H221" i="5"/>
  <c r="AC222" i="5"/>
  <c r="AD221" i="5"/>
  <c r="AE221" i="5" s="1"/>
  <c r="AF221" i="5" s="1"/>
  <c r="Z222" i="5"/>
  <c r="AA222" i="5" s="1"/>
  <c r="AB222" i="5" s="1"/>
  <c r="Y223" i="5"/>
  <c r="O224" i="5"/>
  <c r="N225" i="5"/>
  <c r="D225" i="5"/>
  <c r="C226" i="5"/>
  <c r="AH222" i="5"/>
  <c r="AI222" i="5" s="1"/>
  <c r="AJ222" i="5" s="1"/>
  <c r="AG223" i="5"/>
  <c r="E223" i="5"/>
  <c r="F222" i="5"/>
  <c r="AK222" i="5"/>
  <c r="AL221" i="5"/>
  <c r="AM221" i="5" s="1"/>
  <c r="AN221" i="5" s="1"/>
  <c r="J230" i="5"/>
  <c r="I231" i="5"/>
  <c r="S221" i="5"/>
  <c r="R222" i="5"/>
  <c r="T230" i="5"/>
  <c r="U229" i="5"/>
  <c r="P222" i="5"/>
  <c r="Q221" i="5"/>
  <c r="BS222" i="2"/>
  <c r="BT221" i="2"/>
  <c r="BU221" i="2" s="1"/>
  <c r="BV221" i="2" s="1"/>
  <c r="BK222" i="2"/>
  <c r="BL221" i="2"/>
  <c r="BM221" i="2" s="1"/>
  <c r="BN221" i="2" s="1"/>
  <c r="BG222" i="2"/>
  <c r="BH221" i="2"/>
  <c r="BI221" i="2" s="1"/>
  <c r="BJ221" i="2" s="1"/>
  <c r="BO222" i="2"/>
  <c r="BP221" i="2"/>
  <c r="BQ221" i="2" s="1"/>
  <c r="BR221" i="2" s="1"/>
  <c r="AR222" i="2"/>
  <c r="AS221" i="2"/>
  <c r="AT221" i="2" s="1"/>
  <c r="AU221" i="2" s="1"/>
  <c r="AZ222" i="2"/>
  <c r="BA221" i="2"/>
  <c r="BB221" i="2" s="1"/>
  <c r="BC221" i="2" s="1"/>
  <c r="AV222" i="2"/>
  <c r="AW221" i="2"/>
  <c r="AX221" i="2" s="1"/>
  <c r="AY221" i="2" s="1"/>
  <c r="AN222" i="2"/>
  <c r="AO221" i="2"/>
  <c r="AP221" i="2" s="1"/>
  <c r="AQ221" i="2" s="1"/>
  <c r="AI222" i="2"/>
  <c r="AJ221" i="2"/>
  <c r="V222" i="2"/>
  <c r="W221" i="2"/>
  <c r="AC222" i="2"/>
  <c r="AD221" i="2"/>
  <c r="AE223" i="2"/>
  <c r="AF222" i="2"/>
  <c r="X227" i="2"/>
  <c r="Y226" i="2"/>
  <c r="AG222" i="2"/>
  <c r="AH221" i="2"/>
  <c r="AS222" i="5" l="1"/>
  <c r="AT222" i="5" s="1"/>
  <c r="AU222" i="5" s="1"/>
  <c r="AR223" i="5"/>
  <c r="AL222" i="5"/>
  <c r="AM222" i="5" s="1"/>
  <c r="AN222" i="5" s="1"/>
  <c r="AK223" i="5"/>
  <c r="T231" i="5"/>
  <c r="U230" i="5"/>
  <c r="BD223" i="5"/>
  <c r="BE222" i="5"/>
  <c r="BF222" i="5" s="1"/>
  <c r="BG222" i="5" s="1"/>
  <c r="S222" i="5"/>
  <c r="R223" i="5"/>
  <c r="AH223" i="5"/>
  <c r="AI223" i="5" s="1"/>
  <c r="AJ223" i="5" s="1"/>
  <c r="AG224" i="5"/>
  <c r="AV224" i="5"/>
  <c r="AW223" i="5"/>
  <c r="AX223" i="5" s="1"/>
  <c r="AY223" i="5" s="1"/>
  <c r="AC223" i="5"/>
  <c r="AD222" i="5"/>
  <c r="AE222" i="5" s="1"/>
  <c r="AF222" i="5" s="1"/>
  <c r="O225" i="5"/>
  <c r="N226" i="5"/>
  <c r="P223" i="5"/>
  <c r="Q222" i="5"/>
  <c r="J231" i="5"/>
  <c r="I232" i="5"/>
  <c r="D226" i="5"/>
  <c r="C227" i="5"/>
  <c r="AZ228" i="5"/>
  <c r="BA227" i="5"/>
  <c r="BB227" i="5" s="1"/>
  <c r="BC227" i="5" s="1"/>
  <c r="Z223" i="5"/>
  <c r="AA223" i="5" s="1"/>
  <c r="AB223" i="5" s="1"/>
  <c r="Y224" i="5"/>
  <c r="E224" i="5"/>
  <c r="F223" i="5"/>
  <c r="H222" i="5"/>
  <c r="G223" i="5"/>
  <c r="BO223" i="2"/>
  <c r="BP222" i="2"/>
  <c r="BQ222" i="2" s="1"/>
  <c r="BR222" i="2" s="1"/>
  <c r="BG223" i="2"/>
  <c r="BH222" i="2"/>
  <c r="BI222" i="2" s="1"/>
  <c r="BJ222" i="2" s="1"/>
  <c r="BK223" i="2"/>
  <c r="BL222" i="2"/>
  <c r="BM222" i="2" s="1"/>
  <c r="BN222" i="2" s="1"/>
  <c r="BS223" i="2"/>
  <c r="BT222" i="2"/>
  <c r="BU222" i="2" s="1"/>
  <c r="BV222" i="2" s="1"/>
  <c r="AV223" i="2"/>
  <c r="AW222" i="2"/>
  <c r="AX222" i="2" s="1"/>
  <c r="AY222" i="2" s="1"/>
  <c r="AZ223" i="2"/>
  <c r="BA222" i="2"/>
  <c r="BB222" i="2" s="1"/>
  <c r="BC222" i="2" s="1"/>
  <c r="AR223" i="2"/>
  <c r="AS222" i="2"/>
  <c r="AT222" i="2" s="1"/>
  <c r="AU222" i="2" s="1"/>
  <c r="AN223" i="2"/>
  <c r="AO222" i="2"/>
  <c r="AP222" i="2" s="1"/>
  <c r="AQ222" i="2" s="1"/>
  <c r="AE224" i="2"/>
  <c r="AF223" i="2"/>
  <c r="AC223" i="2"/>
  <c r="AD222" i="2"/>
  <c r="AG223" i="2"/>
  <c r="AH222" i="2"/>
  <c r="V223" i="2"/>
  <c r="W222" i="2"/>
  <c r="X228" i="2"/>
  <c r="Y227" i="2"/>
  <c r="AI223" i="2"/>
  <c r="AJ222" i="2"/>
  <c r="BE223" i="5" l="1"/>
  <c r="BF223" i="5" s="1"/>
  <c r="BG223" i="5" s="1"/>
  <c r="BD224" i="5"/>
  <c r="AV225" i="5"/>
  <c r="AW224" i="5"/>
  <c r="AX224" i="5" s="1"/>
  <c r="AY224" i="5" s="1"/>
  <c r="Z224" i="5"/>
  <c r="AA224" i="5" s="1"/>
  <c r="AB224" i="5" s="1"/>
  <c r="Y225" i="5"/>
  <c r="P224" i="5"/>
  <c r="Q223" i="5"/>
  <c r="H223" i="5"/>
  <c r="G224" i="5"/>
  <c r="D227" i="5"/>
  <c r="C228" i="5"/>
  <c r="AD223" i="5"/>
  <c r="AE223" i="5" s="1"/>
  <c r="AF223" i="5" s="1"/>
  <c r="AC224" i="5"/>
  <c r="I233" i="5"/>
  <c r="J232" i="5"/>
  <c r="AH224" i="5"/>
  <c r="AI224" i="5" s="1"/>
  <c r="AJ224" i="5" s="1"/>
  <c r="AG225" i="5"/>
  <c r="O226" i="5"/>
  <c r="N227" i="5"/>
  <c r="R224" i="5"/>
  <c r="S223" i="5"/>
  <c r="AS223" i="5"/>
  <c r="AT223" i="5" s="1"/>
  <c r="AU223" i="5" s="1"/>
  <c r="AR224" i="5"/>
  <c r="E225" i="5"/>
  <c r="F224" i="5"/>
  <c r="T232" i="5"/>
  <c r="U231" i="5"/>
  <c r="AL223" i="5"/>
  <c r="AM223" i="5" s="1"/>
  <c r="AN223" i="5" s="1"/>
  <c r="AK224" i="5"/>
  <c r="AZ229" i="5"/>
  <c r="BA228" i="5"/>
  <c r="BB228" i="5" s="1"/>
  <c r="BC228" i="5" s="1"/>
  <c r="BS224" i="2"/>
  <c r="BT223" i="2"/>
  <c r="BU223" i="2" s="1"/>
  <c r="BV223" i="2" s="1"/>
  <c r="BK224" i="2"/>
  <c r="BL223" i="2"/>
  <c r="BM223" i="2" s="1"/>
  <c r="BN223" i="2" s="1"/>
  <c r="BG224" i="2"/>
  <c r="BH223" i="2"/>
  <c r="BI223" i="2" s="1"/>
  <c r="BJ223" i="2" s="1"/>
  <c r="BO224" i="2"/>
  <c r="BP223" i="2"/>
  <c r="BQ223" i="2" s="1"/>
  <c r="BR223" i="2" s="1"/>
  <c r="AR224" i="2"/>
  <c r="AS223" i="2"/>
  <c r="AT223" i="2" s="1"/>
  <c r="AU223" i="2" s="1"/>
  <c r="AZ224" i="2"/>
  <c r="BA223" i="2"/>
  <c r="BB223" i="2" s="1"/>
  <c r="BC223" i="2" s="1"/>
  <c r="AV224" i="2"/>
  <c r="AW223" i="2"/>
  <c r="AX223" i="2" s="1"/>
  <c r="AY223" i="2" s="1"/>
  <c r="AN224" i="2"/>
  <c r="AO223" i="2"/>
  <c r="AP223" i="2" s="1"/>
  <c r="AQ223" i="2" s="1"/>
  <c r="AG224" i="2"/>
  <c r="AH223" i="2"/>
  <c r="V224" i="2"/>
  <c r="W223" i="2"/>
  <c r="AI224" i="2"/>
  <c r="AJ223" i="2"/>
  <c r="AC224" i="2"/>
  <c r="AD223" i="2"/>
  <c r="X229" i="2"/>
  <c r="Y228" i="2"/>
  <c r="AE225" i="2"/>
  <c r="AF224" i="2"/>
  <c r="Z225" i="5" l="1"/>
  <c r="AA225" i="5" s="1"/>
  <c r="AB225" i="5" s="1"/>
  <c r="Y226" i="5"/>
  <c r="N228" i="5"/>
  <c r="O227" i="5"/>
  <c r="T233" i="5"/>
  <c r="U232" i="5"/>
  <c r="AV226" i="5"/>
  <c r="AW225" i="5"/>
  <c r="AX225" i="5" s="1"/>
  <c r="AY225" i="5" s="1"/>
  <c r="AZ230" i="5"/>
  <c r="BA229" i="5"/>
  <c r="BB229" i="5" s="1"/>
  <c r="BC229" i="5" s="1"/>
  <c r="J233" i="5"/>
  <c r="I234" i="5"/>
  <c r="AK225" i="5"/>
  <c r="AL224" i="5"/>
  <c r="AM224" i="5" s="1"/>
  <c r="AN224" i="5" s="1"/>
  <c r="C229" i="5"/>
  <c r="D228" i="5"/>
  <c r="AH225" i="5"/>
  <c r="AI225" i="5" s="1"/>
  <c r="AJ225" i="5" s="1"/>
  <c r="AG226" i="5"/>
  <c r="G225" i="5"/>
  <c r="H224" i="5"/>
  <c r="BE224" i="5"/>
  <c r="BF224" i="5" s="1"/>
  <c r="BG224" i="5" s="1"/>
  <c r="BD225" i="5"/>
  <c r="AS224" i="5"/>
  <c r="AT224" i="5" s="1"/>
  <c r="AU224" i="5" s="1"/>
  <c r="AR225" i="5"/>
  <c r="P225" i="5"/>
  <c r="Q224" i="5"/>
  <c r="AC225" i="5"/>
  <c r="AD224" i="5"/>
  <c r="AE224" i="5" s="1"/>
  <c r="AF224" i="5" s="1"/>
  <c r="S224" i="5"/>
  <c r="R225" i="5"/>
  <c r="E226" i="5"/>
  <c r="F225" i="5"/>
  <c r="BG225" i="2"/>
  <c r="BH224" i="2"/>
  <c r="BI224" i="2" s="1"/>
  <c r="BJ224" i="2" s="1"/>
  <c r="BK225" i="2"/>
  <c r="BL224" i="2"/>
  <c r="BM224" i="2" s="1"/>
  <c r="BN224" i="2" s="1"/>
  <c r="BO225" i="2"/>
  <c r="BP224" i="2"/>
  <c r="BQ224" i="2" s="1"/>
  <c r="BR224" i="2" s="1"/>
  <c r="BS225" i="2"/>
  <c r="BT224" i="2"/>
  <c r="BU224" i="2" s="1"/>
  <c r="BV224" i="2" s="1"/>
  <c r="AZ225" i="2"/>
  <c r="BA224" i="2"/>
  <c r="BB224" i="2" s="1"/>
  <c r="BC224" i="2" s="1"/>
  <c r="AV225" i="2"/>
  <c r="AW224" i="2"/>
  <c r="AX224" i="2" s="1"/>
  <c r="AY224" i="2" s="1"/>
  <c r="AR225" i="2"/>
  <c r="AS224" i="2"/>
  <c r="AT224" i="2" s="1"/>
  <c r="AU224" i="2" s="1"/>
  <c r="AN225" i="2"/>
  <c r="AO224" i="2"/>
  <c r="AP224" i="2" s="1"/>
  <c r="AQ224" i="2" s="1"/>
  <c r="AC225" i="2"/>
  <c r="AD224" i="2"/>
  <c r="AI225" i="2"/>
  <c r="AJ224" i="2"/>
  <c r="AE226" i="2"/>
  <c r="AF225" i="2"/>
  <c r="V225" i="2"/>
  <c r="W224" i="2"/>
  <c r="X230" i="2"/>
  <c r="Y229" i="2"/>
  <c r="AG225" i="2"/>
  <c r="AH224" i="2"/>
  <c r="AS225" i="5" l="1"/>
  <c r="AT225" i="5" s="1"/>
  <c r="AU225" i="5" s="1"/>
  <c r="AR226" i="5"/>
  <c r="AC226" i="5"/>
  <c r="AD225" i="5"/>
  <c r="AE225" i="5" s="1"/>
  <c r="AF225" i="5" s="1"/>
  <c r="N229" i="5"/>
  <c r="O228" i="5"/>
  <c r="E227" i="5"/>
  <c r="F226" i="5"/>
  <c r="AV227" i="5"/>
  <c r="AW226" i="5"/>
  <c r="AX226" i="5" s="1"/>
  <c r="AY226" i="5" s="1"/>
  <c r="U233" i="5"/>
  <c r="T234" i="5"/>
  <c r="AH226" i="5"/>
  <c r="AI226" i="5" s="1"/>
  <c r="AJ226" i="5" s="1"/>
  <c r="AG227" i="5"/>
  <c r="Z226" i="5"/>
  <c r="AA226" i="5" s="1"/>
  <c r="AB226" i="5" s="1"/>
  <c r="Y227" i="5"/>
  <c r="D229" i="5"/>
  <c r="C230" i="5"/>
  <c r="S225" i="5"/>
  <c r="R226" i="5"/>
  <c r="BE225" i="5"/>
  <c r="BF225" i="5" s="1"/>
  <c r="BG225" i="5" s="1"/>
  <c r="BD226" i="5"/>
  <c r="AL225" i="5"/>
  <c r="AM225" i="5" s="1"/>
  <c r="AN225" i="5" s="1"/>
  <c r="AK226" i="5"/>
  <c r="I235" i="5"/>
  <c r="J234" i="5"/>
  <c r="G226" i="5"/>
  <c r="H225" i="5"/>
  <c r="P226" i="5"/>
  <c r="Q225" i="5"/>
  <c r="AZ231" i="5"/>
  <c r="BA230" i="5"/>
  <c r="BB230" i="5" s="1"/>
  <c r="BC230" i="5" s="1"/>
  <c r="BS226" i="2"/>
  <c r="BT225" i="2"/>
  <c r="BU225" i="2" s="1"/>
  <c r="BV225" i="2" s="1"/>
  <c r="BO226" i="2"/>
  <c r="BP225" i="2"/>
  <c r="BQ225" i="2" s="1"/>
  <c r="BR225" i="2" s="1"/>
  <c r="BK226" i="2"/>
  <c r="BL225" i="2"/>
  <c r="BM225" i="2" s="1"/>
  <c r="BN225" i="2" s="1"/>
  <c r="BG226" i="2"/>
  <c r="BH225" i="2"/>
  <c r="BI225" i="2" s="1"/>
  <c r="BJ225" i="2" s="1"/>
  <c r="AR226" i="2"/>
  <c r="AS225" i="2"/>
  <c r="AT225" i="2" s="1"/>
  <c r="AU225" i="2" s="1"/>
  <c r="AV226" i="2"/>
  <c r="AW225" i="2"/>
  <c r="AX225" i="2" s="1"/>
  <c r="AY225" i="2" s="1"/>
  <c r="AZ226" i="2"/>
  <c r="BA225" i="2"/>
  <c r="BB225" i="2" s="1"/>
  <c r="BC225" i="2" s="1"/>
  <c r="AN226" i="2"/>
  <c r="AO225" i="2"/>
  <c r="AP225" i="2" s="1"/>
  <c r="AQ225" i="2" s="1"/>
  <c r="AE227" i="2"/>
  <c r="AF226" i="2"/>
  <c r="AG226" i="2"/>
  <c r="AH225" i="2"/>
  <c r="AI226" i="2"/>
  <c r="AJ225" i="2"/>
  <c r="V226" i="2"/>
  <c r="W225" i="2"/>
  <c r="X231" i="2"/>
  <c r="Y230" i="2"/>
  <c r="AC226" i="2"/>
  <c r="AD225" i="2"/>
  <c r="S226" i="5" l="1"/>
  <c r="R227" i="5"/>
  <c r="AC227" i="5"/>
  <c r="AD226" i="5"/>
  <c r="AE226" i="5" s="1"/>
  <c r="AF226" i="5" s="1"/>
  <c r="Y228" i="5"/>
  <c r="Z227" i="5"/>
  <c r="AA227" i="5" s="1"/>
  <c r="AB227" i="5" s="1"/>
  <c r="AG228" i="5"/>
  <c r="AH227" i="5"/>
  <c r="AI227" i="5" s="1"/>
  <c r="AJ227" i="5" s="1"/>
  <c r="T235" i="5"/>
  <c r="U234" i="5"/>
  <c r="G227" i="5"/>
  <c r="H226" i="5"/>
  <c r="C231" i="5"/>
  <c r="D230" i="5"/>
  <c r="AS226" i="5"/>
  <c r="AT226" i="5" s="1"/>
  <c r="AU226" i="5" s="1"/>
  <c r="AR227" i="5"/>
  <c r="AK227" i="5"/>
  <c r="AL226" i="5"/>
  <c r="AM226" i="5" s="1"/>
  <c r="AN226" i="5" s="1"/>
  <c r="AZ232" i="5"/>
  <c r="BA231" i="5"/>
  <c r="BB231" i="5" s="1"/>
  <c r="BC231" i="5" s="1"/>
  <c r="F227" i="5"/>
  <c r="E228" i="5"/>
  <c r="BE226" i="5"/>
  <c r="BF226" i="5" s="1"/>
  <c r="BG226" i="5" s="1"/>
  <c r="BD227" i="5"/>
  <c r="P227" i="5"/>
  <c r="Q226" i="5"/>
  <c r="N230" i="5"/>
  <c r="O229" i="5"/>
  <c r="I236" i="5"/>
  <c r="J235" i="5"/>
  <c r="AV228" i="5"/>
  <c r="AW227" i="5"/>
  <c r="AX227" i="5" s="1"/>
  <c r="AY227" i="5" s="1"/>
  <c r="BG227" i="2"/>
  <c r="BH226" i="2"/>
  <c r="BI226" i="2" s="1"/>
  <c r="BJ226" i="2" s="1"/>
  <c r="BK227" i="2"/>
  <c r="BL226" i="2"/>
  <c r="BM226" i="2" s="1"/>
  <c r="BN226" i="2" s="1"/>
  <c r="BO227" i="2"/>
  <c r="BP226" i="2"/>
  <c r="BQ226" i="2" s="1"/>
  <c r="BR226" i="2" s="1"/>
  <c r="BS227" i="2"/>
  <c r="BT226" i="2"/>
  <c r="BU226" i="2" s="1"/>
  <c r="BV226" i="2" s="1"/>
  <c r="AZ227" i="2"/>
  <c r="BA226" i="2"/>
  <c r="BB226" i="2" s="1"/>
  <c r="BC226" i="2" s="1"/>
  <c r="AV227" i="2"/>
  <c r="AW226" i="2"/>
  <c r="AX226" i="2" s="1"/>
  <c r="AY226" i="2" s="1"/>
  <c r="AR227" i="2"/>
  <c r="AS226" i="2"/>
  <c r="AT226" i="2" s="1"/>
  <c r="AU226" i="2" s="1"/>
  <c r="AN227" i="2"/>
  <c r="AO226" i="2"/>
  <c r="AP226" i="2" s="1"/>
  <c r="AQ226" i="2" s="1"/>
  <c r="V227" i="2"/>
  <c r="W226" i="2"/>
  <c r="AI227" i="2"/>
  <c r="AJ226" i="2"/>
  <c r="AC227" i="2"/>
  <c r="AD226" i="2"/>
  <c r="AG227" i="2"/>
  <c r="AH226" i="2"/>
  <c r="X232" i="2"/>
  <c r="Y231" i="2"/>
  <c r="AE228" i="2"/>
  <c r="AF227" i="2"/>
  <c r="AS227" i="5" l="1"/>
  <c r="AT227" i="5" s="1"/>
  <c r="AU227" i="5" s="1"/>
  <c r="AR228" i="5"/>
  <c r="AV229" i="5"/>
  <c r="AW228" i="5"/>
  <c r="AX228" i="5" s="1"/>
  <c r="AY228" i="5" s="1"/>
  <c r="AG229" i="5"/>
  <c r="AH228" i="5"/>
  <c r="AI228" i="5" s="1"/>
  <c r="AJ228" i="5" s="1"/>
  <c r="F228" i="5"/>
  <c r="E229" i="5"/>
  <c r="J236" i="5"/>
  <c r="I237" i="5"/>
  <c r="N231" i="5"/>
  <c r="O230" i="5"/>
  <c r="G228" i="5"/>
  <c r="H227" i="5"/>
  <c r="BD228" i="5"/>
  <c r="BE227" i="5"/>
  <c r="BF227" i="5" s="1"/>
  <c r="BG227" i="5" s="1"/>
  <c r="Z228" i="5"/>
  <c r="AA228" i="5" s="1"/>
  <c r="AB228" i="5" s="1"/>
  <c r="Y229" i="5"/>
  <c r="R228" i="5"/>
  <c r="S227" i="5"/>
  <c r="D231" i="5"/>
  <c r="C232" i="5"/>
  <c r="AZ233" i="5"/>
  <c r="BA232" i="5"/>
  <c r="BB232" i="5" s="1"/>
  <c r="BC232" i="5" s="1"/>
  <c r="AC228" i="5"/>
  <c r="AD227" i="5"/>
  <c r="AE227" i="5" s="1"/>
  <c r="AF227" i="5" s="1"/>
  <c r="Q227" i="5"/>
  <c r="P228" i="5"/>
  <c r="AK228" i="5"/>
  <c r="AL227" i="5"/>
  <c r="AM227" i="5" s="1"/>
  <c r="AN227" i="5" s="1"/>
  <c r="T236" i="5"/>
  <c r="U235" i="5"/>
  <c r="BK228" i="2"/>
  <c r="BL227" i="2"/>
  <c r="BM227" i="2" s="1"/>
  <c r="BN227" i="2" s="1"/>
  <c r="BS228" i="2"/>
  <c r="BT227" i="2"/>
  <c r="BU227" i="2" s="1"/>
  <c r="BV227" i="2" s="1"/>
  <c r="BO228" i="2"/>
  <c r="BP227" i="2"/>
  <c r="BQ227" i="2" s="1"/>
  <c r="BR227" i="2" s="1"/>
  <c r="BG228" i="2"/>
  <c r="BH227" i="2"/>
  <c r="BI227" i="2" s="1"/>
  <c r="BJ227" i="2" s="1"/>
  <c r="AR228" i="2"/>
  <c r="AS227" i="2"/>
  <c r="AT227" i="2" s="1"/>
  <c r="AU227" i="2" s="1"/>
  <c r="AV228" i="2"/>
  <c r="AW227" i="2"/>
  <c r="AX227" i="2" s="1"/>
  <c r="AY227" i="2" s="1"/>
  <c r="AZ228" i="2"/>
  <c r="BA227" i="2"/>
  <c r="BB227" i="2" s="1"/>
  <c r="BC227" i="2" s="1"/>
  <c r="AN228" i="2"/>
  <c r="AO227" i="2"/>
  <c r="AP227" i="2" s="1"/>
  <c r="AQ227" i="2" s="1"/>
  <c r="AG228" i="2"/>
  <c r="AH227" i="2"/>
  <c r="AC228" i="2"/>
  <c r="AD227" i="2"/>
  <c r="AE229" i="2"/>
  <c r="AF228" i="2"/>
  <c r="AI228" i="2"/>
  <c r="AJ227" i="2"/>
  <c r="X233" i="2"/>
  <c r="Y232" i="2"/>
  <c r="V228" i="2"/>
  <c r="W227" i="2"/>
  <c r="F229" i="5" l="1"/>
  <c r="E230" i="5"/>
  <c r="BD229" i="5"/>
  <c r="BE228" i="5"/>
  <c r="BF228" i="5" s="1"/>
  <c r="BG228" i="5" s="1"/>
  <c r="AG230" i="5"/>
  <c r="AH229" i="5"/>
  <c r="AI229" i="5" s="1"/>
  <c r="AJ229" i="5" s="1"/>
  <c r="O231" i="5"/>
  <c r="N232" i="5"/>
  <c r="AV230" i="5"/>
  <c r="AW229" i="5"/>
  <c r="AX229" i="5" s="1"/>
  <c r="AY229" i="5" s="1"/>
  <c r="U236" i="5"/>
  <c r="T237" i="5"/>
  <c r="D232" i="5"/>
  <c r="C233" i="5"/>
  <c r="AK229" i="5"/>
  <c r="AL228" i="5"/>
  <c r="AM228" i="5" s="1"/>
  <c r="AN228" i="5" s="1"/>
  <c r="G229" i="5"/>
  <c r="H228" i="5"/>
  <c r="Y230" i="5"/>
  <c r="Z229" i="5"/>
  <c r="AA229" i="5" s="1"/>
  <c r="AB229" i="5" s="1"/>
  <c r="J237" i="5"/>
  <c r="I238" i="5"/>
  <c r="AR229" i="5"/>
  <c r="AS228" i="5"/>
  <c r="AT228" i="5" s="1"/>
  <c r="AU228" i="5" s="1"/>
  <c r="BA233" i="5"/>
  <c r="BB233" i="5" s="1"/>
  <c r="BC233" i="5" s="1"/>
  <c r="AZ234" i="5"/>
  <c r="Q228" i="5"/>
  <c r="P229" i="5"/>
  <c r="R229" i="5"/>
  <c r="S228" i="5"/>
  <c r="AC229" i="5"/>
  <c r="AD228" i="5"/>
  <c r="AE228" i="5" s="1"/>
  <c r="AF228" i="5" s="1"/>
  <c r="BG229" i="2"/>
  <c r="BH228" i="2"/>
  <c r="BI228" i="2" s="1"/>
  <c r="BJ228" i="2" s="1"/>
  <c r="BO229" i="2"/>
  <c r="BP228" i="2"/>
  <c r="BQ228" i="2" s="1"/>
  <c r="BR228" i="2" s="1"/>
  <c r="BS229" i="2"/>
  <c r="BT228" i="2"/>
  <c r="BU228" i="2" s="1"/>
  <c r="BV228" i="2" s="1"/>
  <c r="BK229" i="2"/>
  <c r="BL228" i="2"/>
  <c r="BM228" i="2" s="1"/>
  <c r="BN228" i="2" s="1"/>
  <c r="AZ229" i="2"/>
  <c r="BA228" i="2"/>
  <c r="BB228" i="2" s="1"/>
  <c r="BC228" i="2" s="1"/>
  <c r="AV229" i="2"/>
  <c r="AW228" i="2"/>
  <c r="AX228" i="2" s="1"/>
  <c r="AY228" i="2" s="1"/>
  <c r="AR229" i="2"/>
  <c r="AS228" i="2"/>
  <c r="AT228" i="2" s="1"/>
  <c r="AU228" i="2" s="1"/>
  <c r="AN229" i="2"/>
  <c r="AO228" i="2"/>
  <c r="AP228" i="2" s="1"/>
  <c r="AQ228" i="2" s="1"/>
  <c r="V229" i="2"/>
  <c r="W228" i="2"/>
  <c r="AC229" i="2"/>
  <c r="AD228" i="2"/>
  <c r="AI229" i="2"/>
  <c r="AJ228" i="2"/>
  <c r="AE230" i="2"/>
  <c r="AF229" i="2"/>
  <c r="X234" i="2"/>
  <c r="Y233" i="2"/>
  <c r="AG229" i="2"/>
  <c r="AH228" i="2"/>
  <c r="AC230" i="5" l="1"/>
  <c r="AD229" i="5"/>
  <c r="AE229" i="5" s="1"/>
  <c r="AF229" i="5" s="1"/>
  <c r="J238" i="5"/>
  <c r="I239" i="5"/>
  <c r="C234" i="5"/>
  <c r="D233" i="5"/>
  <c r="Q229" i="5"/>
  <c r="P230" i="5"/>
  <c r="Z230" i="5"/>
  <c r="AA230" i="5" s="1"/>
  <c r="AB230" i="5" s="1"/>
  <c r="Y231" i="5"/>
  <c r="BD230" i="5"/>
  <c r="BE229" i="5"/>
  <c r="BF229" i="5" s="1"/>
  <c r="BG229" i="5" s="1"/>
  <c r="N233" i="5"/>
  <c r="O232" i="5"/>
  <c r="AK230" i="5"/>
  <c r="AL229" i="5"/>
  <c r="AM229" i="5" s="1"/>
  <c r="AN229" i="5" s="1"/>
  <c r="R230" i="5"/>
  <c r="S229" i="5"/>
  <c r="AG231" i="5"/>
  <c r="AH230" i="5"/>
  <c r="AI230" i="5" s="1"/>
  <c r="AJ230" i="5" s="1"/>
  <c r="F230" i="5"/>
  <c r="E231" i="5"/>
  <c r="AS229" i="5"/>
  <c r="AT229" i="5" s="1"/>
  <c r="AU229" i="5" s="1"/>
  <c r="AR230" i="5"/>
  <c r="T238" i="5"/>
  <c r="U237" i="5"/>
  <c r="AZ235" i="5"/>
  <c r="BA234" i="5"/>
  <c r="BB234" i="5" s="1"/>
  <c r="BC234" i="5" s="1"/>
  <c r="G230" i="5"/>
  <c r="H229" i="5"/>
  <c r="AV231" i="5"/>
  <c r="AW230" i="5"/>
  <c r="AX230" i="5" s="1"/>
  <c r="AY230" i="5" s="1"/>
  <c r="BK230" i="2"/>
  <c r="BL229" i="2"/>
  <c r="BM229" i="2" s="1"/>
  <c r="BN229" i="2" s="1"/>
  <c r="BS230" i="2"/>
  <c r="BT229" i="2"/>
  <c r="BU229" i="2" s="1"/>
  <c r="BV229" i="2" s="1"/>
  <c r="BO230" i="2"/>
  <c r="BP229" i="2"/>
  <c r="BQ229" i="2" s="1"/>
  <c r="BR229" i="2" s="1"/>
  <c r="BG230" i="2"/>
  <c r="BH229" i="2"/>
  <c r="BI229" i="2" s="1"/>
  <c r="BJ229" i="2" s="1"/>
  <c r="AR230" i="2"/>
  <c r="AS229" i="2"/>
  <c r="AT229" i="2" s="1"/>
  <c r="AU229" i="2" s="1"/>
  <c r="AV230" i="2"/>
  <c r="AW229" i="2"/>
  <c r="AX229" i="2" s="1"/>
  <c r="AY229" i="2" s="1"/>
  <c r="AZ230" i="2"/>
  <c r="BA229" i="2"/>
  <c r="BB229" i="2" s="1"/>
  <c r="BC229" i="2" s="1"/>
  <c r="AN230" i="2"/>
  <c r="AO229" i="2"/>
  <c r="AP229" i="2" s="1"/>
  <c r="AQ229" i="2" s="1"/>
  <c r="AE231" i="2"/>
  <c r="AF230" i="2"/>
  <c r="AI230" i="2"/>
  <c r="AJ229" i="2"/>
  <c r="AG230" i="2"/>
  <c r="AH229" i="2"/>
  <c r="AC230" i="2"/>
  <c r="AD229" i="2"/>
  <c r="X235" i="2"/>
  <c r="Y234" i="2"/>
  <c r="V230" i="2"/>
  <c r="W229" i="2"/>
  <c r="AR231" i="5" l="1"/>
  <c r="AS230" i="5"/>
  <c r="AT230" i="5" s="1"/>
  <c r="AU230" i="5" s="1"/>
  <c r="O233" i="5"/>
  <c r="N234" i="5"/>
  <c r="AZ236" i="5"/>
  <c r="BA235" i="5"/>
  <c r="BB235" i="5" s="1"/>
  <c r="BC235" i="5" s="1"/>
  <c r="BD231" i="5"/>
  <c r="BE230" i="5"/>
  <c r="BF230" i="5" s="1"/>
  <c r="BG230" i="5" s="1"/>
  <c r="AV232" i="5"/>
  <c r="AW231" i="5"/>
  <c r="AX231" i="5" s="1"/>
  <c r="AY231" i="5" s="1"/>
  <c r="G231" i="5"/>
  <c r="H230" i="5"/>
  <c r="C235" i="5"/>
  <c r="D234" i="5"/>
  <c r="J239" i="5"/>
  <c r="I240" i="5"/>
  <c r="Y232" i="5"/>
  <c r="Z231" i="5"/>
  <c r="AA231" i="5" s="1"/>
  <c r="AB231" i="5" s="1"/>
  <c r="Q230" i="5"/>
  <c r="P231" i="5"/>
  <c r="AK231" i="5"/>
  <c r="AL230" i="5"/>
  <c r="AM230" i="5" s="1"/>
  <c r="AN230" i="5" s="1"/>
  <c r="F231" i="5"/>
  <c r="E232" i="5"/>
  <c r="AH231" i="5"/>
  <c r="AI231" i="5" s="1"/>
  <c r="AJ231" i="5" s="1"/>
  <c r="AG232" i="5"/>
  <c r="U238" i="5"/>
  <c r="T239" i="5"/>
  <c r="R231" i="5"/>
  <c r="S230" i="5"/>
  <c r="AC231" i="5"/>
  <c r="AD230" i="5"/>
  <c r="AE230" i="5" s="1"/>
  <c r="AF230" i="5" s="1"/>
  <c r="BG231" i="2"/>
  <c r="BH230" i="2"/>
  <c r="BI230" i="2" s="1"/>
  <c r="BJ230" i="2" s="1"/>
  <c r="BO231" i="2"/>
  <c r="BP230" i="2"/>
  <c r="BQ230" i="2" s="1"/>
  <c r="BR230" i="2" s="1"/>
  <c r="BS231" i="2"/>
  <c r="BT230" i="2"/>
  <c r="BU230" i="2" s="1"/>
  <c r="BV230" i="2" s="1"/>
  <c r="BK231" i="2"/>
  <c r="BL230" i="2"/>
  <c r="BM230" i="2" s="1"/>
  <c r="BN230" i="2" s="1"/>
  <c r="AZ231" i="2"/>
  <c r="BA230" i="2"/>
  <c r="BB230" i="2" s="1"/>
  <c r="BC230" i="2" s="1"/>
  <c r="AV231" i="2"/>
  <c r="AW230" i="2"/>
  <c r="AX230" i="2" s="1"/>
  <c r="AY230" i="2" s="1"/>
  <c r="AR231" i="2"/>
  <c r="AS230" i="2"/>
  <c r="AT230" i="2" s="1"/>
  <c r="AU230" i="2" s="1"/>
  <c r="AN231" i="2"/>
  <c r="AO230" i="2"/>
  <c r="AP230" i="2" s="1"/>
  <c r="AQ230" i="2" s="1"/>
  <c r="AC231" i="2"/>
  <c r="AD230" i="2"/>
  <c r="AG231" i="2"/>
  <c r="AH230" i="2"/>
  <c r="V231" i="2"/>
  <c r="W230" i="2"/>
  <c r="AI231" i="2"/>
  <c r="AJ230" i="2"/>
  <c r="X236" i="2"/>
  <c r="Y235" i="2"/>
  <c r="AE232" i="2"/>
  <c r="AF231" i="2"/>
  <c r="BD232" i="5" l="1"/>
  <c r="BE231" i="5"/>
  <c r="BF231" i="5" s="1"/>
  <c r="BG231" i="5" s="1"/>
  <c r="D235" i="5"/>
  <c r="C236" i="5"/>
  <c r="Q231" i="5"/>
  <c r="P232" i="5"/>
  <c r="G232" i="5"/>
  <c r="H231" i="5"/>
  <c r="F232" i="5"/>
  <c r="E233" i="5"/>
  <c r="I241" i="5"/>
  <c r="J240" i="5"/>
  <c r="AC232" i="5"/>
  <c r="AD231" i="5"/>
  <c r="AE231" i="5" s="1"/>
  <c r="AF231" i="5" s="1"/>
  <c r="AK232" i="5"/>
  <c r="AL231" i="5"/>
  <c r="AM231" i="5" s="1"/>
  <c r="AN231" i="5" s="1"/>
  <c r="T240" i="5"/>
  <c r="U239" i="5"/>
  <c r="N235" i="5"/>
  <c r="O234" i="5"/>
  <c r="AG233" i="5"/>
  <c r="AH232" i="5"/>
  <c r="AI232" i="5" s="1"/>
  <c r="AJ232" i="5" s="1"/>
  <c r="R232" i="5"/>
  <c r="S231" i="5"/>
  <c r="AZ237" i="5"/>
  <c r="BA236" i="5"/>
  <c r="BB236" i="5" s="1"/>
  <c r="BC236" i="5" s="1"/>
  <c r="Y233" i="5"/>
  <c r="Z232" i="5"/>
  <c r="AA232" i="5" s="1"/>
  <c r="AB232" i="5" s="1"/>
  <c r="AV233" i="5"/>
  <c r="AW232" i="5"/>
  <c r="AX232" i="5" s="1"/>
  <c r="AY232" i="5" s="1"/>
  <c r="AS231" i="5"/>
  <c r="AT231" i="5" s="1"/>
  <c r="AU231" i="5" s="1"/>
  <c r="AR232" i="5"/>
  <c r="BK232" i="2"/>
  <c r="BL231" i="2"/>
  <c r="BM231" i="2" s="1"/>
  <c r="BN231" i="2" s="1"/>
  <c r="BS232" i="2"/>
  <c r="BT231" i="2"/>
  <c r="BU231" i="2" s="1"/>
  <c r="BV231" i="2" s="1"/>
  <c r="BO232" i="2"/>
  <c r="BP231" i="2"/>
  <c r="BQ231" i="2" s="1"/>
  <c r="BR231" i="2" s="1"/>
  <c r="BG232" i="2"/>
  <c r="BH231" i="2"/>
  <c r="BI231" i="2" s="1"/>
  <c r="BJ231" i="2" s="1"/>
  <c r="AR232" i="2"/>
  <c r="AS231" i="2"/>
  <c r="AT231" i="2" s="1"/>
  <c r="AU231" i="2" s="1"/>
  <c r="AV232" i="2"/>
  <c r="AW231" i="2"/>
  <c r="AX231" i="2" s="1"/>
  <c r="AY231" i="2" s="1"/>
  <c r="AZ232" i="2"/>
  <c r="BA231" i="2"/>
  <c r="BB231" i="2" s="1"/>
  <c r="BC231" i="2" s="1"/>
  <c r="AN232" i="2"/>
  <c r="AO231" i="2"/>
  <c r="AP231" i="2" s="1"/>
  <c r="AQ231" i="2" s="1"/>
  <c r="AI232" i="2"/>
  <c r="AJ231" i="2"/>
  <c r="V232" i="2"/>
  <c r="W231" i="2"/>
  <c r="AE233" i="2"/>
  <c r="AF232" i="2"/>
  <c r="AG232" i="2"/>
  <c r="AH231" i="2"/>
  <c r="X237" i="2"/>
  <c r="Y236" i="2"/>
  <c r="AC232" i="2"/>
  <c r="AD231" i="2"/>
  <c r="AR233" i="5" l="1"/>
  <c r="AS232" i="5"/>
  <c r="AT232" i="5" s="1"/>
  <c r="AU232" i="5" s="1"/>
  <c r="G233" i="5"/>
  <c r="H232" i="5"/>
  <c r="AH233" i="5"/>
  <c r="AI233" i="5" s="1"/>
  <c r="AJ233" i="5" s="1"/>
  <c r="AG234" i="5"/>
  <c r="Y234" i="5"/>
  <c r="Z233" i="5"/>
  <c r="AA233" i="5" s="1"/>
  <c r="AB233" i="5" s="1"/>
  <c r="O235" i="5"/>
  <c r="N236" i="5"/>
  <c r="I242" i="5"/>
  <c r="J241" i="5"/>
  <c r="AL232" i="5"/>
  <c r="AM232" i="5" s="1"/>
  <c r="AN232" i="5" s="1"/>
  <c r="AK233" i="5"/>
  <c r="Q232" i="5"/>
  <c r="P233" i="5"/>
  <c r="AC233" i="5"/>
  <c r="AD232" i="5"/>
  <c r="AE232" i="5" s="1"/>
  <c r="AF232" i="5" s="1"/>
  <c r="F233" i="5"/>
  <c r="E234" i="5"/>
  <c r="R233" i="5"/>
  <c r="S232" i="5"/>
  <c r="AW233" i="5"/>
  <c r="AX233" i="5" s="1"/>
  <c r="AY233" i="5" s="1"/>
  <c r="AV234" i="5"/>
  <c r="D236" i="5"/>
  <c r="C237" i="5"/>
  <c r="BA237" i="5"/>
  <c r="BB237" i="5" s="1"/>
  <c r="BC237" i="5" s="1"/>
  <c r="AZ238" i="5"/>
  <c r="U240" i="5"/>
  <c r="T241" i="5"/>
  <c r="BE232" i="5"/>
  <c r="BF232" i="5" s="1"/>
  <c r="BG232" i="5" s="1"/>
  <c r="BD233" i="5"/>
  <c r="BO233" i="2"/>
  <c r="BP232" i="2"/>
  <c r="BQ232" i="2" s="1"/>
  <c r="BR232" i="2" s="1"/>
  <c r="BG233" i="2"/>
  <c r="BH232" i="2"/>
  <c r="BI232" i="2" s="1"/>
  <c r="BJ232" i="2" s="1"/>
  <c r="BS233" i="2"/>
  <c r="BT232" i="2"/>
  <c r="BU232" i="2" s="1"/>
  <c r="BV232" i="2" s="1"/>
  <c r="BK233" i="2"/>
  <c r="BL232" i="2"/>
  <c r="BM232" i="2" s="1"/>
  <c r="BN232" i="2" s="1"/>
  <c r="AZ233" i="2"/>
  <c r="BA232" i="2"/>
  <c r="BB232" i="2" s="1"/>
  <c r="BC232" i="2" s="1"/>
  <c r="AV233" i="2"/>
  <c r="AW232" i="2"/>
  <c r="AX232" i="2" s="1"/>
  <c r="AY232" i="2" s="1"/>
  <c r="AR233" i="2"/>
  <c r="AS232" i="2"/>
  <c r="AT232" i="2" s="1"/>
  <c r="AU232" i="2" s="1"/>
  <c r="AN233" i="2"/>
  <c r="AO232" i="2"/>
  <c r="AP232" i="2" s="1"/>
  <c r="AQ232" i="2" s="1"/>
  <c r="AG233" i="2"/>
  <c r="AH232" i="2"/>
  <c r="AE234" i="2"/>
  <c r="AF233" i="2"/>
  <c r="AC233" i="2"/>
  <c r="AD232" i="2"/>
  <c r="V233" i="2"/>
  <c r="W232" i="2"/>
  <c r="X238" i="2"/>
  <c r="Y237" i="2"/>
  <c r="AI233" i="2"/>
  <c r="AJ232" i="2"/>
  <c r="BD234" i="5" l="1"/>
  <c r="BE233" i="5"/>
  <c r="BF233" i="5" s="1"/>
  <c r="BG233" i="5" s="1"/>
  <c r="Q233" i="5"/>
  <c r="P234" i="5"/>
  <c r="AG235" i="5"/>
  <c r="AH234" i="5"/>
  <c r="AI234" i="5" s="1"/>
  <c r="AJ234" i="5" s="1"/>
  <c r="I243" i="5"/>
  <c r="J242" i="5"/>
  <c r="H233" i="5"/>
  <c r="G234" i="5"/>
  <c r="Y235" i="5"/>
  <c r="Z234" i="5"/>
  <c r="AA234" i="5" s="1"/>
  <c r="AB234" i="5" s="1"/>
  <c r="R234" i="5"/>
  <c r="S233" i="5"/>
  <c r="AZ239" i="5"/>
  <c r="BA238" i="5"/>
  <c r="BB238" i="5" s="1"/>
  <c r="BC238" i="5" s="1"/>
  <c r="C238" i="5"/>
  <c r="D237" i="5"/>
  <c r="N237" i="5"/>
  <c r="O236" i="5"/>
  <c r="AV235" i="5"/>
  <c r="AW234" i="5"/>
  <c r="AX234" i="5" s="1"/>
  <c r="AY234" i="5" s="1"/>
  <c r="T242" i="5"/>
  <c r="U241" i="5"/>
  <c r="AK234" i="5"/>
  <c r="AL233" i="5"/>
  <c r="AM233" i="5" s="1"/>
  <c r="AN233" i="5" s="1"/>
  <c r="F234" i="5"/>
  <c r="E235" i="5"/>
  <c r="AC234" i="5"/>
  <c r="AD233" i="5"/>
  <c r="AE233" i="5" s="1"/>
  <c r="AF233" i="5" s="1"/>
  <c r="AR234" i="5"/>
  <c r="AS233" i="5"/>
  <c r="AT233" i="5" s="1"/>
  <c r="AU233" i="5" s="1"/>
  <c r="BK234" i="2"/>
  <c r="BL233" i="2"/>
  <c r="BM233" i="2" s="1"/>
  <c r="BN233" i="2" s="1"/>
  <c r="BS234" i="2"/>
  <c r="BT233" i="2"/>
  <c r="BU233" i="2" s="1"/>
  <c r="BV233" i="2" s="1"/>
  <c r="BG234" i="2"/>
  <c r="BH233" i="2"/>
  <c r="BI233" i="2" s="1"/>
  <c r="BJ233" i="2" s="1"/>
  <c r="BO234" i="2"/>
  <c r="BP233" i="2"/>
  <c r="BQ233" i="2" s="1"/>
  <c r="BR233" i="2" s="1"/>
  <c r="AR234" i="2"/>
  <c r="AS233" i="2"/>
  <c r="AT233" i="2" s="1"/>
  <c r="AU233" i="2" s="1"/>
  <c r="AV234" i="2"/>
  <c r="AW233" i="2"/>
  <c r="AX233" i="2" s="1"/>
  <c r="AY233" i="2" s="1"/>
  <c r="AZ234" i="2"/>
  <c r="BA233" i="2"/>
  <c r="BB233" i="2" s="1"/>
  <c r="BC233" i="2" s="1"/>
  <c r="AN234" i="2"/>
  <c r="AO233" i="2"/>
  <c r="AP233" i="2" s="1"/>
  <c r="AQ233" i="2" s="1"/>
  <c r="V234" i="2"/>
  <c r="W233" i="2"/>
  <c r="AC234" i="2"/>
  <c r="AD233" i="2"/>
  <c r="AI234" i="2"/>
  <c r="AJ233" i="2"/>
  <c r="AE235" i="2"/>
  <c r="AF234" i="2"/>
  <c r="X239" i="2"/>
  <c r="Y238" i="2"/>
  <c r="AG234" i="2"/>
  <c r="AH233" i="2"/>
  <c r="U242" i="5" l="1"/>
  <c r="T243" i="5"/>
  <c r="AW235" i="5"/>
  <c r="AX235" i="5" s="1"/>
  <c r="AY235" i="5" s="1"/>
  <c r="AV236" i="5"/>
  <c r="F235" i="5"/>
  <c r="E236" i="5"/>
  <c r="Y236" i="5"/>
  <c r="Z235" i="5"/>
  <c r="AA235" i="5" s="1"/>
  <c r="AB235" i="5" s="1"/>
  <c r="AS234" i="5"/>
  <c r="AT234" i="5" s="1"/>
  <c r="AU234" i="5" s="1"/>
  <c r="AR235" i="5"/>
  <c r="J243" i="5"/>
  <c r="I244" i="5"/>
  <c r="R235" i="5"/>
  <c r="S234" i="5"/>
  <c r="Q234" i="5"/>
  <c r="P235" i="5"/>
  <c r="H234" i="5"/>
  <c r="G235" i="5"/>
  <c r="BA239" i="5"/>
  <c r="BB239" i="5" s="1"/>
  <c r="BC239" i="5" s="1"/>
  <c r="AZ240" i="5"/>
  <c r="AD234" i="5"/>
  <c r="AE234" i="5" s="1"/>
  <c r="AF234" i="5" s="1"/>
  <c r="AC235" i="5"/>
  <c r="AG236" i="5"/>
  <c r="AH235" i="5"/>
  <c r="AI235" i="5" s="1"/>
  <c r="AJ235" i="5" s="1"/>
  <c r="O237" i="5"/>
  <c r="N238" i="5"/>
  <c r="AK235" i="5"/>
  <c r="AL234" i="5"/>
  <c r="AM234" i="5" s="1"/>
  <c r="AN234" i="5" s="1"/>
  <c r="D238" i="5"/>
  <c r="C239" i="5"/>
  <c r="BD235" i="5"/>
  <c r="BE234" i="5"/>
  <c r="BF234" i="5" s="1"/>
  <c r="BG234" i="5" s="1"/>
  <c r="BO235" i="2"/>
  <c r="BP234" i="2"/>
  <c r="BQ234" i="2" s="1"/>
  <c r="BR234" i="2" s="1"/>
  <c r="BS235" i="2"/>
  <c r="BT234" i="2"/>
  <c r="BU234" i="2" s="1"/>
  <c r="BV234" i="2" s="1"/>
  <c r="BG235" i="2"/>
  <c r="BH234" i="2"/>
  <c r="BI234" i="2" s="1"/>
  <c r="BJ234" i="2" s="1"/>
  <c r="BK235" i="2"/>
  <c r="BL234" i="2"/>
  <c r="BM234" i="2" s="1"/>
  <c r="BN234" i="2" s="1"/>
  <c r="AV235" i="2"/>
  <c r="AW234" i="2"/>
  <c r="AX234" i="2" s="1"/>
  <c r="AY234" i="2" s="1"/>
  <c r="AZ235" i="2"/>
  <c r="BA234" i="2"/>
  <c r="BB234" i="2" s="1"/>
  <c r="BC234" i="2" s="1"/>
  <c r="AR235" i="2"/>
  <c r="AS234" i="2"/>
  <c r="AT234" i="2" s="1"/>
  <c r="AU234" i="2" s="1"/>
  <c r="AN235" i="2"/>
  <c r="AO234" i="2"/>
  <c r="AP234" i="2" s="1"/>
  <c r="AQ234" i="2" s="1"/>
  <c r="AE236" i="2"/>
  <c r="AF235" i="2"/>
  <c r="AI235" i="2"/>
  <c r="AJ234" i="2"/>
  <c r="AG235" i="2"/>
  <c r="AH234" i="2"/>
  <c r="AC235" i="2"/>
  <c r="AD234" i="2"/>
  <c r="X240" i="2"/>
  <c r="Y239" i="2"/>
  <c r="V235" i="2"/>
  <c r="W234" i="2"/>
  <c r="Q235" i="5" l="1"/>
  <c r="P236" i="5"/>
  <c r="AH236" i="5"/>
  <c r="AI236" i="5" s="1"/>
  <c r="AJ236" i="5" s="1"/>
  <c r="AG237" i="5"/>
  <c r="D239" i="5"/>
  <c r="C240" i="5"/>
  <c r="F236" i="5"/>
  <c r="E237" i="5"/>
  <c r="S235" i="5"/>
  <c r="R236" i="5"/>
  <c r="Z236" i="5"/>
  <c r="AA236" i="5" s="1"/>
  <c r="AB236" i="5" s="1"/>
  <c r="Y237" i="5"/>
  <c r="AC236" i="5"/>
  <c r="AD235" i="5"/>
  <c r="AE235" i="5" s="1"/>
  <c r="AF235" i="5" s="1"/>
  <c r="J244" i="5"/>
  <c r="I245" i="5"/>
  <c r="AK236" i="5"/>
  <c r="AL235" i="5"/>
  <c r="AM235" i="5" s="1"/>
  <c r="AN235" i="5" s="1"/>
  <c r="N239" i="5"/>
  <c r="O238" i="5"/>
  <c r="H235" i="5"/>
  <c r="G236" i="5"/>
  <c r="AR236" i="5"/>
  <c r="AS235" i="5"/>
  <c r="AT235" i="5" s="1"/>
  <c r="AU235" i="5" s="1"/>
  <c r="T244" i="5"/>
  <c r="U243" i="5"/>
  <c r="BE235" i="5"/>
  <c r="BF235" i="5" s="1"/>
  <c r="BG235" i="5" s="1"/>
  <c r="BD236" i="5"/>
  <c r="AZ241" i="5"/>
  <c r="BA240" i="5"/>
  <c r="BB240" i="5" s="1"/>
  <c r="BC240" i="5" s="1"/>
  <c r="AW236" i="5"/>
  <c r="AX236" i="5" s="1"/>
  <c r="AY236" i="5" s="1"/>
  <c r="AV237" i="5"/>
  <c r="BG236" i="2"/>
  <c r="BH235" i="2"/>
  <c r="BI235" i="2" s="1"/>
  <c r="BJ235" i="2" s="1"/>
  <c r="BS236" i="2"/>
  <c r="BT235" i="2"/>
  <c r="BU235" i="2" s="1"/>
  <c r="BV235" i="2" s="1"/>
  <c r="BK236" i="2"/>
  <c r="BL235" i="2"/>
  <c r="BM235" i="2" s="1"/>
  <c r="BN235" i="2" s="1"/>
  <c r="BO236" i="2"/>
  <c r="BP235" i="2"/>
  <c r="BQ235" i="2" s="1"/>
  <c r="BR235" i="2" s="1"/>
  <c r="AR236" i="2"/>
  <c r="AS235" i="2"/>
  <c r="AT235" i="2" s="1"/>
  <c r="AU235" i="2" s="1"/>
  <c r="AZ236" i="2"/>
  <c r="BA235" i="2"/>
  <c r="BB235" i="2" s="1"/>
  <c r="BC235" i="2" s="1"/>
  <c r="AV236" i="2"/>
  <c r="AW235" i="2"/>
  <c r="AX235" i="2" s="1"/>
  <c r="AY235" i="2" s="1"/>
  <c r="AN236" i="2"/>
  <c r="AO235" i="2"/>
  <c r="AP235" i="2" s="1"/>
  <c r="AQ235" i="2" s="1"/>
  <c r="AG236" i="2"/>
  <c r="AH235" i="2"/>
  <c r="X241" i="2"/>
  <c r="Y240" i="2"/>
  <c r="AC236" i="2"/>
  <c r="AD235" i="2"/>
  <c r="AI236" i="2"/>
  <c r="AJ235" i="2"/>
  <c r="V236" i="2"/>
  <c r="W235" i="2"/>
  <c r="AE237" i="2"/>
  <c r="AF236" i="2"/>
  <c r="BE236" i="5" l="1"/>
  <c r="BF236" i="5" s="1"/>
  <c r="BG236" i="5" s="1"/>
  <c r="BD237" i="5"/>
  <c r="O239" i="5"/>
  <c r="N240" i="5"/>
  <c r="I246" i="5"/>
  <c r="J245" i="5"/>
  <c r="C241" i="5"/>
  <c r="D240" i="5"/>
  <c r="AC237" i="5"/>
  <c r="AD236" i="5"/>
  <c r="AE236" i="5" s="1"/>
  <c r="AF236" i="5" s="1"/>
  <c r="AG238" i="5"/>
  <c r="AH237" i="5"/>
  <c r="AI237" i="5" s="1"/>
  <c r="AJ237" i="5" s="1"/>
  <c r="R237" i="5"/>
  <c r="S236" i="5"/>
  <c r="Q236" i="5"/>
  <c r="P237" i="5"/>
  <c r="AV238" i="5"/>
  <c r="AW237" i="5"/>
  <c r="AX237" i="5" s="1"/>
  <c r="AY237" i="5" s="1"/>
  <c r="F237" i="5"/>
  <c r="E238" i="5"/>
  <c r="AS236" i="5"/>
  <c r="AT236" i="5" s="1"/>
  <c r="AU236" i="5" s="1"/>
  <c r="AR237" i="5"/>
  <c r="H236" i="5"/>
  <c r="G237" i="5"/>
  <c r="AZ242" i="5"/>
  <c r="BA241" i="5"/>
  <c r="BB241" i="5" s="1"/>
  <c r="BC241" i="5" s="1"/>
  <c r="Z237" i="5"/>
  <c r="AA237" i="5" s="1"/>
  <c r="AB237" i="5" s="1"/>
  <c r="Y238" i="5"/>
  <c r="U244" i="5"/>
  <c r="T245" i="5"/>
  <c r="AK237" i="5"/>
  <c r="AL236" i="5"/>
  <c r="AM236" i="5" s="1"/>
  <c r="AN236" i="5" s="1"/>
  <c r="BS237" i="2"/>
  <c r="BT236" i="2"/>
  <c r="BU236" i="2" s="1"/>
  <c r="BV236" i="2" s="1"/>
  <c r="BO237" i="2"/>
  <c r="BP236" i="2"/>
  <c r="BQ236" i="2" s="1"/>
  <c r="BR236" i="2" s="1"/>
  <c r="BK237" i="2"/>
  <c r="BL236" i="2"/>
  <c r="BM236" i="2" s="1"/>
  <c r="BN236" i="2" s="1"/>
  <c r="BG237" i="2"/>
  <c r="BH236" i="2"/>
  <c r="BI236" i="2" s="1"/>
  <c r="BJ236" i="2" s="1"/>
  <c r="AV237" i="2"/>
  <c r="AW236" i="2"/>
  <c r="AX236" i="2" s="1"/>
  <c r="AY236" i="2" s="1"/>
  <c r="AZ237" i="2"/>
  <c r="BA236" i="2"/>
  <c r="BB236" i="2" s="1"/>
  <c r="BC236" i="2" s="1"/>
  <c r="AR237" i="2"/>
  <c r="AS236" i="2"/>
  <c r="AT236" i="2" s="1"/>
  <c r="AU236" i="2" s="1"/>
  <c r="AN237" i="2"/>
  <c r="AO236" i="2"/>
  <c r="AP236" i="2" s="1"/>
  <c r="AQ236" i="2" s="1"/>
  <c r="AI237" i="2"/>
  <c r="AJ236" i="2"/>
  <c r="AC237" i="2"/>
  <c r="AD236" i="2"/>
  <c r="AE238" i="2"/>
  <c r="AF237" i="2"/>
  <c r="X242" i="2"/>
  <c r="Y241" i="2"/>
  <c r="V237" i="2"/>
  <c r="W236" i="2"/>
  <c r="AG237" i="2"/>
  <c r="AH236" i="2"/>
  <c r="J246" i="5" l="1"/>
  <c r="I247" i="5"/>
  <c r="AH238" i="5"/>
  <c r="AI238" i="5" s="1"/>
  <c r="AJ238" i="5" s="1"/>
  <c r="AG239" i="5"/>
  <c r="G238" i="5"/>
  <c r="H237" i="5"/>
  <c r="AL237" i="5"/>
  <c r="AM237" i="5" s="1"/>
  <c r="AN237" i="5" s="1"/>
  <c r="AK238" i="5"/>
  <c r="C242" i="5"/>
  <c r="D241" i="5"/>
  <c r="T246" i="5"/>
  <c r="U245" i="5"/>
  <c r="S237" i="5"/>
  <c r="R238" i="5"/>
  <c r="F238" i="5"/>
  <c r="E239" i="5"/>
  <c r="N241" i="5"/>
  <c r="O240" i="5"/>
  <c r="BE237" i="5"/>
  <c r="BF237" i="5" s="1"/>
  <c r="BG237" i="5" s="1"/>
  <c r="BD238" i="5"/>
  <c r="Q237" i="5"/>
  <c r="P238" i="5"/>
  <c r="AR238" i="5"/>
  <c r="AS237" i="5"/>
  <c r="AT237" i="5" s="1"/>
  <c r="AU237" i="5" s="1"/>
  <c r="Y239" i="5"/>
  <c r="Z238" i="5"/>
  <c r="AA238" i="5" s="1"/>
  <c r="AB238" i="5" s="1"/>
  <c r="AZ243" i="5"/>
  <c r="BA242" i="5"/>
  <c r="BB242" i="5" s="1"/>
  <c r="BC242" i="5" s="1"/>
  <c r="AW238" i="5"/>
  <c r="AX238" i="5" s="1"/>
  <c r="AY238" i="5" s="1"/>
  <c r="AV239" i="5"/>
  <c r="AD237" i="5"/>
  <c r="AE237" i="5" s="1"/>
  <c r="AF237" i="5" s="1"/>
  <c r="AC238" i="5"/>
  <c r="BK238" i="2"/>
  <c r="BL237" i="2"/>
  <c r="BM237" i="2" s="1"/>
  <c r="BN237" i="2" s="1"/>
  <c r="BO238" i="2"/>
  <c r="BP237" i="2"/>
  <c r="BQ237" i="2" s="1"/>
  <c r="BR237" i="2" s="1"/>
  <c r="BG238" i="2"/>
  <c r="BH237" i="2"/>
  <c r="BI237" i="2" s="1"/>
  <c r="BJ237" i="2" s="1"/>
  <c r="BS238" i="2"/>
  <c r="BT237" i="2"/>
  <c r="BU237" i="2" s="1"/>
  <c r="BV237" i="2" s="1"/>
  <c r="AR238" i="2"/>
  <c r="AS237" i="2"/>
  <c r="AT237" i="2" s="1"/>
  <c r="AU237" i="2" s="1"/>
  <c r="AZ238" i="2"/>
  <c r="BA237" i="2"/>
  <c r="BB237" i="2" s="1"/>
  <c r="BC237" i="2" s="1"/>
  <c r="AV238" i="2"/>
  <c r="AW237" i="2"/>
  <c r="AX237" i="2" s="1"/>
  <c r="AY237" i="2" s="1"/>
  <c r="AN238" i="2"/>
  <c r="AO237" i="2"/>
  <c r="AP237" i="2" s="1"/>
  <c r="AQ237" i="2" s="1"/>
  <c r="X243" i="2"/>
  <c r="Y242" i="2"/>
  <c r="AC238" i="2"/>
  <c r="AD237" i="2"/>
  <c r="AE239" i="2"/>
  <c r="AF238" i="2"/>
  <c r="AG238" i="2"/>
  <c r="AH237" i="2"/>
  <c r="V238" i="2"/>
  <c r="W237" i="2"/>
  <c r="AI238" i="2"/>
  <c r="AJ237" i="2"/>
  <c r="AC239" i="5" l="1"/>
  <c r="AD238" i="5"/>
  <c r="AE238" i="5" s="1"/>
  <c r="AF238" i="5" s="1"/>
  <c r="AL238" i="5"/>
  <c r="AM238" i="5" s="1"/>
  <c r="AN238" i="5" s="1"/>
  <c r="AK239" i="5"/>
  <c r="S238" i="5"/>
  <c r="R239" i="5"/>
  <c r="H238" i="5"/>
  <c r="G239" i="5"/>
  <c r="U246" i="5"/>
  <c r="T247" i="5"/>
  <c r="AV240" i="5"/>
  <c r="AW239" i="5"/>
  <c r="AX239" i="5" s="1"/>
  <c r="AY239" i="5" s="1"/>
  <c r="AG240" i="5"/>
  <c r="AH239" i="5"/>
  <c r="AI239" i="5" s="1"/>
  <c r="AJ239" i="5" s="1"/>
  <c r="I248" i="5"/>
  <c r="J247" i="5"/>
  <c r="F239" i="5"/>
  <c r="E240" i="5"/>
  <c r="AS238" i="5"/>
  <c r="AT238" i="5" s="1"/>
  <c r="AU238" i="5" s="1"/>
  <c r="AR239" i="5"/>
  <c r="Q238" i="5"/>
  <c r="P239" i="5"/>
  <c r="BE238" i="5"/>
  <c r="BF238" i="5" s="1"/>
  <c r="BG238" i="5" s="1"/>
  <c r="BD239" i="5"/>
  <c r="AZ244" i="5"/>
  <c r="BA243" i="5"/>
  <c r="BB243" i="5" s="1"/>
  <c r="BC243" i="5" s="1"/>
  <c r="Y240" i="5"/>
  <c r="Z239" i="5"/>
  <c r="AA239" i="5" s="1"/>
  <c r="AB239" i="5" s="1"/>
  <c r="N242" i="5"/>
  <c r="O241" i="5"/>
  <c r="C243" i="5"/>
  <c r="D242" i="5"/>
  <c r="BO239" i="2"/>
  <c r="BP238" i="2"/>
  <c r="BQ238" i="2" s="1"/>
  <c r="BR238" i="2" s="1"/>
  <c r="BG239" i="2"/>
  <c r="BH238" i="2"/>
  <c r="BI238" i="2" s="1"/>
  <c r="BJ238" i="2" s="1"/>
  <c r="BS239" i="2"/>
  <c r="BT238" i="2"/>
  <c r="BU238" i="2" s="1"/>
  <c r="BV238" i="2" s="1"/>
  <c r="BK239" i="2"/>
  <c r="BL238" i="2"/>
  <c r="BM238" i="2" s="1"/>
  <c r="BN238" i="2" s="1"/>
  <c r="AV239" i="2"/>
  <c r="AW238" i="2"/>
  <c r="AX238" i="2" s="1"/>
  <c r="AY238" i="2" s="1"/>
  <c r="AZ239" i="2"/>
  <c r="BA238" i="2"/>
  <c r="BB238" i="2" s="1"/>
  <c r="BC238" i="2" s="1"/>
  <c r="AR239" i="2"/>
  <c r="AS238" i="2"/>
  <c r="AT238" i="2" s="1"/>
  <c r="AU238" i="2" s="1"/>
  <c r="AN239" i="2"/>
  <c r="AO238" i="2"/>
  <c r="AP238" i="2" s="1"/>
  <c r="AQ238" i="2" s="1"/>
  <c r="AG239" i="2"/>
  <c r="AH238" i="2"/>
  <c r="AE240" i="2"/>
  <c r="AF239" i="2"/>
  <c r="AI239" i="2"/>
  <c r="AJ238" i="2"/>
  <c r="AC239" i="2"/>
  <c r="AD238" i="2"/>
  <c r="V239" i="2"/>
  <c r="W238" i="2"/>
  <c r="X244" i="2"/>
  <c r="Y243" i="2"/>
  <c r="C244" i="5" l="1"/>
  <c r="D243" i="5"/>
  <c r="S239" i="5"/>
  <c r="R240" i="5"/>
  <c r="Y241" i="5"/>
  <c r="Z240" i="5"/>
  <c r="AA240" i="5" s="1"/>
  <c r="AB240" i="5" s="1"/>
  <c r="BD240" i="5"/>
  <c r="BE239" i="5"/>
  <c r="BF239" i="5" s="1"/>
  <c r="BG239" i="5" s="1"/>
  <c r="G240" i="5"/>
  <c r="H239" i="5"/>
  <c r="J248" i="5"/>
  <c r="I249" i="5"/>
  <c r="Q239" i="5"/>
  <c r="P240" i="5"/>
  <c r="O242" i="5"/>
  <c r="N243" i="5"/>
  <c r="AR240" i="5"/>
  <c r="AS239" i="5"/>
  <c r="AT239" i="5" s="1"/>
  <c r="AU239" i="5" s="1"/>
  <c r="AK240" i="5"/>
  <c r="AL239" i="5"/>
  <c r="AM239" i="5" s="1"/>
  <c r="AN239" i="5" s="1"/>
  <c r="T248" i="5"/>
  <c r="U247" i="5"/>
  <c r="AG241" i="5"/>
  <c r="AH240" i="5"/>
  <c r="AI240" i="5" s="1"/>
  <c r="AJ240" i="5" s="1"/>
  <c r="AV241" i="5"/>
  <c r="AW240" i="5"/>
  <c r="AX240" i="5" s="1"/>
  <c r="AY240" i="5" s="1"/>
  <c r="E241" i="5"/>
  <c r="F240" i="5"/>
  <c r="BA244" i="5"/>
  <c r="BB244" i="5" s="1"/>
  <c r="BC244" i="5" s="1"/>
  <c r="AZ245" i="5"/>
  <c r="AC240" i="5"/>
  <c r="AD239" i="5"/>
  <c r="AE239" i="5" s="1"/>
  <c r="AF239" i="5" s="1"/>
  <c r="BG240" i="2"/>
  <c r="BH239" i="2"/>
  <c r="BI239" i="2" s="1"/>
  <c r="BJ239" i="2" s="1"/>
  <c r="BK240" i="2"/>
  <c r="BL239" i="2"/>
  <c r="BM239" i="2" s="1"/>
  <c r="BN239" i="2" s="1"/>
  <c r="BS240" i="2"/>
  <c r="BT239" i="2"/>
  <c r="BU239" i="2" s="1"/>
  <c r="BV239" i="2" s="1"/>
  <c r="BO240" i="2"/>
  <c r="BP239" i="2"/>
  <c r="BQ239" i="2" s="1"/>
  <c r="BR239" i="2" s="1"/>
  <c r="AR240" i="2"/>
  <c r="AS239" i="2"/>
  <c r="AT239" i="2" s="1"/>
  <c r="AU239" i="2" s="1"/>
  <c r="AZ240" i="2"/>
  <c r="BA239" i="2"/>
  <c r="BB239" i="2" s="1"/>
  <c r="BC239" i="2" s="1"/>
  <c r="AV240" i="2"/>
  <c r="AW239" i="2"/>
  <c r="AX239" i="2" s="1"/>
  <c r="AY239" i="2" s="1"/>
  <c r="AN240" i="2"/>
  <c r="AO239" i="2"/>
  <c r="AP239" i="2" s="1"/>
  <c r="AQ239" i="2" s="1"/>
  <c r="AE241" i="2"/>
  <c r="AF240" i="2"/>
  <c r="X245" i="2"/>
  <c r="Y244" i="2"/>
  <c r="AC240" i="2"/>
  <c r="AD239" i="2"/>
  <c r="AI240" i="2"/>
  <c r="AJ239" i="2"/>
  <c r="V240" i="2"/>
  <c r="W239" i="2"/>
  <c r="AG240" i="2"/>
  <c r="AH239" i="2"/>
  <c r="AG242" i="5" l="1"/>
  <c r="AH241" i="5"/>
  <c r="AI241" i="5" s="1"/>
  <c r="AJ241" i="5" s="1"/>
  <c r="AL240" i="5"/>
  <c r="AM240" i="5" s="1"/>
  <c r="AN240" i="5" s="1"/>
  <c r="AK241" i="5"/>
  <c r="N244" i="5"/>
  <c r="O243" i="5"/>
  <c r="AC241" i="5"/>
  <c r="AD240" i="5"/>
  <c r="AE240" i="5" s="1"/>
  <c r="AF240" i="5" s="1"/>
  <c r="BA245" i="5"/>
  <c r="BB245" i="5" s="1"/>
  <c r="BC245" i="5" s="1"/>
  <c r="AZ246" i="5"/>
  <c r="P241" i="5"/>
  <c r="Q240" i="5"/>
  <c r="Z241" i="5"/>
  <c r="AA241" i="5" s="1"/>
  <c r="AB241" i="5" s="1"/>
  <c r="Y242" i="5"/>
  <c r="I250" i="5"/>
  <c r="J249" i="5"/>
  <c r="BD241" i="5"/>
  <c r="BE240" i="5"/>
  <c r="BF240" i="5" s="1"/>
  <c r="BG240" i="5" s="1"/>
  <c r="U248" i="5"/>
  <c r="T249" i="5"/>
  <c r="R241" i="5"/>
  <c r="S240" i="5"/>
  <c r="E242" i="5"/>
  <c r="F241" i="5"/>
  <c r="AV242" i="5"/>
  <c r="AW241" i="5"/>
  <c r="AX241" i="5" s="1"/>
  <c r="AY241" i="5" s="1"/>
  <c r="AR241" i="5"/>
  <c r="AS240" i="5"/>
  <c r="AT240" i="5" s="1"/>
  <c r="AU240" i="5" s="1"/>
  <c r="H240" i="5"/>
  <c r="G241" i="5"/>
  <c r="C245" i="5"/>
  <c r="D244" i="5"/>
  <c r="BS241" i="2"/>
  <c r="BT240" i="2"/>
  <c r="BU240" i="2" s="1"/>
  <c r="BV240" i="2" s="1"/>
  <c r="BK241" i="2"/>
  <c r="BL240" i="2"/>
  <c r="BM240" i="2" s="1"/>
  <c r="BN240" i="2" s="1"/>
  <c r="BO241" i="2"/>
  <c r="BP240" i="2"/>
  <c r="BQ240" i="2" s="1"/>
  <c r="BR240" i="2" s="1"/>
  <c r="BG241" i="2"/>
  <c r="BH240" i="2"/>
  <c r="BI240" i="2" s="1"/>
  <c r="BJ240" i="2" s="1"/>
  <c r="AV241" i="2"/>
  <c r="AW240" i="2"/>
  <c r="AX240" i="2" s="1"/>
  <c r="AY240" i="2" s="1"/>
  <c r="AZ241" i="2"/>
  <c r="BA240" i="2"/>
  <c r="BB240" i="2" s="1"/>
  <c r="BC240" i="2" s="1"/>
  <c r="AR241" i="2"/>
  <c r="AS240" i="2"/>
  <c r="AT240" i="2" s="1"/>
  <c r="AU240" i="2" s="1"/>
  <c r="AN241" i="2"/>
  <c r="AO240" i="2"/>
  <c r="AP240" i="2" s="1"/>
  <c r="AQ240" i="2" s="1"/>
  <c r="AI241" i="2"/>
  <c r="AJ240" i="2"/>
  <c r="AC241" i="2"/>
  <c r="AD240" i="2"/>
  <c r="AG241" i="2"/>
  <c r="AH240" i="2"/>
  <c r="X246" i="2"/>
  <c r="Y245" i="2"/>
  <c r="V241" i="2"/>
  <c r="W240" i="2"/>
  <c r="AE242" i="2"/>
  <c r="AF241" i="2"/>
  <c r="G242" i="5" l="1"/>
  <c r="H241" i="5"/>
  <c r="Y243" i="5"/>
  <c r="Z242" i="5"/>
  <c r="AA242" i="5" s="1"/>
  <c r="AB242" i="5" s="1"/>
  <c r="T250" i="5"/>
  <c r="U249" i="5"/>
  <c r="P242" i="5"/>
  <c r="Q241" i="5"/>
  <c r="E243" i="5"/>
  <c r="F242" i="5"/>
  <c r="AC242" i="5"/>
  <c r="AD241" i="5"/>
  <c r="AE241" i="5" s="1"/>
  <c r="AF241" i="5" s="1"/>
  <c r="AL241" i="5"/>
  <c r="AM241" i="5" s="1"/>
  <c r="AN241" i="5" s="1"/>
  <c r="AK242" i="5"/>
  <c r="BA246" i="5"/>
  <c r="BB246" i="5" s="1"/>
  <c r="BC246" i="5" s="1"/>
  <c r="AZ247" i="5"/>
  <c r="D245" i="5"/>
  <c r="C246" i="5"/>
  <c r="I251" i="5"/>
  <c r="J250" i="5"/>
  <c r="S241" i="5"/>
  <c r="R242" i="5"/>
  <c r="O244" i="5"/>
  <c r="N245" i="5"/>
  <c r="AR242" i="5"/>
  <c r="AS241" i="5"/>
  <c r="AT241" i="5" s="1"/>
  <c r="AU241" i="5" s="1"/>
  <c r="AW242" i="5"/>
  <c r="AX242" i="5" s="1"/>
  <c r="AY242" i="5" s="1"/>
  <c r="AV243" i="5"/>
  <c r="BE241" i="5"/>
  <c r="BF241" i="5" s="1"/>
  <c r="BG241" i="5" s="1"/>
  <c r="BD242" i="5"/>
  <c r="AH242" i="5"/>
  <c r="AI242" i="5" s="1"/>
  <c r="AJ242" i="5" s="1"/>
  <c r="AG243" i="5"/>
  <c r="BK242" i="2"/>
  <c r="BL241" i="2"/>
  <c r="BM241" i="2" s="1"/>
  <c r="BN241" i="2" s="1"/>
  <c r="BG242" i="2"/>
  <c r="BH241" i="2"/>
  <c r="BI241" i="2" s="1"/>
  <c r="BJ241" i="2" s="1"/>
  <c r="BO242" i="2"/>
  <c r="BP241" i="2"/>
  <c r="BQ241" i="2" s="1"/>
  <c r="BR241" i="2" s="1"/>
  <c r="BS242" i="2"/>
  <c r="BT241" i="2"/>
  <c r="BU241" i="2" s="1"/>
  <c r="BV241" i="2" s="1"/>
  <c r="AZ242" i="2"/>
  <c r="BA241" i="2"/>
  <c r="BB241" i="2" s="1"/>
  <c r="BC241" i="2" s="1"/>
  <c r="AR242" i="2"/>
  <c r="AS241" i="2"/>
  <c r="AT241" i="2" s="1"/>
  <c r="AU241" i="2" s="1"/>
  <c r="AV242" i="2"/>
  <c r="AW241" i="2"/>
  <c r="AX241" i="2" s="1"/>
  <c r="AY241" i="2" s="1"/>
  <c r="AN242" i="2"/>
  <c r="AO241" i="2"/>
  <c r="AP241" i="2" s="1"/>
  <c r="AQ241" i="2" s="1"/>
  <c r="X247" i="2"/>
  <c r="Y246" i="2"/>
  <c r="AG242" i="2"/>
  <c r="AH241" i="2"/>
  <c r="AE243" i="2"/>
  <c r="AF242" i="2"/>
  <c r="AC242" i="2"/>
  <c r="AD241" i="2"/>
  <c r="V242" i="2"/>
  <c r="W241" i="2"/>
  <c r="AI242" i="2"/>
  <c r="AJ241" i="2"/>
  <c r="AG244" i="5" l="1"/>
  <c r="AH243" i="5"/>
  <c r="AI243" i="5" s="1"/>
  <c r="AJ243" i="5" s="1"/>
  <c r="BD243" i="5"/>
  <c r="BE242" i="5"/>
  <c r="BF242" i="5" s="1"/>
  <c r="BG242" i="5" s="1"/>
  <c r="U250" i="5"/>
  <c r="T251" i="5"/>
  <c r="O245" i="5"/>
  <c r="N246" i="5"/>
  <c r="P243" i="5"/>
  <c r="Q242" i="5"/>
  <c r="R243" i="5"/>
  <c r="S242" i="5"/>
  <c r="AV244" i="5"/>
  <c r="AW243" i="5"/>
  <c r="AX243" i="5" s="1"/>
  <c r="AY243" i="5" s="1"/>
  <c r="AC243" i="5"/>
  <c r="AD242" i="5"/>
  <c r="AE242" i="5" s="1"/>
  <c r="AF242" i="5" s="1"/>
  <c r="D246" i="5"/>
  <c r="C247" i="5"/>
  <c r="BA247" i="5"/>
  <c r="BB247" i="5" s="1"/>
  <c r="BC247" i="5" s="1"/>
  <c r="AZ248" i="5"/>
  <c r="AK243" i="5"/>
  <c r="AL242" i="5"/>
  <c r="AM242" i="5" s="1"/>
  <c r="AN242" i="5" s="1"/>
  <c r="J251" i="5"/>
  <c r="I252" i="5"/>
  <c r="Z243" i="5"/>
  <c r="AA243" i="5" s="1"/>
  <c r="AB243" i="5" s="1"/>
  <c r="Y244" i="5"/>
  <c r="AS242" i="5"/>
  <c r="AT242" i="5" s="1"/>
  <c r="AU242" i="5" s="1"/>
  <c r="AR243" i="5"/>
  <c r="E244" i="5"/>
  <c r="F243" i="5"/>
  <c r="G243" i="5"/>
  <c r="H242" i="5"/>
  <c r="BO243" i="2"/>
  <c r="BP242" i="2"/>
  <c r="BQ242" i="2" s="1"/>
  <c r="BR242" i="2" s="1"/>
  <c r="BG243" i="2"/>
  <c r="BH242" i="2"/>
  <c r="BI242" i="2" s="1"/>
  <c r="BJ242" i="2" s="1"/>
  <c r="BS243" i="2"/>
  <c r="BT242" i="2"/>
  <c r="BU242" i="2" s="1"/>
  <c r="BV242" i="2" s="1"/>
  <c r="BK243" i="2"/>
  <c r="BL242" i="2"/>
  <c r="BM242" i="2" s="1"/>
  <c r="BN242" i="2" s="1"/>
  <c r="AV243" i="2"/>
  <c r="AW242" i="2"/>
  <c r="AX242" i="2" s="1"/>
  <c r="AY242" i="2" s="1"/>
  <c r="AR243" i="2"/>
  <c r="AS242" i="2"/>
  <c r="AT242" i="2" s="1"/>
  <c r="AU242" i="2" s="1"/>
  <c r="AZ243" i="2"/>
  <c r="BA242" i="2"/>
  <c r="BB242" i="2" s="1"/>
  <c r="BC242" i="2" s="1"/>
  <c r="AN243" i="2"/>
  <c r="AO242" i="2"/>
  <c r="AP242" i="2" s="1"/>
  <c r="AQ242" i="2" s="1"/>
  <c r="AI243" i="2"/>
  <c r="AJ242" i="2"/>
  <c r="V243" i="2"/>
  <c r="W242" i="2"/>
  <c r="X248" i="2"/>
  <c r="Y247" i="2"/>
  <c r="AC243" i="2"/>
  <c r="AD242" i="2"/>
  <c r="AE244" i="2"/>
  <c r="AF243" i="2"/>
  <c r="AG243" i="2"/>
  <c r="AH242" i="2"/>
  <c r="O246" i="5" l="1"/>
  <c r="N247" i="5"/>
  <c r="E245" i="5"/>
  <c r="F244" i="5"/>
  <c r="BA248" i="5"/>
  <c r="BB248" i="5" s="1"/>
  <c r="BC248" i="5" s="1"/>
  <c r="AZ249" i="5"/>
  <c r="BD244" i="5"/>
  <c r="BE243" i="5"/>
  <c r="BF243" i="5" s="1"/>
  <c r="BG243" i="5" s="1"/>
  <c r="AK244" i="5"/>
  <c r="AL243" i="5"/>
  <c r="AM243" i="5" s="1"/>
  <c r="AN243" i="5" s="1"/>
  <c r="AS243" i="5"/>
  <c r="AT243" i="5" s="1"/>
  <c r="AU243" i="5" s="1"/>
  <c r="AR244" i="5"/>
  <c r="D247" i="5"/>
  <c r="C248" i="5"/>
  <c r="I253" i="5"/>
  <c r="J253" i="5" s="1"/>
  <c r="J252" i="5"/>
  <c r="H243" i="5"/>
  <c r="G244" i="5"/>
  <c r="AC244" i="5"/>
  <c r="AD243" i="5"/>
  <c r="AE243" i="5" s="1"/>
  <c r="AF243" i="5" s="1"/>
  <c r="U251" i="5"/>
  <c r="T252" i="5"/>
  <c r="AW244" i="5"/>
  <c r="AX244" i="5" s="1"/>
  <c r="AY244" i="5" s="1"/>
  <c r="AV245" i="5"/>
  <c r="S243" i="5"/>
  <c r="R244" i="5"/>
  <c r="Z244" i="5"/>
  <c r="AA244" i="5" s="1"/>
  <c r="AB244" i="5" s="1"/>
  <c r="Y245" i="5"/>
  <c r="P244" i="5"/>
  <c r="Q243" i="5"/>
  <c r="AH244" i="5"/>
  <c r="AI244" i="5" s="1"/>
  <c r="AJ244" i="5" s="1"/>
  <c r="AG245" i="5"/>
  <c r="BK244" i="2"/>
  <c r="BL243" i="2"/>
  <c r="BM243" i="2" s="1"/>
  <c r="BN243" i="2" s="1"/>
  <c r="BS244" i="2"/>
  <c r="BT243" i="2"/>
  <c r="BU243" i="2" s="1"/>
  <c r="BV243" i="2" s="1"/>
  <c r="BG244" i="2"/>
  <c r="BH243" i="2"/>
  <c r="BI243" i="2" s="1"/>
  <c r="BJ243" i="2" s="1"/>
  <c r="BO244" i="2"/>
  <c r="BP243" i="2"/>
  <c r="BQ243" i="2" s="1"/>
  <c r="BR243" i="2" s="1"/>
  <c r="AZ244" i="2"/>
  <c r="BA243" i="2"/>
  <c r="BB243" i="2" s="1"/>
  <c r="BC243" i="2" s="1"/>
  <c r="AR244" i="2"/>
  <c r="AS243" i="2"/>
  <c r="AT243" i="2" s="1"/>
  <c r="AU243" i="2" s="1"/>
  <c r="AV244" i="2"/>
  <c r="AW243" i="2"/>
  <c r="AX243" i="2" s="1"/>
  <c r="AY243" i="2" s="1"/>
  <c r="AN244" i="2"/>
  <c r="AO243" i="2"/>
  <c r="AP243" i="2" s="1"/>
  <c r="AQ243" i="2" s="1"/>
  <c r="AC244" i="2"/>
  <c r="AD243" i="2"/>
  <c r="X249" i="2"/>
  <c r="Y248" i="2"/>
  <c r="AG244" i="2"/>
  <c r="AH243" i="2"/>
  <c r="V244" i="2"/>
  <c r="W243" i="2"/>
  <c r="AE245" i="2"/>
  <c r="AF244" i="2"/>
  <c r="AI244" i="2"/>
  <c r="AJ243" i="2"/>
  <c r="BA249" i="5" l="1"/>
  <c r="BB249" i="5" s="1"/>
  <c r="BC249" i="5" s="1"/>
  <c r="AZ250" i="5"/>
  <c r="Z245" i="5"/>
  <c r="AA245" i="5" s="1"/>
  <c r="AB245" i="5" s="1"/>
  <c r="Y246" i="5"/>
  <c r="AV246" i="5"/>
  <c r="AW245" i="5"/>
  <c r="AX245" i="5" s="1"/>
  <c r="AY245" i="5" s="1"/>
  <c r="J255" i="5"/>
  <c r="J256" i="5"/>
  <c r="U252" i="5"/>
  <c r="T253" i="5"/>
  <c r="U253" i="5" s="1"/>
  <c r="R245" i="5"/>
  <c r="S244" i="5"/>
  <c r="O247" i="5"/>
  <c r="N248" i="5"/>
  <c r="AH245" i="5"/>
  <c r="AI245" i="5" s="1"/>
  <c r="AJ245" i="5" s="1"/>
  <c r="AG246" i="5"/>
  <c r="BD245" i="5"/>
  <c r="BE244" i="5"/>
  <c r="BF244" i="5" s="1"/>
  <c r="BG244" i="5" s="1"/>
  <c r="D248" i="5"/>
  <c r="C249" i="5"/>
  <c r="P245" i="5"/>
  <c r="Q244" i="5"/>
  <c r="AR245" i="5"/>
  <c r="AS244" i="5"/>
  <c r="AT244" i="5" s="1"/>
  <c r="AU244" i="5" s="1"/>
  <c r="AC245" i="5"/>
  <c r="AD244" i="5"/>
  <c r="AE244" i="5" s="1"/>
  <c r="AF244" i="5" s="1"/>
  <c r="E246" i="5"/>
  <c r="F245" i="5"/>
  <c r="H244" i="5"/>
  <c r="G245" i="5"/>
  <c r="AL244" i="5"/>
  <c r="AM244" i="5" s="1"/>
  <c r="AN244" i="5" s="1"/>
  <c r="AK245" i="5"/>
  <c r="BG245" i="2"/>
  <c r="BH244" i="2"/>
  <c r="BI244" i="2" s="1"/>
  <c r="BJ244" i="2" s="1"/>
  <c r="BS245" i="2"/>
  <c r="BT244" i="2"/>
  <c r="BU244" i="2" s="1"/>
  <c r="BV244" i="2" s="1"/>
  <c r="BO245" i="2"/>
  <c r="BP244" i="2"/>
  <c r="BQ244" i="2" s="1"/>
  <c r="BR244" i="2" s="1"/>
  <c r="BK245" i="2"/>
  <c r="BL244" i="2"/>
  <c r="BM244" i="2" s="1"/>
  <c r="BN244" i="2" s="1"/>
  <c r="AR245" i="2"/>
  <c r="AS244" i="2"/>
  <c r="AT244" i="2" s="1"/>
  <c r="AU244" i="2" s="1"/>
  <c r="AV245" i="2"/>
  <c r="AW244" i="2"/>
  <c r="AX244" i="2" s="1"/>
  <c r="AY244" i="2" s="1"/>
  <c r="AZ245" i="2"/>
  <c r="BA244" i="2"/>
  <c r="BB244" i="2" s="1"/>
  <c r="BC244" i="2" s="1"/>
  <c r="AN245" i="2"/>
  <c r="AO244" i="2"/>
  <c r="AP244" i="2" s="1"/>
  <c r="AQ244" i="2" s="1"/>
  <c r="V245" i="2"/>
  <c r="W244" i="2"/>
  <c r="AG245" i="2"/>
  <c r="AH244" i="2"/>
  <c r="AI245" i="2"/>
  <c r="AJ244" i="2"/>
  <c r="X250" i="2"/>
  <c r="Y249" i="2"/>
  <c r="AE246" i="2"/>
  <c r="AF245" i="2"/>
  <c r="AC245" i="2"/>
  <c r="AD244" i="2"/>
  <c r="AK246" i="5" l="1"/>
  <c r="AL245" i="5"/>
  <c r="AM245" i="5" s="1"/>
  <c r="AN245" i="5" s="1"/>
  <c r="AH246" i="5"/>
  <c r="AI246" i="5" s="1"/>
  <c r="AJ246" i="5" s="1"/>
  <c r="AG247" i="5"/>
  <c r="G246" i="5"/>
  <c r="H245" i="5"/>
  <c r="O248" i="5"/>
  <c r="N249" i="5"/>
  <c r="D249" i="5"/>
  <c r="C250" i="5"/>
  <c r="S245" i="5"/>
  <c r="R246" i="5"/>
  <c r="AW246" i="5"/>
  <c r="AX246" i="5" s="1"/>
  <c r="AY246" i="5" s="1"/>
  <c r="AV247" i="5"/>
  <c r="E247" i="5"/>
  <c r="F246" i="5"/>
  <c r="U255" i="5"/>
  <c r="U256" i="5"/>
  <c r="BA250" i="5"/>
  <c r="BB250" i="5" s="1"/>
  <c r="BC250" i="5" s="1"/>
  <c r="AZ251" i="5"/>
  <c r="AS245" i="5"/>
  <c r="AT245" i="5" s="1"/>
  <c r="AU245" i="5" s="1"/>
  <c r="AR246" i="5"/>
  <c r="P246" i="5"/>
  <c r="Q245" i="5"/>
  <c r="Z246" i="5"/>
  <c r="AA246" i="5" s="1"/>
  <c r="AB246" i="5" s="1"/>
  <c r="Y247" i="5"/>
  <c r="AD245" i="5"/>
  <c r="AE245" i="5" s="1"/>
  <c r="AF245" i="5" s="1"/>
  <c r="AC246" i="5"/>
  <c r="BE245" i="5"/>
  <c r="BF245" i="5" s="1"/>
  <c r="BG245" i="5" s="1"/>
  <c r="BD246" i="5"/>
  <c r="BK246" i="2"/>
  <c r="BL245" i="2"/>
  <c r="BM245" i="2" s="1"/>
  <c r="BN245" i="2" s="1"/>
  <c r="BO246" i="2"/>
  <c r="BP245" i="2"/>
  <c r="BQ245" i="2" s="1"/>
  <c r="BR245" i="2" s="1"/>
  <c r="BS246" i="2"/>
  <c r="BT245" i="2"/>
  <c r="BU245" i="2" s="1"/>
  <c r="BV245" i="2" s="1"/>
  <c r="BG246" i="2"/>
  <c r="BH245" i="2"/>
  <c r="BI245" i="2" s="1"/>
  <c r="BJ245" i="2" s="1"/>
  <c r="AR246" i="2"/>
  <c r="AS245" i="2"/>
  <c r="AT245" i="2" s="1"/>
  <c r="AU245" i="2" s="1"/>
  <c r="AV246" i="2"/>
  <c r="AW245" i="2"/>
  <c r="AX245" i="2" s="1"/>
  <c r="AY245" i="2" s="1"/>
  <c r="AZ246" i="2"/>
  <c r="BA245" i="2"/>
  <c r="BB245" i="2" s="1"/>
  <c r="BC245" i="2" s="1"/>
  <c r="AN246" i="2"/>
  <c r="AO245" i="2"/>
  <c r="AP245" i="2" s="1"/>
  <c r="AQ245" i="2" s="1"/>
  <c r="X251" i="2"/>
  <c r="Y250" i="2"/>
  <c r="AI246" i="2"/>
  <c r="AJ245" i="2"/>
  <c r="AC246" i="2"/>
  <c r="AD245" i="2"/>
  <c r="AG246" i="2"/>
  <c r="AH245" i="2"/>
  <c r="AE247" i="2"/>
  <c r="AF246" i="2"/>
  <c r="V246" i="2"/>
  <c r="W245" i="2"/>
  <c r="AV248" i="5" l="1"/>
  <c r="AW247" i="5"/>
  <c r="AX247" i="5" s="1"/>
  <c r="AY247" i="5" s="1"/>
  <c r="H246" i="5"/>
  <c r="G247" i="5"/>
  <c r="R247" i="5"/>
  <c r="S246" i="5"/>
  <c r="P247" i="5"/>
  <c r="Q246" i="5"/>
  <c r="AS246" i="5"/>
  <c r="AT246" i="5" s="1"/>
  <c r="AU246" i="5" s="1"/>
  <c r="AR247" i="5"/>
  <c r="AC247" i="5"/>
  <c r="AD246" i="5"/>
  <c r="AE246" i="5" s="1"/>
  <c r="AF246" i="5" s="1"/>
  <c r="AH247" i="5"/>
  <c r="AI247" i="5" s="1"/>
  <c r="AJ247" i="5" s="1"/>
  <c r="AG248" i="5"/>
  <c r="Z247" i="5"/>
  <c r="AA247" i="5" s="1"/>
  <c r="AB247" i="5" s="1"/>
  <c r="Y248" i="5"/>
  <c r="D250" i="5"/>
  <c r="C251" i="5"/>
  <c r="O249" i="5"/>
  <c r="N250" i="5"/>
  <c r="E248" i="5"/>
  <c r="F247" i="5"/>
  <c r="BD247" i="5"/>
  <c r="BE246" i="5"/>
  <c r="BF246" i="5" s="1"/>
  <c r="BG246" i="5" s="1"/>
  <c r="BA251" i="5"/>
  <c r="BB251" i="5" s="1"/>
  <c r="BC251" i="5" s="1"/>
  <c r="AZ252" i="5"/>
  <c r="AL246" i="5"/>
  <c r="AM246" i="5" s="1"/>
  <c r="AN246" i="5" s="1"/>
  <c r="AK247" i="5"/>
  <c r="BG247" i="2"/>
  <c r="BH246" i="2"/>
  <c r="BI246" i="2" s="1"/>
  <c r="BJ246" i="2" s="1"/>
  <c r="BS247" i="2"/>
  <c r="BT246" i="2"/>
  <c r="BU246" i="2" s="1"/>
  <c r="BV246" i="2" s="1"/>
  <c r="BO247" i="2"/>
  <c r="BP246" i="2"/>
  <c r="BQ246" i="2" s="1"/>
  <c r="BR246" i="2" s="1"/>
  <c r="BK247" i="2"/>
  <c r="BL246" i="2"/>
  <c r="BM246" i="2" s="1"/>
  <c r="BN246" i="2" s="1"/>
  <c r="AZ247" i="2"/>
  <c r="BA246" i="2"/>
  <c r="BB246" i="2" s="1"/>
  <c r="BC246" i="2" s="1"/>
  <c r="AV247" i="2"/>
  <c r="AW246" i="2"/>
  <c r="AX246" i="2" s="1"/>
  <c r="AY246" i="2" s="1"/>
  <c r="AR247" i="2"/>
  <c r="AS246" i="2"/>
  <c r="AT246" i="2" s="1"/>
  <c r="AU246" i="2" s="1"/>
  <c r="AN247" i="2"/>
  <c r="AO246" i="2"/>
  <c r="AP246" i="2" s="1"/>
  <c r="AQ246" i="2" s="1"/>
  <c r="AG247" i="2"/>
  <c r="AH246" i="2"/>
  <c r="AC247" i="2"/>
  <c r="AD246" i="2"/>
  <c r="V247" i="2"/>
  <c r="W246" i="2"/>
  <c r="AI247" i="2"/>
  <c r="AJ246" i="2"/>
  <c r="AE248" i="2"/>
  <c r="AF247" i="2"/>
  <c r="X252" i="2"/>
  <c r="Y251" i="2"/>
  <c r="S247" i="5" l="1"/>
  <c r="R248" i="5"/>
  <c r="O250" i="5"/>
  <c r="N251" i="5"/>
  <c r="AD247" i="5"/>
  <c r="AE247" i="5" s="1"/>
  <c r="AF247" i="5" s="1"/>
  <c r="AC248" i="5"/>
  <c r="Z248" i="5"/>
  <c r="AA248" i="5" s="1"/>
  <c r="AB248" i="5" s="1"/>
  <c r="Y249" i="5"/>
  <c r="BD248" i="5"/>
  <c r="BE247" i="5"/>
  <c r="BF247" i="5" s="1"/>
  <c r="BG247" i="5" s="1"/>
  <c r="AK248" i="5"/>
  <c r="AL247" i="5"/>
  <c r="AM247" i="5" s="1"/>
  <c r="AN247" i="5" s="1"/>
  <c r="G248" i="5"/>
  <c r="H247" i="5"/>
  <c r="BA252" i="5"/>
  <c r="BB252" i="5" s="1"/>
  <c r="BC252" i="5" s="1"/>
  <c r="AZ253" i="5"/>
  <c r="BA253" i="5" s="1"/>
  <c r="BB253" i="5" s="1"/>
  <c r="BC253" i="5" s="1"/>
  <c r="BC256" i="5" s="1"/>
  <c r="D251" i="5"/>
  <c r="C252" i="5"/>
  <c r="AS247" i="5"/>
  <c r="AT247" i="5" s="1"/>
  <c r="AU247" i="5" s="1"/>
  <c r="AR248" i="5"/>
  <c r="P248" i="5"/>
  <c r="Q247" i="5"/>
  <c r="AH248" i="5"/>
  <c r="AI248" i="5" s="1"/>
  <c r="AJ248" i="5" s="1"/>
  <c r="AG249" i="5"/>
  <c r="E249" i="5"/>
  <c r="F248" i="5"/>
  <c r="AW248" i="5"/>
  <c r="AX248" i="5" s="1"/>
  <c r="AY248" i="5" s="1"/>
  <c r="AV249" i="5"/>
  <c r="BK248" i="2"/>
  <c r="BL247" i="2"/>
  <c r="BM247" i="2" s="1"/>
  <c r="BN247" i="2" s="1"/>
  <c r="BO248" i="2"/>
  <c r="BP247" i="2"/>
  <c r="BQ247" i="2" s="1"/>
  <c r="BR247" i="2" s="1"/>
  <c r="BS248" i="2"/>
  <c r="BT247" i="2"/>
  <c r="BU247" i="2" s="1"/>
  <c r="BV247" i="2" s="1"/>
  <c r="BG248" i="2"/>
  <c r="BH247" i="2"/>
  <c r="BI247" i="2" s="1"/>
  <c r="BJ247" i="2" s="1"/>
  <c r="AR248" i="2"/>
  <c r="AS247" i="2"/>
  <c r="AT247" i="2" s="1"/>
  <c r="AU247" i="2" s="1"/>
  <c r="AV248" i="2"/>
  <c r="AW247" i="2"/>
  <c r="AX247" i="2" s="1"/>
  <c r="AY247" i="2" s="1"/>
  <c r="AZ248" i="2"/>
  <c r="BA247" i="2"/>
  <c r="BB247" i="2" s="1"/>
  <c r="BC247" i="2" s="1"/>
  <c r="AN248" i="2"/>
  <c r="AO247" i="2"/>
  <c r="AP247" i="2" s="1"/>
  <c r="AQ247" i="2" s="1"/>
  <c r="AI248" i="2"/>
  <c r="AJ247" i="2"/>
  <c r="V248" i="2"/>
  <c r="W247" i="2"/>
  <c r="AC248" i="2"/>
  <c r="AD247" i="2"/>
  <c r="AE249" i="2"/>
  <c r="AF248" i="2"/>
  <c r="X253" i="2"/>
  <c r="Y253" i="2" s="1"/>
  <c r="Y252" i="2"/>
  <c r="AG248" i="2"/>
  <c r="AH247" i="2"/>
  <c r="H248" i="5" l="1"/>
  <c r="G249" i="5"/>
  <c r="AH249" i="5"/>
  <c r="AI249" i="5" s="1"/>
  <c r="AJ249" i="5" s="1"/>
  <c r="AG250" i="5"/>
  <c r="Z249" i="5"/>
  <c r="AA249" i="5" s="1"/>
  <c r="AB249" i="5" s="1"/>
  <c r="Y250" i="5"/>
  <c r="AC249" i="5"/>
  <c r="AD248" i="5"/>
  <c r="AE248" i="5" s="1"/>
  <c r="AF248" i="5" s="1"/>
  <c r="P249" i="5"/>
  <c r="Q248" i="5"/>
  <c r="AV250" i="5"/>
  <c r="AW249" i="5"/>
  <c r="AX249" i="5" s="1"/>
  <c r="AY249" i="5" s="1"/>
  <c r="O251" i="5"/>
  <c r="N252" i="5"/>
  <c r="R249" i="5"/>
  <c r="S248" i="5"/>
  <c r="AS248" i="5"/>
  <c r="AT248" i="5" s="1"/>
  <c r="AU248" i="5" s="1"/>
  <c r="AR249" i="5"/>
  <c r="AK249" i="5"/>
  <c r="AL248" i="5"/>
  <c r="AM248" i="5" s="1"/>
  <c r="AN248" i="5" s="1"/>
  <c r="D252" i="5"/>
  <c r="C253" i="5"/>
  <c r="D253" i="5" s="1"/>
  <c r="E250" i="5"/>
  <c r="F249" i="5"/>
  <c r="BD249" i="5"/>
  <c r="BE248" i="5"/>
  <c r="BF248" i="5" s="1"/>
  <c r="BG248" i="5" s="1"/>
  <c r="BG249" i="2"/>
  <c r="BH248" i="2"/>
  <c r="BI248" i="2" s="1"/>
  <c r="BJ248" i="2" s="1"/>
  <c r="BS249" i="2"/>
  <c r="BT248" i="2"/>
  <c r="BU248" i="2" s="1"/>
  <c r="BV248" i="2" s="1"/>
  <c r="BO249" i="2"/>
  <c r="BP248" i="2"/>
  <c r="BQ248" i="2" s="1"/>
  <c r="BR248" i="2" s="1"/>
  <c r="BK249" i="2"/>
  <c r="BL248" i="2"/>
  <c r="BM248" i="2" s="1"/>
  <c r="BN248" i="2" s="1"/>
  <c r="AZ249" i="2"/>
  <c r="BA248" i="2"/>
  <c r="BB248" i="2" s="1"/>
  <c r="BC248" i="2" s="1"/>
  <c r="AV249" i="2"/>
  <c r="AW248" i="2"/>
  <c r="AX248" i="2" s="1"/>
  <c r="AY248" i="2" s="1"/>
  <c r="AR249" i="2"/>
  <c r="AS248" i="2"/>
  <c r="AT248" i="2" s="1"/>
  <c r="AU248" i="2" s="1"/>
  <c r="AN249" i="2"/>
  <c r="AO248" i="2"/>
  <c r="AP248" i="2" s="1"/>
  <c r="AQ248" i="2" s="1"/>
  <c r="AE250" i="2"/>
  <c r="AF249" i="2"/>
  <c r="AC249" i="2"/>
  <c r="AD248" i="2"/>
  <c r="AG249" i="2"/>
  <c r="AH248" i="2"/>
  <c r="V249" i="2"/>
  <c r="W248" i="2"/>
  <c r="Y256" i="2"/>
  <c r="Y255" i="2"/>
  <c r="AI249" i="2"/>
  <c r="AJ248" i="2"/>
  <c r="S249" i="5" l="1"/>
  <c r="R250" i="5"/>
  <c r="O252" i="5"/>
  <c r="N253" i="5"/>
  <c r="O253" i="5" s="1"/>
  <c r="AD249" i="5"/>
  <c r="AE249" i="5" s="1"/>
  <c r="AF249" i="5" s="1"/>
  <c r="AC250" i="5"/>
  <c r="Z250" i="5"/>
  <c r="AA250" i="5" s="1"/>
  <c r="AB250" i="5" s="1"/>
  <c r="Y251" i="5"/>
  <c r="AK250" i="5"/>
  <c r="AL249" i="5"/>
  <c r="AM249" i="5" s="1"/>
  <c r="AN249" i="5" s="1"/>
  <c r="AS249" i="5"/>
  <c r="AT249" i="5" s="1"/>
  <c r="AU249" i="5" s="1"/>
  <c r="AR250" i="5"/>
  <c r="G250" i="5"/>
  <c r="H249" i="5"/>
  <c r="E251" i="5"/>
  <c r="F250" i="5"/>
  <c r="D255" i="5"/>
  <c r="D256" i="5"/>
  <c r="AH250" i="5"/>
  <c r="AI250" i="5" s="1"/>
  <c r="AJ250" i="5" s="1"/>
  <c r="AG251" i="5"/>
  <c r="AW250" i="5"/>
  <c r="AX250" i="5" s="1"/>
  <c r="AY250" i="5" s="1"/>
  <c r="AV251" i="5"/>
  <c r="BD250" i="5"/>
  <c r="BE249" i="5"/>
  <c r="BF249" i="5" s="1"/>
  <c r="BG249" i="5" s="1"/>
  <c r="P250" i="5"/>
  <c r="Q249" i="5"/>
  <c r="BO250" i="2"/>
  <c r="BP249" i="2"/>
  <c r="BQ249" i="2" s="1"/>
  <c r="BR249" i="2" s="1"/>
  <c r="BS250" i="2"/>
  <c r="BT249" i="2"/>
  <c r="BU249" i="2" s="1"/>
  <c r="BV249" i="2" s="1"/>
  <c r="BK250" i="2"/>
  <c r="BL249" i="2"/>
  <c r="BM249" i="2" s="1"/>
  <c r="BN249" i="2" s="1"/>
  <c r="BG250" i="2"/>
  <c r="BH249" i="2"/>
  <c r="BI249" i="2" s="1"/>
  <c r="BJ249" i="2" s="1"/>
  <c r="AR250" i="2"/>
  <c r="AS249" i="2"/>
  <c r="AT249" i="2" s="1"/>
  <c r="AU249" i="2" s="1"/>
  <c r="AV250" i="2"/>
  <c r="AW249" i="2"/>
  <c r="AX249" i="2" s="1"/>
  <c r="AY249" i="2" s="1"/>
  <c r="AZ250" i="2"/>
  <c r="BA249" i="2"/>
  <c r="BB249" i="2" s="1"/>
  <c r="BC249" i="2" s="1"/>
  <c r="AN250" i="2"/>
  <c r="AO249" i="2"/>
  <c r="AP249" i="2" s="1"/>
  <c r="AQ249" i="2" s="1"/>
  <c r="V250" i="2"/>
  <c r="W249" i="2"/>
  <c r="AC250" i="2"/>
  <c r="AD249" i="2"/>
  <c r="AG250" i="2"/>
  <c r="AH249" i="2"/>
  <c r="AI250" i="2"/>
  <c r="AJ249" i="2"/>
  <c r="AE251" i="2"/>
  <c r="AF250" i="2"/>
  <c r="BD251" i="5" l="1"/>
  <c r="BE250" i="5"/>
  <c r="BF250" i="5" s="1"/>
  <c r="BG250" i="5" s="1"/>
  <c r="AV252" i="5"/>
  <c r="AW251" i="5"/>
  <c r="AX251" i="5" s="1"/>
  <c r="AY251" i="5" s="1"/>
  <c r="AC251" i="5"/>
  <c r="AD250" i="5"/>
  <c r="AE250" i="5" s="1"/>
  <c r="AF250" i="5" s="1"/>
  <c r="O255" i="5"/>
  <c r="O256" i="5"/>
  <c r="Z251" i="5"/>
  <c r="AA251" i="5" s="1"/>
  <c r="AB251" i="5" s="1"/>
  <c r="Y252" i="5"/>
  <c r="E252" i="5"/>
  <c r="F251" i="5"/>
  <c r="S250" i="5"/>
  <c r="R251" i="5"/>
  <c r="H250" i="5"/>
  <c r="G251" i="5"/>
  <c r="AH251" i="5"/>
  <c r="AI251" i="5" s="1"/>
  <c r="AJ251" i="5" s="1"/>
  <c r="AG252" i="5"/>
  <c r="AS250" i="5"/>
  <c r="AT250" i="5" s="1"/>
  <c r="AU250" i="5" s="1"/>
  <c r="AR251" i="5"/>
  <c r="P251" i="5"/>
  <c r="Q250" i="5"/>
  <c r="AL250" i="5"/>
  <c r="AM250" i="5" s="1"/>
  <c r="AN250" i="5" s="1"/>
  <c r="AK251" i="5"/>
  <c r="BK251" i="2"/>
  <c r="BL250" i="2"/>
  <c r="BM250" i="2" s="1"/>
  <c r="BN250" i="2" s="1"/>
  <c r="BG251" i="2"/>
  <c r="BH250" i="2"/>
  <c r="BI250" i="2" s="1"/>
  <c r="BJ250" i="2" s="1"/>
  <c r="BS251" i="2"/>
  <c r="BT250" i="2"/>
  <c r="BU250" i="2" s="1"/>
  <c r="BV250" i="2" s="1"/>
  <c r="BO251" i="2"/>
  <c r="BP250" i="2"/>
  <c r="BQ250" i="2" s="1"/>
  <c r="BR250" i="2" s="1"/>
  <c r="AZ251" i="2"/>
  <c r="BA250" i="2"/>
  <c r="BB250" i="2" s="1"/>
  <c r="BC250" i="2" s="1"/>
  <c r="AV251" i="2"/>
  <c r="AW250" i="2"/>
  <c r="AX250" i="2" s="1"/>
  <c r="AY250" i="2" s="1"/>
  <c r="AR251" i="2"/>
  <c r="AS250" i="2"/>
  <c r="AT250" i="2" s="1"/>
  <c r="AU250" i="2" s="1"/>
  <c r="AN251" i="2"/>
  <c r="AO250" i="2"/>
  <c r="AP250" i="2" s="1"/>
  <c r="AQ250" i="2" s="1"/>
  <c r="AI251" i="2"/>
  <c r="AJ250" i="2"/>
  <c r="AG251" i="2"/>
  <c r="AH250" i="2"/>
  <c r="AC251" i="2"/>
  <c r="AD250" i="2"/>
  <c r="AE252" i="2"/>
  <c r="AF251" i="2"/>
  <c r="V251" i="2"/>
  <c r="W250" i="2"/>
  <c r="AK252" i="5" l="1"/>
  <c r="AL251" i="5"/>
  <c r="AM251" i="5" s="1"/>
  <c r="AN251" i="5" s="1"/>
  <c r="H251" i="5"/>
  <c r="G252" i="5"/>
  <c r="E253" i="5"/>
  <c r="F253" i="5" s="1"/>
  <c r="F252" i="5"/>
  <c r="R252" i="5"/>
  <c r="S251" i="5"/>
  <c r="P252" i="5"/>
  <c r="Q251" i="5"/>
  <c r="AH252" i="5"/>
  <c r="AI252" i="5" s="1"/>
  <c r="AJ252" i="5" s="1"/>
  <c r="AG253" i="5"/>
  <c r="AH253" i="5" s="1"/>
  <c r="AI253" i="5" s="1"/>
  <c r="AJ253" i="5" s="1"/>
  <c r="AJ256" i="5" s="1"/>
  <c r="Z252" i="5"/>
  <c r="AA252" i="5" s="1"/>
  <c r="AB252" i="5" s="1"/>
  <c r="Y253" i="5"/>
  <c r="Z253" i="5" s="1"/>
  <c r="AA253" i="5" s="1"/>
  <c r="AD251" i="5"/>
  <c r="AE251" i="5" s="1"/>
  <c r="AF251" i="5" s="1"/>
  <c r="AC252" i="5"/>
  <c r="AS251" i="5"/>
  <c r="AT251" i="5" s="1"/>
  <c r="AU251" i="5" s="1"/>
  <c r="AR252" i="5"/>
  <c r="AV253" i="5"/>
  <c r="AW253" i="5" s="1"/>
  <c r="AX253" i="5" s="1"/>
  <c r="AY253" i="5" s="1"/>
  <c r="AY256" i="5" s="1"/>
  <c r="AW252" i="5"/>
  <c r="AX252" i="5" s="1"/>
  <c r="AY252" i="5" s="1"/>
  <c r="BD252" i="5"/>
  <c r="BE251" i="5"/>
  <c r="BF251" i="5" s="1"/>
  <c r="BG251" i="5" s="1"/>
  <c r="BO252" i="2"/>
  <c r="BP251" i="2"/>
  <c r="BQ251" i="2" s="1"/>
  <c r="BR251" i="2" s="1"/>
  <c r="BG252" i="2"/>
  <c r="BH251" i="2"/>
  <c r="BI251" i="2" s="1"/>
  <c r="BJ251" i="2" s="1"/>
  <c r="BS252" i="2"/>
  <c r="BT251" i="2"/>
  <c r="BU251" i="2" s="1"/>
  <c r="BV251" i="2" s="1"/>
  <c r="BK252" i="2"/>
  <c r="BL251" i="2"/>
  <c r="BM251" i="2" s="1"/>
  <c r="BN251" i="2" s="1"/>
  <c r="AR252" i="2"/>
  <c r="AS251" i="2"/>
  <c r="AT251" i="2" s="1"/>
  <c r="AU251" i="2" s="1"/>
  <c r="AV252" i="2"/>
  <c r="AW251" i="2"/>
  <c r="AX251" i="2" s="1"/>
  <c r="AY251" i="2" s="1"/>
  <c r="AZ252" i="2"/>
  <c r="BA251" i="2"/>
  <c r="BB251" i="2" s="1"/>
  <c r="BC251" i="2" s="1"/>
  <c r="AN252" i="2"/>
  <c r="AO251" i="2"/>
  <c r="AP251" i="2" s="1"/>
  <c r="AQ251" i="2" s="1"/>
  <c r="AE253" i="2"/>
  <c r="AF253" i="2" s="1"/>
  <c r="AF252" i="2"/>
  <c r="AC252" i="2"/>
  <c r="AD251" i="2"/>
  <c r="AG252" i="2"/>
  <c r="AH251" i="2"/>
  <c r="V252" i="2"/>
  <c r="W251" i="2"/>
  <c r="AI252" i="2"/>
  <c r="AJ251" i="2"/>
  <c r="R253" i="5" l="1"/>
  <c r="S253" i="5" s="1"/>
  <c r="S252" i="5"/>
  <c r="AB253" i="5"/>
  <c r="AA256" i="5" s="1"/>
  <c r="AA255" i="5"/>
  <c r="BD253" i="5"/>
  <c r="BE253" i="5" s="1"/>
  <c r="BF253" i="5" s="1"/>
  <c r="BG253" i="5" s="1"/>
  <c r="BG256" i="5" s="1"/>
  <c r="BE252" i="5"/>
  <c r="BF252" i="5" s="1"/>
  <c r="BG252" i="5" s="1"/>
  <c r="F255" i="5"/>
  <c r="F256" i="5"/>
  <c r="AC253" i="5"/>
  <c r="AD253" i="5" s="1"/>
  <c r="AE253" i="5" s="1"/>
  <c r="AF253" i="5" s="1"/>
  <c r="AF256" i="5" s="1"/>
  <c r="AD252" i="5"/>
  <c r="AE252" i="5" s="1"/>
  <c r="AF252" i="5" s="1"/>
  <c r="G253" i="5"/>
  <c r="H253" i="5" s="1"/>
  <c r="H252" i="5"/>
  <c r="AS252" i="5"/>
  <c r="AT252" i="5" s="1"/>
  <c r="AU252" i="5" s="1"/>
  <c r="AR253" i="5"/>
  <c r="AS253" i="5" s="1"/>
  <c r="AT253" i="5" s="1"/>
  <c r="AU253" i="5" s="1"/>
  <c r="AU256" i="5" s="1"/>
  <c r="P253" i="5"/>
  <c r="Q253" i="5" s="1"/>
  <c r="Q252" i="5"/>
  <c r="AK253" i="5"/>
  <c r="AL253" i="5" s="1"/>
  <c r="AM253" i="5" s="1"/>
  <c r="AN253" i="5" s="1"/>
  <c r="AN256" i="5" s="1"/>
  <c r="AL252" i="5"/>
  <c r="AM252" i="5" s="1"/>
  <c r="AN252" i="5" s="1"/>
  <c r="BK253" i="2"/>
  <c r="BL253" i="2" s="1"/>
  <c r="BM253" i="2" s="1"/>
  <c r="BN253" i="2" s="1"/>
  <c r="BN256" i="2" s="1"/>
  <c r="BL252" i="2"/>
  <c r="BM252" i="2" s="1"/>
  <c r="BN252" i="2" s="1"/>
  <c r="BS253" i="2"/>
  <c r="BT253" i="2" s="1"/>
  <c r="BU253" i="2" s="1"/>
  <c r="BV253" i="2" s="1"/>
  <c r="BT252" i="2"/>
  <c r="BU252" i="2" s="1"/>
  <c r="BV252" i="2" s="1"/>
  <c r="BG253" i="2"/>
  <c r="BH253" i="2" s="1"/>
  <c r="BI253" i="2" s="1"/>
  <c r="BJ253" i="2" s="1"/>
  <c r="BH252" i="2"/>
  <c r="BI252" i="2" s="1"/>
  <c r="BJ252" i="2" s="1"/>
  <c r="BO253" i="2"/>
  <c r="BP253" i="2" s="1"/>
  <c r="BQ253" i="2" s="1"/>
  <c r="BR253" i="2" s="1"/>
  <c r="BR256" i="2" s="1"/>
  <c r="BP252" i="2"/>
  <c r="BQ252" i="2" s="1"/>
  <c r="BR252" i="2" s="1"/>
  <c r="AZ253" i="2"/>
  <c r="BA253" i="2" s="1"/>
  <c r="BB253" i="2" s="1"/>
  <c r="BC253" i="2" s="1"/>
  <c r="BA252" i="2"/>
  <c r="BB252" i="2" s="1"/>
  <c r="BC252" i="2" s="1"/>
  <c r="AV253" i="2"/>
  <c r="AW253" i="2" s="1"/>
  <c r="AX253" i="2" s="1"/>
  <c r="AY253" i="2" s="1"/>
  <c r="AW252" i="2"/>
  <c r="AX252" i="2" s="1"/>
  <c r="AY252" i="2" s="1"/>
  <c r="AR253" i="2"/>
  <c r="AS253" i="2" s="1"/>
  <c r="AT253" i="2" s="1"/>
  <c r="AU253" i="2" s="1"/>
  <c r="AU256" i="2" s="1"/>
  <c r="AS252" i="2"/>
  <c r="AT252" i="2" s="1"/>
  <c r="AU252" i="2" s="1"/>
  <c r="AN253" i="2"/>
  <c r="AO253" i="2" s="1"/>
  <c r="AP253" i="2" s="1"/>
  <c r="AQ253" i="2" s="1"/>
  <c r="AO252" i="2"/>
  <c r="AP252" i="2" s="1"/>
  <c r="AQ252" i="2" s="1"/>
  <c r="V253" i="2"/>
  <c r="W253" i="2" s="1"/>
  <c r="W252" i="2"/>
  <c r="AG253" i="2"/>
  <c r="AH253" i="2" s="1"/>
  <c r="AH252" i="2"/>
  <c r="AC253" i="2"/>
  <c r="AD253" i="2" s="1"/>
  <c r="AD252" i="2"/>
  <c r="AI253" i="2"/>
  <c r="AJ253" i="2" s="1"/>
  <c r="AJ252" i="2"/>
  <c r="AF255" i="2"/>
  <c r="AF256" i="2"/>
  <c r="Q256" i="5" l="1"/>
  <c r="Q255" i="5"/>
  <c r="H255" i="5"/>
  <c r="H256" i="5"/>
  <c r="S255" i="5"/>
  <c r="S256" i="5"/>
  <c r="BJ256" i="2"/>
  <c r="BV256" i="2"/>
  <c r="AP256" i="2"/>
  <c r="AY256" i="2"/>
  <c r="BC256" i="2"/>
  <c r="AP255" i="2"/>
  <c r="AD255" i="2"/>
  <c r="AD256" i="2"/>
  <c r="AJ255" i="2"/>
  <c r="AJ256" i="2"/>
  <c r="AH255" i="2"/>
  <c r="AH256" i="2"/>
  <c r="W255" i="2"/>
  <c r="W256" i="2"/>
</calcChain>
</file>

<file path=xl/sharedStrings.xml><?xml version="1.0" encoding="utf-8"?>
<sst xmlns="http://schemas.openxmlformats.org/spreadsheetml/2006/main" count="209" uniqueCount="66">
  <si>
    <t>Date</t>
  </si>
  <si>
    <t>AAPL (Apple Inc) / $</t>
  </si>
  <si>
    <t>AAPL (Apple Inc) / Volume</t>
  </si>
  <si>
    <t>HON (Honeywell Inc)  Volume</t>
  </si>
  <si>
    <t>HON (Honeywell Inc)  /  $</t>
  </si>
  <si>
    <t>Period</t>
  </si>
  <si>
    <t>Exp / 𝛂 = 0.15</t>
  </si>
  <si>
    <t>Exp / 𝛂 = 0.35</t>
  </si>
  <si>
    <t>Exp / 𝛂 = 0.55</t>
  </si>
  <si>
    <t>Exp / 𝛂 = 0.75</t>
  </si>
  <si>
    <t>Exp ABS Error</t>
  </si>
  <si>
    <t>sum of apple prices</t>
  </si>
  <si>
    <t>sum of honeywell prices</t>
  </si>
  <si>
    <t>Trend / 𝜷 = 0.15</t>
  </si>
  <si>
    <t>Trend / 𝜷 = 0.25</t>
  </si>
  <si>
    <t>Trend / 𝜷 = 0.45</t>
  </si>
  <si>
    <t>Trend / 𝜷 = 0.85</t>
  </si>
  <si>
    <t>Adj Exp / 𝜷 = 0.15</t>
  </si>
  <si>
    <t>Adj Exp / 𝜷 = 0.25</t>
  </si>
  <si>
    <t>Adj Exp / 𝜷 = 0.45</t>
  </si>
  <si>
    <t>Adj Exp / 𝜷 = 0.85</t>
  </si>
  <si>
    <t>Adj Exp ABS Error</t>
  </si>
  <si>
    <t xml:space="preserve">For Apple Inc, </t>
  </si>
  <si>
    <t>α=0.55, the forecast price of time period 252 is 116.04 with MAPD 2.08%</t>
  </si>
  <si>
    <t>α=0.35, the forecast price of time period 252 is 114.51 with MAPD 2.48%</t>
  </si>
  <si>
    <t>α=0.15, the forecast price of time period 252 is 114.20 with MAPD 3.91%</t>
  </si>
  <si>
    <t>α=0.75, the  forecast price of time period 252 is 117.04 with MAPD 1.96%</t>
  </si>
  <si>
    <t xml:space="preserve">For Honeywell Inc, </t>
  </si>
  <si>
    <t>α=0.15, the forecast price of time period 252 is 173.74 with MAPD 2.84%</t>
  </si>
  <si>
    <t>α=0.35, the forecast price of time period 252 is 177.66 with MAPD 2.19%</t>
  </si>
  <si>
    <t>α=0.55, the forecast price of time period 252 is 180.50 with MAPD 1.90%</t>
  </si>
  <si>
    <t>α=0.75, the  forecast price of time period 252 is 182.08 with MAPD 1.77%</t>
  </si>
  <si>
    <t>β =0.15, the forecast price of time period 252 is 116.41 with MAPE 1.96%</t>
  </si>
  <si>
    <t>β =0.25, the forecast price of time period 252 is 116.94 with MAPE 1.94%</t>
  </si>
  <si>
    <t>β =0.45, the forecast price of time period 252 is 118.01 with MAPE 1.93%</t>
  </si>
  <si>
    <t>β =0.85, the  forecast price of time period 252 is 119.26 with MAPE 1.98%</t>
  </si>
  <si>
    <t>β =0.15, the forecast price of time period 252 is 181.90 with MAPE 1.96%</t>
  </si>
  <si>
    <t>β =0.25, the forecast price of time period 252 is 182.68 with MAPE 1.93%</t>
  </si>
  <si>
    <t>β =0.45, the forecast price of time period 252 is 183.57 with MAPE 1.88%</t>
  </si>
  <si>
    <t>β =0.85, the forecast price of time period 252 is 183.78 with MAPE 1.84%</t>
  </si>
  <si>
    <t>WMA</t>
  </si>
  <si>
    <t xml:space="preserve">Linear Trend </t>
  </si>
  <si>
    <t>Forecasted Values using Linear Trend</t>
  </si>
  <si>
    <t>Actual Values</t>
  </si>
  <si>
    <t>Forecast Values</t>
  </si>
  <si>
    <t>MAPE</t>
  </si>
  <si>
    <t>Linear Trend</t>
  </si>
  <si>
    <t>(i)</t>
  </si>
  <si>
    <t>Predicted Values</t>
  </si>
  <si>
    <t>Residual</t>
  </si>
  <si>
    <t>Residual (Sorted)</t>
  </si>
  <si>
    <t>Standardized Residual</t>
  </si>
  <si>
    <t>Ranks (i)</t>
  </si>
  <si>
    <t>(i-0.5)/n</t>
  </si>
  <si>
    <t>Standard Z Values</t>
  </si>
  <si>
    <t>Slope</t>
  </si>
  <si>
    <t>Intercept</t>
  </si>
  <si>
    <t>Correlation R</t>
  </si>
  <si>
    <t>Determination R^2</t>
  </si>
  <si>
    <t>Residual Mean</t>
  </si>
  <si>
    <t>Residual St.Dev</t>
  </si>
  <si>
    <t>Actual Value</t>
  </si>
  <si>
    <t>Chi-Square P-Value</t>
  </si>
  <si>
    <t>Apple Inc</t>
  </si>
  <si>
    <t>Honeywell International Inc</t>
  </si>
  <si>
    <t>Forecast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</si>
</sst>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3"/>
      <color rgb="FF232A31"/>
      <name val="Helvetica Neue"/>
      <family val="2"/>
    </font>
    <font>
      <sz val="12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2" fontId="0" fillId="36" borderId="0" xfId="0" applyNumberFormat="1" applyFill="1"/>
    <xf numFmtId="14" fontId="0" fillId="37" borderId="0" xfId="0" applyNumberFormat="1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0" xfId="0" applyFill="1"/>
    <xf numFmtId="2" fontId="0" fillId="37" borderId="0" xfId="0" applyNumberFormat="1" applyFill="1"/>
    <xf numFmtId="14" fontId="0" fillId="38" borderId="0" xfId="0" applyNumberFormat="1" applyFill="1" applyAlignment="1">
      <alignment horizontal="center"/>
    </xf>
    <xf numFmtId="0" fontId="0" fillId="38" borderId="0" xfId="0" applyFill="1" applyAlignment="1">
      <alignment horizontal="center"/>
    </xf>
    <xf numFmtId="0" fontId="0" fillId="38" borderId="0" xfId="0" applyFill="1"/>
    <xf numFmtId="2" fontId="0" fillId="38" borderId="0" xfId="0" applyNumberFormat="1" applyFill="1"/>
    <xf numFmtId="10" fontId="0" fillId="38" borderId="0" xfId="42" applyNumberFormat="1" applyFont="1" applyFill="1"/>
    <xf numFmtId="9" fontId="0" fillId="0" borderId="0" xfId="42" applyFont="1"/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21" fillId="0" borderId="0" xfId="0" applyFont="1" applyAlignment="1">
      <alignment horizontal="center"/>
    </xf>
    <xf numFmtId="10" fontId="16" fillId="0" borderId="11" xfId="42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6" fillId="39" borderId="0" xfId="0" applyFont="1" applyFill="1" applyAlignment="1">
      <alignment horizontal="center"/>
    </xf>
    <xf numFmtId="2" fontId="22" fillId="0" borderId="11" xfId="0" applyNumberFormat="1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1" fillId="0" borderId="13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AAPL (Apple Inc) / $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'6050_Module3Project_Data'!$B$2:$B$258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'6050_Module3Project_Data'!$C$2:$C$253</c:f>
              <c:numCache>
                <c:formatCode>0.00</c:formatCode>
                <c:ptCount val="252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F-8C43-B55C-23E66D7C0959}"/>
            </c:ext>
          </c:extLst>
        </c:ser>
        <c:ser>
          <c:idx val="1"/>
          <c:order val="1"/>
          <c:tx>
            <c:v>HON (Honeywell Inc)  /  $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'6050_Module3Project_Data'!$B$2:$B$258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'6050_Module3Project_Data'!$E$2:$E$253</c:f>
              <c:numCache>
                <c:formatCode>0.00</c:formatCode>
                <c:ptCount val="252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F-8C43-B55C-23E66D7C0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195647"/>
        <c:axId val="658357071"/>
      </c:lineChart>
      <c:catAx>
        <c:axId val="179219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57071"/>
        <c:crosses val="autoZero"/>
        <c:auto val="1"/>
        <c:lblAlgn val="ctr"/>
        <c:lblOffset val="100"/>
        <c:noMultiLvlLbl val="0"/>
      </c:catAx>
      <c:valAx>
        <c:axId val="6583570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9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 VS Predicted</a:t>
            </a:r>
            <a:r>
              <a:rPr lang="en-GB" baseline="0"/>
              <a:t> Y (HON)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'[1]Part 3'!$E$1</c:f>
              <c:strCache>
                <c:ptCount val="1"/>
                <c:pt idx="0">
                  <c:v>HON (Honeywell Inc)  /  $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'[1]Part 3'!$X$2:$X$258</c:f>
              <c:numCache>
                <c:formatCode>General</c:formatCode>
                <c:ptCount val="257"/>
                <c:pt idx="0">
                  <c:v>159.89935218441767</c:v>
                </c:pt>
                <c:pt idx="1">
                  <c:v>159.88834788321401</c:v>
                </c:pt>
                <c:pt idx="2">
                  <c:v>159.87734358201035</c:v>
                </c:pt>
                <c:pt idx="3">
                  <c:v>159.8663392808067</c:v>
                </c:pt>
                <c:pt idx="4">
                  <c:v>159.85533497960307</c:v>
                </c:pt>
                <c:pt idx="5">
                  <c:v>159.84433067839942</c:v>
                </c:pt>
                <c:pt idx="6">
                  <c:v>159.83332637719576</c:v>
                </c:pt>
                <c:pt idx="7">
                  <c:v>159.8223220759921</c:v>
                </c:pt>
                <c:pt idx="8">
                  <c:v>159.81131777478845</c:v>
                </c:pt>
                <c:pt idx="9">
                  <c:v>159.80031347358479</c:v>
                </c:pt>
                <c:pt idx="10">
                  <c:v>159.78930917238114</c:v>
                </c:pt>
                <c:pt idx="11">
                  <c:v>159.77830487117748</c:v>
                </c:pt>
                <c:pt idx="12">
                  <c:v>159.76730056997383</c:v>
                </c:pt>
                <c:pt idx="13">
                  <c:v>159.7562962687702</c:v>
                </c:pt>
                <c:pt idx="14">
                  <c:v>159.74529196756654</c:v>
                </c:pt>
                <c:pt idx="15">
                  <c:v>159.73428766636289</c:v>
                </c:pt>
                <c:pt idx="16">
                  <c:v>159.72328336515923</c:v>
                </c:pt>
                <c:pt idx="17">
                  <c:v>159.71227906395558</c:v>
                </c:pt>
                <c:pt idx="18">
                  <c:v>159.70127476275192</c:v>
                </c:pt>
                <c:pt idx="19">
                  <c:v>159.69027046154827</c:v>
                </c:pt>
                <c:pt idx="20">
                  <c:v>159.67926616034461</c:v>
                </c:pt>
                <c:pt idx="21">
                  <c:v>159.66826185914096</c:v>
                </c:pt>
                <c:pt idx="22">
                  <c:v>159.65725755793733</c:v>
                </c:pt>
                <c:pt idx="23">
                  <c:v>159.64625325673367</c:v>
                </c:pt>
                <c:pt idx="24">
                  <c:v>159.63524895553002</c:v>
                </c:pt>
                <c:pt idx="25">
                  <c:v>159.62424465432636</c:v>
                </c:pt>
                <c:pt idx="26">
                  <c:v>159.61324035312271</c:v>
                </c:pt>
                <c:pt idx="27">
                  <c:v>159.60223605191905</c:v>
                </c:pt>
                <c:pt idx="28">
                  <c:v>159.59123175071539</c:v>
                </c:pt>
                <c:pt idx="29">
                  <c:v>159.58022744951174</c:v>
                </c:pt>
                <c:pt idx="30">
                  <c:v>159.56922314830808</c:v>
                </c:pt>
                <c:pt idx="31">
                  <c:v>159.55821884710446</c:v>
                </c:pt>
                <c:pt idx="32">
                  <c:v>159.5472145459008</c:v>
                </c:pt>
                <c:pt idx="33">
                  <c:v>159.53621024469714</c:v>
                </c:pt>
                <c:pt idx="34">
                  <c:v>159.52520594349349</c:v>
                </c:pt>
                <c:pt idx="35">
                  <c:v>159.51420164228983</c:v>
                </c:pt>
                <c:pt idx="36">
                  <c:v>159.50319734108618</c:v>
                </c:pt>
                <c:pt idx="37">
                  <c:v>159.49219303988252</c:v>
                </c:pt>
                <c:pt idx="38">
                  <c:v>159.48118873867887</c:v>
                </c:pt>
                <c:pt idx="39">
                  <c:v>159.47018443747521</c:v>
                </c:pt>
                <c:pt idx="40">
                  <c:v>159.45918013627158</c:v>
                </c:pt>
                <c:pt idx="41">
                  <c:v>159.44817583506793</c:v>
                </c:pt>
                <c:pt idx="42">
                  <c:v>159.43717153386427</c:v>
                </c:pt>
                <c:pt idx="43">
                  <c:v>159.42616723266062</c:v>
                </c:pt>
                <c:pt idx="44">
                  <c:v>159.41516293145696</c:v>
                </c:pt>
                <c:pt idx="45">
                  <c:v>159.40415863025331</c:v>
                </c:pt>
                <c:pt idx="46">
                  <c:v>159.39315432904965</c:v>
                </c:pt>
                <c:pt idx="47">
                  <c:v>159.382150027846</c:v>
                </c:pt>
                <c:pt idx="48">
                  <c:v>159.37114572664234</c:v>
                </c:pt>
                <c:pt idx="49">
                  <c:v>159.36014142543871</c:v>
                </c:pt>
                <c:pt idx="50">
                  <c:v>159.34913712423506</c:v>
                </c:pt>
                <c:pt idx="51">
                  <c:v>159.3381328230314</c:v>
                </c:pt>
                <c:pt idx="52">
                  <c:v>159.32712852182775</c:v>
                </c:pt>
                <c:pt idx="53">
                  <c:v>159.31612422062409</c:v>
                </c:pt>
                <c:pt idx="54">
                  <c:v>159.30511991942043</c:v>
                </c:pt>
                <c:pt idx="55">
                  <c:v>159.29411561821678</c:v>
                </c:pt>
                <c:pt idx="56">
                  <c:v>159.28311131701312</c:v>
                </c:pt>
                <c:pt idx="57">
                  <c:v>159.27210701580947</c:v>
                </c:pt>
                <c:pt idx="58">
                  <c:v>159.26110271460584</c:v>
                </c:pt>
                <c:pt idx="59">
                  <c:v>159.25009841340218</c:v>
                </c:pt>
                <c:pt idx="60">
                  <c:v>159.23909411219853</c:v>
                </c:pt>
                <c:pt idx="61">
                  <c:v>159.22808981099487</c:v>
                </c:pt>
                <c:pt idx="62">
                  <c:v>159.21708550979122</c:v>
                </c:pt>
                <c:pt idx="63">
                  <c:v>159.20608120858756</c:v>
                </c:pt>
                <c:pt idx="64">
                  <c:v>159.19507690738391</c:v>
                </c:pt>
                <c:pt idx="65">
                  <c:v>159.18407260618025</c:v>
                </c:pt>
                <c:pt idx="66">
                  <c:v>159.1730683049766</c:v>
                </c:pt>
                <c:pt idx="67">
                  <c:v>159.16206400377297</c:v>
                </c:pt>
                <c:pt idx="68">
                  <c:v>159.15105970256931</c:v>
                </c:pt>
                <c:pt idx="69">
                  <c:v>159.14005540136566</c:v>
                </c:pt>
                <c:pt idx="70">
                  <c:v>159.129051100162</c:v>
                </c:pt>
                <c:pt idx="71">
                  <c:v>159.11804679895835</c:v>
                </c:pt>
                <c:pt idx="72">
                  <c:v>159.10704249775469</c:v>
                </c:pt>
                <c:pt idx="73">
                  <c:v>159.09603819655104</c:v>
                </c:pt>
                <c:pt idx="74">
                  <c:v>159.08503389534738</c:v>
                </c:pt>
                <c:pt idx="75">
                  <c:v>159.07402959414372</c:v>
                </c:pt>
                <c:pt idx="76">
                  <c:v>159.0630252929401</c:v>
                </c:pt>
                <c:pt idx="77">
                  <c:v>159.05202099173644</c:v>
                </c:pt>
                <c:pt idx="78">
                  <c:v>159.04101669053279</c:v>
                </c:pt>
                <c:pt idx="79">
                  <c:v>159.03001238932913</c:v>
                </c:pt>
                <c:pt idx="80">
                  <c:v>159.01900808812547</c:v>
                </c:pt>
                <c:pt idx="81">
                  <c:v>159.00800378692182</c:v>
                </c:pt>
                <c:pt idx="82">
                  <c:v>158.99699948571816</c:v>
                </c:pt>
                <c:pt idx="83">
                  <c:v>158.98599518451451</c:v>
                </c:pt>
                <c:pt idx="84">
                  <c:v>158.97499088331085</c:v>
                </c:pt>
                <c:pt idx="85">
                  <c:v>158.96398658210722</c:v>
                </c:pt>
                <c:pt idx="86">
                  <c:v>158.95298228090357</c:v>
                </c:pt>
                <c:pt idx="87">
                  <c:v>158.94197797969991</c:v>
                </c:pt>
                <c:pt idx="88">
                  <c:v>158.93097367849626</c:v>
                </c:pt>
                <c:pt idx="89">
                  <c:v>158.9199693772926</c:v>
                </c:pt>
                <c:pt idx="90">
                  <c:v>158.90896507608895</c:v>
                </c:pt>
                <c:pt idx="91">
                  <c:v>158.89796077488529</c:v>
                </c:pt>
                <c:pt idx="92">
                  <c:v>158.88695647368164</c:v>
                </c:pt>
                <c:pt idx="93">
                  <c:v>158.87595217247801</c:v>
                </c:pt>
                <c:pt idx="94">
                  <c:v>158.86494787127435</c:v>
                </c:pt>
                <c:pt idx="95">
                  <c:v>158.8539435700707</c:v>
                </c:pt>
                <c:pt idx="96">
                  <c:v>158.84293926886704</c:v>
                </c:pt>
                <c:pt idx="97">
                  <c:v>158.83193496766339</c:v>
                </c:pt>
                <c:pt idx="98">
                  <c:v>158.82093066645973</c:v>
                </c:pt>
                <c:pt idx="99">
                  <c:v>158.80992636525608</c:v>
                </c:pt>
                <c:pt idx="100">
                  <c:v>158.79892206405242</c:v>
                </c:pt>
                <c:pt idx="101">
                  <c:v>158.78791776284876</c:v>
                </c:pt>
                <c:pt idx="102">
                  <c:v>158.77691346164514</c:v>
                </c:pt>
                <c:pt idx="103">
                  <c:v>158.76590916044148</c:v>
                </c:pt>
                <c:pt idx="104">
                  <c:v>158.75490485923783</c:v>
                </c:pt>
                <c:pt idx="105">
                  <c:v>158.74390055803417</c:v>
                </c:pt>
                <c:pt idx="106">
                  <c:v>158.73289625683051</c:v>
                </c:pt>
                <c:pt idx="107">
                  <c:v>158.72189195562686</c:v>
                </c:pt>
                <c:pt idx="108">
                  <c:v>158.7108876544232</c:v>
                </c:pt>
                <c:pt idx="109">
                  <c:v>158.69988335321955</c:v>
                </c:pt>
                <c:pt idx="110">
                  <c:v>158.68887905201589</c:v>
                </c:pt>
                <c:pt idx="111">
                  <c:v>158.67787475081226</c:v>
                </c:pt>
                <c:pt idx="112">
                  <c:v>158.66687044960861</c:v>
                </c:pt>
                <c:pt idx="113">
                  <c:v>158.65586614840495</c:v>
                </c:pt>
                <c:pt idx="114">
                  <c:v>158.6448618472013</c:v>
                </c:pt>
                <c:pt idx="115">
                  <c:v>158.63385754599764</c:v>
                </c:pt>
                <c:pt idx="116">
                  <c:v>158.62285324479399</c:v>
                </c:pt>
                <c:pt idx="117">
                  <c:v>158.61184894359033</c:v>
                </c:pt>
                <c:pt idx="118">
                  <c:v>158.60084464238668</c:v>
                </c:pt>
                <c:pt idx="119">
                  <c:v>158.58984034118302</c:v>
                </c:pt>
                <c:pt idx="120">
                  <c:v>158.57883603997939</c:v>
                </c:pt>
                <c:pt idx="121">
                  <c:v>158.56783173877574</c:v>
                </c:pt>
                <c:pt idx="122">
                  <c:v>158.55682743757208</c:v>
                </c:pt>
                <c:pt idx="123">
                  <c:v>158.54582313636843</c:v>
                </c:pt>
                <c:pt idx="124">
                  <c:v>158.53481883516477</c:v>
                </c:pt>
                <c:pt idx="125">
                  <c:v>158.52381453396112</c:v>
                </c:pt>
                <c:pt idx="126">
                  <c:v>158.51281023275746</c:v>
                </c:pt>
                <c:pt idx="127">
                  <c:v>158.5018059315538</c:v>
                </c:pt>
                <c:pt idx="128">
                  <c:v>158.49080163035015</c:v>
                </c:pt>
                <c:pt idx="129">
                  <c:v>158.47979732914652</c:v>
                </c:pt>
                <c:pt idx="130">
                  <c:v>158.46879302794287</c:v>
                </c:pt>
                <c:pt idx="131">
                  <c:v>158.45778872673921</c:v>
                </c:pt>
                <c:pt idx="132">
                  <c:v>158.44678442553555</c:v>
                </c:pt>
                <c:pt idx="133">
                  <c:v>158.4357801243319</c:v>
                </c:pt>
                <c:pt idx="134">
                  <c:v>158.42477582312824</c:v>
                </c:pt>
                <c:pt idx="135">
                  <c:v>158.41377152192459</c:v>
                </c:pt>
                <c:pt idx="136">
                  <c:v>158.40276722072093</c:v>
                </c:pt>
                <c:pt idx="137">
                  <c:v>158.39176291951728</c:v>
                </c:pt>
                <c:pt idx="138">
                  <c:v>158.38075861831365</c:v>
                </c:pt>
                <c:pt idx="139">
                  <c:v>158.36975431710999</c:v>
                </c:pt>
                <c:pt idx="140">
                  <c:v>158.35875001590634</c:v>
                </c:pt>
                <c:pt idx="141">
                  <c:v>158.34774571470268</c:v>
                </c:pt>
                <c:pt idx="142">
                  <c:v>158.33674141349903</c:v>
                </c:pt>
                <c:pt idx="143">
                  <c:v>158.32573711229537</c:v>
                </c:pt>
                <c:pt idx="144">
                  <c:v>158.31473281109172</c:v>
                </c:pt>
                <c:pt idx="145">
                  <c:v>158.30372850988806</c:v>
                </c:pt>
                <c:pt idx="146">
                  <c:v>158.2927242086844</c:v>
                </c:pt>
                <c:pt idx="147">
                  <c:v>158.28171990748078</c:v>
                </c:pt>
                <c:pt idx="148">
                  <c:v>158.27071560627712</c:v>
                </c:pt>
                <c:pt idx="149">
                  <c:v>158.25971130507347</c:v>
                </c:pt>
                <c:pt idx="150">
                  <c:v>158.24870700386981</c:v>
                </c:pt>
                <c:pt idx="151">
                  <c:v>158.23770270266616</c:v>
                </c:pt>
                <c:pt idx="152">
                  <c:v>158.2266984014625</c:v>
                </c:pt>
                <c:pt idx="153">
                  <c:v>158.21569410025884</c:v>
                </c:pt>
                <c:pt idx="154">
                  <c:v>158.20468979905519</c:v>
                </c:pt>
                <c:pt idx="155">
                  <c:v>158.19368549785153</c:v>
                </c:pt>
                <c:pt idx="156">
                  <c:v>158.18268119664791</c:v>
                </c:pt>
                <c:pt idx="157">
                  <c:v>158.17167689544425</c:v>
                </c:pt>
                <c:pt idx="158">
                  <c:v>158.16067259424059</c:v>
                </c:pt>
                <c:pt idx="159">
                  <c:v>158.14966829303694</c:v>
                </c:pt>
                <c:pt idx="160">
                  <c:v>158.13866399183328</c:v>
                </c:pt>
                <c:pt idx="161">
                  <c:v>158.12765969062963</c:v>
                </c:pt>
                <c:pt idx="162">
                  <c:v>158.11665538942597</c:v>
                </c:pt>
                <c:pt idx="163">
                  <c:v>158.10565108822232</c:v>
                </c:pt>
                <c:pt idx="164">
                  <c:v>158.09464678701866</c:v>
                </c:pt>
                <c:pt idx="165">
                  <c:v>158.08364248581503</c:v>
                </c:pt>
                <c:pt idx="166">
                  <c:v>158.07263818461138</c:v>
                </c:pt>
                <c:pt idx="167">
                  <c:v>158.06163388340772</c:v>
                </c:pt>
                <c:pt idx="168">
                  <c:v>158.05062958220407</c:v>
                </c:pt>
                <c:pt idx="169">
                  <c:v>158.03962528100041</c:v>
                </c:pt>
                <c:pt idx="170">
                  <c:v>158.02862097979676</c:v>
                </c:pt>
                <c:pt idx="171">
                  <c:v>158.0176166785931</c:v>
                </c:pt>
                <c:pt idx="172">
                  <c:v>158.00661237738944</c:v>
                </c:pt>
                <c:pt idx="173">
                  <c:v>157.99560807618579</c:v>
                </c:pt>
                <c:pt idx="174">
                  <c:v>157.98460377498216</c:v>
                </c:pt>
                <c:pt idx="175">
                  <c:v>157.97359947377851</c:v>
                </c:pt>
                <c:pt idx="176">
                  <c:v>157.96259517257485</c:v>
                </c:pt>
                <c:pt idx="177">
                  <c:v>157.9515908713712</c:v>
                </c:pt>
                <c:pt idx="178">
                  <c:v>157.94058657016754</c:v>
                </c:pt>
                <c:pt idx="179">
                  <c:v>157.92958226896388</c:v>
                </c:pt>
                <c:pt idx="180">
                  <c:v>157.91857796776023</c:v>
                </c:pt>
                <c:pt idx="181">
                  <c:v>157.90757366655657</c:v>
                </c:pt>
                <c:pt idx="182">
                  <c:v>157.89656936535292</c:v>
                </c:pt>
                <c:pt idx="183">
                  <c:v>157.88556506414929</c:v>
                </c:pt>
                <c:pt idx="184">
                  <c:v>157.87456076294563</c:v>
                </c:pt>
                <c:pt idx="185">
                  <c:v>157.86355646174198</c:v>
                </c:pt>
                <c:pt idx="186">
                  <c:v>157.85255216053832</c:v>
                </c:pt>
                <c:pt idx="187">
                  <c:v>157.84154785933467</c:v>
                </c:pt>
                <c:pt idx="188">
                  <c:v>157.83054355813101</c:v>
                </c:pt>
                <c:pt idx="189">
                  <c:v>157.81953925692736</c:v>
                </c:pt>
                <c:pt idx="190">
                  <c:v>157.8085349557237</c:v>
                </c:pt>
                <c:pt idx="191">
                  <c:v>157.79753065452005</c:v>
                </c:pt>
                <c:pt idx="192">
                  <c:v>157.78652635331642</c:v>
                </c:pt>
                <c:pt idx="193">
                  <c:v>157.77552205211276</c:v>
                </c:pt>
                <c:pt idx="194">
                  <c:v>157.76451775090911</c:v>
                </c:pt>
                <c:pt idx="195">
                  <c:v>157.75351344970545</c:v>
                </c:pt>
                <c:pt idx="196">
                  <c:v>157.7425091485018</c:v>
                </c:pt>
                <c:pt idx="197">
                  <c:v>157.73150484729814</c:v>
                </c:pt>
                <c:pt idx="198">
                  <c:v>157.72050054609448</c:v>
                </c:pt>
                <c:pt idx="199">
                  <c:v>157.70949624489083</c:v>
                </c:pt>
                <c:pt idx="200">
                  <c:v>157.69849194368717</c:v>
                </c:pt>
                <c:pt idx="201">
                  <c:v>157.68748764248355</c:v>
                </c:pt>
                <c:pt idx="202">
                  <c:v>157.67648334127989</c:v>
                </c:pt>
                <c:pt idx="203">
                  <c:v>157.66547904007624</c:v>
                </c:pt>
                <c:pt idx="204">
                  <c:v>157.65447473887258</c:v>
                </c:pt>
                <c:pt idx="205">
                  <c:v>157.64347043766892</c:v>
                </c:pt>
                <c:pt idx="206">
                  <c:v>157.63246613646527</c:v>
                </c:pt>
                <c:pt idx="207">
                  <c:v>157.62146183526161</c:v>
                </c:pt>
                <c:pt idx="208">
                  <c:v>157.61045753405796</c:v>
                </c:pt>
                <c:pt idx="209">
                  <c:v>157.5994532328543</c:v>
                </c:pt>
                <c:pt idx="210">
                  <c:v>157.58844893165067</c:v>
                </c:pt>
                <c:pt idx="211">
                  <c:v>157.57744463044702</c:v>
                </c:pt>
                <c:pt idx="212">
                  <c:v>157.56644032924336</c:v>
                </c:pt>
                <c:pt idx="213">
                  <c:v>157.55543602803971</c:v>
                </c:pt>
                <c:pt idx="214">
                  <c:v>157.54443172683605</c:v>
                </c:pt>
                <c:pt idx="215">
                  <c:v>157.5334274256324</c:v>
                </c:pt>
                <c:pt idx="216">
                  <c:v>157.52242312442874</c:v>
                </c:pt>
                <c:pt idx="217">
                  <c:v>157.51141882322509</c:v>
                </c:pt>
                <c:pt idx="218">
                  <c:v>157.50041452202143</c:v>
                </c:pt>
                <c:pt idx="219">
                  <c:v>157.4894102208178</c:v>
                </c:pt>
                <c:pt idx="220">
                  <c:v>157.47840591961415</c:v>
                </c:pt>
                <c:pt idx="221">
                  <c:v>157.46740161841049</c:v>
                </c:pt>
                <c:pt idx="222">
                  <c:v>157.45639731720684</c:v>
                </c:pt>
                <c:pt idx="223">
                  <c:v>157.44539301600318</c:v>
                </c:pt>
                <c:pt idx="224">
                  <c:v>157.43438871479952</c:v>
                </c:pt>
                <c:pt idx="225">
                  <c:v>157.42338441359587</c:v>
                </c:pt>
                <c:pt idx="226">
                  <c:v>157.41238011239221</c:v>
                </c:pt>
                <c:pt idx="227">
                  <c:v>157.40137581118856</c:v>
                </c:pt>
                <c:pt idx="228">
                  <c:v>157.39037150998493</c:v>
                </c:pt>
                <c:pt idx="229">
                  <c:v>157.37936720878128</c:v>
                </c:pt>
                <c:pt idx="230">
                  <c:v>157.36836290757762</c:v>
                </c:pt>
                <c:pt idx="231">
                  <c:v>157.35735860637396</c:v>
                </c:pt>
                <c:pt idx="232">
                  <c:v>157.34635430517031</c:v>
                </c:pt>
                <c:pt idx="233">
                  <c:v>157.33535000396665</c:v>
                </c:pt>
                <c:pt idx="234">
                  <c:v>157.324345702763</c:v>
                </c:pt>
                <c:pt idx="235">
                  <c:v>157.31334140155934</c:v>
                </c:pt>
                <c:pt idx="236">
                  <c:v>157.30233710035569</c:v>
                </c:pt>
                <c:pt idx="237">
                  <c:v>157.29133279915206</c:v>
                </c:pt>
                <c:pt idx="238">
                  <c:v>157.2803284979484</c:v>
                </c:pt>
                <c:pt idx="239">
                  <c:v>157.26932419674475</c:v>
                </c:pt>
                <c:pt idx="240">
                  <c:v>157.25831989554109</c:v>
                </c:pt>
                <c:pt idx="241">
                  <c:v>157.24731559433744</c:v>
                </c:pt>
                <c:pt idx="242">
                  <c:v>157.23631129313378</c:v>
                </c:pt>
                <c:pt idx="243">
                  <c:v>157.22530699193013</c:v>
                </c:pt>
                <c:pt idx="244">
                  <c:v>157.21430269072647</c:v>
                </c:pt>
                <c:pt idx="245">
                  <c:v>157.20329838952281</c:v>
                </c:pt>
                <c:pt idx="246">
                  <c:v>157.19229408831919</c:v>
                </c:pt>
                <c:pt idx="247">
                  <c:v>157.18128978711553</c:v>
                </c:pt>
                <c:pt idx="248">
                  <c:v>157.17028548591188</c:v>
                </c:pt>
                <c:pt idx="249">
                  <c:v>157.15928118470822</c:v>
                </c:pt>
                <c:pt idx="250">
                  <c:v>157.14827688350456</c:v>
                </c:pt>
                <c:pt idx="251">
                  <c:v>157.13727258230091</c:v>
                </c:pt>
                <c:pt idx="252">
                  <c:v>157.12626828109725</c:v>
                </c:pt>
                <c:pt idx="253">
                  <c:v>157.1152639798936</c:v>
                </c:pt>
                <c:pt idx="254">
                  <c:v>157.10425967868997</c:v>
                </c:pt>
                <c:pt idx="255">
                  <c:v>157.09325537748632</c:v>
                </c:pt>
                <c:pt idx="256">
                  <c:v>157.08225107628266</c:v>
                </c:pt>
              </c:numCache>
            </c:numRef>
          </c:xVal>
          <c:yVal>
            <c:numRef>
              <c:f>'[1]Part 3'!$Y$2:$Y$258</c:f>
              <c:numCache>
                <c:formatCode>General</c:formatCode>
                <c:ptCount val="257"/>
                <c:pt idx="0">
                  <c:v>17.130020815582327</c:v>
                </c:pt>
                <c:pt idx="1">
                  <c:v>16.769794116785988</c:v>
                </c:pt>
                <c:pt idx="2">
                  <c:v>17.933569417989645</c:v>
                </c:pt>
                <c:pt idx="3">
                  <c:v>17.885979719193301</c:v>
                </c:pt>
                <c:pt idx="4">
                  <c:v>16.522473020396916</c:v>
                </c:pt>
                <c:pt idx="5">
                  <c:v>18.595229321600584</c:v>
                </c:pt>
                <c:pt idx="6">
                  <c:v>16.691743622804239</c:v>
                </c:pt>
                <c:pt idx="7">
                  <c:v>17.01692692400789</c:v>
                </c:pt>
                <c:pt idx="8">
                  <c:v>14.180763225211564</c:v>
                </c:pt>
                <c:pt idx="9">
                  <c:v>13.514322526415214</c:v>
                </c:pt>
                <c:pt idx="10">
                  <c:v>13.780591827618849</c:v>
                </c:pt>
                <c:pt idx="11">
                  <c:v>13.51669312882251</c:v>
                </c:pt>
                <c:pt idx="12">
                  <c:v>15.501086430026163</c:v>
                </c:pt>
                <c:pt idx="13">
                  <c:v>16.395696731229805</c:v>
                </c:pt>
                <c:pt idx="14">
                  <c:v>15.552560032433462</c:v>
                </c:pt>
                <c:pt idx="15">
                  <c:v>11.410625333637114</c:v>
                </c:pt>
                <c:pt idx="16">
                  <c:v>9.6838516348407779</c:v>
                </c:pt>
                <c:pt idx="17">
                  <c:v>10.342835936044423</c:v>
                </c:pt>
                <c:pt idx="18">
                  <c:v>11.139255237248079</c:v>
                </c:pt>
                <c:pt idx="19">
                  <c:v>12.573874538451747</c:v>
                </c:pt>
                <c:pt idx="20">
                  <c:v>11.6325318396554</c:v>
                </c:pt>
                <c:pt idx="21">
                  <c:v>11.201718140859043</c:v>
                </c:pt>
                <c:pt idx="22">
                  <c:v>13.146834442062669</c:v>
                </c:pt>
                <c:pt idx="23">
                  <c:v>14.512727743266339</c:v>
                </c:pt>
                <c:pt idx="24">
                  <c:v>14.121190044469984</c:v>
                </c:pt>
                <c:pt idx="25">
                  <c:v>13.562751345673632</c:v>
                </c:pt>
                <c:pt idx="26">
                  <c:v>13.868296646877297</c:v>
                </c:pt>
                <c:pt idx="27">
                  <c:v>11.856824948080941</c:v>
                </c:pt>
                <c:pt idx="28">
                  <c:v>13.693955249284613</c:v>
                </c:pt>
                <c:pt idx="29">
                  <c:v>13.616595550488256</c:v>
                </c:pt>
                <c:pt idx="30">
                  <c:v>13.647237851691926</c:v>
                </c:pt>
                <c:pt idx="31">
                  <c:v>13.540429152895541</c:v>
                </c:pt>
                <c:pt idx="32">
                  <c:v>14.111049454099202</c:v>
                </c:pt>
                <c:pt idx="33">
                  <c:v>13.729353755302867</c:v>
                </c:pt>
                <c:pt idx="34">
                  <c:v>13.6814130565065</c:v>
                </c:pt>
                <c:pt idx="35">
                  <c:v>14.261860357710162</c:v>
                </c:pt>
                <c:pt idx="36">
                  <c:v>17.99384265891382</c:v>
                </c:pt>
                <c:pt idx="37">
                  <c:v>16.11000996011748</c:v>
                </c:pt>
                <c:pt idx="38">
                  <c:v>14.795605261321128</c:v>
                </c:pt>
                <c:pt idx="39">
                  <c:v>14.904784562524782</c:v>
                </c:pt>
                <c:pt idx="40">
                  <c:v>15.063051863728418</c:v>
                </c:pt>
                <c:pt idx="41">
                  <c:v>16.360204164932071</c:v>
                </c:pt>
                <c:pt idx="42">
                  <c:v>15.98828946613574</c:v>
                </c:pt>
                <c:pt idx="43">
                  <c:v>18.542124767339374</c:v>
                </c:pt>
                <c:pt idx="44">
                  <c:v>17.748060068543026</c:v>
                </c:pt>
                <c:pt idx="45">
                  <c:v>18.033967369746705</c:v>
                </c:pt>
                <c:pt idx="46">
                  <c:v>19.547107670950339</c:v>
                </c:pt>
                <c:pt idx="47">
                  <c:v>20.51044297215401</c:v>
                </c:pt>
                <c:pt idx="48">
                  <c:v>18.263345273357658</c:v>
                </c:pt>
                <c:pt idx="49">
                  <c:v>17.410381574561285</c:v>
                </c:pt>
                <c:pt idx="50">
                  <c:v>16.959959875764952</c:v>
                </c:pt>
                <c:pt idx="51">
                  <c:v>14.565584176968599</c:v>
                </c:pt>
                <c:pt idx="52">
                  <c:v>11.051960478172248</c:v>
                </c:pt>
                <c:pt idx="53">
                  <c:v>12.948020779375923</c:v>
                </c:pt>
                <c:pt idx="54">
                  <c:v>13.165186080579559</c:v>
                </c:pt>
                <c:pt idx="55">
                  <c:v>15.797544381783212</c:v>
                </c:pt>
                <c:pt idx="56">
                  <c:v>10.781814682986891</c:v>
                </c:pt>
                <c:pt idx="57">
                  <c:v>8.9274469841905386</c:v>
                </c:pt>
                <c:pt idx="58">
                  <c:v>12.757589285394147</c:v>
                </c:pt>
                <c:pt idx="59">
                  <c:v>14.427788586597813</c:v>
                </c:pt>
                <c:pt idx="60">
                  <c:v>13.898829887801469</c:v>
                </c:pt>
                <c:pt idx="61">
                  <c:v>12.859297189005133</c:v>
                </c:pt>
                <c:pt idx="62">
                  <c:v>14.509904490208783</c:v>
                </c:pt>
                <c:pt idx="63">
                  <c:v>16.680835791412449</c:v>
                </c:pt>
                <c:pt idx="64">
                  <c:v>18.684852092616097</c:v>
                </c:pt>
                <c:pt idx="65">
                  <c:v>17.655176393819744</c:v>
                </c:pt>
                <c:pt idx="66">
                  <c:v>18.343624695023408</c:v>
                </c:pt>
                <c:pt idx="67">
                  <c:v>16.989928996227036</c:v>
                </c:pt>
                <c:pt idx="68">
                  <c:v>18.414705297430686</c:v>
                </c:pt>
                <c:pt idx="69">
                  <c:v>18.268635598634347</c:v>
                </c:pt>
                <c:pt idx="70">
                  <c:v>17.474570899838</c:v>
                </c:pt>
                <c:pt idx="71">
                  <c:v>12.959544201041666</c:v>
                </c:pt>
                <c:pt idx="72">
                  <c:v>5.6366095022453067</c:v>
                </c:pt>
                <c:pt idx="73">
                  <c:v>5.0388798034489639</c:v>
                </c:pt>
                <c:pt idx="74">
                  <c:v>-1.5932738953473802</c:v>
                </c:pt>
                <c:pt idx="75">
                  <c:v>1.0039274058562739</c:v>
                </c:pt>
                <c:pt idx="76">
                  <c:v>3.0582517070598954</c:v>
                </c:pt>
                <c:pt idx="77">
                  <c:v>0.74955400826357277</c:v>
                </c:pt>
                <c:pt idx="78">
                  <c:v>9.9405963094672245</c:v>
                </c:pt>
                <c:pt idx="79">
                  <c:v>3.7624676106708819</c:v>
                </c:pt>
                <c:pt idx="80">
                  <c:v>2.8949629118745293</c:v>
                </c:pt>
                <c:pt idx="81">
                  <c:v>-8.119941786921828</c:v>
                </c:pt>
                <c:pt idx="82">
                  <c:v>0.60715651428182582</c:v>
                </c:pt>
                <c:pt idx="83">
                  <c:v>-7.5747711845145034</c:v>
                </c:pt>
                <c:pt idx="84">
                  <c:v>-25.864593883310846</c:v>
                </c:pt>
                <c:pt idx="85">
                  <c:v>-11.481412582107225</c:v>
                </c:pt>
                <c:pt idx="86">
                  <c:v>-25.428003280903567</c:v>
                </c:pt>
                <c:pt idx="87">
                  <c:v>-28.842230979699906</c:v>
                </c:pt>
                <c:pt idx="88">
                  <c:v>-40.863972678496253</c:v>
                </c:pt>
                <c:pt idx="89">
                  <c:v>-41.494584377292597</c:v>
                </c:pt>
                <c:pt idx="90">
                  <c:v>-47.860244076088946</c:v>
                </c:pt>
                <c:pt idx="91">
                  <c:v>-56.377788774885289</c:v>
                </c:pt>
                <c:pt idx="92">
                  <c:v>-40.918671473681641</c:v>
                </c:pt>
                <c:pt idx="93">
                  <c:v>-30.898474172478004</c:v>
                </c:pt>
                <c:pt idx="94">
                  <c:v>-23.237460871274351</c:v>
                </c:pt>
                <c:pt idx="95">
                  <c:v>-29.27734457007071</c:v>
                </c:pt>
                <c:pt idx="96">
                  <c:v>-28.792554268867036</c:v>
                </c:pt>
                <c:pt idx="97">
                  <c:v>-26.767862967663376</c:v>
                </c:pt>
                <c:pt idx="98">
                  <c:v>-30.784217666459739</c:v>
                </c:pt>
                <c:pt idx="99">
                  <c:v>-27.713216365256073</c:v>
                </c:pt>
                <c:pt idx="100">
                  <c:v>-32.993060064052415</c:v>
                </c:pt>
                <c:pt idx="101">
                  <c:v>-26.516555762848753</c:v>
                </c:pt>
                <c:pt idx="102">
                  <c:v>-25.281552461645134</c:v>
                </c:pt>
                <c:pt idx="103">
                  <c:v>-21.312265160441484</c:v>
                </c:pt>
                <c:pt idx="104">
                  <c:v>-17.175192859237825</c:v>
                </c:pt>
                <c:pt idx="105">
                  <c:v>-22.583362558034167</c:v>
                </c:pt>
                <c:pt idx="106">
                  <c:v>-19.956559256830502</c:v>
                </c:pt>
                <c:pt idx="107">
                  <c:v>-25.621366955626854</c:v>
                </c:pt>
                <c:pt idx="108">
                  <c:v>-28.087977654423213</c:v>
                </c:pt>
                <c:pt idx="109">
                  <c:v>-22.164238353219559</c:v>
                </c:pt>
                <c:pt idx="110">
                  <c:v>-24.73944705201589</c:v>
                </c:pt>
                <c:pt idx="111">
                  <c:v>-28.380709750812258</c:v>
                </c:pt>
                <c:pt idx="112">
                  <c:v>-27.352997449608608</c:v>
                </c:pt>
                <c:pt idx="113">
                  <c:v>-25.713285148404964</c:v>
                </c:pt>
                <c:pt idx="114">
                  <c:v>-24.873102847201295</c:v>
                </c:pt>
                <c:pt idx="115">
                  <c:v>-20.558341545997649</c:v>
                </c:pt>
                <c:pt idx="116">
                  <c:v>-17.704503244793983</c:v>
                </c:pt>
                <c:pt idx="117">
                  <c:v>-14.337342943590329</c:v>
                </c:pt>
                <c:pt idx="118">
                  <c:v>-18.531401642386669</c:v>
                </c:pt>
                <c:pt idx="119">
                  <c:v>-23.110409341183015</c:v>
                </c:pt>
                <c:pt idx="120">
                  <c:v>-25.122949039979403</c:v>
                </c:pt>
                <c:pt idx="121">
                  <c:v>-25.437689738775731</c:v>
                </c:pt>
                <c:pt idx="122">
                  <c:v>-27.233081437572082</c:v>
                </c:pt>
                <c:pt idx="123">
                  <c:v>-27.468858136368425</c:v>
                </c:pt>
                <c:pt idx="124">
                  <c:v>-23.39098983516476</c:v>
                </c:pt>
                <c:pt idx="125">
                  <c:v>-25.976054533961104</c:v>
                </c:pt>
                <c:pt idx="126">
                  <c:v>-32.568764232757459</c:v>
                </c:pt>
                <c:pt idx="127">
                  <c:v>-37.118153931553806</c:v>
                </c:pt>
                <c:pt idx="128">
                  <c:v>-32.155146630350146</c:v>
                </c:pt>
                <c:pt idx="129">
                  <c:v>-33.774917329146518</c:v>
                </c:pt>
                <c:pt idx="130">
                  <c:v>-23.193692027942859</c:v>
                </c:pt>
                <c:pt idx="131">
                  <c:v>-27.249689726739206</c:v>
                </c:pt>
                <c:pt idx="132">
                  <c:v>-23.181617425535563</c:v>
                </c:pt>
                <c:pt idx="133">
                  <c:v>-21.519947124331907</c:v>
                </c:pt>
                <c:pt idx="134">
                  <c:v>-20.027329823128241</c:v>
                </c:pt>
                <c:pt idx="135">
                  <c:v>-14.2887105219246</c:v>
                </c:pt>
                <c:pt idx="136">
                  <c:v>-10.64823522072092</c:v>
                </c:pt>
                <c:pt idx="137">
                  <c:v>-11.66143191951727</c:v>
                </c:pt>
                <c:pt idx="138">
                  <c:v>-13.350805618313643</c:v>
                </c:pt>
                <c:pt idx="139">
                  <c:v>-13.011661317109997</c:v>
                </c:pt>
                <c:pt idx="140">
                  <c:v>-10.84285001590635</c:v>
                </c:pt>
                <c:pt idx="141">
                  <c:v>-5.859952714702672</c:v>
                </c:pt>
                <c:pt idx="142">
                  <c:v>-3.3033554134990197</c:v>
                </c:pt>
                <c:pt idx="143">
                  <c:v>2.1369398877046422</c:v>
                </c:pt>
                <c:pt idx="144">
                  <c:v>3.6892341889082729</c:v>
                </c:pt>
                <c:pt idx="145">
                  <c:v>-1.0926535098880663</c:v>
                </c:pt>
                <c:pt idx="146">
                  <c:v>-5.0392762086844129</c:v>
                </c:pt>
                <c:pt idx="147">
                  <c:v>-15.648220907480777</c:v>
                </c:pt>
                <c:pt idx="148">
                  <c:v>-14.573236606277135</c:v>
                </c:pt>
                <c:pt idx="149">
                  <c:v>-12.454138305073457</c:v>
                </c:pt>
                <c:pt idx="150">
                  <c:v>-9.9770850038698029</c:v>
                </c:pt>
                <c:pt idx="151">
                  <c:v>-10.731751702666145</c:v>
                </c:pt>
                <c:pt idx="152">
                  <c:v>-10.830137401462508</c:v>
                </c:pt>
                <c:pt idx="153">
                  <c:v>-13.663051100258855</c:v>
                </c:pt>
                <c:pt idx="154">
                  <c:v>-14.0796287990552</c:v>
                </c:pt>
                <c:pt idx="155">
                  <c:v>-14.148168497851543</c:v>
                </c:pt>
                <c:pt idx="156">
                  <c:v>-20.610553196647913</c:v>
                </c:pt>
                <c:pt idx="157">
                  <c:v>-16.51266489544426</c:v>
                </c:pt>
                <c:pt idx="158">
                  <c:v>-20.727765594240594</c:v>
                </c:pt>
                <c:pt idx="159">
                  <c:v>-15.715037293036943</c:v>
                </c:pt>
                <c:pt idx="160">
                  <c:v>-14.361640991833269</c:v>
                </c:pt>
                <c:pt idx="161">
                  <c:v>-14.82793169062964</c:v>
                </c:pt>
                <c:pt idx="162">
                  <c:v>-13.912035389425967</c:v>
                </c:pt>
                <c:pt idx="163">
                  <c:v>-11.713409088222306</c:v>
                </c:pt>
                <c:pt idx="164">
                  <c:v>-13.939754787018671</c:v>
                </c:pt>
                <c:pt idx="165">
                  <c:v>-13.312234485815026</c:v>
                </c:pt>
                <c:pt idx="166">
                  <c:v>-17.497504184611387</c:v>
                </c:pt>
                <c:pt idx="167">
                  <c:v>-16.41257088340771</c:v>
                </c:pt>
                <c:pt idx="168">
                  <c:v>-15.367401582204053</c:v>
                </c:pt>
                <c:pt idx="169">
                  <c:v>-10.772322281000413</c:v>
                </c:pt>
                <c:pt idx="170">
                  <c:v>-6.9528609797967533</c:v>
                </c:pt>
                <c:pt idx="171">
                  <c:v>-5.7983176785930937</c:v>
                </c:pt>
                <c:pt idx="172">
                  <c:v>-3.878102377389439</c:v>
                </c:pt>
                <c:pt idx="173">
                  <c:v>-5.4680510761857875</c:v>
                </c:pt>
                <c:pt idx="174">
                  <c:v>-4.0947567749821587</c:v>
                </c:pt>
                <c:pt idx="175">
                  <c:v>-4.2329074737785106</c:v>
                </c:pt>
                <c:pt idx="176">
                  <c:v>-5.0969641725748431</c:v>
                </c:pt>
                <c:pt idx="177">
                  <c:v>-9.3617778713712028</c:v>
                </c:pt>
                <c:pt idx="178">
                  <c:v>-8.0282485701675341</c:v>
                </c:pt>
                <c:pt idx="179">
                  <c:v>-6.774278268963883</c:v>
                </c:pt>
                <c:pt idx="180">
                  <c:v>-4.2077169677602342</c:v>
                </c:pt>
                <c:pt idx="181">
                  <c:v>-9.586238666556568</c:v>
                </c:pt>
                <c:pt idx="182">
                  <c:v>-9.3664183653529278</c:v>
                </c:pt>
                <c:pt idx="183">
                  <c:v>-10.190680064149291</c:v>
                </c:pt>
                <c:pt idx="184">
                  <c:v>-11.372927762945636</c:v>
                </c:pt>
                <c:pt idx="185">
                  <c:v>-7.8915414617419799</c:v>
                </c:pt>
                <c:pt idx="186">
                  <c:v>-6.1304451605383292</c:v>
                </c:pt>
                <c:pt idx="187">
                  <c:v>-3.603662859334662</c:v>
                </c:pt>
                <c:pt idx="188">
                  <c:v>0.70304144186897588</c:v>
                </c:pt>
                <c:pt idx="189">
                  <c:v>1.5592757430726465</c:v>
                </c:pt>
                <c:pt idx="190">
                  <c:v>1.3614630442762916</c:v>
                </c:pt>
                <c:pt idx="191">
                  <c:v>1.1824653454799545</c:v>
                </c:pt>
                <c:pt idx="192">
                  <c:v>2.4934726466835855</c:v>
                </c:pt>
                <c:pt idx="193">
                  <c:v>0.98447294788724093</c:v>
                </c:pt>
                <c:pt idx="194">
                  <c:v>-0.38451275090909576</c:v>
                </c:pt>
                <c:pt idx="195">
                  <c:v>-0.90350744970544383</c:v>
                </c:pt>
                <c:pt idx="196">
                  <c:v>-1.5725111485018033</c:v>
                </c:pt>
                <c:pt idx="197">
                  <c:v>-0.23150484729814025</c:v>
                </c:pt>
                <c:pt idx="198">
                  <c:v>1.6494944539055041</c:v>
                </c:pt>
                <c:pt idx="199">
                  <c:v>6.8205027551091746</c:v>
                </c:pt>
                <c:pt idx="200">
                  <c:v>7.6115060563128338</c:v>
                </c:pt>
                <c:pt idx="201">
                  <c:v>8.3025173575164501</c:v>
                </c:pt>
                <c:pt idx="202">
                  <c:v>10.703521658720121</c:v>
                </c:pt>
                <c:pt idx="203">
                  <c:v>7.8845239599237686</c:v>
                </c:pt>
                <c:pt idx="204">
                  <c:v>10.315526261127417</c:v>
                </c:pt>
                <c:pt idx="205">
                  <c:v>14.826530562331072</c:v>
                </c:pt>
                <c:pt idx="206">
                  <c:v>8.6675368635347354</c:v>
                </c:pt>
                <c:pt idx="207">
                  <c:v>9.0685401647383799</c:v>
                </c:pt>
                <c:pt idx="208">
                  <c:v>6.6595464659420429</c:v>
                </c:pt>
                <c:pt idx="209">
                  <c:v>8.1505467671456984</c:v>
                </c:pt>
                <c:pt idx="210">
                  <c:v>6.6815550683493257</c:v>
                </c:pt>
                <c:pt idx="211">
                  <c:v>8.8725523695529773</c:v>
                </c:pt>
                <c:pt idx="212">
                  <c:v>10.903560670756633</c:v>
                </c:pt>
                <c:pt idx="213">
                  <c:v>10.744566971960296</c:v>
                </c:pt>
                <c:pt idx="214">
                  <c:v>12.455568273163948</c:v>
                </c:pt>
                <c:pt idx="215">
                  <c:v>12.806568574367617</c:v>
                </c:pt>
                <c:pt idx="216">
                  <c:v>11.177573875571255</c:v>
                </c:pt>
                <c:pt idx="217">
                  <c:v>3.8585761767749034</c:v>
                </c:pt>
                <c:pt idx="218">
                  <c:v>5.1795784779785663</c:v>
                </c:pt>
                <c:pt idx="219">
                  <c:v>1.3005827791822071</c:v>
                </c:pt>
                <c:pt idx="220">
                  <c:v>1.2815890803858565</c:v>
                </c:pt>
                <c:pt idx="221">
                  <c:v>4.022603381589505</c:v>
                </c:pt>
                <c:pt idx="222">
                  <c:v>7.183601682793153</c:v>
                </c:pt>
                <c:pt idx="223">
                  <c:v>7.0646019839968233</c:v>
                </c:pt>
                <c:pt idx="224">
                  <c:v>7.1756122852004864</c:v>
                </c:pt>
                <c:pt idx="225">
                  <c:v>6.256608586404127</c:v>
                </c:pt>
                <c:pt idx="226">
                  <c:v>8.1976208876077976</c:v>
                </c:pt>
                <c:pt idx="227">
                  <c:v>11.318625188811438</c:v>
                </c:pt>
                <c:pt idx="228">
                  <c:v>9.4996274900150581</c:v>
                </c:pt>
                <c:pt idx="229">
                  <c:v>14.170635791218729</c:v>
                </c:pt>
                <c:pt idx="230">
                  <c:v>16.411636092422384</c:v>
                </c:pt>
                <c:pt idx="231">
                  <c:v>17.022646393626047</c:v>
                </c:pt>
                <c:pt idx="232">
                  <c:v>18.013646694829703</c:v>
                </c:pt>
                <c:pt idx="233">
                  <c:v>14.214652996033351</c:v>
                </c:pt>
                <c:pt idx="234">
                  <c:v>16.145655297236999</c:v>
                </c:pt>
                <c:pt idx="235">
                  <c:v>15.296659598440669</c:v>
                </c:pt>
                <c:pt idx="236">
                  <c:v>17.557663899644325</c:v>
                </c:pt>
                <c:pt idx="237">
                  <c:v>14.298663200847955</c:v>
                </c:pt>
                <c:pt idx="238">
                  <c:v>15.9796665020516</c:v>
                </c:pt>
                <c:pt idx="239">
                  <c:v>15.600670803255241</c:v>
                </c:pt>
                <c:pt idx="240">
                  <c:v>19.591686104458915</c:v>
                </c:pt>
                <c:pt idx="241">
                  <c:v>18.292677405662573</c:v>
                </c:pt>
                <c:pt idx="242">
                  <c:v>12.933686706866212</c:v>
                </c:pt>
                <c:pt idx="243">
                  <c:v>9.5246930080698746</c:v>
                </c:pt>
                <c:pt idx="244">
                  <c:v>3.9457013092735167</c:v>
                </c:pt>
                <c:pt idx="245">
                  <c:v>7.3967076104771934</c:v>
                </c:pt>
                <c:pt idx="246">
                  <c:v>7.7577029116808092</c:v>
                </c:pt>
                <c:pt idx="247">
                  <c:v>16.42871121288448</c:v>
                </c:pt>
                <c:pt idx="248">
                  <c:v>22.039721514088114</c:v>
                </c:pt>
                <c:pt idx="249">
                  <c:v>21.750722815291766</c:v>
                </c:pt>
                <c:pt idx="250">
                  <c:v>26.131722116495439</c:v>
                </c:pt>
                <c:pt idx="251">
                  <c:v>27.132731417699091</c:v>
                </c:pt>
                <c:pt idx="252">
                  <c:v>39.863731718902756</c:v>
                </c:pt>
                <c:pt idx="253">
                  <c:v>44.864736020106392</c:v>
                </c:pt>
                <c:pt idx="254">
                  <c:v>42.185740321310021</c:v>
                </c:pt>
                <c:pt idx="255">
                  <c:v>40.146744622513694</c:v>
                </c:pt>
                <c:pt idx="256">
                  <c:v>44.457748923717332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7-D346-B5CD-DF0AAE47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086431"/>
        <c:axId val="1927217263"/>
      </c:scatterChart>
      <c:valAx>
        <c:axId val="192708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17263"/>
        <c:crosses val="autoZero"/>
        <c:crossBetween val="midCat"/>
      </c:valAx>
      <c:valAx>
        <c:axId val="192721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08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 VS Period X</a:t>
            </a:r>
            <a:r>
              <a:rPr lang="en-GB" baseline="0"/>
              <a:t> (HON)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'[1]Part 3'!$E$1</c:f>
              <c:strCache>
                <c:ptCount val="1"/>
                <c:pt idx="0">
                  <c:v>HON (Honeywell Inc)  /  $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'[1]Part 3'!$B$2:$B$258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'[1]Part 3'!$Y$2:$Y$258</c:f>
              <c:numCache>
                <c:formatCode>General</c:formatCode>
                <c:ptCount val="257"/>
                <c:pt idx="0">
                  <c:v>17.130020815582327</c:v>
                </c:pt>
                <c:pt idx="1">
                  <c:v>16.769794116785988</c:v>
                </c:pt>
                <c:pt idx="2">
                  <c:v>17.933569417989645</c:v>
                </c:pt>
                <c:pt idx="3">
                  <c:v>17.885979719193301</c:v>
                </c:pt>
                <c:pt idx="4">
                  <c:v>16.522473020396916</c:v>
                </c:pt>
                <c:pt idx="5">
                  <c:v>18.595229321600584</c:v>
                </c:pt>
                <c:pt idx="6">
                  <c:v>16.691743622804239</c:v>
                </c:pt>
                <c:pt idx="7">
                  <c:v>17.01692692400789</c:v>
                </c:pt>
                <c:pt idx="8">
                  <c:v>14.180763225211564</c:v>
                </c:pt>
                <c:pt idx="9">
                  <c:v>13.514322526415214</c:v>
                </c:pt>
                <c:pt idx="10">
                  <c:v>13.780591827618849</c:v>
                </c:pt>
                <c:pt idx="11">
                  <c:v>13.51669312882251</c:v>
                </c:pt>
                <c:pt idx="12">
                  <c:v>15.501086430026163</c:v>
                </c:pt>
                <c:pt idx="13">
                  <c:v>16.395696731229805</c:v>
                </c:pt>
                <c:pt idx="14">
                  <c:v>15.552560032433462</c:v>
                </c:pt>
                <c:pt idx="15">
                  <c:v>11.410625333637114</c:v>
                </c:pt>
                <c:pt idx="16">
                  <c:v>9.6838516348407779</c:v>
                </c:pt>
                <c:pt idx="17">
                  <c:v>10.342835936044423</c:v>
                </c:pt>
                <c:pt idx="18">
                  <c:v>11.139255237248079</c:v>
                </c:pt>
                <c:pt idx="19">
                  <c:v>12.573874538451747</c:v>
                </c:pt>
                <c:pt idx="20">
                  <c:v>11.6325318396554</c:v>
                </c:pt>
                <c:pt idx="21">
                  <c:v>11.201718140859043</c:v>
                </c:pt>
                <c:pt idx="22">
                  <c:v>13.146834442062669</c:v>
                </c:pt>
                <c:pt idx="23">
                  <c:v>14.512727743266339</c:v>
                </c:pt>
                <c:pt idx="24">
                  <c:v>14.121190044469984</c:v>
                </c:pt>
                <c:pt idx="25">
                  <c:v>13.562751345673632</c:v>
                </c:pt>
                <c:pt idx="26">
                  <c:v>13.868296646877297</c:v>
                </c:pt>
                <c:pt idx="27">
                  <c:v>11.856824948080941</c:v>
                </c:pt>
                <c:pt idx="28">
                  <c:v>13.693955249284613</c:v>
                </c:pt>
                <c:pt idx="29">
                  <c:v>13.616595550488256</c:v>
                </c:pt>
                <c:pt idx="30">
                  <c:v>13.647237851691926</c:v>
                </c:pt>
                <c:pt idx="31">
                  <c:v>13.540429152895541</c:v>
                </c:pt>
                <c:pt idx="32">
                  <c:v>14.111049454099202</c:v>
                </c:pt>
                <c:pt idx="33">
                  <c:v>13.729353755302867</c:v>
                </c:pt>
                <c:pt idx="34">
                  <c:v>13.6814130565065</c:v>
                </c:pt>
                <c:pt idx="35">
                  <c:v>14.261860357710162</c:v>
                </c:pt>
                <c:pt idx="36">
                  <c:v>17.99384265891382</c:v>
                </c:pt>
                <c:pt idx="37">
                  <c:v>16.11000996011748</c:v>
                </c:pt>
                <c:pt idx="38">
                  <c:v>14.795605261321128</c:v>
                </c:pt>
                <c:pt idx="39">
                  <c:v>14.904784562524782</c:v>
                </c:pt>
                <c:pt idx="40">
                  <c:v>15.063051863728418</c:v>
                </c:pt>
                <c:pt idx="41">
                  <c:v>16.360204164932071</c:v>
                </c:pt>
                <c:pt idx="42">
                  <c:v>15.98828946613574</c:v>
                </c:pt>
                <c:pt idx="43">
                  <c:v>18.542124767339374</c:v>
                </c:pt>
                <c:pt idx="44">
                  <c:v>17.748060068543026</c:v>
                </c:pt>
                <c:pt idx="45">
                  <c:v>18.033967369746705</c:v>
                </c:pt>
                <c:pt idx="46">
                  <c:v>19.547107670950339</c:v>
                </c:pt>
                <c:pt idx="47">
                  <c:v>20.51044297215401</c:v>
                </c:pt>
                <c:pt idx="48">
                  <c:v>18.263345273357658</c:v>
                </c:pt>
                <c:pt idx="49">
                  <c:v>17.410381574561285</c:v>
                </c:pt>
                <c:pt idx="50">
                  <c:v>16.959959875764952</c:v>
                </c:pt>
                <c:pt idx="51">
                  <c:v>14.565584176968599</c:v>
                </c:pt>
                <c:pt idx="52">
                  <c:v>11.051960478172248</c:v>
                </c:pt>
                <c:pt idx="53">
                  <c:v>12.948020779375923</c:v>
                </c:pt>
                <c:pt idx="54">
                  <c:v>13.165186080579559</c:v>
                </c:pt>
                <c:pt idx="55">
                  <c:v>15.797544381783212</c:v>
                </c:pt>
                <c:pt idx="56">
                  <c:v>10.781814682986891</c:v>
                </c:pt>
                <c:pt idx="57">
                  <c:v>8.9274469841905386</c:v>
                </c:pt>
                <c:pt idx="58">
                  <c:v>12.757589285394147</c:v>
                </c:pt>
                <c:pt idx="59">
                  <c:v>14.427788586597813</c:v>
                </c:pt>
                <c:pt idx="60">
                  <c:v>13.898829887801469</c:v>
                </c:pt>
                <c:pt idx="61">
                  <c:v>12.859297189005133</c:v>
                </c:pt>
                <c:pt idx="62">
                  <c:v>14.509904490208783</c:v>
                </c:pt>
                <c:pt idx="63">
                  <c:v>16.680835791412449</c:v>
                </c:pt>
                <c:pt idx="64">
                  <c:v>18.684852092616097</c:v>
                </c:pt>
                <c:pt idx="65">
                  <c:v>17.655176393819744</c:v>
                </c:pt>
                <c:pt idx="66">
                  <c:v>18.343624695023408</c:v>
                </c:pt>
                <c:pt idx="67">
                  <c:v>16.989928996227036</c:v>
                </c:pt>
                <c:pt idx="68">
                  <c:v>18.414705297430686</c:v>
                </c:pt>
                <c:pt idx="69">
                  <c:v>18.268635598634347</c:v>
                </c:pt>
                <c:pt idx="70">
                  <c:v>17.474570899838</c:v>
                </c:pt>
                <c:pt idx="71">
                  <c:v>12.959544201041666</c:v>
                </c:pt>
                <c:pt idx="72">
                  <c:v>5.6366095022453067</c:v>
                </c:pt>
                <c:pt idx="73">
                  <c:v>5.0388798034489639</c:v>
                </c:pt>
                <c:pt idx="74">
                  <c:v>-1.5932738953473802</c:v>
                </c:pt>
                <c:pt idx="75">
                  <c:v>1.0039274058562739</c:v>
                </c:pt>
                <c:pt idx="76">
                  <c:v>3.0582517070598954</c:v>
                </c:pt>
                <c:pt idx="77">
                  <c:v>0.74955400826357277</c:v>
                </c:pt>
                <c:pt idx="78">
                  <c:v>9.9405963094672245</c:v>
                </c:pt>
                <c:pt idx="79">
                  <c:v>3.7624676106708819</c:v>
                </c:pt>
                <c:pt idx="80">
                  <c:v>2.8949629118745293</c:v>
                </c:pt>
                <c:pt idx="81">
                  <c:v>-8.119941786921828</c:v>
                </c:pt>
                <c:pt idx="82">
                  <c:v>0.60715651428182582</c:v>
                </c:pt>
                <c:pt idx="83">
                  <c:v>-7.5747711845145034</c:v>
                </c:pt>
                <c:pt idx="84">
                  <c:v>-25.864593883310846</c:v>
                </c:pt>
                <c:pt idx="85">
                  <c:v>-11.481412582107225</c:v>
                </c:pt>
                <c:pt idx="86">
                  <c:v>-25.428003280903567</c:v>
                </c:pt>
                <c:pt idx="87">
                  <c:v>-28.842230979699906</c:v>
                </c:pt>
                <c:pt idx="88">
                  <c:v>-40.863972678496253</c:v>
                </c:pt>
                <c:pt idx="89">
                  <c:v>-41.494584377292597</c:v>
                </c:pt>
                <c:pt idx="90">
                  <c:v>-47.860244076088946</c:v>
                </c:pt>
                <c:pt idx="91">
                  <c:v>-56.377788774885289</c:v>
                </c:pt>
                <c:pt idx="92">
                  <c:v>-40.918671473681641</c:v>
                </c:pt>
                <c:pt idx="93">
                  <c:v>-30.898474172478004</c:v>
                </c:pt>
                <c:pt idx="94">
                  <c:v>-23.237460871274351</c:v>
                </c:pt>
                <c:pt idx="95">
                  <c:v>-29.27734457007071</c:v>
                </c:pt>
                <c:pt idx="96">
                  <c:v>-28.792554268867036</c:v>
                </c:pt>
                <c:pt idx="97">
                  <c:v>-26.767862967663376</c:v>
                </c:pt>
                <c:pt idx="98">
                  <c:v>-30.784217666459739</c:v>
                </c:pt>
                <c:pt idx="99">
                  <c:v>-27.713216365256073</c:v>
                </c:pt>
                <c:pt idx="100">
                  <c:v>-32.993060064052415</c:v>
                </c:pt>
                <c:pt idx="101">
                  <c:v>-26.516555762848753</c:v>
                </c:pt>
                <c:pt idx="102">
                  <c:v>-25.281552461645134</c:v>
                </c:pt>
                <c:pt idx="103">
                  <c:v>-21.312265160441484</c:v>
                </c:pt>
                <c:pt idx="104">
                  <c:v>-17.175192859237825</c:v>
                </c:pt>
                <c:pt idx="105">
                  <c:v>-22.583362558034167</c:v>
                </c:pt>
                <c:pt idx="106">
                  <c:v>-19.956559256830502</c:v>
                </c:pt>
                <c:pt idx="107">
                  <c:v>-25.621366955626854</c:v>
                </c:pt>
                <c:pt idx="108">
                  <c:v>-28.087977654423213</c:v>
                </c:pt>
                <c:pt idx="109">
                  <c:v>-22.164238353219559</c:v>
                </c:pt>
                <c:pt idx="110">
                  <c:v>-24.73944705201589</c:v>
                </c:pt>
                <c:pt idx="111">
                  <c:v>-28.380709750812258</c:v>
                </c:pt>
                <c:pt idx="112">
                  <c:v>-27.352997449608608</c:v>
                </c:pt>
                <c:pt idx="113">
                  <c:v>-25.713285148404964</c:v>
                </c:pt>
                <c:pt idx="114">
                  <c:v>-24.873102847201295</c:v>
                </c:pt>
                <c:pt idx="115">
                  <c:v>-20.558341545997649</c:v>
                </c:pt>
                <c:pt idx="116">
                  <c:v>-17.704503244793983</c:v>
                </c:pt>
                <c:pt idx="117">
                  <c:v>-14.337342943590329</c:v>
                </c:pt>
                <c:pt idx="118">
                  <c:v>-18.531401642386669</c:v>
                </c:pt>
                <c:pt idx="119">
                  <c:v>-23.110409341183015</c:v>
                </c:pt>
                <c:pt idx="120">
                  <c:v>-25.122949039979403</c:v>
                </c:pt>
                <c:pt idx="121">
                  <c:v>-25.437689738775731</c:v>
                </c:pt>
                <c:pt idx="122">
                  <c:v>-27.233081437572082</c:v>
                </c:pt>
                <c:pt idx="123">
                  <c:v>-27.468858136368425</c:v>
                </c:pt>
                <c:pt idx="124">
                  <c:v>-23.39098983516476</c:v>
                </c:pt>
                <c:pt idx="125">
                  <c:v>-25.976054533961104</c:v>
                </c:pt>
                <c:pt idx="126">
                  <c:v>-32.568764232757459</c:v>
                </c:pt>
                <c:pt idx="127">
                  <c:v>-37.118153931553806</c:v>
                </c:pt>
                <c:pt idx="128">
                  <c:v>-32.155146630350146</c:v>
                </c:pt>
                <c:pt idx="129">
                  <c:v>-33.774917329146518</c:v>
                </c:pt>
                <c:pt idx="130">
                  <c:v>-23.193692027942859</c:v>
                </c:pt>
                <c:pt idx="131">
                  <c:v>-27.249689726739206</c:v>
                </c:pt>
                <c:pt idx="132">
                  <c:v>-23.181617425535563</c:v>
                </c:pt>
                <c:pt idx="133">
                  <c:v>-21.519947124331907</c:v>
                </c:pt>
                <c:pt idx="134">
                  <c:v>-20.027329823128241</c:v>
                </c:pt>
                <c:pt idx="135">
                  <c:v>-14.2887105219246</c:v>
                </c:pt>
                <c:pt idx="136">
                  <c:v>-10.64823522072092</c:v>
                </c:pt>
                <c:pt idx="137">
                  <c:v>-11.66143191951727</c:v>
                </c:pt>
                <c:pt idx="138">
                  <c:v>-13.350805618313643</c:v>
                </c:pt>
                <c:pt idx="139">
                  <c:v>-13.011661317109997</c:v>
                </c:pt>
                <c:pt idx="140">
                  <c:v>-10.84285001590635</c:v>
                </c:pt>
                <c:pt idx="141">
                  <c:v>-5.859952714702672</c:v>
                </c:pt>
                <c:pt idx="142">
                  <c:v>-3.3033554134990197</c:v>
                </c:pt>
                <c:pt idx="143">
                  <c:v>2.1369398877046422</c:v>
                </c:pt>
                <c:pt idx="144">
                  <c:v>3.6892341889082729</c:v>
                </c:pt>
                <c:pt idx="145">
                  <c:v>-1.0926535098880663</c:v>
                </c:pt>
                <c:pt idx="146">
                  <c:v>-5.0392762086844129</c:v>
                </c:pt>
                <c:pt idx="147">
                  <c:v>-15.648220907480777</c:v>
                </c:pt>
                <c:pt idx="148">
                  <c:v>-14.573236606277135</c:v>
                </c:pt>
                <c:pt idx="149">
                  <c:v>-12.454138305073457</c:v>
                </c:pt>
                <c:pt idx="150">
                  <c:v>-9.9770850038698029</c:v>
                </c:pt>
                <c:pt idx="151">
                  <c:v>-10.731751702666145</c:v>
                </c:pt>
                <c:pt idx="152">
                  <c:v>-10.830137401462508</c:v>
                </c:pt>
                <c:pt idx="153">
                  <c:v>-13.663051100258855</c:v>
                </c:pt>
                <c:pt idx="154">
                  <c:v>-14.0796287990552</c:v>
                </c:pt>
                <c:pt idx="155">
                  <c:v>-14.148168497851543</c:v>
                </c:pt>
                <c:pt idx="156">
                  <c:v>-20.610553196647913</c:v>
                </c:pt>
                <c:pt idx="157">
                  <c:v>-16.51266489544426</c:v>
                </c:pt>
                <c:pt idx="158">
                  <c:v>-20.727765594240594</c:v>
                </c:pt>
                <c:pt idx="159">
                  <c:v>-15.715037293036943</c:v>
                </c:pt>
                <c:pt idx="160">
                  <c:v>-14.361640991833269</c:v>
                </c:pt>
                <c:pt idx="161">
                  <c:v>-14.82793169062964</c:v>
                </c:pt>
                <c:pt idx="162">
                  <c:v>-13.912035389425967</c:v>
                </c:pt>
                <c:pt idx="163">
                  <c:v>-11.713409088222306</c:v>
                </c:pt>
                <c:pt idx="164">
                  <c:v>-13.939754787018671</c:v>
                </c:pt>
                <c:pt idx="165">
                  <c:v>-13.312234485815026</c:v>
                </c:pt>
                <c:pt idx="166">
                  <c:v>-17.497504184611387</c:v>
                </c:pt>
                <c:pt idx="167">
                  <c:v>-16.41257088340771</c:v>
                </c:pt>
                <c:pt idx="168">
                  <c:v>-15.367401582204053</c:v>
                </c:pt>
                <c:pt idx="169">
                  <c:v>-10.772322281000413</c:v>
                </c:pt>
                <c:pt idx="170">
                  <c:v>-6.9528609797967533</c:v>
                </c:pt>
                <c:pt idx="171">
                  <c:v>-5.7983176785930937</c:v>
                </c:pt>
                <c:pt idx="172">
                  <c:v>-3.878102377389439</c:v>
                </c:pt>
                <c:pt idx="173">
                  <c:v>-5.4680510761857875</c:v>
                </c:pt>
                <c:pt idx="174">
                  <c:v>-4.0947567749821587</c:v>
                </c:pt>
                <c:pt idx="175">
                  <c:v>-4.2329074737785106</c:v>
                </c:pt>
                <c:pt idx="176">
                  <c:v>-5.0969641725748431</c:v>
                </c:pt>
                <c:pt idx="177">
                  <c:v>-9.3617778713712028</c:v>
                </c:pt>
                <c:pt idx="178">
                  <c:v>-8.0282485701675341</c:v>
                </c:pt>
                <c:pt idx="179">
                  <c:v>-6.774278268963883</c:v>
                </c:pt>
                <c:pt idx="180">
                  <c:v>-4.2077169677602342</c:v>
                </c:pt>
                <c:pt idx="181">
                  <c:v>-9.586238666556568</c:v>
                </c:pt>
                <c:pt idx="182">
                  <c:v>-9.3664183653529278</c:v>
                </c:pt>
                <c:pt idx="183">
                  <c:v>-10.190680064149291</c:v>
                </c:pt>
                <c:pt idx="184">
                  <c:v>-11.372927762945636</c:v>
                </c:pt>
                <c:pt idx="185">
                  <c:v>-7.8915414617419799</c:v>
                </c:pt>
                <c:pt idx="186">
                  <c:v>-6.1304451605383292</c:v>
                </c:pt>
                <c:pt idx="187">
                  <c:v>-3.603662859334662</c:v>
                </c:pt>
                <c:pt idx="188">
                  <c:v>0.70304144186897588</c:v>
                </c:pt>
                <c:pt idx="189">
                  <c:v>1.5592757430726465</c:v>
                </c:pt>
                <c:pt idx="190">
                  <c:v>1.3614630442762916</c:v>
                </c:pt>
                <c:pt idx="191">
                  <c:v>1.1824653454799545</c:v>
                </c:pt>
                <c:pt idx="192">
                  <c:v>2.4934726466835855</c:v>
                </c:pt>
                <c:pt idx="193">
                  <c:v>0.98447294788724093</c:v>
                </c:pt>
                <c:pt idx="194">
                  <c:v>-0.38451275090909576</c:v>
                </c:pt>
                <c:pt idx="195">
                  <c:v>-0.90350744970544383</c:v>
                </c:pt>
                <c:pt idx="196">
                  <c:v>-1.5725111485018033</c:v>
                </c:pt>
                <c:pt idx="197">
                  <c:v>-0.23150484729814025</c:v>
                </c:pt>
                <c:pt idx="198">
                  <c:v>1.6494944539055041</c:v>
                </c:pt>
                <c:pt idx="199">
                  <c:v>6.8205027551091746</c:v>
                </c:pt>
                <c:pt idx="200">
                  <c:v>7.6115060563128338</c:v>
                </c:pt>
                <c:pt idx="201">
                  <c:v>8.3025173575164501</c:v>
                </c:pt>
                <c:pt idx="202">
                  <c:v>10.703521658720121</c:v>
                </c:pt>
                <c:pt idx="203">
                  <c:v>7.8845239599237686</c:v>
                </c:pt>
                <c:pt idx="204">
                  <c:v>10.315526261127417</c:v>
                </c:pt>
                <c:pt idx="205">
                  <c:v>14.826530562331072</c:v>
                </c:pt>
                <c:pt idx="206">
                  <c:v>8.6675368635347354</c:v>
                </c:pt>
                <c:pt idx="207">
                  <c:v>9.0685401647383799</c:v>
                </c:pt>
                <c:pt idx="208">
                  <c:v>6.6595464659420429</c:v>
                </c:pt>
                <c:pt idx="209">
                  <c:v>8.1505467671456984</c:v>
                </c:pt>
                <c:pt idx="210">
                  <c:v>6.6815550683493257</c:v>
                </c:pt>
                <c:pt idx="211">
                  <c:v>8.8725523695529773</c:v>
                </c:pt>
                <c:pt idx="212">
                  <c:v>10.903560670756633</c:v>
                </c:pt>
                <c:pt idx="213">
                  <c:v>10.744566971960296</c:v>
                </c:pt>
                <c:pt idx="214">
                  <c:v>12.455568273163948</c:v>
                </c:pt>
                <c:pt idx="215">
                  <c:v>12.806568574367617</c:v>
                </c:pt>
                <c:pt idx="216">
                  <c:v>11.177573875571255</c:v>
                </c:pt>
                <c:pt idx="217">
                  <c:v>3.8585761767749034</c:v>
                </c:pt>
                <c:pt idx="218">
                  <c:v>5.1795784779785663</c:v>
                </c:pt>
                <c:pt idx="219">
                  <c:v>1.3005827791822071</c:v>
                </c:pt>
                <c:pt idx="220">
                  <c:v>1.2815890803858565</c:v>
                </c:pt>
                <c:pt idx="221">
                  <c:v>4.022603381589505</c:v>
                </c:pt>
                <c:pt idx="222">
                  <c:v>7.183601682793153</c:v>
                </c:pt>
                <c:pt idx="223">
                  <c:v>7.0646019839968233</c:v>
                </c:pt>
                <c:pt idx="224">
                  <c:v>7.1756122852004864</c:v>
                </c:pt>
                <c:pt idx="225">
                  <c:v>6.256608586404127</c:v>
                </c:pt>
                <c:pt idx="226">
                  <c:v>8.1976208876077976</c:v>
                </c:pt>
                <c:pt idx="227">
                  <c:v>11.318625188811438</c:v>
                </c:pt>
                <c:pt idx="228">
                  <c:v>9.4996274900150581</c:v>
                </c:pt>
                <c:pt idx="229">
                  <c:v>14.170635791218729</c:v>
                </c:pt>
                <c:pt idx="230">
                  <c:v>16.411636092422384</c:v>
                </c:pt>
                <c:pt idx="231">
                  <c:v>17.022646393626047</c:v>
                </c:pt>
                <c:pt idx="232">
                  <c:v>18.013646694829703</c:v>
                </c:pt>
                <c:pt idx="233">
                  <c:v>14.214652996033351</c:v>
                </c:pt>
                <c:pt idx="234">
                  <c:v>16.145655297236999</c:v>
                </c:pt>
                <c:pt idx="235">
                  <c:v>15.296659598440669</c:v>
                </c:pt>
                <c:pt idx="236">
                  <c:v>17.557663899644325</c:v>
                </c:pt>
                <c:pt idx="237">
                  <c:v>14.298663200847955</c:v>
                </c:pt>
                <c:pt idx="238">
                  <c:v>15.9796665020516</c:v>
                </c:pt>
                <c:pt idx="239">
                  <c:v>15.600670803255241</c:v>
                </c:pt>
                <c:pt idx="240">
                  <c:v>19.591686104458915</c:v>
                </c:pt>
                <c:pt idx="241">
                  <c:v>18.292677405662573</c:v>
                </c:pt>
                <c:pt idx="242">
                  <c:v>12.933686706866212</c:v>
                </c:pt>
                <c:pt idx="243">
                  <c:v>9.5246930080698746</c:v>
                </c:pt>
                <c:pt idx="244">
                  <c:v>3.9457013092735167</c:v>
                </c:pt>
                <c:pt idx="245">
                  <c:v>7.3967076104771934</c:v>
                </c:pt>
                <c:pt idx="246">
                  <c:v>7.7577029116808092</c:v>
                </c:pt>
                <c:pt idx="247">
                  <c:v>16.42871121288448</c:v>
                </c:pt>
                <c:pt idx="248">
                  <c:v>22.039721514088114</c:v>
                </c:pt>
                <c:pt idx="249">
                  <c:v>21.750722815291766</c:v>
                </c:pt>
                <c:pt idx="250">
                  <c:v>26.131722116495439</c:v>
                </c:pt>
                <c:pt idx="251">
                  <c:v>27.132731417699091</c:v>
                </c:pt>
                <c:pt idx="252">
                  <c:v>39.863731718902756</c:v>
                </c:pt>
                <c:pt idx="253">
                  <c:v>44.864736020106392</c:v>
                </c:pt>
                <c:pt idx="254">
                  <c:v>42.185740321310021</c:v>
                </c:pt>
                <c:pt idx="255">
                  <c:v>40.146744622513694</c:v>
                </c:pt>
                <c:pt idx="256">
                  <c:v>44.457748923717332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2-F442-A185-42FF5B41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086431"/>
        <c:axId val="1927217263"/>
      </c:scatterChart>
      <c:valAx>
        <c:axId val="192708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17263"/>
        <c:crosses val="autoZero"/>
        <c:crossBetween val="midCat"/>
      </c:valAx>
      <c:valAx>
        <c:axId val="192721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08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Probability Plot of Residuals (HON)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>
        <c:manualLayout>
          <c:xMode val="edge"/>
          <c:yMode val="edge"/>
          <c:x val="0.23075769137105284"/>
          <c:y val="4.2718446601941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65467976296777E-2"/>
          <c:y val="0.16541762862166501"/>
          <c:w val="0.91891241172173066"/>
          <c:h val="0.81326198302882047"/>
        </c:manualLayout>
      </c:layout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'[1]Part 3'!$AD$2:$AD$258</c:f>
              <c:numCache>
                <c:formatCode>General</c:formatCode>
                <c:ptCount val="257"/>
                <c:pt idx="0">
                  <c:v>-2.8880835531543774</c:v>
                </c:pt>
                <c:pt idx="1">
                  <c:v>-2.5232398240230602</c:v>
                </c:pt>
                <c:pt idx="2">
                  <c:v>-2.3381427350662385</c:v>
                </c:pt>
                <c:pt idx="3">
                  <c:v>-2.2096165899594915</c:v>
                </c:pt>
                <c:pt idx="4">
                  <c:v>-2.1097056106513357</c:v>
                </c:pt>
                <c:pt idx="5">
                  <c:v>-2.0272616731233706</c:v>
                </c:pt>
                <c:pt idx="6">
                  <c:v>-1.956658799639355</c:v>
                </c:pt>
                <c:pt idx="7">
                  <c:v>-1.8946443508215312</c:v>
                </c:pt>
                <c:pt idx="8">
                  <c:v>-1.8391612461479128</c:v>
                </c:pt>
                <c:pt idx="9">
                  <c:v>-1.7888224707574953</c:v>
                </c:pt>
                <c:pt idx="10">
                  <c:v>-1.7426466909789793</c:v>
                </c:pt>
                <c:pt idx="11">
                  <c:v>-1.6999130236280025</c:v>
                </c:pt>
                <c:pt idx="12">
                  <c:v>-1.6600756995420163</c:v>
                </c:pt>
                <c:pt idx="13">
                  <c:v>-1.622711168421441</c:v>
                </c:pt>
                <c:pt idx="14">
                  <c:v>-1.5874838547362746</c:v>
                </c:pt>
                <c:pt idx="15">
                  <c:v>-1.5541231726088882</c:v>
                </c:pt>
                <c:pt idx="16">
                  <c:v>-1.5224076198327583</c:v>
                </c:pt>
                <c:pt idx="17">
                  <c:v>-1.4921534793419859</c:v>
                </c:pt>
                <c:pt idx="18">
                  <c:v>-1.4632066097746736</c:v>
                </c:pt>
                <c:pt idx="19">
                  <c:v>-1.4354363612545484</c:v>
                </c:pt>
                <c:pt idx="20">
                  <c:v>-1.4087309867364533</c:v>
                </c:pt>
                <c:pt idx="21">
                  <c:v>-1.3829941271006392</c:v>
                </c:pt>
                <c:pt idx="22">
                  <c:v>-1.3581420810326108</c:v>
                </c:pt>
                <c:pt idx="23">
                  <c:v>-1.3341016577458518</c:v>
                </c:pt>
                <c:pt idx="24">
                  <c:v>-1.3108084688661394</c:v>
                </c:pt>
                <c:pt idx="25">
                  <c:v>-1.2882055555784389</c:v>
                </c:pt>
                <c:pt idx="26">
                  <c:v>-1.2662422747906648</c:v>
                </c:pt>
                <c:pt idx="27">
                  <c:v>-1.2448733876051279</c:v>
                </c:pt>
                <c:pt idx="28">
                  <c:v>-1.2240583073968103</c:v>
                </c:pt>
                <c:pt idx="29">
                  <c:v>-1.2037604749796023</c:v>
                </c:pt>
                <c:pt idx="30">
                  <c:v>-1.1839468358356959</c:v>
                </c:pt>
                <c:pt idx="31">
                  <c:v>-1.164587399963197</c:v>
                </c:pt>
                <c:pt idx="32">
                  <c:v>-1.1456548690965023</c:v>
                </c:pt>
                <c:pt idx="33">
                  <c:v>-1.1271243192461244</c:v>
                </c:pt>
                <c:pt idx="34">
                  <c:v>-1.1089729289538277</c:v>
                </c:pt>
                <c:pt idx="35">
                  <c:v>-1.0911797455543641</c:v>
                </c:pt>
                <c:pt idx="36">
                  <c:v>-1.073725483213956</c:v>
                </c:pt>
                <c:pt idx="37">
                  <c:v>-1.0565923476784058</c:v>
                </c:pt>
                <c:pt idx="38">
                  <c:v>-1.0397638835843737</c:v>
                </c:pt>
                <c:pt idx="39">
                  <c:v>-1.0232248409213314</c:v>
                </c:pt>
                <c:pt idx="40">
                  <c:v>-1.0069610578206516</c:v>
                </c:pt>
                <c:pt idx="41">
                  <c:v>-0.99095935732349338</c:v>
                </c:pt>
                <c:pt idx="42">
                  <c:v>-0.97520745616509874</c:v>
                </c:pt>
                <c:pt idx="43">
                  <c:v>-0.95969388392799193</c:v>
                </c:pt>
                <c:pt idx="44">
                  <c:v>-0.94440791117489498</c:v>
                </c:pt>
                <c:pt idx="45">
                  <c:v>-0.92933948538514355</c:v>
                </c:pt>
                <c:pt idx="46">
                  <c:v>-0.91447917369480392</c:v>
                </c:pt>
                <c:pt idx="47">
                  <c:v>-0.89981811158739156</c:v>
                </c:pt>
                <c:pt idx="48">
                  <c:v>-0.88534795680464295</c:v>
                </c:pt>
                <c:pt idx="49">
                  <c:v>-0.87106084784967253</c:v>
                </c:pt>
                <c:pt idx="50">
                  <c:v>-0.85694936654132126</c:v>
                </c:pt>
                <c:pt idx="51">
                  <c:v>-0.84300650415175027</c:v>
                </c:pt>
                <c:pt idx="52">
                  <c:v>-0.82922563072128519</c:v>
                </c:pt>
                <c:pt idx="53">
                  <c:v>-0.81560046719744039</c:v>
                </c:pt>
                <c:pt idx="54">
                  <c:v>-0.80212506008997075</c:v>
                </c:pt>
                <c:pt idx="55">
                  <c:v>-0.78879375837255705</c:v>
                </c:pt>
                <c:pt idx="56">
                  <c:v>-0.77560119239479608</c:v>
                </c:pt>
                <c:pt idx="57">
                  <c:v>-0.76254225459674441</c:v>
                </c:pt>
                <c:pt idx="58">
                  <c:v>-0.74961208184300332</c:v>
                </c:pt>
                <c:pt idx="59">
                  <c:v>-0.73680603921462073</c:v>
                </c:pt>
                <c:pt idx="60">
                  <c:v>-0.72411970511572887</c:v>
                </c:pt>
                <c:pt idx="61">
                  <c:v>-0.71154885756793662</c:v>
                </c:pt>
                <c:pt idx="62">
                  <c:v>-0.69908946157964447</c:v>
                </c:pt>
                <c:pt idx="63">
                  <c:v>-0.68673765748975457</c:v>
                </c:pt>
                <c:pt idx="64">
                  <c:v>-0.67448975019608193</c:v>
                </c:pt>
                <c:pt idx="65">
                  <c:v>-0.66234219918826309</c:v>
                </c:pt>
                <c:pt idx="66">
                  <c:v>-0.65029160931333396</c:v>
                </c:pt>
                <c:pt idx="67">
                  <c:v>-0.63833472220951737</c:v>
                </c:pt>
                <c:pt idx="68">
                  <c:v>-0.6264684083502966</c:v>
                </c:pt>
                <c:pt idx="69">
                  <c:v>-0.61468965964661526</c:v>
                </c:pt>
                <c:pt idx="70">
                  <c:v>-0.60299558256018304</c:v>
                </c:pt>
                <c:pt idx="71">
                  <c:v>-0.59138339168540954</c:v>
                </c:pt>
                <c:pt idx="72">
                  <c:v>-0.57985040376155739</c:v>
                </c:pt>
                <c:pt idx="73">
                  <c:v>-0.56839403208031525</c:v>
                </c:pt>
                <c:pt idx="74">
                  <c:v>-0.55701178125722717</c:v>
                </c:pt>
                <c:pt idx="75">
                  <c:v>-0.54570124233830886</c:v>
                </c:pt>
                <c:pt idx="76">
                  <c:v>-0.53446008821576407</c:v>
                </c:pt>
                <c:pt idx="77">
                  <c:v>-0.52328606932905508</c:v>
                </c:pt>
                <c:pt idx="78">
                  <c:v>-0.51217700962965673</c:v>
                </c:pt>
                <c:pt idx="79">
                  <c:v>-0.50113080278971434</c:v>
                </c:pt>
                <c:pt idx="80">
                  <c:v>-0.49014540863651995</c:v>
                </c:pt>
                <c:pt idx="81">
                  <c:v>-0.47921884979624824</c:v>
                </c:pt>
                <c:pt idx="82">
                  <c:v>-0.4683492085317808</c:v>
                </c:pt>
                <c:pt idx="83">
                  <c:v>-0.45753462376069814</c:v>
                </c:pt>
                <c:pt idx="84">
                  <c:v>-0.44677328824064877</c:v>
                </c:pt>
                <c:pt idx="85">
                  <c:v>-0.43606344591033708</c:v>
                </c:pt>
                <c:pt idx="86">
                  <c:v>-0.42540338937530225</c:v>
                </c:pt>
                <c:pt idx="87">
                  <c:v>-0.41479145752851293</c:v>
                </c:pt>
                <c:pt idx="88">
                  <c:v>-0.40422603329656914</c:v>
                </c:pt>
                <c:pt idx="89">
                  <c:v>-0.39370554150300974</c:v>
                </c:pt>
                <c:pt idx="90">
                  <c:v>-0.38322844684086743</c:v>
                </c:pt>
                <c:pt idx="91">
                  <c:v>-0.37279325194719126</c:v>
                </c:pt>
                <c:pt idx="92">
                  <c:v>-0.36239849557280152</c:v>
                </c:pt>
                <c:pt idx="93">
                  <c:v>-0.35204275084102199</c:v>
                </c:pt>
                <c:pt idx="94">
                  <c:v>-0.34172462358958777</c:v>
                </c:pt>
                <c:pt idx="95">
                  <c:v>-0.33144275079033575</c:v>
                </c:pt>
                <c:pt idx="96">
                  <c:v>-0.3211957990416589</c:v>
                </c:pt>
                <c:pt idx="97">
                  <c:v>-0.31098246312905314</c:v>
                </c:pt>
                <c:pt idx="98">
                  <c:v>-0.30080146464939972</c:v>
                </c:pt>
                <c:pt idx="99">
                  <c:v>-0.29065155069491949</c:v>
                </c:pt>
                <c:pt idx="100">
                  <c:v>-0.28053149259299992</c:v>
                </c:pt>
                <c:pt idx="101">
                  <c:v>-0.27044008469834424</c:v>
                </c:pt>
                <c:pt idx="102">
                  <c:v>-0.2603761432341159</c:v>
                </c:pt>
                <c:pt idx="103">
                  <c:v>-0.25033850517896261</c:v>
                </c:pt>
                <c:pt idx="104">
                  <c:v>-0.24032602719699378</c:v>
                </c:pt>
                <c:pt idx="105">
                  <c:v>-0.23033758460796208</c:v>
                </c:pt>
                <c:pt idx="106">
                  <c:v>-0.22037207039506423</c:v>
                </c:pt>
                <c:pt idx="107">
                  <c:v>-0.21042839424792467</c:v>
                </c:pt>
                <c:pt idx="108">
                  <c:v>-0.20050548163846466</c:v>
                </c:pt>
                <c:pt idx="109">
                  <c:v>-0.19060227292748594</c:v>
                </c:pt>
                <c:pt idx="110">
                  <c:v>-0.18071772249991622</c:v>
                </c:pt>
                <c:pt idx="111">
                  <c:v>-0.17085079792677288</c:v>
                </c:pt>
                <c:pt idx="112">
                  <c:v>-0.16100047915199658</c:v>
                </c:pt>
                <c:pt idx="113">
                  <c:v>-0.15116575770240309</c:v>
                </c:pt>
                <c:pt idx="114">
                  <c:v>-0.14134563591908167</c:v>
                </c:pt>
                <c:pt idx="115">
                  <c:v>-0.13153912620864777</c:v>
                </c:pt>
                <c:pt idx="116">
                  <c:v>-0.12174525031282651</c:v>
                </c:pt>
                <c:pt idx="117">
                  <c:v>-0.11196303859490936</c:v>
                </c:pt>
                <c:pt idx="118">
                  <c:v>-0.10219152934168364</c:v>
                </c:pt>
                <c:pt idx="119">
                  <c:v>-9.2429768079490937E-2</c:v>
                </c:pt>
                <c:pt idx="120">
                  <c:v>-8.2676806903113492E-2</c:v>
                </c:pt>
                <c:pt idx="121">
                  <c:v>-7.2931703816237495E-2</c:v>
                </c:pt>
                <c:pt idx="122">
                  <c:v>-6.3193522082276188E-2</c:v>
                </c:pt>
                <c:pt idx="123">
                  <c:v>-5.3461329584373496E-2</c:v>
                </c:pt>
                <c:pt idx="124">
                  <c:v>-4.3734198193437789E-2</c:v>
                </c:pt>
                <c:pt idx="125">
                  <c:v>-3.4011203143082834E-2</c:v>
                </c:pt>
                <c:pt idx="126">
                  <c:v>-2.4291422410374758E-2</c:v>
                </c:pt>
                <c:pt idx="127">
                  <c:v>-1.4573936101305548E-2</c:v>
                </c:pt>
                <c:pt idx="128">
                  <c:v>-4.857825839924476E-3</c:v>
                </c:pt>
                <c:pt idx="129">
                  <c:v>4.857825839924476E-3</c:v>
                </c:pt>
                <c:pt idx="130">
                  <c:v>1.4573936101305548E-2</c:v>
                </c:pt>
                <c:pt idx="131">
                  <c:v>2.4291422410374758E-2</c:v>
                </c:pt>
                <c:pt idx="132">
                  <c:v>3.4011203143082834E-2</c:v>
                </c:pt>
                <c:pt idx="133">
                  <c:v>4.3734198193437927E-2</c:v>
                </c:pt>
                <c:pt idx="134">
                  <c:v>5.3461329584373635E-2</c:v>
                </c:pt>
                <c:pt idx="135">
                  <c:v>6.3193522082276327E-2</c:v>
                </c:pt>
                <c:pt idx="136">
                  <c:v>7.2931703816237634E-2</c:v>
                </c:pt>
                <c:pt idx="137">
                  <c:v>8.2676806903113353E-2</c:v>
                </c:pt>
                <c:pt idx="138">
                  <c:v>9.2429768079490784E-2</c:v>
                </c:pt>
                <c:pt idx="139">
                  <c:v>0.1021915293416835</c:v>
                </c:pt>
                <c:pt idx="140">
                  <c:v>0.11196303859490919</c:v>
                </c:pt>
                <c:pt idx="141">
                  <c:v>0.12174525031282651</c:v>
                </c:pt>
                <c:pt idx="142">
                  <c:v>0.13153912620864777</c:v>
                </c:pt>
                <c:pt idx="143">
                  <c:v>0.14134563591908167</c:v>
                </c:pt>
                <c:pt idx="144">
                  <c:v>0.15116575770240309</c:v>
                </c:pt>
                <c:pt idx="145">
                  <c:v>0.16100047915199658</c:v>
                </c:pt>
                <c:pt idx="146">
                  <c:v>0.17085079792677288</c:v>
                </c:pt>
                <c:pt idx="147">
                  <c:v>0.18071772249991622</c:v>
                </c:pt>
                <c:pt idx="148">
                  <c:v>0.19060227292748594</c:v>
                </c:pt>
                <c:pt idx="149">
                  <c:v>0.20050548163846477</c:v>
                </c:pt>
                <c:pt idx="150">
                  <c:v>0.21042839424792484</c:v>
                </c:pt>
                <c:pt idx="151">
                  <c:v>0.22037207039506435</c:v>
                </c:pt>
                <c:pt idx="152">
                  <c:v>0.23033758460796228</c:v>
                </c:pt>
                <c:pt idx="153">
                  <c:v>0.24032602719699367</c:v>
                </c:pt>
                <c:pt idx="154">
                  <c:v>0.25033850517896244</c:v>
                </c:pt>
                <c:pt idx="155">
                  <c:v>0.26037614323411573</c:v>
                </c:pt>
                <c:pt idx="156">
                  <c:v>0.27044008469834413</c:v>
                </c:pt>
                <c:pt idx="157">
                  <c:v>0.28053149259299992</c:v>
                </c:pt>
                <c:pt idx="158">
                  <c:v>0.29065155069491949</c:v>
                </c:pt>
                <c:pt idx="159">
                  <c:v>0.30080146464939972</c:v>
                </c:pt>
                <c:pt idx="160">
                  <c:v>0.31098246312905314</c:v>
                </c:pt>
                <c:pt idx="161">
                  <c:v>0.3211957990416589</c:v>
                </c:pt>
                <c:pt idx="162">
                  <c:v>0.33144275079033575</c:v>
                </c:pt>
                <c:pt idx="163">
                  <c:v>0.34172462358958777</c:v>
                </c:pt>
                <c:pt idx="164">
                  <c:v>0.35204275084102199</c:v>
                </c:pt>
                <c:pt idx="165">
                  <c:v>0.36239849557280163</c:v>
                </c:pt>
                <c:pt idx="166">
                  <c:v>0.37279325194719143</c:v>
                </c:pt>
                <c:pt idx="167">
                  <c:v>0.38322844684086765</c:v>
                </c:pt>
                <c:pt idx="168">
                  <c:v>0.39370554150300985</c:v>
                </c:pt>
                <c:pt idx="169">
                  <c:v>0.40422603329656887</c:v>
                </c:pt>
                <c:pt idx="170">
                  <c:v>0.41479145752851276</c:v>
                </c:pt>
                <c:pt idx="171">
                  <c:v>0.42540338937530198</c:v>
                </c:pt>
                <c:pt idx="172">
                  <c:v>0.43606344591033691</c:v>
                </c:pt>
                <c:pt idx="173">
                  <c:v>0.44677328824064877</c:v>
                </c:pt>
                <c:pt idx="174">
                  <c:v>0.45753462376069814</c:v>
                </c:pt>
                <c:pt idx="175">
                  <c:v>0.4683492085317808</c:v>
                </c:pt>
                <c:pt idx="176">
                  <c:v>0.47921884979624824</c:v>
                </c:pt>
                <c:pt idx="177">
                  <c:v>0.49014540863651995</c:v>
                </c:pt>
                <c:pt idx="178">
                  <c:v>0.50113080278971434</c:v>
                </c:pt>
                <c:pt idx="179">
                  <c:v>0.51217700962965673</c:v>
                </c:pt>
                <c:pt idx="180">
                  <c:v>0.52328606932905508</c:v>
                </c:pt>
                <c:pt idx="181">
                  <c:v>0.5344600882157643</c:v>
                </c:pt>
                <c:pt idx="182">
                  <c:v>0.54570124233830886</c:v>
                </c:pt>
                <c:pt idx="183">
                  <c:v>0.55701178125722739</c:v>
                </c:pt>
                <c:pt idx="184">
                  <c:v>0.56839403208031525</c:v>
                </c:pt>
                <c:pt idx="185">
                  <c:v>0.57985040376155728</c:v>
                </c:pt>
                <c:pt idx="186">
                  <c:v>0.59138339168540943</c:v>
                </c:pt>
                <c:pt idx="187">
                  <c:v>0.60299558256018293</c:v>
                </c:pt>
                <c:pt idx="188">
                  <c:v>0.61468965964661537</c:v>
                </c:pt>
                <c:pt idx="189">
                  <c:v>0.6264684083502966</c:v>
                </c:pt>
                <c:pt idx="190">
                  <c:v>0.63833472220951737</c:v>
                </c:pt>
                <c:pt idx="191">
                  <c:v>0.65029160931333396</c:v>
                </c:pt>
                <c:pt idx="192">
                  <c:v>0.66234219918826309</c:v>
                </c:pt>
                <c:pt idx="193">
                  <c:v>0.67448975019608193</c:v>
                </c:pt>
                <c:pt idx="194">
                  <c:v>0.68673765748975457</c:v>
                </c:pt>
                <c:pt idx="195">
                  <c:v>0.69908946157964447</c:v>
                </c:pt>
                <c:pt idx="196">
                  <c:v>0.71154885756793662</c:v>
                </c:pt>
                <c:pt idx="197">
                  <c:v>0.72411970511572887</c:v>
                </c:pt>
                <c:pt idx="198">
                  <c:v>0.73680603921462073</c:v>
                </c:pt>
                <c:pt idx="199">
                  <c:v>0.74961208184300332</c:v>
                </c:pt>
                <c:pt idx="200">
                  <c:v>0.76254225459674418</c:v>
                </c:pt>
                <c:pt idx="201">
                  <c:v>0.77560119239479586</c:v>
                </c:pt>
                <c:pt idx="202">
                  <c:v>0.78879375837255683</c:v>
                </c:pt>
                <c:pt idx="203">
                  <c:v>0.80212506008996887</c:v>
                </c:pt>
                <c:pt idx="204">
                  <c:v>0.81560046719744039</c:v>
                </c:pt>
                <c:pt idx="205">
                  <c:v>0.82922563072128519</c:v>
                </c:pt>
                <c:pt idx="206">
                  <c:v>0.84300650415175027</c:v>
                </c:pt>
                <c:pt idx="207">
                  <c:v>0.85694936654132126</c:v>
                </c:pt>
                <c:pt idx="208">
                  <c:v>0.87106084784967253</c:v>
                </c:pt>
                <c:pt idx="209">
                  <c:v>0.88534795680464295</c:v>
                </c:pt>
                <c:pt idx="210">
                  <c:v>0.89981811158739156</c:v>
                </c:pt>
                <c:pt idx="211">
                  <c:v>0.91447917369480392</c:v>
                </c:pt>
                <c:pt idx="212">
                  <c:v>0.92933948538514355</c:v>
                </c:pt>
                <c:pt idx="213">
                  <c:v>0.94440791117489498</c:v>
                </c:pt>
                <c:pt idx="214">
                  <c:v>0.95969388392799193</c:v>
                </c:pt>
                <c:pt idx="215">
                  <c:v>0.97520745616509874</c:v>
                </c:pt>
                <c:pt idx="216">
                  <c:v>0.99095935732349472</c:v>
                </c:pt>
                <c:pt idx="217">
                  <c:v>1.0069610578206554</c:v>
                </c:pt>
                <c:pt idx="218">
                  <c:v>1.0232248409213327</c:v>
                </c:pt>
                <c:pt idx="219">
                  <c:v>1.0397638835843703</c:v>
                </c:pt>
                <c:pt idx="220">
                  <c:v>1.0565923476784058</c:v>
                </c:pt>
                <c:pt idx="221">
                  <c:v>1.073725483213956</c:v>
                </c:pt>
                <c:pt idx="222">
                  <c:v>1.0911797455543641</c:v>
                </c:pt>
                <c:pt idx="223">
                  <c:v>1.1089729289538277</c:v>
                </c:pt>
                <c:pt idx="224">
                  <c:v>1.1271243192461244</c:v>
                </c:pt>
                <c:pt idx="225">
                  <c:v>1.1456548690965023</c:v>
                </c:pt>
                <c:pt idx="226">
                  <c:v>1.164587399963197</c:v>
                </c:pt>
                <c:pt idx="227">
                  <c:v>1.1839468358356959</c:v>
                </c:pt>
                <c:pt idx="228">
                  <c:v>1.2037604749796023</c:v>
                </c:pt>
                <c:pt idx="229">
                  <c:v>1.2240583073968103</c:v>
                </c:pt>
                <c:pt idx="230">
                  <c:v>1.2448733876051279</c:v>
                </c:pt>
                <c:pt idx="231">
                  <c:v>1.2662422747906643</c:v>
                </c:pt>
                <c:pt idx="232">
                  <c:v>1.2882055555784377</c:v>
                </c:pt>
                <c:pt idx="233">
                  <c:v>1.3108084688661397</c:v>
                </c:pt>
                <c:pt idx="234">
                  <c:v>1.3341016577458511</c:v>
                </c:pt>
                <c:pt idx="235">
                  <c:v>1.3581420810326101</c:v>
                </c:pt>
                <c:pt idx="236">
                  <c:v>1.3829941271006372</c:v>
                </c:pt>
                <c:pt idx="237">
                  <c:v>1.4087309867364533</c:v>
                </c:pt>
                <c:pt idx="238">
                  <c:v>1.4354363612545484</c:v>
                </c:pt>
                <c:pt idx="239">
                  <c:v>1.4632066097746743</c:v>
                </c:pt>
                <c:pt idx="240">
                  <c:v>1.4921534793419859</c:v>
                </c:pt>
                <c:pt idx="241">
                  <c:v>1.5224076198327581</c:v>
                </c:pt>
                <c:pt idx="242">
                  <c:v>1.5541231726088882</c:v>
                </c:pt>
                <c:pt idx="243">
                  <c:v>1.5874838547362748</c:v>
                </c:pt>
                <c:pt idx="244">
                  <c:v>1.622711168421441</c:v>
                </c:pt>
                <c:pt idx="245">
                  <c:v>1.6600756995420165</c:v>
                </c:pt>
                <c:pt idx="246">
                  <c:v>1.6999130236280025</c:v>
                </c:pt>
                <c:pt idx="247">
                  <c:v>1.7426466909789797</c:v>
                </c:pt>
                <c:pt idx="248">
                  <c:v>1.788822470757496</c:v>
                </c:pt>
                <c:pt idx="249">
                  <c:v>1.8391612461479137</c:v>
                </c:pt>
                <c:pt idx="250">
                  <c:v>1.89464435082153</c:v>
                </c:pt>
                <c:pt idx="251">
                  <c:v>1.9566587996393541</c:v>
                </c:pt>
                <c:pt idx="252">
                  <c:v>2.0272616731233692</c:v>
                </c:pt>
                <c:pt idx="253">
                  <c:v>2.1097056106513348</c:v>
                </c:pt>
                <c:pt idx="254">
                  <c:v>2.2096165899594906</c:v>
                </c:pt>
                <c:pt idx="255">
                  <c:v>2.3381427350662376</c:v>
                </c:pt>
                <c:pt idx="256">
                  <c:v>2.5232398240230589</c:v>
                </c:pt>
              </c:numCache>
            </c:numRef>
          </c:xVal>
          <c:yVal>
            <c:numRef>
              <c:f>'[1]Part 3'!$AA$2:$AA$258</c:f>
              <c:numCache>
                <c:formatCode>General</c:formatCode>
                <c:ptCount val="257"/>
                <c:pt idx="0">
                  <c:v>-3.1366192305981131</c:v>
                </c:pt>
                <c:pt idx="1">
                  <c:v>-2.6627394442446448</c:v>
                </c:pt>
                <c:pt idx="2">
                  <c:v>-2.3085813429680195</c:v>
                </c:pt>
                <c:pt idx="3">
                  <c:v>-2.2765400102398292</c:v>
                </c:pt>
                <c:pt idx="4">
                  <c:v>-2.2734968030371823</c:v>
                </c:pt>
                <c:pt idx="5">
                  <c:v>-2.0650954561360328</c:v>
                </c:pt>
                <c:pt idx="6">
                  <c:v>-1.8790920592766369</c:v>
                </c:pt>
                <c:pt idx="7">
                  <c:v>-1.8355928624019719</c:v>
                </c:pt>
                <c:pt idx="8">
                  <c:v>-1.811986855624792</c:v>
                </c:pt>
                <c:pt idx="9">
                  <c:v>-1.7889749398683052</c:v>
                </c:pt>
                <c:pt idx="10">
                  <c:v>-1.7190590548437283</c:v>
                </c:pt>
                <c:pt idx="11">
                  <c:v>-1.7127023111369322</c:v>
                </c:pt>
                <c:pt idx="12">
                  <c:v>-1.6288663318459127</c:v>
                </c:pt>
                <c:pt idx="13">
                  <c:v>-1.6046584711846654</c:v>
                </c:pt>
                <c:pt idx="14">
                  <c:v>-1.6018946712929489</c:v>
                </c:pt>
                <c:pt idx="15">
                  <c:v>-1.5789814023723614</c:v>
                </c:pt>
                <c:pt idx="16">
                  <c:v>-1.5626950395528922</c:v>
                </c:pt>
                <c:pt idx="17">
                  <c:v>-1.5418449230082534</c:v>
                </c:pt>
                <c:pt idx="18">
                  <c:v>-1.5282498754453853</c:v>
                </c:pt>
                <c:pt idx="19">
                  <c:v>-1.5218038819777764</c:v>
                </c:pt>
                <c:pt idx="20">
                  <c:v>-1.5160562817745238</c:v>
                </c:pt>
                <c:pt idx="21">
                  <c:v>-1.5151322675426613</c:v>
                </c:pt>
                <c:pt idx="22">
                  <c:v>-1.4892495000405219</c:v>
                </c:pt>
                <c:pt idx="23">
                  <c:v>-1.4752678411543092</c:v>
                </c:pt>
                <c:pt idx="24">
                  <c:v>-1.4451966626719395</c:v>
                </c:pt>
                <c:pt idx="25">
                  <c:v>-1.4389954684094159</c:v>
                </c:pt>
                <c:pt idx="26">
                  <c:v>-1.4305772970341903</c:v>
                </c:pt>
                <c:pt idx="27">
                  <c:v>-1.4254633616107761</c:v>
                </c:pt>
                <c:pt idx="28">
                  <c:v>-1.4152443462304742</c:v>
                </c:pt>
                <c:pt idx="29">
                  <c:v>-1.4147054331106368</c:v>
                </c:pt>
                <c:pt idx="30">
                  <c:v>-1.4065575354011848</c:v>
                </c:pt>
                <c:pt idx="31">
                  <c:v>-1.3977335188293074</c:v>
                </c:pt>
                <c:pt idx="32">
                  <c:v>-1.3838331444090066</c:v>
                </c:pt>
                <c:pt idx="33">
                  <c:v>-1.3763971071580001</c:v>
                </c:pt>
                <c:pt idx="34">
                  <c:v>-1.301374710396348</c:v>
                </c:pt>
                <c:pt idx="35">
                  <c:v>-1.2928330149688221</c:v>
                </c:pt>
                <c:pt idx="36">
                  <c:v>-1.2903979035769444</c:v>
                </c:pt>
                <c:pt idx="37">
                  <c:v>-1.2897261243011773</c:v>
                </c:pt>
                <c:pt idx="38">
                  <c:v>-1.2857644108035782</c:v>
                </c:pt>
                <c:pt idx="39">
                  <c:v>-1.2564417801830245</c:v>
                </c:pt>
                <c:pt idx="40">
                  <c:v>-1.2331235006016823</c:v>
                </c:pt>
                <c:pt idx="41">
                  <c:v>-1.1972778900775789</c:v>
                </c:pt>
                <c:pt idx="42">
                  <c:v>-1.1857233531590032</c:v>
                </c:pt>
                <c:pt idx="43">
                  <c:v>-1.1532042952203798</c:v>
                </c:pt>
                <c:pt idx="44">
                  <c:v>-1.1466830983387191</c:v>
                </c:pt>
                <c:pt idx="45">
                  <c:v>-1.1437782652289139</c:v>
                </c:pt>
                <c:pt idx="46">
                  <c:v>-1.1142350423069252</c:v>
                </c:pt>
                <c:pt idx="47">
                  <c:v>-1.110297670444113</c:v>
                </c:pt>
                <c:pt idx="48">
                  <c:v>-1.0310079913481993</c:v>
                </c:pt>
                <c:pt idx="49">
                  <c:v>-0.98500289834967114</c:v>
                </c:pt>
                <c:pt idx="50">
                  <c:v>-0.97348635527493277</c:v>
                </c:pt>
                <c:pt idx="51">
                  <c:v>-0.95555433056493488</c:v>
                </c:pt>
                <c:pt idx="52">
                  <c:v>-0.91869410604740942</c:v>
                </c:pt>
                <c:pt idx="53">
                  <c:v>-0.91312530298074102</c:v>
                </c:pt>
                <c:pt idx="54">
                  <c:v>-0.87431751500095167</c:v>
                </c:pt>
                <c:pt idx="55">
                  <c:v>-0.87060013685596338</c:v>
                </c:pt>
                <c:pt idx="56">
                  <c:v>-0.85497654971061332</c:v>
                </c:pt>
                <c:pt idx="57">
                  <c:v>-0.82496275042881584</c:v>
                </c:pt>
                <c:pt idx="58">
                  <c:v>-0.81079260440360046</c:v>
                </c:pt>
                <c:pt idx="59">
                  <c:v>-0.79902032869365791</c:v>
                </c:pt>
                <c:pt idx="60">
                  <c:v>-0.79766848912986932</c:v>
                </c:pt>
                <c:pt idx="61">
                  <c:v>-0.794962789024525</c:v>
                </c:pt>
                <c:pt idx="62">
                  <c:v>-0.78714363142728516</c:v>
                </c:pt>
                <c:pt idx="63">
                  <c:v>-0.7833303754983868</c:v>
                </c:pt>
                <c:pt idx="64">
                  <c:v>-0.77554838323603448</c:v>
                </c:pt>
                <c:pt idx="65">
                  <c:v>-0.7740061944159472</c:v>
                </c:pt>
                <c:pt idx="66">
                  <c:v>-0.76015377262911998</c:v>
                </c:pt>
                <c:pt idx="67">
                  <c:v>-0.7427817684299588</c:v>
                </c:pt>
                <c:pt idx="68">
                  <c:v>-0.74063583545581912</c:v>
                </c:pt>
                <c:pt idx="69">
                  <c:v>-0.72391322888239518</c:v>
                </c:pt>
                <c:pt idx="70">
                  <c:v>-0.69289503113013051</c:v>
                </c:pt>
                <c:pt idx="71">
                  <c:v>-0.65168402309435247</c:v>
                </c:pt>
                <c:pt idx="72">
                  <c:v>-0.64879223555789478</c:v>
                </c:pt>
                <c:pt idx="73">
                  <c:v>-0.63877672895733417</c:v>
                </c:pt>
                <c:pt idx="74">
                  <c:v>-0.63274109724128891</c:v>
                </c:pt>
                <c:pt idx="75">
                  <c:v>-0.60324983674303734</c:v>
                </c:pt>
                <c:pt idx="76">
                  <c:v>-0.60254256120417304</c:v>
                </c:pt>
                <c:pt idx="77">
                  <c:v>-0.59932597498109752</c:v>
                </c:pt>
                <c:pt idx="78">
                  <c:v>-0.59706880138551943</c:v>
                </c:pt>
                <c:pt idx="79">
                  <c:v>-0.59242230124718853</c:v>
                </c:pt>
                <c:pt idx="80">
                  <c:v>-0.56696588774909062</c:v>
                </c:pt>
                <c:pt idx="81">
                  <c:v>-0.55508237141771133</c:v>
                </c:pt>
                <c:pt idx="82">
                  <c:v>-0.53333735153549044</c:v>
                </c:pt>
                <c:pt idx="83">
                  <c:v>-0.52110748940336027</c:v>
                </c:pt>
                <c:pt idx="84">
                  <c:v>-0.52084931214989127</c:v>
                </c:pt>
                <c:pt idx="85">
                  <c:v>-0.45175885953764272</c:v>
                </c:pt>
                <c:pt idx="86">
                  <c:v>-0.44665744081873338</c:v>
                </c:pt>
                <c:pt idx="87">
                  <c:v>-0.43905164153917609</c:v>
                </c:pt>
                <c:pt idx="88">
                  <c:v>-0.42142789706773254</c:v>
                </c:pt>
                <c:pt idx="89">
                  <c:v>-0.38682747108061249</c:v>
                </c:pt>
                <c:pt idx="90">
                  <c:v>-0.37689189224322023</c:v>
                </c:pt>
                <c:pt idx="91">
                  <c:v>-0.3410717695837987</c:v>
                </c:pt>
                <c:pt idx="92">
                  <c:v>-0.326022725877466</c:v>
                </c:pt>
                <c:pt idx="93">
                  <c:v>-0.32259361587260477</c:v>
                </c:pt>
                <c:pt idx="94">
                  <c:v>-0.30421899354622273</c:v>
                </c:pt>
                <c:pt idx="95">
                  <c:v>-0.28357330411102971</c:v>
                </c:pt>
                <c:pt idx="96">
                  <c:v>-0.28036379233618375</c:v>
                </c:pt>
                <c:pt idx="97">
                  <c:v>-0.23550088203372002</c:v>
                </c:pt>
                <c:pt idx="98">
                  <c:v>-0.23409938993333063</c:v>
                </c:pt>
                <c:pt idx="99">
                  <c:v>-0.22781476755527777</c:v>
                </c:pt>
                <c:pt idx="100">
                  <c:v>-0.21576104277021316</c:v>
                </c:pt>
                <c:pt idx="101">
                  <c:v>-0.2004924008338668</c:v>
                </c:pt>
                <c:pt idx="102">
                  <c:v>-0.18378457794529887</c:v>
                </c:pt>
                <c:pt idx="103">
                  <c:v>-8.8642950501508458E-2</c:v>
                </c:pt>
                <c:pt idx="104">
                  <c:v>-8.7487799998960045E-2</c:v>
                </c:pt>
                <c:pt idx="105">
                  <c:v>-6.0790571712210723E-2</c:v>
                </c:pt>
                <c:pt idx="106">
                  <c:v>-5.0267293260662621E-2</c:v>
                </c:pt>
                <c:pt idx="107">
                  <c:v>-2.1392646201991918E-2</c:v>
                </c:pt>
                <c:pt idx="108">
                  <c:v>-1.2879940341604938E-2</c:v>
                </c:pt>
                <c:pt idx="109">
                  <c:v>3.3779593702822817E-2</c:v>
                </c:pt>
                <c:pt idx="110">
                  <c:v>3.9114221298723488E-2</c:v>
                </c:pt>
                <c:pt idx="111">
                  <c:v>4.1701981716222428E-2</c:v>
                </c:pt>
                <c:pt idx="112">
                  <c:v>5.4771867564309476E-2</c:v>
                </c:pt>
                <c:pt idx="113">
                  <c:v>5.5854230464887002E-2</c:v>
                </c:pt>
                <c:pt idx="114">
                  <c:v>6.5787318423534788E-2</c:v>
                </c:pt>
                <c:pt idx="115">
                  <c:v>7.1302139417242588E-2</c:v>
                </c:pt>
                <c:pt idx="116">
                  <c:v>7.2358867646558328E-2</c:v>
                </c:pt>
                <c:pt idx="117">
                  <c:v>7.5745985417716516E-2</c:v>
                </c:pt>
                <c:pt idx="118">
                  <c:v>8.6751438603875478E-2</c:v>
                </c:pt>
                <c:pt idx="119">
                  <c:v>9.1770822114783435E-2</c:v>
                </c:pt>
                <c:pt idx="120">
                  <c:v>0.11889020289835027</c:v>
                </c:pt>
                <c:pt idx="121">
                  <c:v>0.13872616192499676</c:v>
                </c:pt>
                <c:pt idx="122">
                  <c:v>0.16106336446630753</c:v>
                </c:pt>
                <c:pt idx="123">
                  <c:v>0.17014805519734549</c:v>
                </c:pt>
                <c:pt idx="124">
                  <c:v>0.20525322391261444</c:v>
                </c:pt>
                <c:pt idx="125">
                  <c:v>0.20932761852820159</c:v>
                </c:pt>
                <c:pt idx="126">
                  <c:v>0.21467468841543655</c:v>
                </c:pt>
                <c:pt idx="127">
                  <c:v>0.21952195844858297</c:v>
                </c:pt>
                <c:pt idx="128">
                  <c:v>0.2238004611025684</c:v>
                </c:pt>
                <c:pt idx="129">
                  <c:v>0.28034173804296225</c:v>
                </c:pt>
                <c:pt idx="130">
                  <c:v>0.288169611002141</c:v>
                </c:pt>
                <c:pt idx="131">
                  <c:v>0.31359686401873338</c:v>
                </c:pt>
                <c:pt idx="132">
                  <c:v>0.34809096342534368</c:v>
                </c:pt>
                <c:pt idx="133">
                  <c:v>0.37050870504237687</c:v>
                </c:pt>
                <c:pt idx="134">
                  <c:v>0.37173316962407438</c:v>
                </c:pt>
                <c:pt idx="135">
                  <c:v>0.37946362510678772</c:v>
                </c:pt>
                <c:pt idx="136">
                  <c:v>0.39304426301652146</c:v>
                </c:pt>
                <c:pt idx="137">
                  <c:v>0.39922040176045548</c:v>
                </c:pt>
                <c:pt idx="138">
                  <c:v>0.39966489769892011</c:v>
                </c:pt>
                <c:pt idx="139">
                  <c:v>0.41152120078305204</c:v>
                </c:pt>
                <c:pt idx="140">
                  <c:v>0.42347166834397187</c:v>
                </c:pt>
                <c:pt idx="141">
                  <c:v>0.43160543658790196</c:v>
                </c:pt>
                <c:pt idx="142">
                  <c:v>0.43866121772809241</c:v>
                </c:pt>
                <c:pt idx="143">
                  <c:v>0.45346158984346185</c:v>
                </c:pt>
                <c:pt idx="144">
                  <c:v>0.45608059272941198</c:v>
                </c:pt>
                <c:pt idx="145">
                  <c:v>0.46191658402823899</c:v>
                </c:pt>
                <c:pt idx="146">
                  <c:v>0.48222470939108414</c:v>
                </c:pt>
                <c:pt idx="147">
                  <c:v>0.49363089598906018</c:v>
                </c:pt>
                <c:pt idx="148">
                  <c:v>0.49668499774916947</c:v>
                </c:pt>
                <c:pt idx="149">
                  <c:v>0.50453481933723709</c:v>
                </c:pt>
                <c:pt idx="150">
                  <c:v>0.52851867581534506</c:v>
                </c:pt>
                <c:pt idx="151">
                  <c:v>0.52991321411959769</c:v>
                </c:pt>
                <c:pt idx="152">
                  <c:v>0.53876811993079521</c:v>
                </c:pt>
                <c:pt idx="153">
                  <c:v>0.55305229639969766</c:v>
                </c:pt>
                <c:pt idx="154">
                  <c:v>0.57391179660465175</c:v>
                </c:pt>
                <c:pt idx="155">
                  <c:v>0.57543119020605926</c:v>
                </c:pt>
                <c:pt idx="156">
                  <c:v>0.59549820238463458</c:v>
                </c:pt>
                <c:pt idx="157">
                  <c:v>0.59778178820154426</c:v>
                </c:pt>
                <c:pt idx="158">
                  <c:v>0.59985409166077153</c:v>
                </c:pt>
                <c:pt idx="159">
                  <c:v>0.60662751812507532</c:v>
                </c:pt>
                <c:pt idx="160">
                  <c:v>0.61488384920637218</c:v>
                </c:pt>
                <c:pt idx="161">
                  <c:v>0.6197405565373566</c:v>
                </c:pt>
                <c:pt idx="162">
                  <c:v>0.62187244181463719</c:v>
                </c:pt>
                <c:pt idx="163">
                  <c:v>0.62321572555200988</c:v>
                </c:pt>
                <c:pt idx="164">
                  <c:v>0.62971993408463134</c:v>
                </c:pt>
                <c:pt idx="165">
                  <c:v>0.63483842896974063</c:v>
                </c:pt>
                <c:pt idx="166">
                  <c:v>0.64718435862212631</c:v>
                </c:pt>
                <c:pt idx="167">
                  <c:v>0.65966306863303714</c:v>
                </c:pt>
                <c:pt idx="168">
                  <c:v>0.69297458844355209</c:v>
                </c:pt>
                <c:pt idx="169">
                  <c:v>0.69955664344900237</c:v>
                </c:pt>
                <c:pt idx="170">
                  <c:v>0.70977774684319395</c:v>
                </c:pt>
                <c:pt idx="171">
                  <c:v>0.71250274516316436</c:v>
                </c:pt>
                <c:pt idx="172">
                  <c:v>0.71543633993991629</c:v>
                </c:pt>
                <c:pt idx="173">
                  <c:v>0.71957505480171524</c:v>
                </c:pt>
                <c:pt idx="174">
                  <c:v>0.72037254133788076</c:v>
                </c:pt>
                <c:pt idx="175">
                  <c:v>0.72101365527272099</c:v>
                </c:pt>
                <c:pt idx="176">
                  <c:v>0.73143368387716901</c:v>
                </c:pt>
                <c:pt idx="177">
                  <c:v>0.73245469061645252</c:v>
                </c:pt>
                <c:pt idx="178">
                  <c:v>0.7518791503887845</c:v>
                </c:pt>
                <c:pt idx="179">
                  <c:v>0.7520110405756899</c:v>
                </c:pt>
                <c:pt idx="180">
                  <c:v>0.75333161151653838</c:v>
                </c:pt>
                <c:pt idx="181">
                  <c:v>0.75457352292630386</c:v>
                </c:pt>
                <c:pt idx="182">
                  <c:v>0.75756918437290977</c:v>
                </c:pt>
                <c:pt idx="183">
                  <c:v>0.75927399105855309</c:v>
                </c:pt>
                <c:pt idx="184">
                  <c:v>0.76117535340284515</c:v>
                </c:pt>
                <c:pt idx="185">
                  <c:v>0.7618731474085445</c:v>
                </c:pt>
                <c:pt idx="186">
                  <c:v>0.7638425690038938</c:v>
                </c:pt>
                <c:pt idx="187">
                  <c:v>0.76669323637587627</c:v>
                </c:pt>
                <c:pt idx="188">
                  <c:v>0.77157275770298317</c:v>
                </c:pt>
                <c:pt idx="189">
                  <c:v>0.77327149674075657</c:v>
                </c:pt>
                <c:pt idx="190">
                  <c:v>0.78507848646531964</c:v>
                </c:pt>
                <c:pt idx="191">
                  <c:v>0.78564266557659379</c:v>
                </c:pt>
                <c:pt idx="192">
                  <c:v>0.78839361561372057</c:v>
                </c:pt>
                <c:pt idx="193">
                  <c:v>0.78895706276035094</c:v>
                </c:pt>
                <c:pt idx="194">
                  <c:v>0.79084254477711868</c:v>
                </c:pt>
                <c:pt idx="195">
                  <c:v>0.79346896063483408</c:v>
                </c:pt>
                <c:pt idx="196">
                  <c:v>0.79551651354592146</c:v>
                </c:pt>
                <c:pt idx="197">
                  <c:v>0.80270049817714972</c:v>
                </c:pt>
                <c:pt idx="198">
                  <c:v>0.80726907612249199</c:v>
                </c:pt>
                <c:pt idx="199">
                  <c:v>0.80742614985712413</c:v>
                </c:pt>
                <c:pt idx="200">
                  <c:v>0.81036685594038937</c:v>
                </c:pt>
                <c:pt idx="201">
                  <c:v>0.82316424605272687</c:v>
                </c:pt>
                <c:pt idx="202">
                  <c:v>0.82488479763815969</c:v>
                </c:pt>
                <c:pt idx="203">
                  <c:v>0.82923851578164531</c:v>
                </c:pt>
                <c:pt idx="204">
                  <c:v>0.83804383204746047</c:v>
                </c:pt>
                <c:pt idx="205">
                  <c:v>0.85104076805785833</c:v>
                </c:pt>
                <c:pt idx="206">
                  <c:v>0.86241420332616281</c:v>
                </c:pt>
                <c:pt idx="207">
                  <c:v>0.86527797458586175</c:v>
                </c:pt>
                <c:pt idx="208">
                  <c:v>0.86795465226758228</c:v>
                </c:pt>
                <c:pt idx="209">
                  <c:v>0.8789078568154447</c:v>
                </c:pt>
                <c:pt idx="210">
                  <c:v>0.88904035326776398</c:v>
                </c:pt>
                <c:pt idx="211">
                  <c:v>0.88952009813819632</c:v>
                </c:pt>
                <c:pt idx="212">
                  <c:v>0.89629210623708622</c:v>
                </c:pt>
                <c:pt idx="213">
                  <c:v>0.89827526046004935</c:v>
                </c:pt>
                <c:pt idx="214">
                  <c:v>0.91021184255982823</c:v>
                </c:pt>
                <c:pt idx="215">
                  <c:v>0.91218649726715062</c:v>
                </c:pt>
                <c:pt idx="216">
                  <c:v>0.9130732952052486</c:v>
                </c:pt>
                <c:pt idx="217">
                  <c:v>0.91402328193530724</c:v>
                </c:pt>
                <c:pt idx="218">
                  <c:v>0.91923978820364383</c:v>
                </c:pt>
                <c:pt idx="219">
                  <c:v>0.92805041600179183</c:v>
                </c:pt>
                <c:pt idx="220">
                  <c:v>0.9286572811245839</c:v>
                </c:pt>
                <c:pt idx="221">
                  <c:v>0.93299967705214271</c:v>
                </c:pt>
                <c:pt idx="222">
                  <c:v>0.94357968718692153</c:v>
                </c:pt>
                <c:pt idx="223">
                  <c:v>0.94524704097301682</c:v>
                </c:pt>
                <c:pt idx="224">
                  <c:v>0.94674909029605536</c:v>
                </c:pt>
                <c:pt idx="225">
                  <c:v>0.94706729714281135</c:v>
                </c:pt>
                <c:pt idx="226">
                  <c:v>0.95304115110376086</c:v>
                </c:pt>
                <c:pt idx="227">
                  <c:v>0.96863922558003801</c:v>
                </c:pt>
                <c:pt idx="228">
                  <c:v>0.97221044531811596</c:v>
                </c:pt>
                <c:pt idx="229">
                  <c:v>0.97683338472003711</c:v>
                </c:pt>
                <c:pt idx="230">
                  <c:v>0.98225856316531979</c:v>
                </c:pt>
                <c:pt idx="231">
                  <c:v>0.98742621387806728</c:v>
                </c:pt>
                <c:pt idx="232">
                  <c:v>0.99509947382507213</c:v>
                </c:pt>
                <c:pt idx="233">
                  <c:v>0.99774716128615748</c:v>
                </c:pt>
                <c:pt idx="234">
                  <c:v>1.0011005068266881</c:v>
                </c:pt>
                <c:pt idx="235">
                  <c:v>1.0022023187502676</c:v>
                </c:pt>
                <c:pt idx="236">
                  <c:v>1.0033328742599543</c:v>
                </c:pt>
                <c:pt idx="237">
                  <c:v>1.016094480544536</c:v>
                </c:pt>
                <c:pt idx="238">
                  <c:v>1.0163888116341295</c:v>
                </c:pt>
                <c:pt idx="239">
                  <c:v>1.0177263950318072</c:v>
                </c:pt>
                <c:pt idx="240">
                  <c:v>1.0205608844828589</c:v>
                </c:pt>
                <c:pt idx="241">
                  <c:v>1.0245155054298318</c:v>
                </c:pt>
                <c:pt idx="242">
                  <c:v>1.0316045801940807</c:v>
                </c:pt>
                <c:pt idx="243">
                  <c:v>1.0345590906448747</c:v>
                </c:pt>
                <c:pt idx="244">
                  <c:v>1.0395453186111618</c:v>
                </c:pt>
                <c:pt idx="245">
                  <c:v>1.0875175340432521</c:v>
                </c:pt>
                <c:pt idx="246">
                  <c:v>1.0899976875727078</c:v>
                </c:pt>
                <c:pt idx="247">
                  <c:v>1.1411133932802058</c:v>
                </c:pt>
                <c:pt idx="248">
                  <c:v>1.2101172632766484</c:v>
                </c:pt>
                <c:pt idx="249">
                  <c:v>1.2261959158091555</c:v>
                </c:pt>
                <c:pt idx="250">
                  <c:v>1.453857341701182</c:v>
                </c:pt>
                <c:pt idx="251">
                  <c:v>1.509549221294048</c:v>
                </c:pt>
                <c:pt idx="252">
                  <c:v>2.2178476706879069</c:v>
                </c:pt>
                <c:pt idx="253">
                  <c:v>2.2335932991572682</c:v>
                </c:pt>
                <c:pt idx="254">
                  <c:v>2.3470343059602956</c:v>
                </c:pt>
                <c:pt idx="255">
                  <c:v>2.4734391549133239</c:v>
                </c:pt>
                <c:pt idx="256">
                  <c:v>2.4960821776511697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2-824B-A1A2-47ECFF2D5A8B}"/>
            </c:ext>
          </c:extLst>
        </c:ser>
        <c:ser>
          <c:idx val="5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'[1]Part 3'!$AD$2:$AD$258</c:f>
              <c:numCache>
                <c:formatCode>General</c:formatCode>
                <c:ptCount val="257"/>
                <c:pt idx="0">
                  <c:v>-2.8880835531543774</c:v>
                </c:pt>
                <c:pt idx="1">
                  <c:v>-2.5232398240230602</c:v>
                </c:pt>
                <c:pt idx="2">
                  <c:v>-2.3381427350662385</c:v>
                </c:pt>
                <c:pt idx="3">
                  <c:v>-2.2096165899594915</c:v>
                </c:pt>
                <c:pt idx="4">
                  <c:v>-2.1097056106513357</c:v>
                </c:pt>
                <c:pt idx="5">
                  <c:v>-2.0272616731233706</c:v>
                </c:pt>
                <c:pt idx="6">
                  <c:v>-1.956658799639355</c:v>
                </c:pt>
                <c:pt idx="7">
                  <c:v>-1.8946443508215312</c:v>
                </c:pt>
                <c:pt idx="8">
                  <c:v>-1.8391612461479128</c:v>
                </c:pt>
                <c:pt idx="9">
                  <c:v>-1.7888224707574953</c:v>
                </c:pt>
                <c:pt idx="10">
                  <c:v>-1.7426466909789793</c:v>
                </c:pt>
                <c:pt idx="11">
                  <c:v>-1.6999130236280025</c:v>
                </c:pt>
                <c:pt idx="12">
                  <c:v>-1.6600756995420163</c:v>
                </c:pt>
                <c:pt idx="13">
                  <c:v>-1.622711168421441</c:v>
                </c:pt>
                <c:pt idx="14">
                  <c:v>-1.5874838547362746</c:v>
                </c:pt>
                <c:pt idx="15">
                  <c:v>-1.5541231726088882</c:v>
                </c:pt>
                <c:pt idx="16">
                  <c:v>-1.5224076198327583</c:v>
                </c:pt>
                <c:pt idx="17">
                  <c:v>-1.4921534793419859</c:v>
                </c:pt>
                <c:pt idx="18">
                  <c:v>-1.4632066097746736</c:v>
                </c:pt>
                <c:pt idx="19">
                  <c:v>-1.4354363612545484</c:v>
                </c:pt>
                <c:pt idx="20">
                  <c:v>-1.4087309867364533</c:v>
                </c:pt>
                <c:pt idx="21">
                  <c:v>-1.3829941271006392</c:v>
                </c:pt>
                <c:pt idx="22">
                  <c:v>-1.3581420810326108</c:v>
                </c:pt>
                <c:pt idx="23">
                  <c:v>-1.3341016577458518</c:v>
                </c:pt>
                <c:pt idx="24">
                  <c:v>-1.3108084688661394</c:v>
                </c:pt>
                <c:pt idx="25">
                  <c:v>-1.2882055555784389</c:v>
                </c:pt>
                <c:pt idx="26">
                  <c:v>-1.2662422747906648</c:v>
                </c:pt>
                <c:pt idx="27">
                  <c:v>-1.2448733876051279</c:v>
                </c:pt>
                <c:pt idx="28">
                  <c:v>-1.2240583073968103</c:v>
                </c:pt>
                <c:pt idx="29">
                  <c:v>-1.2037604749796023</c:v>
                </c:pt>
                <c:pt idx="30">
                  <c:v>-1.1839468358356959</c:v>
                </c:pt>
                <c:pt idx="31">
                  <c:v>-1.164587399963197</c:v>
                </c:pt>
                <c:pt idx="32">
                  <c:v>-1.1456548690965023</c:v>
                </c:pt>
                <c:pt idx="33">
                  <c:v>-1.1271243192461244</c:v>
                </c:pt>
                <c:pt idx="34">
                  <c:v>-1.1089729289538277</c:v>
                </c:pt>
                <c:pt idx="35">
                  <c:v>-1.0911797455543641</c:v>
                </c:pt>
                <c:pt idx="36">
                  <c:v>-1.073725483213956</c:v>
                </c:pt>
                <c:pt idx="37">
                  <c:v>-1.0565923476784058</c:v>
                </c:pt>
                <c:pt idx="38">
                  <c:v>-1.0397638835843737</c:v>
                </c:pt>
                <c:pt idx="39">
                  <c:v>-1.0232248409213314</c:v>
                </c:pt>
                <c:pt idx="40">
                  <c:v>-1.0069610578206516</c:v>
                </c:pt>
                <c:pt idx="41">
                  <c:v>-0.99095935732349338</c:v>
                </c:pt>
                <c:pt idx="42">
                  <c:v>-0.97520745616509874</c:v>
                </c:pt>
                <c:pt idx="43">
                  <c:v>-0.95969388392799193</c:v>
                </c:pt>
                <c:pt idx="44">
                  <c:v>-0.94440791117489498</c:v>
                </c:pt>
                <c:pt idx="45">
                  <c:v>-0.92933948538514355</c:v>
                </c:pt>
                <c:pt idx="46">
                  <c:v>-0.91447917369480392</c:v>
                </c:pt>
                <c:pt idx="47">
                  <c:v>-0.89981811158739156</c:v>
                </c:pt>
                <c:pt idx="48">
                  <c:v>-0.88534795680464295</c:v>
                </c:pt>
                <c:pt idx="49">
                  <c:v>-0.87106084784967253</c:v>
                </c:pt>
                <c:pt idx="50">
                  <c:v>-0.85694936654132126</c:v>
                </c:pt>
                <c:pt idx="51">
                  <c:v>-0.84300650415175027</c:v>
                </c:pt>
                <c:pt idx="52">
                  <c:v>-0.82922563072128519</c:v>
                </c:pt>
                <c:pt idx="53">
                  <c:v>-0.81560046719744039</c:v>
                </c:pt>
                <c:pt idx="54">
                  <c:v>-0.80212506008997075</c:v>
                </c:pt>
                <c:pt idx="55">
                  <c:v>-0.78879375837255705</c:v>
                </c:pt>
                <c:pt idx="56">
                  <c:v>-0.77560119239479608</c:v>
                </c:pt>
                <c:pt idx="57">
                  <c:v>-0.76254225459674441</c:v>
                </c:pt>
                <c:pt idx="58">
                  <c:v>-0.74961208184300332</c:v>
                </c:pt>
                <c:pt idx="59">
                  <c:v>-0.73680603921462073</c:v>
                </c:pt>
                <c:pt idx="60">
                  <c:v>-0.72411970511572887</c:v>
                </c:pt>
                <c:pt idx="61">
                  <c:v>-0.71154885756793662</c:v>
                </c:pt>
                <c:pt idx="62">
                  <c:v>-0.69908946157964447</c:v>
                </c:pt>
                <c:pt idx="63">
                  <c:v>-0.68673765748975457</c:v>
                </c:pt>
                <c:pt idx="64">
                  <c:v>-0.67448975019608193</c:v>
                </c:pt>
                <c:pt idx="65">
                  <c:v>-0.66234219918826309</c:v>
                </c:pt>
                <c:pt idx="66">
                  <c:v>-0.65029160931333396</c:v>
                </c:pt>
                <c:pt idx="67">
                  <c:v>-0.63833472220951737</c:v>
                </c:pt>
                <c:pt idx="68">
                  <c:v>-0.6264684083502966</c:v>
                </c:pt>
                <c:pt idx="69">
                  <c:v>-0.61468965964661526</c:v>
                </c:pt>
                <c:pt idx="70">
                  <c:v>-0.60299558256018304</c:v>
                </c:pt>
                <c:pt idx="71">
                  <c:v>-0.59138339168540954</c:v>
                </c:pt>
                <c:pt idx="72">
                  <c:v>-0.57985040376155739</c:v>
                </c:pt>
                <c:pt idx="73">
                  <c:v>-0.56839403208031525</c:v>
                </c:pt>
                <c:pt idx="74">
                  <c:v>-0.55701178125722717</c:v>
                </c:pt>
                <c:pt idx="75">
                  <c:v>-0.54570124233830886</c:v>
                </c:pt>
                <c:pt idx="76">
                  <c:v>-0.53446008821576407</c:v>
                </c:pt>
                <c:pt idx="77">
                  <c:v>-0.52328606932905508</c:v>
                </c:pt>
                <c:pt idx="78">
                  <c:v>-0.51217700962965673</c:v>
                </c:pt>
                <c:pt idx="79">
                  <c:v>-0.50113080278971434</c:v>
                </c:pt>
                <c:pt idx="80">
                  <c:v>-0.49014540863651995</c:v>
                </c:pt>
                <c:pt idx="81">
                  <c:v>-0.47921884979624824</c:v>
                </c:pt>
                <c:pt idx="82">
                  <c:v>-0.4683492085317808</c:v>
                </c:pt>
                <c:pt idx="83">
                  <c:v>-0.45753462376069814</c:v>
                </c:pt>
                <c:pt idx="84">
                  <c:v>-0.44677328824064877</c:v>
                </c:pt>
                <c:pt idx="85">
                  <c:v>-0.43606344591033708</c:v>
                </c:pt>
                <c:pt idx="86">
                  <c:v>-0.42540338937530225</c:v>
                </c:pt>
                <c:pt idx="87">
                  <c:v>-0.41479145752851293</c:v>
                </c:pt>
                <c:pt idx="88">
                  <c:v>-0.40422603329656914</c:v>
                </c:pt>
                <c:pt idx="89">
                  <c:v>-0.39370554150300974</c:v>
                </c:pt>
                <c:pt idx="90">
                  <c:v>-0.38322844684086743</c:v>
                </c:pt>
                <c:pt idx="91">
                  <c:v>-0.37279325194719126</c:v>
                </c:pt>
                <c:pt idx="92">
                  <c:v>-0.36239849557280152</c:v>
                </c:pt>
                <c:pt idx="93">
                  <c:v>-0.35204275084102199</c:v>
                </c:pt>
                <c:pt idx="94">
                  <c:v>-0.34172462358958777</c:v>
                </c:pt>
                <c:pt idx="95">
                  <c:v>-0.33144275079033575</c:v>
                </c:pt>
                <c:pt idx="96">
                  <c:v>-0.3211957990416589</c:v>
                </c:pt>
                <c:pt idx="97">
                  <c:v>-0.31098246312905314</c:v>
                </c:pt>
                <c:pt idx="98">
                  <c:v>-0.30080146464939972</c:v>
                </c:pt>
                <c:pt idx="99">
                  <c:v>-0.29065155069491949</c:v>
                </c:pt>
                <c:pt idx="100">
                  <c:v>-0.28053149259299992</c:v>
                </c:pt>
                <c:pt idx="101">
                  <c:v>-0.27044008469834424</c:v>
                </c:pt>
                <c:pt idx="102">
                  <c:v>-0.2603761432341159</c:v>
                </c:pt>
                <c:pt idx="103">
                  <c:v>-0.25033850517896261</c:v>
                </c:pt>
                <c:pt idx="104">
                  <c:v>-0.24032602719699378</c:v>
                </c:pt>
                <c:pt idx="105">
                  <c:v>-0.23033758460796208</c:v>
                </c:pt>
                <c:pt idx="106">
                  <c:v>-0.22037207039506423</c:v>
                </c:pt>
                <c:pt idx="107">
                  <c:v>-0.21042839424792467</c:v>
                </c:pt>
                <c:pt idx="108">
                  <c:v>-0.20050548163846466</c:v>
                </c:pt>
                <c:pt idx="109">
                  <c:v>-0.19060227292748594</c:v>
                </c:pt>
                <c:pt idx="110">
                  <c:v>-0.18071772249991622</c:v>
                </c:pt>
                <c:pt idx="111">
                  <c:v>-0.17085079792677288</c:v>
                </c:pt>
                <c:pt idx="112">
                  <c:v>-0.16100047915199658</c:v>
                </c:pt>
                <c:pt idx="113">
                  <c:v>-0.15116575770240309</c:v>
                </c:pt>
                <c:pt idx="114">
                  <c:v>-0.14134563591908167</c:v>
                </c:pt>
                <c:pt idx="115">
                  <c:v>-0.13153912620864777</c:v>
                </c:pt>
                <c:pt idx="116">
                  <c:v>-0.12174525031282651</c:v>
                </c:pt>
                <c:pt idx="117">
                  <c:v>-0.11196303859490936</c:v>
                </c:pt>
                <c:pt idx="118">
                  <c:v>-0.10219152934168364</c:v>
                </c:pt>
                <c:pt idx="119">
                  <c:v>-9.2429768079490937E-2</c:v>
                </c:pt>
                <c:pt idx="120">
                  <c:v>-8.2676806903113492E-2</c:v>
                </c:pt>
                <c:pt idx="121">
                  <c:v>-7.2931703816237495E-2</c:v>
                </c:pt>
                <c:pt idx="122">
                  <c:v>-6.3193522082276188E-2</c:v>
                </c:pt>
                <c:pt idx="123">
                  <c:v>-5.3461329584373496E-2</c:v>
                </c:pt>
                <c:pt idx="124">
                  <c:v>-4.3734198193437789E-2</c:v>
                </c:pt>
                <c:pt idx="125">
                  <c:v>-3.4011203143082834E-2</c:v>
                </c:pt>
                <c:pt idx="126">
                  <c:v>-2.4291422410374758E-2</c:v>
                </c:pt>
                <c:pt idx="127">
                  <c:v>-1.4573936101305548E-2</c:v>
                </c:pt>
                <c:pt idx="128">
                  <c:v>-4.857825839924476E-3</c:v>
                </c:pt>
                <c:pt idx="129">
                  <c:v>4.857825839924476E-3</c:v>
                </c:pt>
                <c:pt idx="130">
                  <c:v>1.4573936101305548E-2</c:v>
                </c:pt>
                <c:pt idx="131">
                  <c:v>2.4291422410374758E-2</c:v>
                </c:pt>
                <c:pt idx="132">
                  <c:v>3.4011203143082834E-2</c:v>
                </c:pt>
                <c:pt idx="133">
                  <c:v>4.3734198193437927E-2</c:v>
                </c:pt>
                <c:pt idx="134">
                  <c:v>5.3461329584373635E-2</c:v>
                </c:pt>
                <c:pt idx="135">
                  <c:v>6.3193522082276327E-2</c:v>
                </c:pt>
                <c:pt idx="136">
                  <c:v>7.2931703816237634E-2</c:v>
                </c:pt>
                <c:pt idx="137">
                  <c:v>8.2676806903113353E-2</c:v>
                </c:pt>
                <c:pt idx="138">
                  <c:v>9.2429768079490784E-2</c:v>
                </c:pt>
                <c:pt idx="139">
                  <c:v>0.1021915293416835</c:v>
                </c:pt>
                <c:pt idx="140">
                  <c:v>0.11196303859490919</c:v>
                </c:pt>
                <c:pt idx="141">
                  <c:v>0.12174525031282651</c:v>
                </c:pt>
                <c:pt idx="142">
                  <c:v>0.13153912620864777</c:v>
                </c:pt>
                <c:pt idx="143">
                  <c:v>0.14134563591908167</c:v>
                </c:pt>
                <c:pt idx="144">
                  <c:v>0.15116575770240309</c:v>
                </c:pt>
                <c:pt idx="145">
                  <c:v>0.16100047915199658</c:v>
                </c:pt>
                <c:pt idx="146">
                  <c:v>0.17085079792677288</c:v>
                </c:pt>
                <c:pt idx="147">
                  <c:v>0.18071772249991622</c:v>
                </c:pt>
                <c:pt idx="148">
                  <c:v>0.19060227292748594</c:v>
                </c:pt>
                <c:pt idx="149">
                  <c:v>0.20050548163846477</c:v>
                </c:pt>
                <c:pt idx="150">
                  <c:v>0.21042839424792484</c:v>
                </c:pt>
                <c:pt idx="151">
                  <c:v>0.22037207039506435</c:v>
                </c:pt>
                <c:pt idx="152">
                  <c:v>0.23033758460796228</c:v>
                </c:pt>
                <c:pt idx="153">
                  <c:v>0.24032602719699367</c:v>
                </c:pt>
                <c:pt idx="154">
                  <c:v>0.25033850517896244</c:v>
                </c:pt>
                <c:pt idx="155">
                  <c:v>0.26037614323411573</c:v>
                </c:pt>
                <c:pt idx="156">
                  <c:v>0.27044008469834413</c:v>
                </c:pt>
                <c:pt idx="157">
                  <c:v>0.28053149259299992</c:v>
                </c:pt>
                <c:pt idx="158">
                  <c:v>0.29065155069491949</c:v>
                </c:pt>
                <c:pt idx="159">
                  <c:v>0.30080146464939972</c:v>
                </c:pt>
                <c:pt idx="160">
                  <c:v>0.31098246312905314</c:v>
                </c:pt>
                <c:pt idx="161">
                  <c:v>0.3211957990416589</c:v>
                </c:pt>
                <c:pt idx="162">
                  <c:v>0.33144275079033575</c:v>
                </c:pt>
                <c:pt idx="163">
                  <c:v>0.34172462358958777</c:v>
                </c:pt>
                <c:pt idx="164">
                  <c:v>0.35204275084102199</c:v>
                </c:pt>
                <c:pt idx="165">
                  <c:v>0.36239849557280163</c:v>
                </c:pt>
                <c:pt idx="166">
                  <c:v>0.37279325194719143</c:v>
                </c:pt>
                <c:pt idx="167">
                  <c:v>0.38322844684086765</c:v>
                </c:pt>
                <c:pt idx="168">
                  <c:v>0.39370554150300985</c:v>
                </c:pt>
                <c:pt idx="169">
                  <c:v>0.40422603329656887</c:v>
                </c:pt>
                <c:pt idx="170">
                  <c:v>0.41479145752851276</c:v>
                </c:pt>
                <c:pt idx="171">
                  <c:v>0.42540338937530198</c:v>
                </c:pt>
                <c:pt idx="172">
                  <c:v>0.43606344591033691</c:v>
                </c:pt>
                <c:pt idx="173">
                  <c:v>0.44677328824064877</c:v>
                </c:pt>
                <c:pt idx="174">
                  <c:v>0.45753462376069814</c:v>
                </c:pt>
                <c:pt idx="175">
                  <c:v>0.4683492085317808</c:v>
                </c:pt>
                <c:pt idx="176">
                  <c:v>0.47921884979624824</c:v>
                </c:pt>
                <c:pt idx="177">
                  <c:v>0.49014540863651995</c:v>
                </c:pt>
                <c:pt idx="178">
                  <c:v>0.50113080278971434</c:v>
                </c:pt>
                <c:pt idx="179">
                  <c:v>0.51217700962965673</c:v>
                </c:pt>
                <c:pt idx="180">
                  <c:v>0.52328606932905508</c:v>
                </c:pt>
                <c:pt idx="181">
                  <c:v>0.5344600882157643</c:v>
                </c:pt>
                <c:pt idx="182">
                  <c:v>0.54570124233830886</c:v>
                </c:pt>
                <c:pt idx="183">
                  <c:v>0.55701178125722739</c:v>
                </c:pt>
                <c:pt idx="184">
                  <c:v>0.56839403208031525</c:v>
                </c:pt>
                <c:pt idx="185">
                  <c:v>0.57985040376155728</c:v>
                </c:pt>
                <c:pt idx="186">
                  <c:v>0.59138339168540943</c:v>
                </c:pt>
                <c:pt idx="187">
                  <c:v>0.60299558256018293</c:v>
                </c:pt>
                <c:pt idx="188">
                  <c:v>0.61468965964661537</c:v>
                </c:pt>
                <c:pt idx="189">
                  <c:v>0.6264684083502966</c:v>
                </c:pt>
                <c:pt idx="190">
                  <c:v>0.63833472220951737</c:v>
                </c:pt>
                <c:pt idx="191">
                  <c:v>0.65029160931333396</c:v>
                </c:pt>
                <c:pt idx="192">
                  <c:v>0.66234219918826309</c:v>
                </c:pt>
                <c:pt idx="193">
                  <c:v>0.67448975019608193</c:v>
                </c:pt>
                <c:pt idx="194">
                  <c:v>0.68673765748975457</c:v>
                </c:pt>
                <c:pt idx="195">
                  <c:v>0.69908946157964447</c:v>
                </c:pt>
                <c:pt idx="196">
                  <c:v>0.71154885756793662</c:v>
                </c:pt>
                <c:pt idx="197">
                  <c:v>0.72411970511572887</c:v>
                </c:pt>
                <c:pt idx="198">
                  <c:v>0.73680603921462073</c:v>
                </c:pt>
                <c:pt idx="199">
                  <c:v>0.74961208184300332</c:v>
                </c:pt>
                <c:pt idx="200">
                  <c:v>0.76254225459674418</c:v>
                </c:pt>
                <c:pt idx="201">
                  <c:v>0.77560119239479586</c:v>
                </c:pt>
                <c:pt idx="202">
                  <c:v>0.78879375837255683</c:v>
                </c:pt>
                <c:pt idx="203">
                  <c:v>0.80212506008996887</c:v>
                </c:pt>
                <c:pt idx="204">
                  <c:v>0.81560046719744039</c:v>
                </c:pt>
                <c:pt idx="205">
                  <c:v>0.82922563072128519</c:v>
                </c:pt>
                <c:pt idx="206">
                  <c:v>0.84300650415175027</c:v>
                </c:pt>
                <c:pt idx="207">
                  <c:v>0.85694936654132126</c:v>
                </c:pt>
                <c:pt idx="208">
                  <c:v>0.87106084784967253</c:v>
                </c:pt>
                <c:pt idx="209">
                  <c:v>0.88534795680464295</c:v>
                </c:pt>
                <c:pt idx="210">
                  <c:v>0.89981811158739156</c:v>
                </c:pt>
                <c:pt idx="211">
                  <c:v>0.91447917369480392</c:v>
                </c:pt>
                <c:pt idx="212">
                  <c:v>0.92933948538514355</c:v>
                </c:pt>
                <c:pt idx="213">
                  <c:v>0.94440791117489498</c:v>
                </c:pt>
                <c:pt idx="214">
                  <c:v>0.95969388392799193</c:v>
                </c:pt>
                <c:pt idx="215">
                  <c:v>0.97520745616509874</c:v>
                </c:pt>
                <c:pt idx="216">
                  <c:v>0.99095935732349472</c:v>
                </c:pt>
                <c:pt idx="217">
                  <c:v>1.0069610578206554</c:v>
                </c:pt>
                <c:pt idx="218">
                  <c:v>1.0232248409213327</c:v>
                </c:pt>
                <c:pt idx="219">
                  <c:v>1.0397638835843703</c:v>
                </c:pt>
                <c:pt idx="220">
                  <c:v>1.0565923476784058</c:v>
                </c:pt>
                <c:pt idx="221">
                  <c:v>1.073725483213956</c:v>
                </c:pt>
                <c:pt idx="222">
                  <c:v>1.0911797455543641</c:v>
                </c:pt>
                <c:pt idx="223">
                  <c:v>1.1089729289538277</c:v>
                </c:pt>
                <c:pt idx="224">
                  <c:v>1.1271243192461244</c:v>
                </c:pt>
                <c:pt idx="225">
                  <c:v>1.1456548690965023</c:v>
                </c:pt>
                <c:pt idx="226">
                  <c:v>1.164587399963197</c:v>
                </c:pt>
                <c:pt idx="227">
                  <c:v>1.1839468358356959</c:v>
                </c:pt>
                <c:pt idx="228">
                  <c:v>1.2037604749796023</c:v>
                </c:pt>
                <c:pt idx="229">
                  <c:v>1.2240583073968103</c:v>
                </c:pt>
                <c:pt idx="230">
                  <c:v>1.2448733876051279</c:v>
                </c:pt>
                <c:pt idx="231">
                  <c:v>1.2662422747906643</c:v>
                </c:pt>
                <c:pt idx="232">
                  <c:v>1.2882055555784377</c:v>
                </c:pt>
                <c:pt idx="233">
                  <c:v>1.3108084688661397</c:v>
                </c:pt>
                <c:pt idx="234">
                  <c:v>1.3341016577458511</c:v>
                </c:pt>
                <c:pt idx="235">
                  <c:v>1.3581420810326101</c:v>
                </c:pt>
                <c:pt idx="236">
                  <c:v>1.3829941271006372</c:v>
                </c:pt>
                <c:pt idx="237">
                  <c:v>1.4087309867364533</c:v>
                </c:pt>
                <c:pt idx="238">
                  <c:v>1.4354363612545484</c:v>
                </c:pt>
                <c:pt idx="239">
                  <c:v>1.4632066097746743</c:v>
                </c:pt>
                <c:pt idx="240">
                  <c:v>1.4921534793419859</c:v>
                </c:pt>
                <c:pt idx="241">
                  <c:v>1.5224076198327581</c:v>
                </c:pt>
                <c:pt idx="242">
                  <c:v>1.5541231726088882</c:v>
                </c:pt>
                <c:pt idx="243">
                  <c:v>1.5874838547362748</c:v>
                </c:pt>
                <c:pt idx="244">
                  <c:v>1.622711168421441</c:v>
                </c:pt>
                <c:pt idx="245">
                  <c:v>1.6600756995420165</c:v>
                </c:pt>
                <c:pt idx="246">
                  <c:v>1.6999130236280025</c:v>
                </c:pt>
                <c:pt idx="247">
                  <c:v>1.7426466909789797</c:v>
                </c:pt>
                <c:pt idx="248">
                  <c:v>1.788822470757496</c:v>
                </c:pt>
                <c:pt idx="249">
                  <c:v>1.8391612461479137</c:v>
                </c:pt>
                <c:pt idx="250">
                  <c:v>1.89464435082153</c:v>
                </c:pt>
                <c:pt idx="251">
                  <c:v>1.9566587996393541</c:v>
                </c:pt>
                <c:pt idx="252">
                  <c:v>2.0272616731233692</c:v>
                </c:pt>
                <c:pt idx="253">
                  <c:v>2.1097056106513348</c:v>
                </c:pt>
                <c:pt idx="254">
                  <c:v>2.2096165899594906</c:v>
                </c:pt>
                <c:pt idx="255">
                  <c:v>2.3381427350662376</c:v>
                </c:pt>
                <c:pt idx="256">
                  <c:v>2.5232398240230589</c:v>
                </c:pt>
              </c:numCache>
            </c:numRef>
          </c:xVal>
          <c:yVal>
            <c:numRef>
              <c:f>'[1]Part 3'!$AD$2:$AD$258</c:f>
              <c:numCache>
                <c:formatCode>General</c:formatCode>
                <c:ptCount val="257"/>
                <c:pt idx="0">
                  <c:v>-2.8880835531543774</c:v>
                </c:pt>
                <c:pt idx="1">
                  <c:v>-2.5232398240230602</c:v>
                </c:pt>
                <c:pt idx="2">
                  <c:v>-2.3381427350662385</c:v>
                </c:pt>
                <c:pt idx="3">
                  <c:v>-2.2096165899594915</c:v>
                </c:pt>
                <c:pt idx="4">
                  <c:v>-2.1097056106513357</c:v>
                </c:pt>
                <c:pt idx="5">
                  <c:v>-2.0272616731233706</c:v>
                </c:pt>
                <c:pt idx="6">
                  <c:v>-1.956658799639355</c:v>
                </c:pt>
                <c:pt idx="7">
                  <c:v>-1.8946443508215312</c:v>
                </c:pt>
                <c:pt idx="8">
                  <c:v>-1.8391612461479128</c:v>
                </c:pt>
                <c:pt idx="9">
                  <c:v>-1.7888224707574953</c:v>
                </c:pt>
                <c:pt idx="10">
                  <c:v>-1.7426466909789793</c:v>
                </c:pt>
                <c:pt idx="11">
                  <c:v>-1.6999130236280025</c:v>
                </c:pt>
                <c:pt idx="12">
                  <c:v>-1.6600756995420163</c:v>
                </c:pt>
                <c:pt idx="13">
                  <c:v>-1.622711168421441</c:v>
                </c:pt>
                <c:pt idx="14">
                  <c:v>-1.5874838547362746</c:v>
                </c:pt>
                <c:pt idx="15">
                  <c:v>-1.5541231726088882</c:v>
                </c:pt>
                <c:pt idx="16">
                  <c:v>-1.5224076198327583</c:v>
                </c:pt>
                <c:pt idx="17">
                  <c:v>-1.4921534793419859</c:v>
                </c:pt>
                <c:pt idx="18">
                  <c:v>-1.4632066097746736</c:v>
                </c:pt>
                <c:pt idx="19">
                  <c:v>-1.4354363612545484</c:v>
                </c:pt>
                <c:pt idx="20">
                  <c:v>-1.4087309867364533</c:v>
                </c:pt>
                <c:pt idx="21">
                  <c:v>-1.3829941271006392</c:v>
                </c:pt>
                <c:pt idx="22">
                  <c:v>-1.3581420810326108</c:v>
                </c:pt>
                <c:pt idx="23">
                  <c:v>-1.3341016577458518</c:v>
                </c:pt>
                <c:pt idx="24">
                  <c:v>-1.3108084688661394</c:v>
                </c:pt>
                <c:pt idx="25">
                  <c:v>-1.2882055555784389</c:v>
                </c:pt>
                <c:pt idx="26">
                  <c:v>-1.2662422747906648</c:v>
                </c:pt>
                <c:pt idx="27">
                  <c:v>-1.2448733876051279</c:v>
                </c:pt>
                <c:pt idx="28">
                  <c:v>-1.2240583073968103</c:v>
                </c:pt>
                <c:pt idx="29">
                  <c:v>-1.2037604749796023</c:v>
                </c:pt>
                <c:pt idx="30">
                  <c:v>-1.1839468358356959</c:v>
                </c:pt>
                <c:pt idx="31">
                  <c:v>-1.164587399963197</c:v>
                </c:pt>
                <c:pt idx="32">
                  <c:v>-1.1456548690965023</c:v>
                </c:pt>
                <c:pt idx="33">
                  <c:v>-1.1271243192461244</c:v>
                </c:pt>
                <c:pt idx="34">
                  <c:v>-1.1089729289538277</c:v>
                </c:pt>
                <c:pt idx="35">
                  <c:v>-1.0911797455543641</c:v>
                </c:pt>
                <c:pt idx="36">
                  <c:v>-1.073725483213956</c:v>
                </c:pt>
                <c:pt idx="37">
                  <c:v>-1.0565923476784058</c:v>
                </c:pt>
                <c:pt idx="38">
                  <c:v>-1.0397638835843737</c:v>
                </c:pt>
                <c:pt idx="39">
                  <c:v>-1.0232248409213314</c:v>
                </c:pt>
                <c:pt idx="40">
                  <c:v>-1.0069610578206516</c:v>
                </c:pt>
                <c:pt idx="41">
                  <c:v>-0.99095935732349338</c:v>
                </c:pt>
                <c:pt idx="42">
                  <c:v>-0.97520745616509874</c:v>
                </c:pt>
                <c:pt idx="43">
                  <c:v>-0.95969388392799193</c:v>
                </c:pt>
                <c:pt idx="44">
                  <c:v>-0.94440791117489498</c:v>
                </c:pt>
                <c:pt idx="45">
                  <c:v>-0.92933948538514355</c:v>
                </c:pt>
                <c:pt idx="46">
                  <c:v>-0.91447917369480392</c:v>
                </c:pt>
                <c:pt idx="47">
                  <c:v>-0.89981811158739156</c:v>
                </c:pt>
                <c:pt idx="48">
                  <c:v>-0.88534795680464295</c:v>
                </c:pt>
                <c:pt idx="49">
                  <c:v>-0.87106084784967253</c:v>
                </c:pt>
                <c:pt idx="50">
                  <c:v>-0.85694936654132126</c:v>
                </c:pt>
                <c:pt idx="51">
                  <c:v>-0.84300650415175027</c:v>
                </c:pt>
                <c:pt idx="52">
                  <c:v>-0.82922563072128519</c:v>
                </c:pt>
                <c:pt idx="53">
                  <c:v>-0.81560046719744039</c:v>
                </c:pt>
                <c:pt idx="54">
                  <c:v>-0.80212506008997075</c:v>
                </c:pt>
                <c:pt idx="55">
                  <c:v>-0.78879375837255705</c:v>
                </c:pt>
                <c:pt idx="56">
                  <c:v>-0.77560119239479608</c:v>
                </c:pt>
                <c:pt idx="57">
                  <c:v>-0.76254225459674441</c:v>
                </c:pt>
                <c:pt idx="58">
                  <c:v>-0.74961208184300332</c:v>
                </c:pt>
                <c:pt idx="59">
                  <c:v>-0.73680603921462073</c:v>
                </c:pt>
                <c:pt idx="60">
                  <c:v>-0.72411970511572887</c:v>
                </c:pt>
                <c:pt idx="61">
                  <c:v>-0.71154885756793662</c:v>
                </c:pt>
                <c:pt idx="62">
                  <c:v>-0.69908946157964447</c:v>
                </c:pt>
                <c:pt idx="63">
                  <c:v>-0.68673765748975457</c:v>
                </c:pt>
                <c:pt idx="64">
                  <c:v>-0.67448975019608193</c:v>
                </c:pt>
                <c:pt idx="65">
                  <c:v>-0.66234219918826309</c:v>
                </c:pt>
                <c:pt idx="66">
                  <c:v>-0.65029160931333396</c:v>
                </c:pt>
                <c:pt idx="67">
                  <c:v>-0.63833472220951737</c:v>
                </c:pt>
                <c:pt idx="68">
                  <c:v>-0.6264684083502966</c:v>
                </c:pt>
                <c:pt idx="69">
                  <c:v>-0.61468965964661526</c:v>
                </c:pt>
                <c:pt idx="70">
                  <c:v>-0.60299558256018304</c:v>
                </c:pt>
                <c:pt idx="71">
                  <c:v>-0.59138339168540954</c:v>
                </c:pt>
                <c:pt idx="72">
                  <c:v>-0.57985040376155739</c:v>
                </c:pt>
                <c:pt idx="73">
                  <c:v>-0.56839403208031525</c:v>
                </c:pt>
                <c:pt idx="74">
                  <c:v>-0.55701178125722717</c:v>
                </c:pt>
                <c:pt idx="75">
                  <c:v>-0.54570124233830886</c:v>
                </c:pt>
                <c:pt idx="76">
                  <c:v>-0.53446008821576407</c:v>
                </c:pt>
                <c:pt idx="77">
                  <c:v>-0.52328606932905508</c:v>
                </c:pt>
                <c:pt idx="78">
                  <c:v>-0.51217700962965673</c:v>
                </c:pt>
                <c:pt idx="79">
                  <c:v>-0.50113080278971434</c:v>
                </c:pt>
                <c:pt idx="80">
                  <c:v>-0.49014540863651995</c:v>
                </c:pt>
                <c:pt idx="81">
                  <c:v>-0.47921884979624824</c:v>
                </c:pt>
                <c:pt idx="82">
                  <c:v>-0.4683492085317808</c:v>
                </c:pt>
                <c:pt idx="83">
                  <c:v>-0.45753462376069814</c:v>
                </c:pt>
                <c:pt idx="84">
                  <c:v>-0.44677328824064877</c:v>
                </c:pt>
                <c:pt idx="85">
                  <c:v>-0.43606344591033708</c:v>
                </c:pt>
                <c:pt idx="86">
                  <c:v>-0.42540338937530225</c:v>
                </c:pt>
                <c:pt idx="87">
                  <c:v>-0.41479145752851293</c:v>
                </c:pt>
                <c:pt idx="88">
                  <c:v>-0.40422603329656914</c:v>
                </c:pt>
                <c:pt idx="89">
                  <c:v>-0.39370554150300974</c:v>
                </c:pt>
                <c:pt idx="90">
                  <c:v>-0.38322844684086743</c:v>
                </c:pt>
                <c:pt idx="91">
                  <c:v>-0.37279325194719126</c:v>
                </c:pt>
                <c:pt idx="92">
                  <c:v>-0.36239849557280152</c:v>
                </c:pt>
                <c:pt idx="93">
                  <c:v>-0.35204275084102199</c:v>
                </c:pt>
                <c:pt idx="94">
                  <c:v>-0.34172462358958777</c:v>
                </c:pt>
                <c:pt idx="95">
                  <c:v>-0.33144275079033575</c:v>
                </c:pt>
                <c:pt idx="96">
                  <c:v>-0.3211957990416589</c:v>
                </c:pt>
                <c:pt idx="97">
                  <c:v>-0.31098246312905314</c:v>
                </c:pt>
                <c:pt idx="98">
                  <c:v>-0.30080146464939972</c:v>
                </c:pt>
                <c:pt idx="99">
                  <c:v>-0.29065155069491949</c:v>
                </c:pt>
                <c:pt idx="100">
                  <c:v>-0.28053149259299992</c:v>
                </c:pt>
                <c:pt idx="101">
                  <c:v>-0.27044008469834424</c:v>
                </c:pt>
                <c:pt idx="102">
                  <c:v>-0.2603761432341159</c:v>
                </c:pt>
                <c:pt idx="103">
                  <c:v>-0.25033850517896261</c:v>
                </c:pt>
                <c:pt idx="104">
                  <c:v>-0.24032602719699378</c:v>
                </c:pt>
                <c:pt idx="105">
                  <c:v>-0.23033758460796208</c:v>
                </c:pt>
                <c:pt idx="106">
                  <c:v>-0.22037207039506423</c:v>
                </c:pt>
                <c:pt idx="107">
                  <c:v>-0.21042839424792467</c:v>
                </c:pt>
                <c:pt idx="108">
                  <c:v>-0.20050548163846466</c:v>
                </c:pt>
                <c:pt idx="109">
                  <c:v>-0.19060227292748594</c:v>
                </c:pt>
                <c:pt idx="110">
                  <c:v>-0.18071772249991622</c:v>
                </c:pt>
                <c:pt idx="111">
                  <c:v>-0.17085079792677288</c:v>
                </c:pt>
                <c:pt idx="112">
                  <c:v>-0.16100047915199658</c:v>
                </c:pt>
                <c:pt idx="113">
                  <c:v>-0.15116575770240309</c:v>
                </c:pt>
                <c:pt idx="114">
                  <c:v>-0.14134563591908167</c:v>
                </c:pt>
                <c:pt idx="115">
                  <c:v>-0.13153912620864777</c:v>
                </c:pt>
                <c:pt idx="116">
                  <c:v>-0.12174525031282651</c:v>
                </c:pt>
                <c:pt idx="117">
                  <c:v>-0.11196303859490936</c:v>
                </c:pt>
                <c:pt idx="118">
                  <c:v>-0.10219152934168364</c:v>
                </c:pt>
                <c:pt idx="119">
                  <c:v>-9.2429768079490937E-2</c:v>
                </c:pt>
                <c:pt idx="120">
                  <c:v>-8.2676806903113492E-2</c:v>
                </c:pt>
                <c:pt idx="121">
                  <c:v>-7.2931703816237495E-2</c:v>
                </c:pt>
                <c:pt idx="122">
                  <c:v>-6.3193522082276188E-2</c:v>
                </c:pt>
                <c:pt idx="123">
                  <c:v>-5.3461329584373496E-2</c:v>
                </c:pt>
                <c:pt idx="124">
                  <c:v>-4.3734198193437789E-2</c:v>
                </c:pt>
                <c:pt idx="125">
                  <c:v>-3.4011203143082834E-2</c:v>
                </c:pt>
                <c:pt idx="126">
                  <c:v>-2.4291422410374758E-2</c:v>
                </c:pt>
                <c:pt idx="127">
                  <c:v>-1.4573936101305548E-2</c:v>
                </c:pt>
                <c:pt idx="128">
                  <c:v>-4.857825839924476E-3</c:v>
                </c:pt>
                <c:pt idx="129">
                  <c:v>4.857825839924476E-3</c:v>
                </c:pt>
                <c:pt idx="130">
                  <c:v>1.4573936101305548E-2</c:v>
                </c:pt>
                <c:pt idx="131">
                  <c:v>2.4291422410374758E-2</c:v>
                </c:pt>
                <c:pt idx="132">
                  <c:v>3.4011203143082834E-2</c:v>
                </c:pt>
                <c:pt idx="133">
                  <c:v>4.3734198193437927E-2</c:v>
                </c:pt>
                <c:pt idx="134">
                  <c:v>5.3461329584373635E-2</c:v>
                </c:pt>
                <c:pt idx="135">
                  <c:v>6.3193522082276327E-2</c:v>
                </c:pt>
                <c:pt idx="136">
                  <c:v>7.2931703816237634E-2</c:v>
                </c:pt>
                <c:pt idx="137">
                  <c:v>8.2676806903113353E-2</c:v>
                </c:pt>
                <c:pt idx="138">
                  <c:v>9.2429768079490784E-2</c:v>
                </c:pt>
                <c:pt idx="139">
                  <c:v>0.1021915293416835</c:v>
                </c:pt>
                <c:pt idx="140">
                  <c:v>0.11196303859490919</c:v>
                </c:pt>
                <c:pt idx="141">
                  <c:v>0.12174525031282651</c:v>
                </c:pt>
                <c:pt idx="142">
                  <c:v>0.13153912620864777</c:v>
                </c:pt>
                <c:pt idx="143">
                  <c:v>0.14134563591908167</c:v>
                </c:pt>
                <c:pt idx="144">
                  <c:v>0.15116575770240309</c:v>
                </c:pt>
                <c:pt idx="145">
                  <c:v>0.16100047915199658</c:v>
                </c:pt>
                <c:pt idx="146">
                  <c:v>0.17085079792677288</c:v>
                </c:pt>
                <c:pt idx="147">
                  <c:v>0.18071772249991622</c:v>
                </c:pt>
                <c:pt idx="148">
                  <c:v>0.19060227292748594</c:v>
                </c:pt>
                <c:pt idx="149">
                  <c:v>0.20050548163846477</c:v>
                </c:pt>
                <c:pt idx="150">
                  <c:v>0.21042839424792484</c:v>
                </c:pt>
                <c:pt idx="151">
                  <c:v>0.22037207039506435</c:v>
                </c:pt>
                <c:pt idx="152">
                  <c:v>0.23033758460796228</c:v>
                </c:pt>
                <c:pt idx="153">
                  <c:v>0.24032602719699367</c:v>
                </c:pt>
                <c:pt idx="154">
                  <c:v>0.25033850517896244</c:v>
                </c:pt>
                <c:pt idx="155">
                  <c:v>0.26037614323411573</c:v>
                </c:pt>
                <c:pt idx="156">
                  <c:v>0.27044008469834413</c:v>
                </c:pt>
                <c:pt idx="157">
                  <c:v>0.28053149259299992</c:v>
                </c:pt>
                <c:pt idx="158">
                  <c:v>0.29065155069491949</c:v>
                </c:pt>
                <c:pt idx="159">
                  <c:v>0.30080146464939972</c:v>
                </c:pt>
                <c:pt idx="160">
                  <c:v>0.31098246312905314</c:v>
                </c:pt>
                <c:pt idx="161">
                  <c:v>0.3211957990416589</c:v>
                </c:pt>
                <c:pt idx="162">
                  <c:v>0.33144275079033575</c:v>
                </c:pt>
                <c:pt idx="163">
                  <c:v>0.34172462358958777</c:v>
                </c:pt>
                <c:pt idx="164">
                  <c:v>0.35204275084102199</c:v>
                </c:pt>
                <c:pt idx="165">
                  <c:v>0.36239849557280163</c:v>
                </c:pt>
                <c:pt idx="166">
                  <c:v>0.37279325194719143</c:v>
                </c:pt>
                <c:pt idx="167">
                  <c:v>0.38322844684086765</c:v>
                </c:pt>
                <c:pt idx="168">
                  <c:v>0.39370554150300985</c:v>
                </c:pt>
                <c:pt idx="169">
                  <c:v>0.40422603329656887</c:v>
                </c:pt>
                <c:pt idx="170">
                  <c:v>0.41479145752851276</c:v>
                </c:pt>
                <c:pt idx="171">
                  <c:v>0.42540338937530198</c:v>
                </c:pt>
                <c:pt idx="172">
                  <c:v>0.43606344591033691</c:v>
                </c:pt>
                <c:pt idx="173">
                  <c:v>0.44677328824064877</c:v>
                </c:pt>
                <c:pt idx="174">
                  <c:v>0.45753462376069814</c:v>
                </c:pt>
                <c:pt idx="175">
                  <c:v>0.4683492085317808</c:v>
                </c:pt>
                <c:pt idx="176">
                  <c:v>0.47921884979624824</c:v>
                </c:pt>
                <c:pt idx="177">
                  <c:v>0.49014540863651995</c:v>
                </c:pt>
                <c:pt idx="178">
                  <c:v>0.50113080278971434</c:v>
                </c:pt>
                <c:pt idx="179">
                  <c:v>0.51217700962965673</c:v>
                </c:pt>
                <c:pt idx="180">
                  <c:v>0.52328606932905508</c:v>
                </c:pt>
                <c:pt idx="181">
                  <c:v>0.5344600882157643</c:v>
                </c:pt>
                <c:pt idx="182">
                  <c:v>0.54570124233830886</c:v>
                </c:pt>
                <c:pt idx="183">
                  <c:v>0.55701178125722739</c:v>
                </c:pt>
                <c:pt idx="184">
                  <c:v>0.56839403208031525</c:v>
                </c:pt>
                <c:pt idx="185">
                  <c:v>0.57985040376155728</c:v>
                </c:pt>
                <c:pt idx="186">
                  <c:v>0.59138339168540943</c:v>
                </c:pt>
                <c:pt idx="187">
                  <c:v>0.60299558256018293</c:v>
                </c:pt>
                <c:pt idx="188">
                  <c:v>0.61468965964661537</c:v>
                </c:pt>
                <c:pt idx="189">
                  <c:v>0.6264684083502966</c:v>
                </c:pt>
                <c:pt idx="190">
                  <c:v>0.63833472220951737</c:v>
                </c:pt>
                <c:pt idx="191">
                  <c:v>0.65029160931333396</c:v>
                </c:pt>
                <c:pt idx="192">
                  <c:v>0.66234219918826309</c:v>
                </c:pt>
                <c:pt idx="193">
                  <c:v>0.67448975019608193</c:v>
                </c:pt>
                <c:pt idx="194">
                  <c:v>0.68673765748975457</c:v>
                </c:pt>
                <c:pt idx="195">
                  <c:v>0.69908946157964447</c:v>
                </c:pt>
                <c:pt idx="196">
                  <c:v>0.71154885756793662</c:v>
                </c:pt>
                <c:pt idx="197">
                  <c:v>0.72411970511572887</c:v>
                </c:pt>
                <c:pt idx="198">
                  <c:v>0.73680603921462073</c:v>
                </c:pt>
                <c:pt idx="199">
                  <c:v>0.74961208184300332</c:v>
                </c:pt>
                <c:pt idx="200">
                  <c:v>0.76254225459674418</c:v>
                </c:pt>
                <c:pt idx="201">
                  <c:v>0.77560119239479586</c:v>
                </c:pt>
                <c:pt idx="202">
                  <c:v>0.78879375837255683</c:v>
                </c:pt>
                <c:pt idx="203">
                  <c:v>0.80212506008996887</c:v>
                </c:pt>
                <c:pt idx="204">
                  <c:v>0.81560046719744039</c:v>
                </c:pt>
                <c:pt idx="205">
                  <c:v>0.82922563072128519</c:v>
                </c:pt>
                <c:pt idx="206">
                  <c:v>0.84300650415175027</c:v>
                </c:pt>
                <c:pt idx="207">
                  <c:v>0.85694936654132126</c:v>
                </c:pt>
                <c:pt idx="208">
                  <c:v>0.87106084784967253</c:v>
                </c:pt>
                <c:pt idx="209">
                  <c:v>0.88534795680464295</c:v>
                </c:pt>
                <c:pt idx="210">
                  <c:v>0.89981811158739156</c:v>
                </c:pt>
                <c:pt idx="211">
                  <c:v>0.91447917369480392</c:v>
                </c:pt>
                <c:pt idx="212">
                  <c:v>0.92933948538514355</c:v>
                </c:pt>
                <c:pt idx="213">
                  <c:v>0.94440791117489498</c:v>
                </c:pt>
                <c:pt idx="214">
                  <c:v>0.95969388392799193</c:v>
                </c:pt>
                <c:pt idx="215">
                  <c:v>0.97520745616509874</c:v>
                </c:pt>
                <c:pt idx="216">
                  <c:v>0.99095935732349472</c:v>
                </c:pt>
                <c:pt idx="217">
                  <c:v>1.0069610578206554</c:v>
                </c:pt>
                <c:pt idx="218">
                  <c:v>1.0232248409213327</c:v>
                </c:pt>
                <c:pt idx="219">
                  <c:v>1.0397638835843703</c:v>
                </c:pt>
                <c:pt idx="220">
                  <c:v>1.0565923476784058</c:v>
                </c:pt>
                <c:pt idx="221">
                  <c:v>1.073725483213956</c:v>
                </c:pt>
                <c:pt idx="222">
                  <c:v>1.0911797455543641</c:v>
                </c:pt>
                <c:pt idx="223">
                  <c:v>1.1089729289538277</c:v>
                </c:pt>
                <c:pt idx="224">
                  <c:v>1.1271243192461244</c:v>
                </c:pt>
                <c:pt idx="225">
                  <c:v>1.1456548690965023</c:v>
                </c:pt>
                <c:pt idx="226">
                  <c:v>1.164587399963197</c:v>
                </c:pt>
                <c:pt idx="227">
                  <c:v>1.1839468358356959</c:v>
                </c:pt>
                <c:pt idx="228">
                  <c:v>1.2037604749796023</c:v>
                </c:pt>
                <c:pt idx="229">
                  <c:v>1.2240583073968103</c:v>
                </c:pt>
                <c:pt idx="230">
                  <c:v>1.2448733876051279</c:v>
                </c:pt>
                <c:pt idx="231">
                  <c:v>1.2662422747906643</c:v>
                </c:pt>
                <c:pt idx="232">
                  <c:v>1.2882055555784377</c:v>
                </c:pt>
                <c:pt idx="233">
                  <c:v>1.3108084688661397</c:v>
                </c:pt>
                <c:pt idx="234">
                  <c:v>1.3341016577458511</c:v>
                </c:pt>
                <c:pt idx="235">
                  <c:v>1.3581420810326101</c:v>
                </c:pt>
                <c:pt idx="236">
                  <c:v>1.3829941271006372</c:v>
                </c:pt>
                <c:pt idx="237">
                  <c:v>1.4087309867364533</c:v>
                </c:pt>
                <c:pt idx="238">
                  <c:v>1.4354363612545484</c:v>
                </c:pt>
                <c:pt idx="239">
                  <c:v>1.4632066097746743</c:v>
                </c:pt>
                <c:pt idx="240">
                  <c:v>1.4921534793419859</c:v>
                </c:pt>
                <c:pt idx="241">
                  <c:v>1.5224076198327581</c:v>
                </c:pt>
                <c:pt idx="242">
                  <c:v>1.5541231726088882</c:v>
                </c:pt>
                <c:pt idx="243">
                  <c:v>1.5874838547362748</c:v>
                </c:pt>
                <c:pt idx="244">
                  <c:v>1.622711168421441</c:v>
                </c:pt>
                <c:pt idx="245">
                  <c:v>1.6600756995420165</c:v>
                </c:pt>
                <c:pt idx="246">
                  <c:v>1.6999130236280025</c:v>
                </c:pt>
                <c:pt idx="247">
                  <c:v>1.7426466909789797</c:v>
                </c:pt>
                <c:pt idx="248">
                  <c:v>1.788822470757496</c:v>
                </c:pt>
                <c:pt idx="249">
                  <c:v>1.8391612461479137</c:v>
                </c:pt>
                <c:pt idx="250">
                  <c:v>1.89464435082153</c:v>
                </c:pt>
                <c:pt idx="251">
                  <c:v>1.9566587996393541</c:v>
                </c:pt>
                <c:pt idx="252">
                  <c:v>2.0272616731233692</c:v>
                </c:pt>
                <c:pt idx="253">
                  <c:v>2.1097056106513348</c:v>
                </c:pt>
                <c:pt idx="254">
                  <c:v>2.2096165899594906</c:v>
                </c:pt>
                <c:pt idx="255">
                  <c:v>2.3381427350662376</c:v>
                </c:pt>
                <c:pt idx="256">
                  <c:v>2.5232398240230589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2-824B-A1A2-47ECFF2D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26975"/>
        <c:axId val="2096368319"/>
      </c:scatterChart>
      <c:valAx>
        <c:axId val="209562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68319"/>
        <c:crosses val="autoZero"/>
        <c:crossBetween val="midCat"/>
      </c:valAx>
      <c:valAx>
        <c:axId val="20963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2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Inc Volume </a:t>
            </a:r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outerShdw blurRad="50800" dir="5400000" algn="ctr" rotWithShape="0">
            <a:srgbClr val="000000">
              <a:alpha val="43137"/>
            </a:srgbClr>
          </a:outerShdw>
        </a:effectLst>
        <a:scene3d>
          <a:camera prst="orthographicFront"/>
          <a:lightRig rig="threePt" dir="t"/>
        </a:scene3d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'6050_Module3Project_Data'!$B$1</c:f>
              <c:strCache>
                <c:ptCount val="1"/>
                <c:pt idx="0">
                  <c:v>Period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'6050_Module3Project_Data'!$B$2:$B$258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F-5840-85F0-9FE2CF03CB19}"/>
            </c:ext>
          </c:extLst>
        </c:ser>
        <c:ser>
          <c:idx val="1"/>
          <c:order val="1"/>
          <c:tx>
            <c:strRef>
              <c:f>'6050_Module3Project_Data'!$D$1</c:f>
              <c:strCache>
                <c:ptCount val="1"/>
                <c:pt idx="0">
                  <c:v>AAPL (Apple Inc) /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'6050_Module3Project_Data'!$D$2:$D$258</c:f>
              <c:numCache>
                <c:formatCode>General</c:formatCode>
                <c:ptCount val="257"/>
                <c:pt idx="0">
                  <c:v>69986400</c:v>
                </c:pt>
                <c:pt idx="1">
                  <c:v>81821200</c:v>
                </c:pt>
                <c:pt idx="2">
                  <c:v>87388800</c:v>
                </c:pt>
                <c:pt idx="3">
                  <c:v>102734400</c:v>
                </c:pt>
                <c:pt idx="4">
                  <c:v>89182800</c:v>
                </c:pt>
                <c:pt idx="5">
                  <c:v>100206400</c:v>
                </c:pt>
                <c:pt idx="6">
                  <c:v>86703200</c:v>
                </c:pt>
                <c:pt idx="7">
                  <c:v>76167200</c:v>
                </c:pt>
                <c:pt idx="8">
                  <c:v>106234400</c:v>
                </c:pt>
                <c:pt idx="9">
                  <c:v>121395200</c:v>
                </c:pt>
                <c:pt idx="10">
                  <c:v>65325200</c:v>
                </c:pt>
                <c:pt idx="11">
                  <c:v>84020400</c:v>
                </c:pt>
                <c:pt idx="12">
                  <c:v>105207600</c:v>
                </c:pt>
                <c:pt idx="13">
                  <c:v>65235600</c:v>
                </c:pt>
                <c:pt idx="14">
                  <c:v>46617600</c:v>
                </c:pt>
                <c:pt idx="15">
                  <c:v>94487200</c:v>
                </c:pt>
                <c:pt idx="16">
                  <c:v>114430400</c:v>
                </c:pt>
                <c:pt idx="17">
                  <c:v>67181600</c:v>
                </c:pt>
                <c:pt idx="18">
                  <c:v>74424400</c:v>
                </c:pt>
                <c:pt idx="19">
                  <c:v>106075600</c:v>
                </c:pt>
                <c:pt idx="20">
                  <c:v>128042400</c:v>
                </c:pt>
                <c:pt idx="21">
                  <c:v>90420400</c:v>
                </c:pt>
                <c:pt idx="22">
                  <c:v>78756800</c:v>
                </c:pt>
                <c:pt idx="23">
                  <c:v>137310400</c:v>
                </c:pt>
                <c:pt idx="24">
                  <c:v>133587600</c:v>
                </c:pt>
                <c:pt idx="25">
                  <c:v>128186000</c:v>
                </c:pt>
                <c:pt idx="26">
                  <c:v>114158400</c:v>
                </c:pt>
                <c:pt idx="27">
                  <c:v>116028400</c:v>
                </c:pt>
                <c:pt idx="28">
                  <c:v>98369200</c:v>
                </c:pt>
                <c:pt idx="29">
                  <c:v>275978000</c:v>
                </c:pt>
                <c:pt idx="30">
                  <c:v>98572000</c:v>
                </c:pt>
                <c:pt idx="31">
                  <c:v>48478800</c:v>
                </c:pt>
                <c:pt idx="32">
                  <c:v>93121200</c:v>
                </c:pt>
                <c:pt idx="33">
                  <c:v>146266000</c:v>
                </c:pt>
                <c:pt idx="34">
                  <c:v>144114400</c:v>
                </c:pt>
                <c:pt idx="35">
                  <c:v>100805600</c:v>
                </c:pt>
                <c:pt idx="36">
                  <c:v>135480400</c:v>
                </c:pt>
                <c:pt idx="37">
                  <c:v>146322800</c:v>
                </c:pt>
                <c:pt idx="38">
                  <c:v>118387200</c:v>
                </c:pt>
                <c:pt idx="39">
                  <c:v>108872000</c:v>
                </c:pt>
                <c:pt idx="40">
                  <c:v>132079200</c:v>
                </c:pt>
                <c:pt idx="41">
                  <c:v>170108400</c:v>
                </c:pt>
                <c:pt idx="42">
                  <c:v>140644800</c:v>
                </c:pt>
                <c:pt idx="43">
                  <c:v>121532000</c:v>
                </c:pt>
                <c:pt idx="44">
                  <c:v>161954400</c:v>
                </c:pt>
                <c:pt idx="45">
                  <c:v>121923600</c:v>
                </c:pt>
                <c:pt idx="46">
                  <c:v>108829200</c:v>
                </c:pt>
                <c:pt idx="47">
                  <c:v>137816400</c:v>
                </c:pt>
                <c:pt idx="48">
                  <c:v>110843200</c:v>
                </c:pt>
                <c:pt idx="49">
                  <c:v>101832400</c:v>
                </c:pt>
                <c:pt idx="50">
                  <c:v>104472000</c:v>
                </c:pt>
                <c:pt idx="51">
                  <c:v>146537600</c:v>
                </c:pt>
                <c:pt idx="52">
                  <c:v>161940000</c:v>
                </c:pt>
                <c:pt idx="53">
                  <c:v>162234000</c:v>
                </c:pt>
                <c:pt idx="54">
                  <c:v>216229200</c:v>
                </c:pt>
                <c:pt idx="55">
                  <c:v>126743200</c:v>
                </c:pt>
                <c:pt idx="56">
                  <c:v>199588400</c:v>
                </c:pt>
                <c:pt idx="57">
                  <c:v>173985600</c:v>
                </c:pt>
                <c:pt idx="58">
                  <c:v>136616400</c:v>
                </c:pt>
                <c:pt idx="59">
                  <c:v>118826800</c:v>
                </c:pt>
                <c:pt idx="60">
                  <c:v>105425600</c:v>
                </c:pt>
                <c:pt idx="61">
                  <c:v>117684000</c:v>
                </c:pt>
                <c:pt idx="62">
                  <c:v>109348800</c:v>
                </c:pt>
                <c:pt idx="63">
                  <c:v>94323200</c:v>
                </c:pt>
                <c:pt idx="64">
                  <c:v>113730400</c:v>
                </c:pt>
                <c:pt idx="65">
                  <c:v>94747600</c:v>
                </c:pt>
                <c:pt idx="66">
                  <c:v>80113600</c:v>
                </c:pt>
                <c:pt idx="67">
                  <c:v>152531200</c:v>
                </c:pt>
                <c:pt idx="68">
                  <c:v>93984000</c:v>
                </c:pt>
                <c:pt idx="69">
                  <c:v>100566000</c:v>
                </c:pt>
                <c:pt idx="70">
                  <c:v>129554000</c:v>
                </c:pt>
                <c:pt idx="71">
                  <c:v>222195200</c:v>
                </c:pt>
                <c:pt idx="72">
                  <c:v>230673600</c:v>
                </c:pt>
                <c:pt idx="73">
                  <c:v>198054800</c:v>
                </c:pt>
                <c:pt idx="74">
                  <c:v>320605600</c:v>
                </c:pt>
                <c:pt idx="75">
                  <c:v>426884800</c:v>
                </c:pt>
                <c:pt idx="76">
                  <c:v>341397200</c:v>
                </c:pt>
                <c:pt idx="77">
                  <c:v>319475600</c:v>
                </c:pt>
                <c:pt idx="78">
                  <c:v>219178400</c:v>
                </c:pt>
                <c:pt idx="79">
                  <c:v>187572800</c:v>
                </c:pt>
                <c:pt idx="80">
                  <c:v>226176800</c:v>
                </c:pt>
                <c:pt idx="81">
                  <c:v>286744800</c:v>
                </c:pt>
                <c:pt idx="82">
                  <c:v>285290000</c:v>
                </c:pt>
                <c:pt idx="83">
                  <c:v>255598800</c:v>
                </c:pt>
                <c:pt idx="84">
                  <c:v>418474000</c:v>
                </c:pt>
                <c:pt idx="85">
                  <c:v>370732000</c:v>
                </c:pt>
                <c:pt idx="86">
                  <c:v>322423600</c:v>
                </c:pt>
                <c:pt idx="87">
                  <c:v>324056000</c:v>
                </c:pt>
                <c:pt idx="88">
                  <c:v>300233600</c:v>
                </c:pt>
                <c:pt idx="89">
                  <c:v>271857200</c:v>
                </c:pt>
                <c:pt idx="90">
                  <c:v>401693200</c:v>
                </c:pt>
                <c:pt idx="91">
                  <c:v>336752800</c:v>
                </c:pt>
                <c:pt idx="92">
                  <c:v>287531200</c:v>
                </c:pt>
                <c:pt idx="93">
                  <c:v>303602000</c:v>
                </c:pt>
                <c:pt idx="94">
                  <c:v>252087200</c:v>
                </c:pt>
                <c:pt idx="95">
                  <c:v>204216800</c:v>
                </c:pt>
                <c:pt idx="96">
                  <c:v>167976400</c:v>
                </c:pt>
                <c:pt idx="97">
                  <c:v>197002000</c:v>
                </c:pt>
                <c:pt idx="98">
                  <c:v>176218400</c:v>
                </c:pt>
                <c:pt idx="99">
                  <c:v>165934000</c:v>
                </c:pt>
                <c:pt idx="100">
                  <c:v>129880000</c:v>
                </c:pt>
                <c:pt idx="101">
                  <c:v>201820400</c:v>
                </c:pt>
                <c:pt idx="102">
                  <c:v>202887200</c:v>
                </c:pt>
                <c:pt idx="103">
                  <c:v>168895200</c:v>
                </c:pt>
                <c:pt idx="104">
                  <c:v>162116400</c:v>
                </c:pt>
                <c:pt idx="105">
                  <c:v>131022800</c:v>
                </c:pt>
                <c:pt idx="106">
                  <c:v>194994800</c:v>
                </c:pt>
                <c:pt idx="107">
                  <c:v>131154400</c:v>
                </c:pt>
                <c:pt idx="108">
                  <c:v>157125200</c:v>
                </c:pt>
                <c:pt idx="109">
                  <c:v>215250000</c:v>
                </c:pt>
                <c:pt idx="110">
                  <c:v>130015200</c:v>
                </c:pt>
                <c:pt idx="111">
                  <c:v>180991600</c:v>
                </c:pt>
                <c:pt idx="112">
                  <c:v>117057200</c:v>
                </c:pt>
                <c:pt idx="113">
                  <c:v>124814400</c:v>
                </c:pt>
                <c:pt idx="114">
                  <c:v>126508800</c:v>
                </c:pt>
                <c:pt idx="115">
                  <c:v>117087600</c:v>
                </c:pt>
                <c:pt idx="116">
                  <c:v>112004800</c:v>
                </c:pt>
                <c:pt idx="117">
                  <c:v>137280800</c:v>
                </c:pt>
                <c:pt idx="118">
                  <c:v>183064000</c:v>
                </c:pt>
                <c:pt idx="119">
                  <c:v>60154200</c:v>
                </c:pt>
                <c:pt idx="120">
                  <c:v>33392000</c:v>
                </c:pt>
                <c:pt idx="121">
                  <c:v>36937800</c:v>
                </c:pt>
                <c:pt idx="122">
                  <c:v>35583400</c:v>
                </c:pt>
                <c:pt idx="123">
                  <c:v>28803800</c:v>
                </c:pt>
                <c:pt idx="124">
                  <c:v>33459600</c:v>
                </c:pt>
                <c:pt idx="125">
                  <c:v>145946400</c:v>
                </c:pt>
                <c:pt idx="126">
                  <c:v>162301200</c:v>
                </c:pt>
                <c:pt idx="127">
                  <c:v>200622400</c:v>
                </c:pt>
                <c:pt idx="128">
                  <c:v>158929200</c:v>
                </c:pt>
                <c:pt idx="129">
                  <c:v>166348400</c:v>
                </c:pt>
                <c:pt idx="130">
                  <c:v>135372400</c:v>
                </c:pt>
                <c:pt idx="131">
                  <c:v>101729600</c:v>
                </c:pt>
                <c:pt idx="132">
                  <c:v>111504800</c:v>
                </c:pt>
                <c:pt idx="133">
                  <c:v>102688800</c:v>
                </c:pt>
                <c:pt idx="134">
                  <c:v>81803200</c:v>
                </c:pt>
                <c:pt idx="135">
                  <c:v>125522000</c:v>
                </c:pt>
                <c:pt idx="136">
                  <c:v>112945200</c:v>
                </c:pt>
                <c:pt idx="137">
                  <c:v>133560800</c:v>
                </c:pt>
                <c:pt idx="138">
                  <c:v>153598000</c:v>
                </c:pt>
                <c:pt idx="139">
                  <c:v>80791200</c:v>
                </c:pt>
                <c:pt idx="140">
                  <c:v>87642800</c:v>
                </c:pt>
                <c:pt idx="141">
                  <c:v>104491200</c:v>
                </c:pt>
                <c:pt idx="142">
                  <c:v>87560400</c:v>
                </c:pt>
                <c:pt idx="143">
                  <c:v>137250400</c:v>
                </c:pt>
                <c:pt idx="144">
                  <c:v>95654400</c:v>
                </c:pt>
                <c:pt idx="145">
                  <c:v>147712400</c:v>
                </c:pt>
                <c:pt idx="146">
                  <c:v>166651600</c:v>
                </c:pt>
                <c:pt idx="147">
                  <c:v>201662400</c:v>
                </c:pt>
                <c:pt idx="148">
                  <c:v>200146000</c:v>
                </c:pt>
                <c:pt idx="149">
                  <c:v>138808800</c:v>
                </c:pt>
                <c:pt idx="150">
                  <c:v>165428800</c:v>
                </c:pt>
                <c:pt idx="151">
                  <c:v>114406400</c:v>
                </c:pt>
                <c:pt idx="152">
                  <c:v>96820400</c:v>
                </c:pt>
                <c:pt idx="153">
                  <c:v>264476000</c:v>
                </c:pt>
                <c:pt idx="154">
                  <c:v>135445200</c:v>
                </c:pt>
                <c:pt idx="155">
                  <c:v>212155600</c:v>
                </c:pt>
                <c:pt idx="156">
                  <c:v>192623200</c:v>
                </c:pt>
                <c:pt idx="157">
                  <c:v>137522400</c:v>
                </c:pt>
                <c:pt idx="158">
                  <c:v>205256800</c:v>
                </c:pt>
                <c:pt idx="159">
                  <c:v>130646000</c:v>
                </c:pt>
                <c:pt idx="160">
                  <c:v>140223200</c:v>
                </c:pt>
                <c:pt idx="161">
                  <c:v>110737200</c:v>
                </c:pt>
                <c:pt idx="162">
                  <c:v>114041600</c:v>
                </c:pt>
                <c:pt idx="163">
                  <c:v>118655600</c:v>
                </c:pt>
                <c:pt idx="164">
                  <c:v>112424400</c:v>
                </c:pt>
                <c:pt idx="165">
                  <c:v>117092000</c:v>
                </c:pt>
                <c:pt idx="166">
                  <c:v>125642800</c:v>
                </c:pt>
                <c:pt idx="167">
                  <c:v>90257200</c:v>
                </c:pt>
                <c:pt idx="168">
                  <c:v>191649200</c:v>
                </c:pt>
                <c:pt idx="169">
                  <c:v>170989200</c:v>
                </c:pt>
                <c:pt idx="170">
                  <c:v>153198000</c:v>
                </c:pt>
                <c:pt idx="171">
                  <c:v>110577600</c:v>
                </c:pt>
                <c:pt idx="172">
                  <c:v>92186800</c:v>
                </c:pt>
                <c:pt idx="173">
                  <c:v>90318000</c:v>
                </c:pt>
                <c:pt idx="174">
                  <c:v>103646000</c:v>
                </c:pt>
                <c:pt idx="175">
                  <c:v>89001600</c:v>
                </c:pt>
                <c:pt idx="176">
                  <c:v>197004400</c:v>
                </c:pt>
                <c:pt idx="177">
                  <c:v>185438800</c:v>
                </c:pt>
                <c:pt idx="178">
                  <c:v>121214000</c:v>
                </c:pt>
                <c:pt idx="179">
                  <c:v>103625600</c:v>
                </c:pt>
                <c:pt idx="180">
                  <c:v>90329200</c:v>
                </c:pt>
                <c:pt idx="181">
                  <c:v>158130000</c:v>
                </c:pt>
                <c:pt idx="182">
                  <c:v>374336800</c:v>
                </c:pt>
                <c:pt idx="183">
                  <c:v>308151200</c:v>
                </c:pt>
                <c:pt idx="184">
                  <c:v>173071600</c:v>
                </c:pt>
                <c:pt idx="185">
                  <c:v>121992000</c:v>
                </c:pt>
                <c:pt idx="186">
                  <c:v>202428800</c:v>
                </c:pt>
                <c:pt idx="187">
                  <c:v>198045600</c:v>
                </c:pt>
                <c:pt idx="188">
                  <c:v>212403600</c:v>
                </c:pt>
                <c:pt idx="189">
                  <c:v>187902400</c:v>
                </c:pt>
                <c:pt idx="190">
                  <c:v>165944800</c:v>
                </c:pt>
                <c:pt idx="191">
                  <c:v>210082000</c:v>
                </c:pt>
                <c:pt idx="192">
                  <c:v>165565200</c:v>
                </c:pt>
                <c:pt idx="193">
                  <c:v>119561600</c:v>
                </c:pt>
                <c:pt idx="194">
                  <c:v>105633600</c:v>
                </c:pt>
                <c:pt idx="195">
                  <c:v>145538000</c:v>
                </c:pt>
                <c:pt idx="196">
                  <c:v>126907200</c:v>
                </c:pt>
                <c:pt idx="197">
                  <c:v>338054800</c:v>
                </c:pt>
                <c:pt idx="198">
                  <c:v>345937600</c:v>
                </c:pt>
                <c:pt idx="199">
                  <c:v>211495600</c:v>
                </c:pt>
                <c:pt idx="200">
                  <c:v>163022400</c:v>
                </c:pt>
                <c:pt idx="201">
                  <c:v>155552400</c:v>
                </c:pt>
                <c:pt idx="202">
                  <c:v>187630000</c:v>
                </c:pt>
                <c:pt idx="203">
                  <c:v>225702700</c:v>
                </c:pt>
                <c:pt idx="204">
                  <c:v>152470100</c:v>
                </c:pt>
                <c:pt idx="205">
                  <c:v>200119000</c:v>
                </c:pt>
                <c:pt idx="206">
                  <c:v>257599600</c:v>
                </c:pt>
                <c:pt idx="207">
                  <c:v>332607200</c:v>
                </c:pt>
                <c:pt idx="208">
                  <c:v>231366600</c:v>
                </c:pt>
                <c:pt idx="209">
                  <c:v>176940500</c:v>
                </c:pt>
                <c:pt idx="210">
                  <c:v>182274400</c:v>
                </c:pt>
                <c:pt idx="211">
                  <c:v>180860300</c:v>
                </c:pt>
                <c:pt idx="212">
                  <c:v>140150100</c:v>
                </c:pt>
                <c:pt idx="213">
                  <c:v>184642000</c:v>
                </c:pt>
                <c:pt idx="214">
                  <c:v>154679000</c:v>
                </c:pt>
                <c:pt idx="215">
                  <c:v>178011000</c:v>
                </c:pt>
                <c:pt idx="216">
                  <c:v>287104900</c:v>
                </c:pt>
                <c:pt idx="217">
                  <c:v>195713800</c:v>
                </c:pt>
                <c:pt idx="218">
                  <c:v>183055400</c:v>
                </c:pt>
                <c:pt idx="219">
                  <c:v>150718700</c:v>
                </c:pt>
                <c:pt idx="220">
                  <c:v>167743300</c:v>
                </c:pt>
                <c:pt idx="221">
                  <c:v>149981400</c:v>
                </c:pt>
                <c:pt idx="222">
                  <c:v>137672400</c:v>
                </c:pt>
                <c:pt idx="223">
                  <c:v>99382200</c:v>
                </c:pt>
                <c:pt idx="224">
                  <c:v>142675200</c:v>
                </c:pt>
                <c:pt idx="225">
                  <c:v>116120400</c:v>
                </c:pt>
                <c:pt idx="226">
                  <c:v>144712000</c:v>
                </c:pt>
                <c:pt idx="227">
                  <c:v>106243800</c:v>
                </c:pt>
                <c:pt idx="228">
                  <c:v>161498200</c:v>
                </c:pt>
                <c:pt idx="229">
                  <c:v>96849000</c:v>
                </c:pt>
                <c:pt idx="230">
                  <c:v>83477200</c:v>
                </c:pt>
                <c:pt idx="231">
                  <c:v>100506900</c:v>
                </c:pt>
                <c:pt idx="232">
                  <c:v>240226800</c:v>
                </c:pt>
                <c:pt idx="233">
                  <c:v>262330500</c:v>
                </c:pt>
                <c:pt idx="234">
                  <c:v>151062300</c:v>
                </c:pt>
                <c:pt idx="235">
                  <c:v>112559200</c:v>
                </c:pt>
                <c:pt idx="236">
                  <c:v>115393800</c:v>
                </c:pt>
                <c:pt idx="237">
                  <c:v>120639300</c:v>
                </c:pt>
                <c:pt idx="238">
                  <c:v>124423700</c:v>
                </c:pt>
                <c:pt idx="239">
                  <c:v>89946000</c:v>
                </c:pt>
                <c:pt idx="240">
                  <c:v>101988000</c:v>
                </c:pt>
                <c:pt idx="241">
                  <c:v>82572600</c:v>
                </c:pt>
                <c:pt idx="242">
                  <c:v>111850700</c:v>
                </c:pt>
                <c:pt idx="243">
                  <c:v>92276800</c:v>
                </c:pt>
                <c:pt idx="244">
                  <c:v>143937800</c:v>
                </c:pt>
                <c:pt idx="245">
                  <c:v>146129200</c:v>
                </c:pt>
                <c:pt idx="246">
                  <c:v>190272600</c:v>
                </c:pt>
                <c:pt idx="247">
                  <c:v>122866900</c:v>
                </c:pt>
                <c:pt idx="248">
                  <c:v>107624400</c:v>
                </c:pt>
                <c:pt idx="249">
                  <c:v>138235500</c:v>
                </c:pt>
                <c:pt idx="250">
                  <c:v>126387100</c:v>
                </c:pt>
                <c:pt idx="251">
                  <c:v>114283600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F-5840-85F0-9FE2CF03C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210496"/>
        <c:axId val="1849214768"/>
      </c:lineChart>
      <c:catAx>
        <c:axId val="184921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14768"/>
        <c:crosses val="autoZero"/>
        <c:auto val="1"/>
        <c:lblAlgn val="ctr"/>
        <c:lblOffset val="100"/>
        <c:noMultiLvlLbl val="0"/>
      </c:catAx>
      <c:valAx>
        <c:axId val="18492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wordArtVert"/>
    <a:lstStyle/>
    <a:p>
      <a:pPr>
        <a:defRPr>
          <a:ln>
            <a:solidFill>
              <a:schemeClr val="accent1"/>
            </a:solidFill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Honeywell</a:t>
            </a:r>
            <a:r>
              <a:rPr lang="en-US" baseline="0"/>
              <a:t> Inc Volume</a:t>
            </a:r>
            <a:endParaRPr lang="en-US"/>
          </a:p>
        </c:rich>
      </c:tx>
      <c:layout>
        <c:manualLayout>
          <c:xMode val="edge"/>
          <c:yMode val="edge"/>
          <c:x val="0.3179354770259108"/>
          <c:y val="2.9473684210526315E-2"/>
        </c:manualLayout>
      </c:layout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'6050_Module3Project_Data'!$B$1</c:f>
              <c:strCache>
                <c:ptCount val="1"/>
                <c:pt idx="0">
                  <c:v>Period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'6050_Module3Project_Data'!$B$2:$B$258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B-C64C-AE65-5D5C4C92E2CF}"/>
            </c:ext>
          </c:extLst>
        </c:ser>
        <c:ser>
          <c:idx val="1"/>
          <c:order val="1"/>
          <c:tx>
            <c:strRef>
              <c:f>'6050_Module3Project_Data'!$F$1</c:f>
              <c:strCache>
                <c:ptCount val="1"/>
                <c:pt idx="0">
                  <c:v>HON (Honeywell Inc) 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'6050_Module3Project_Data'!$F$2:$F$258</c:f>
              <c:numCache>
                <c:formatCode>General</c:formatCode>
                <c:ptCount val="257"/>
                <c:pt idx="0">
                  <c:v>1636800</c:v>
                </c:pt>
                <c:pt idx="1">
                  <c:v>1594600</c:v>
                </c:pt>
                <c:pt idx="2">
                  <c:v>1816900</c:v>
                </c:pt>
                <c:pt idx="3">
                  <c:v>1855200</c:v>
                </c:pt>
                <c:pt idx="4">
                  <c:v>2208300</c:v>
                </c:pt>
                <c:pt idx="5">
                  <c:v>3242700</c:v>
                </c:pt>
                <c:pt idx="6">
                  <c:v>2405800</c:v>
                </c:pt>
                <c:pt idx="7">
                  <c:v>2673200</c:v>
                </c:pt>
                <c:pt idx="8">
                  <c:v>4190700</c:v>
                </c:pt>
                <c:pt idx="9">
                  <c:v>3135100</c:v>
                </c:pt>
                <c:pt idx="10">
                  <c:v>1852200</c:v>
                </c:pt>
                <c:pt idx="11">
                  <c:v>2657500</c:v>
                </c:pt>
                <c:pt idx="12">
                  <c:v>4578900</c:v>
                </c:pt>
                <c:pt idx="13">
                  <c:v>1044800</c:v>
                </c:pt>
                <c:pt idx="14">
                  <c:v>1633100</c:v>
                </c:pt>
                <c:pt idx="15">
                  <c:v>3053500</c:v>
                </c:pt>
                <c:pt idx="16">
                  <c:v>3775500</c:v>
                </c:pt>
                <c:pt idx="17">
                  <c:v>2933400</c:v>
                </c:pt>
                <c:pt idx="18">
                  <c:v>2342100</c:v>
                </c:pt>
                <c:pt idx="19">
                  <c:v>2118000</c:v>
                </c:pt>
                <c:pt idx="20">
                  <c:v>1556500</c:v>
                </c:pt>
                <c:pt idx="21">
                  <c:v>2027800</c:v>
                </c:pt>
                <c:pt idx="22">
                  <c:v>2174100</c:v>
                </c:pt>
                <c:pt idx="23">
                  <c:v>2277600</c:v>
                </c:pt>
                <c:pt idx="24">
                  <c:v>2050200</c:v>
                </c:pt>
                <c:pt idx="25">
                  <c:v>3207600</c:v>
                </c:pt>
                <c:pt idx="26">
                  <c:v>3039800</c:v>
                </c:pt>
                <c:pt idx="27">
                  <c:v>3614700</c:v>
                </c:pt>
                <c:pt idx="28">
                  <c:v>2680600</c:v>
                </c:pt>
                <c:pt idx="29">
                  <c:v>4351900</c:v>
                </c:pt>
                <c:pt idx="30">
                  <c:v>2577700</c:v>
                </c:pt>
                <c:pt idx="31">
                  <c:v>625500</c:v>
                </c:pt>
                <c:pt idx="32">
                  <c:v>1269700</c:v>
                </c:pt>
                <c:pt idx="33">
                  <c:v>1303900</c:v>
                </c:pt>
                <c:pt idx="34">
                  <c:v>1670100</c:v>
                </c:pt>
                <c:pt idx="35">
                  <c:v>1728900</c:v>
                </c:pt>
                <c:pt idx="36">
                  <c:v>2857400</c:v>
                </c:pt>
                <c:pt idx="37">
                  <c:v>2805200</c:v>
                </c:pt>
                <c:pt idx="38">
                  <c:v>3277900</c:v>
                </c:pt>
                <c:pt idx="39">
                  <c:v>3002800</c:v>
                </c:pt>
                <c:pt idx="40">
                  <c:v>2545500</c:v>
                </c:pt>
                <c:pt idx="41">
                  <c:v>1789500</c:v>
                </c:pt>
                <c:pt idx="42">
                  <c:v>1671700</c:v>
                </c:pt>
                <c:pt idx="43">
                  <c:v>2261900</c:v>
                </c:pt>
                <c:pt idx="44">
                  <c:v>2191200</c:v>
                </c:pt>
                <c:pt idx="45">
                  <c:v>2600800</c:v>
                </c:pt>
                <c:pt idx="46">
                  <c:v>2215400</c:v>
                </c:pt>
                <c:pt idx="47">
                  <c:v>2608000</c:v>
                </c:pt>
                <c:pt idx="48">
                  <c:v>2188600</c:v>
                </c:pt>
                <c:pt idx="49">
                  <c:v>1881700</c:v>
                </c:pt>
                <c:pt idx="50">
                  <c:v>2434000</c:v>
                </c:pt>
                <c:pt idx="51">
                  <c:v>2737000</c:v>
                </c:pt>
                <c:pt idx="52">
                  <c:v>2491500</c:v>
                </c:pt>
                <c:pt idx="53">
                  <c:v>2178400</c:v>
                </c:pt>
                <c:pt idx="54">
                  <c:v>2199000</c:v>
                </c:pt>
                <c:pt idx="55">
                  <c:v>3076100</c:v>
                </c:pt>
                <c:pt idx="56">
                  <c:v>5500000</c:v>
                </c:pt>
                <c:pt idx="57">
                  <c:v>3542700</c:v>
                </c:pt>
                <c:pt idx="58">
                  <c:v>2992500</c:v>
                </c:pt>
                <c:pt idx="59">
                  <c:v>2818100</c:v>
                </c:pt>
                <c:pt idx="60">
                  <c:v>2427500</c:v>
                </c:pt>
                <c:pt idx="61">
                  <c:v>3254500</c:v>
                </c:pt>
                <c:pt idx="62">
                  <c:v>2399700</c:v>
                </c:pt>
                <c:pt idx="63">
                  <c:v>2948500</c:v>
                </c:pt>
                <c:pt idx="64">
                  <c:v>2950800</c:v>
                </c:pt>
                <c:pt idx="65">
                  <c:v>1985700</c:v>
                </c:pt>
                <c:pt idx="66">
                  <c:v>2489000</c:v>
                </c:pt>
                <c:pt idx="67">
                  <c:v>1818600</c:v>
                </c:pt>
                <c:pt idx="68">
                  <c:v>2464500</c:v>
                </c:pt>
                <c:pt idx="69">
                  <c:v>2336800</c:v>
                </c:pt>
                <c:pt idx="70">
                  <c:v>1940400</c:v>
                </c:pt>
                <c:pt idx="71">
                  <c:v>3204300</c:v>
                </c:pt>
                <c:pt idx="72">
                  <c:v>4092200</c:v>
                </c:pt>
                <c:pt idx="73">
                  <c:v>3411700</c:v>
                </c:pt>
                <c:pt idx="74">
                  <c:v>3951300</c:v>
                </c:pt>
                <c:pt idx="75">
                  <c:v>9558100</c:v>
                </c:pt>
                <c:pt idx="76">
                  <c:v>6744900</c:v>
                </c:pt>
                <c:pt idx="77">
                  <c:v>6108500</c:v>
                </c:pt>
                <c:pt idx="78">
                  <c:v>4532500</c:v>
                </c:pt>
                <c:pt idx="79">
                  <c:v>5394700</c:v>
                </c:pt>
                <c:pt idx="80">
                  <c:v>5021600</c:v>
                </c:pt>
                <c:pt idx="81">
                  <c:v>5849000</c:v>
                </c:pt>
                <c:pt idx="82">
                  <c:v>5477600</c:v>
                </c:pt>
                <c:pt idx="83">
                  <c:v>4826900</c:v>
                </c:pt>
                <c:pt idx="84">
                  <c:v>7170500</c:v>
                </c:pt>
                <c:pt idx="85">
                  <c:v>6324800</c:v>
                </c:pt>
                <c:pt idx="86">
                  <c:v>5891000</c:v>
                </c:pt>
                <c:pt idx="87">
                  <c:v>8524800</c:v>
                </c:pt>
                <c:pt idx="88">
                  <c:v>7633900</c:v>
                </c:pt>
                <c:pt idx="89">
                  <c:v>6814100</c:v>
                </c:pt>
                <c:pt idx="90">
                  <c:v>6801200</c:v>
                </c:pt>
                <c:pt idx="91">
                  <c:v>8200400</c:v>
                </c:pt>
                <c:pt idx="92">
                  <c:v>5799100</c:v>
                </c:pt>
                <c:pt idx="93">
                  <c:v>7159100</c:v>
                </c:pt>
                <c:pt idx="94">
                  <c:v>5594400</c:v>
                </c:pt>
                <c:pt idx="95">
                  <c:v>3924900</c:v>
                </c:pt>
                <c:pt idx="96">
                  <c:v>5035700</c:v>
                </c:pt>
                <c:pt idx="97">
                  <c:v>5296000</c:v>
                </c:pt>
                <c:pt idx="98">
                  <c:v>4246100</c:v>
                </c:pt>
                <c:pt idx="99">
                  <c:v>3504200</c:v>
                </c:pt>
                <c:pt idx="100">
                  <c:v>4031500</c:v>
                </c:pt>
                <c:pt idx="101">
                  <c:v>4874300</c:v>
                </c:pt>
                <c:pt idx="102">
                  <c:v>4051700</c:v>
                </c:pt>
                <c:pt idx="103">
                  <c:v>3890600</c:v>
                </c:pt>
                <c:pt idx="104">
                  <c:v>4365000</c:v>
                </c:pt>
                <c:pt idx="105">
                  <c:v>3016300</c:v>
                </c:pt>
                <c:pt idx="106">
                  <c:v>3486600</c:v>
                </c:pt>
                <c:pt idx="107">
                  <c:v>3252800</c:v>
                </c:pt>
                <c:pt idx="108">
                  <c:v>4016700</c:v>
                </c:pt>
                <c:pt idx="109">
                  <c:v>4750700</c:v>
                </c:pt>
                <c:pt idx="110">
                  <c:v>2529000</c:v>
                </c:pt>
                <c:pt idx="111">
                  <c:v>2418100</c:v>
                </c:pt>
                <c:pt idx="112">
                  <c:v>2629700</c:v>
                </c:pt>
                <c:pt idx="113">
                  <c:v>2786400</c:v>
                </c:pt>
                <c:pt idx="114">
                  <c:v>2837900</c:v>
                </c:pt>
                <c:pt idx="115">
                  <c:v>3137700</c:v>
                </c:pt>
                <c:pt idx="116">
                  <c:v>3377900</c:v>
                </c:pt>
                <c:pt idx="117">
                  <c:v>2651200</c:v>
                </c:pt>
                <c:pt idx="118">
                  <c:v>4492600</c:v>
                </c:pt>
                <c:pt idx="119">
                  <c:v>3681100</c:v>
                </c:pt>
                <c:pt idx="120">
                  <c:v>4123000</c:v>
                </c:pt>
                <c:pt idx="121">
                  <c:v>3122300</c:v>
                </c:pt>
                <c:pt idx="122">
                  <c:v>2349500</c:v>
                </c:pt>
                <c:pt idx="123">
                  <c:v>3096500</c:v>
                </c:pt>
                <c:pt idx="124">
                  <c:v>2740400</c:v>
                </c:pt>
                <c:pt idx="125">
                  <c:v>2356400</c:v>
                </c:pt>
                <c:pt idx="126">
                  <c:v>4870400</c:v>
                </c:pt>
                <c:pt idx="127">
                  <c:v>5786200</c:v>
                </c:pt>
                <c:pt idx="128">
                  <c:v>5226200</c:v>
                </c:pt>
                <c:pt idx="129">
                  <c:v>4660300</c:v>
                </c:pt>
                <c:pt idx="130">
                  <c:v>6405800</c:v>
                </c:pt>
                <c:pt idx="131">
                  <c:v>4427800</c:v>
                </c:pt>
                <c:pt idx="132">
                  <c:v>2949700</c:v>
                </c:pt>
                <c:pt idx="133">
                  <c:v>2374300</c:v>
                </c:pt>
                <c:pt idx="134">
                  <c:v>2958000</c:v>
                </c:pt>
                <c:pt idx="135">
                  <c:v>4370200</c:v>
                </c:pt>
                <c:pt idx="136">
                  <c:v>4291700</c:v>
                </c:pt>
                <c:pt idx="137">
                  <c:v>3481800</c:v>
                </c:pt>
                <c:pt idx="138">
                  <c:v>4135500</c:v>
                </c:pt>
                <c:pt idx="139">
                  <c:v>2071100</c:v>
                </c:pt>
                <c:pt idx="140">
                  <c:v>3625800</c:v>
                </c:pt>
                <c:pt idx="141">
                  <c:v>2992700</c:v>
                </c:pt>
                <c:pt idx="142">
                  <c:v>3768200</c:v>
                </c:pt>
                <c:pt idx="143">
                  <c:v>4524900</c:v>
                </c:pt>
                <c:pt idx="144">
                  <c:v>3573400</c:v>
                </c:pt>
                <c:pt idx="145">
                  <c:v>3679100</c:v>
                </c:pt>
                <c:pt idx="146">
                  <c:v>3309800</c:v>
                </c:pt>
                <c:pt idx="147">
                  <c:v>4184900</c:v>
                </c:pt>
                <c:pt idx="148">
                  <c:v>3612400</c:v>
                </c:pt>
                <c:pt idx="149">
                  <c:v>3314000</c:v>
                </c:pt>
                <c:pt idx="150">
                  <c:v>3804500</c:v>
                </c:pt>
                <c:pt idx="151">
                  <c:v>3507600</c:v>
                </c:pt>
                <c:pt idx="152">
                  <c:v>2581600</c:v>
                </c:pt>
                <c:pt idx="153">
                  <c:v>5265900</c:v>
                </c:pt>
                <c:pt idx="154">
                  <c:v>2529900</c:v>
                </c:pt>
                <c:pt idx="155">
                  <c:v>2309800</c:v>
                </c:pt>
                <c:pt idx="156">
                  <c:v>3371200</c:v>
                </c:pt>
                <c:pt idx="157">
                  <c:v>4019000</c:v>
                </c:pt>
                <c:pt idx="158">
                  <c:v>10255300</c:v>
                </c:pt>
                <c:pt idx="159">
                  <c:v>2971200</c:v>
                </c:pt>
                <c:pt idx="160">
                  <c:v>3688000</c:v>
                </c:pt>
                <c:pt idx="161">
                  <c:v>2609500</c:v>
                </c:pt>
                <c:pt idx="162">
                  <c:v>2758500</c:v>
                </c:pt>
                <c:pt idx="163">
                  <c:v>2336700</c:v>
                </c:pt>
                <c:pt idx="164">
                  <c:v>2622000</c:v>
                </c:pt>
                <c:pt idx="165">
                  <c:v>3587800</c:v>
                </c:pt>
                <c:pt idx="166">
                  <c:v>3167200</c:v>
                </c:pt>
                <c:pt idx="167">
                  <c:v>2325000</c:v>
                </c:pt>
                <c:pt idx="168">
                  <c:v>2585700</c:v>
                </c:pt>
                <c:pt idx="169">
                  <c:v>2649800</c:v>
                </c:pt>
                <c:pt idx="170">
                  <c:v>2984600</c:v>
                </c:pt>
                <c:pt idx="171">
                  <c:v>3697600</c:v>
                </c:pt>
                <c:pt idx="172">
                  <c:v>4886500</c:v>
                </c:pt>
                <c:pt idx="173">
                  <c:v>4876200</c:v>
                </c:pt>
                <c:pt idx="174">
                  <c:v>2394000</c:v>
                </c:pt>
                <c:pt idx="175">
                  <c:v>1798600</c:v>
                </c:pt>
                <c:pt idx="176">
                  <c:v>2625600</c:v>
                </c:pt>
                <c:pt idx="177">
                  <c:v>4368300</c:v>
                </c:pt>
                <c:pt idx="178">
                  <c:v>3378300</c:v>
                </c:pt>
                <c:pt idx="179">
                  <c:v>3904200</c:v>
                </c:pt>
                <c:pt idx="180">
                  <c:v>3311500</c:v>
                </c:pt>
                <c:pt idx="181">
                  <c:v>2749100</c:v>
                </c:pt>
                <c:pt idx="182">
                  <c:v>4061200</c:v>
                </c:pt>
                <c:pt idx="183">
                  <c:v>2105400</c:v>
                </c:pt>
                <c:pt idx="184">
                  <c:v>3078300</c:v>
                </c:pt>
                <c:pt idx="185">
                  <c:v>4181000</c:v>
                </c:pt>
                <c:pt idx="186">
                  <c:v>2502700</c:v>
                </c:pt>
                <c:pt idx="187">
                  <c:v>2519500</c:v>
                </c:pt>
                <c:pt idx="188">
                  <c:v>2858800</c:v>
                </c:pt>
                <c:pt idx="189">
                  <c:v>3773700</c:v>
                </c:pt>
                <c:pt idx="190">
                  <c:v>2670100</c:v>
                </c:pt>
                <c:pt idx="191">
                  <c:v>2574900</c:v>
                </c:pt>
                <c:pt idx="192">
                  <c:v>2844700</c:v>
                </c:pt>
                <c:pt idx="193">
                  <c:v>2817200</c:v>
                </c:pt>
                <c:pt idx="194">
                  <c:v>1869300</c:v>
                </c:pt>
                <c:pt idx="195">
                  <c:v>2098100</c:v>
                </c:pt>
                <c:pt idx="196">
                  <c:v>1600300</c:v>
                </c:pt>
                <c:pt idx="197">
                  <c:v>2507800</c:v>
                </c:pt>
                <c:pt idx="198">
                  <c:v>2087000</c:v>
                </c:pt>
                <c:pt idx="199">
                  <c:v>7400500</c:v>
                </c:pt>
                <c:pt idx="200">
                  <c:v>3466600</c:v>
                </c:pt>
                <c:pt idx="201">
                  <c:v>4281100</c:v>
                </c:pt>
                <c:pt idx="202">
                  <c:v>13011800</c:v>
                </c:pt>
                <c:pt idx="203">
                  <c:v>4561900</c:v>
                </c:pt>
                <c:pt idx="204">
                  <c:v>3975100</c:v>
                </c:pt>
                <c:pt idx="205">
                  <c:v>4111900</c:v>
                </c:pt>
                <c:pt idx="206">
                  <c:v>3527700</c:v>
                </c:pt>
                <c:pt idx="207">
                  <c:v>3326500</c:v>
                </c:pt>
                <c:pt idx="208">
                  <c:v>2796800</c:v>
                </c:pt>
                <c:pt idx="209">
                  <c:v>2807500</c:v>
                </c:pt>
                <c:pt idx="210">
                  <c:v>2814900</c:v>
                </c:pt>
                <c:pt idx="211">
                  <c:v>2116700</c:v>
                </c:pt>
                <c:pt idx="212">
                  <c:v>2134000</c:v>
                </c:pt>
                <c:pt idx="213">
                  <c:v>1851200</c:v>
                </c:pt>
                <c:pt idx="214">
                  <c:v>3152000</c:v>
                </c:pt>
                <c:pt idx="215">
                  <c:v>2661400</c:v>
                </c:pt>
                <c:pt idx="216">
                  <c:v>4908000</c:v>
                </c:pt>
                <c:pt idx="217">
                  <c:v>4459600</c:v>
                </c:pt>
                <c:pt idx="218">
                  <c:v>2501000</c:v>
                </c:pt>
                <c:pt idx="219">
                  <c:v>2507600</c:v>
                </c:pt>
                <c:pt idx="220">
                  <c:v>2238300</c:v>
                </c:pt>
                <c:pt idx="221">
                  <c:v>2593900</c:v>
                </c:pt>
                <c:pt idx="222">
                  <c:v>2512600</c:v>
                </c:pt>
                <c:pt idx="223">
                  <c:v>2169300</c:v>
                </c:pt>
                <c:pt idx="224">
                  <c:v>2883400</c:v>
                </c:pt>
                <c:pt idx="225">
                  <c:v>2409300</c:v>
                </c:pt>
                <c:pt idx="226">
                  <c:v>2339900</c:v>
                </c:pt>
                <c:pt idx="227">
                  <c:v>1750000</c:v>
                </c:pt>
                <c:pt idx="228">
                  <c:v>2345800</c:v>
                </c:pt>
                <c:pt idx="229">
                  <c:v>2030200</c:v>
                </c:pt>
                <c:pt idx="230">
                  <c:v>1977900</c:v>
                </c:pt>
                <c:pt idx="231">
                  <c:v>2636900</c:v>
                </c:pt>
                <c:pt idx="232">
                  <c:v>3396300</c:v>
                </c:pt>
                <c:pt idx="233">
                  <c:v>2315300</c:v>
                </c:pt>
                <c:pt idx="234">
                  <c:v>2386400</c:v>
                </c:pt>
                <c:pt idx="235">
                  <c:v>2436600</c:v>
                </c:pt>
                <c:pt idx="236">
                  <c:v>3628800</c:v>
                </c:pt>
                <c:pt idx="237">
                  <c:v>2103500</c:v>
                </c:pt>
                <c:pt idx="238">
                  <c:v>1580300</c:v>
                </c:pt>
                <c:pt idx="239">
                  <c:v>1827000</c:v>
                </c:pt>
                <c:pt idx="240">
                  <c:v>1882100</c:v>
                </c:pt>
                <c:pt idx="241">
                  <c:v>1987900</c:v>
                </c:pt>
                <c:pt idx="242">
                  <c:v>2323700</c:v>
                </c:pt>
                <c:pt idx="243">
                  <c:v>2009300</c:v>
                </c:pt>
                <c:pt idx="244">
                  <c:v>3233500</c:v>
                </c:pt>
                <c:pt idx="245">
                  <c:v>3113600</c:v>
                </c:pt>
                <c:pt idx="246">
                  <c:v>4389500</c:v>
                </c:pt>
                <c:pt idx="247">
                  <c:v>4198300</c:v>
                </c:pt>
                <c:pt idx="248">
                  <c:v>3719800</c:v>
                </c:pt>
                <c:pt idx="249">
                  <c:v>4318600</c:v>
                </c:pt>
                <c:pt idx="250">
                  <c:v>4585100</c:v>
                </c:pt>
                <c:pt idx="251">
                  <c:v>3080300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B-C64C-AE65-5D5C4C92E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145359"/>
        <c:axId val="704769007"/>
      </c:lineChart>
      <c:catAx>
        <c:axId val="70514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69007"/>
        <c:crosses val="autoZero"/>
        <c:auto val="1"/>
        <c:lblAlgn val="ctr"/>
        <c:lblOffset val="100"/>
        <c:noMultiLvlLbl val="0"/>
      </c:catAx>
      <c:valAx>
        <c:axId val="7047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536">
        <a:schemeClr val="accent1">
          <a:alpha val="89959"/>
        </a:schemeClr>
      </a:glow>
      <a:outerShdw blurRad="235660" dist="278116" sx="95336" sy="95336" algn="ctr" rotWithShape="0">
        <a:srgbClr val="000000">
          <a:alpha val="53819"/>
        </a:srgbClr>
      </a:outerShdw>
      <a:softEdge rad="0"/>
    </a:effectLst>
    <a:scene3d>
      <a:camera prst="orthographicFront"/>
      <a:lightRig rig="threePt" dir="t"/>
    </a:scene3d>
    <a:sp3d>
      <a:bevelT prst="angle"/>
      <a:bevelB prst="convex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078638228473864"/>
                  <c:y val="-0.25485196574596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'[1]Part 2'!$B$2:$B$258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'[1]Part 2'!$C$2:$C$253</c:f>
              <c:numCache>
                <c:formatCode>General</c:formatCode>
                <c:ptCount val="252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67-EA42-B4F1-666564D44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386463"/>
        <c:axId val="1952480127"/>
      </c:lineChart>
      <c:catAx>
        <c:axId val="195338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480127"/>
        <c:crosses val="autoZero"/>
        <c:auto val="1"/>
        <c:lblAlgn val="ctr"/>
        <c:lblOffset val="100"/>
        <c:noMultiLvlLbl val="0"/>
      </c:catAx>
      <c:valAx>
        <c:axId val="195248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8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0393547681539805"/>
                  <c:y val="-0.26153032954214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'[1]Part 2'!$B$2:$B$258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'[1]Part 2'!$E$2:$E$253</c:f>
              <c:numCache>
                <c:formatCode>General</c:formatCode>
                <c:ptCount val="252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C-AB40-B70C-C72849B3B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306767"/>
        <c:axId val="308769872"/>
      </c:lineChart>
      <c:catAx>
        <c:axId val="193630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69872"/>
        <c:crosses val="autoZero"/>
        <c:auto val="1"/>
        <c:lblAlgn val="ctr"/>
        <c:lblOffset val="100"/>
        <c:noMultiLvlLbl val="0"/>
      </c:catAx>
      <c:valAx>
        <c:axId val="3087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0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'[1]Part 3'!$C$1</c:f>
              <c:strCache>
                <c:ptCount val="1"/>
                <c:pt idx="0">
                  <c:v>AAPL (Apple Inc) / $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608857013892372"/>
                  <c:y val="-0.14023772680588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'[1]Part 3'!$B$2:$B$258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'[1]Part 3'!$C$2:$C$258</c:f>
              <c:numCache>
                <c:formatCode>General</c:formatCode>
                <c:ptCount val="257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  <c:pt idx="252">
                  <c:v>116.32</c:v>
                </c:pt>
                <c:pt idx="253">
                  <c:v>115.97</c:v>
                </c:pt>
                <c:pt idx="254">
                  <c:v>119.49</c:v>
                </c:pt>
                <c:pt idx="255">
                  <c:v>119.21</c:v>
                </c:pt>
                <c:pt idx="256">
                  <c:v>119.26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6-3841-8B13-5E13BC7ED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010655"/>
        <c:axId val="2115012303"/>
      </c:lineChart>
      <c:catAx>
        <c:axId val="211501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12303"/>
        <c:crosses val="autoZero"/>
        <c:auto val="1"/>
        <c:lblAlgn val="ctr"/>
        <c:lblOffset val="100"/>
        <c:noMultiLvlLbl val="0"/>
      </c:catAx>
      <c:valAx>
        <c:axId val="211501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1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 VS Predicted</a:t>
            </a:r>
            <a:r>
              <a:rPr lang="en-GB" baseline="0"/>
              <a:t> Y (AAPL)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'[1]Part 3'!$C$1</c:f>
              <c:strCache>
                <c:ptCount val="1"/>
                <c:pt idx="0">
                  <c:v>AAPL (Apple Inc) / $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'[1]Part 3'!$M$2:$M$258</c:f>
              <c:numCache>
                <c:formatCode>General</c:formatCode>
                <c:ptCount val="257"/>
                <c:pt idx="0">
                  <c:v>56.043666554248418</c:v>
                </c:pt>
                <c:pt idx="1">
                  <c:v>56.287428272164213</c:v>
                </c:pt>
                <c:pt idx="2">
                  <c:v>56.531189990080016</c:v>
                </c:pt>
                <c:pt idx="3">
                  <c:v>56.774951707995811</c:v>
                </c:pt>
                <c:pt idx="4">
                  <c:v>57.018713425911614</c:v>
                </c:pt>
                <c:pt idx="5">
                  <c:v>57.262475143827409</c:v>
                </c:pt>
                <c:pt idx="6">
                  <c:v>57.506236861743211</c:v>
                </c:pt>
                <c:pt idx="7">
                  <c:v>57.749998579659014</c:v>
                </c:pt>
                <c:pt idx="8">
                  <c:v>57.993760297574809</c:v>
                </c:pt>
                <c:pt idx="9">
                  <c:v>58.237522015490612</c:v>
                </c:pt>
                <c:pt idx="10">
                  <c:v>58.481283733406407</c:v>
                </c:pt>
                <c:pt idx="11">
                  <c:v>58.72504545132221</c:v>
                </c:pt>
                <c:pt idx="12">
                  <c:v>58.968807169238005</c:v>
                </c:pt>
                <c:pt idx="13">
                  <c:v>59.212568887153807</c:v>
                </c:pt>
                <c:pt idx="14">
                  <c:v>59.45633060506961</c:v>
                </c:pt>
                <c:pt idx="15">
                  <c:v>59.700092322985405</c:v>
                </c:pt>
                <c:pt idx="16">
                  <c:v>59.943854040901208</c:v>
                </c:pt>
                <c:pt idx="17">
                  <c:v>60.187615758817003</c:v>
                </c:pt>
                <c:pt idx="18">
                  <c:v>60.431377476732806</c:v>
                </c:pt>
                <c:pt idx="19">
                  <c:v>60.675139194648608</c:v>
                </c:pt>
                <c:pt idx="20">
                  <c:v>60.918900912564403</c:v>
                </c:pt>
                <c:pt idx="21">
                  <c:v>61.162662630480206</c:v>
                </c:pt>
                <c:pt idx="22">
                  <c:v>61.406424348396001</c:v>
                </c:pt>
                <c:pt idx="23">
                  <c:v>61.650186066311804</c:v>
                </c:pt>
                <c:pt idx="24">
                  <c:v>61.893947784227606</c:v>
                </c:pt>
                <c:pt idx="25">
                  <c:v>62.137709502143402</c:v>
                </c:pt>
                <c:pt idx="26">
                  <c:v>62.381471220059204</c:v>
                </c:pt>
                <c:pt idx="27">
                  <c:v>62.625232937974999</c:v>
                </c:pt>
                <c:pt idx="28">
                  <c:v>62.868994655890802</c:v>
                </c:pt>
                <c:pt idx="29">
                  <c:v>63.112756373806597</c:v>
                </c:pt>
                <c:pt idx="30">
                  <c:v>63.3565180917224</c:v>
                </c:pt>
                <c:pt idx="31">
                  <c:v>63.600279809638195</c:v>
                </c:pt>
                <c:pt idx="32">
                  <c:v>63.844041527553998</c:v>
                </c:pt>
                <c:pt idx="33">
                  <c:v>64.0878032454698</c:v>
                </c:pt>
                <c:pt idx="34">
                  <c:v>64.331564963385603</c:v>
                </c:pt>
                <c:pt idx="35">
                  <c:v>64.575326681301391</c:v>
                </c:pt>
                <c:pt idx="36">
                  <c:v>64.819088399217193</c:v>
                </c:pt>
                <c:pt idx="37">
                  <c:v>65.062850117132996</c:v>
                </c:pt>
                <c:pt idx="38">
                  <c:v>65.306611835048798</c:v>
                </c:pt>
                <c:pt idx="39">
                  <c:v>65.550373552964601</c:v>
                </c:pt>
                <c:pt idx="40">
                  <c:v>65.794135270880389</c:v>
                </c:pt>
                <c:pt idx="41">
                  <c:v>66.037896988796192</c:v>
                </c:pt>
                <c:pt idx="42">
                  <c:v>66.281658706711994</c:v>
                </c:pt>
                <c:pt idx="43">
                  <c:v>66.525420424627796</c:v>
                </c:pt>
                <c:pt idx="44">
                  <c:v>66.769182142543599</c:v>
                </c:pt>
                <c:pt idx="45">
                  <c:v>67.012943860459387</c:v>
                </c:pt>
                <c:pt idx="46">
                  <c:v>67.25670557837519</c:v>
                </c:pt>
                <c:pt idx="47">
                  <c:v>67.500467296290992</c:v>
                </c:pt>
                <c:pt idx="48">
                  <c:v>67.744229014206795</c:v>
                </c:pt>
                <c:pt idx="49">
                  <c:v>67.987990732122597</c:v>
                </c:pt>
                <c:pt idx="50">
                  <c:v>68.231752450038385</c:v>
                </c:pt>
                <c:pt idx="51">
                  <c:v>68.475514167954188</c:v>
                </c:pt>
                <c:pt idx="52">
                  <c:v>68.71927588586999</c:v>
                </c:pt>
                <c:pt idx="53">
                  <c:v>68.963037603785793</c:v>
                </c:pt>
                <c:pt idx="54">
                  <c:v>69.206799321701581</c:v>
                </c:pt>
                <c:pt idx="55">
                  <c:v>69.450561039617384</c:v>
                </c:pt>
                <c:pt idx="56">
                  <c:v>69.694322757533186</c:v>
                </c:pt>
                <c:pt idx="57">
                  <c:v>69.938084475448989</c:v>
                </c:pt>
                <c:pt idx="58">
                  <c:v>70.181846193364777</c:v>
                </c:pt>
                <c:pt idx="59">
                  <c:v>70.425607911280579</c:v>
                </c:pt>
                <c:pt idx="60">
                  <c:v>70.669369629196382</c:v>
                </c:pt>
                <c:pt idx="61">
                  <c:v>70.913131347112184</c:v>
                </c:pt>
                <c:pt idx="62">
                  <c:v>71.156893065027987</c:v>
                </c:pt>
                <c:pt idx="63">
                  <c:v>71.400654782943775</c:v>
                </c:pt>
                <c:pt idx="64">
                  <c:v>71.644416500859577</c:v>
                </c:pt>
                <c:pt idx="65">
                  <c:v>71.88817821877538</c:v>
                </c:pt>
                <c:pt idx="66">
                  <c:v>72.131939936691182</c:v>
                </c:pt>
                <c:pt idx="67">
                  <c:v>72.375701654606985</c:v>
                </c:pt>
                <c:pt idx="68">
                  <c:v>72.619463372522773</c:v>
                </c:pt>
                <c:pt idx="69">
                  <c:v>72.863225090438576</c:v>
                </c:pt>
                <c:pt idx="70">
                  <c:v>73.106986808354378</c:v>
                </c:pt>
                <c:pt idx="71">
                  <c:v>73.350748526270181</c:v>
                </c:pt>
                <c:pt idx="72">
                  <c:v>73.594510244185983</c:v>
                </c:pt>
                <c:pt idx="73">
                  <c:v>73.838271962101771</c:v>
                </c:pt>
                <c:pt idx="74">
                  <c:v>74.082033680017574</c:v>
                </c:pt>
                <c:pt idx="75">
                  <c:v>74.325795397933376</c:v>
                </c:pt>
                <c:pt idx="76">
                  <c:v>74.569557115849179</c:v>
                </c:pt>
                <c:pt idx="77">
                  <c:v>74.813318833764981</c:v>
                </c:pt>
                <c:pt idx="78">
                  <c:v>75.05708055168077</c:v>
                </c:pt>
                <c:pt idx="79">
                  <c:v>75.300842269596572</c:v>
                </c:pt>
                <c:pt idx="80">
                  <c:v>75.544603987512374</c:v>
                </c:pt>
                <c:pt idx="81">
                  <c:v>75.788365705428177</c:v>
                </c:pt>
                <c:pt idx="82">
                  <c:v>76.032127423343979</c:v>
                </c:pt>
                <c:pt idx="83">
                  <c:v>76.275889141259768</c:v>
                </c:pt>
                <c:pt idx="84">
                  <c:v>76.51965085917557</c:v>
                </c:pt>
                <c:pt idx="85">
                  <c:v>76.763412577091373</c:v>
                </c:pt>
                <c:pt idx="86">
                  <c:v>77.007174295007175</c:v>
                </c:pt>
                <c:pt idx="87">
                  <c:v>77.250936012922978</c:v>
                </c:pt>
                <c:pt idx="88">
                  <c:v>77.494697730838766</c:v>
                </c:pt>
                <c:pt idx="89">
                  <c:v>77.738459448754568</c:v>
                </c:pt>
                <c:pt idx="90">
                  <c:v>77.982221166670371</c:v>
                </c:pt>
                <c:pt idx="91">
                  <c:v>78.225982884586159</c:v>
                </c:pt>
                <c:pt idx="92">
                  <c:v>78.469744602501976</c:v>
                </c:pt>
                <c:pt idx="93">
                  <c:v>78.713506320417764</c:v>
                </c:pt>
                <c:pt idx="94">
                  <c:v>78.957268038333567</c:v>
                </c:pt>
                <c:pt idx="95">
                  <c:v>79.201029756249369</c:v>
                </c:pt>
                <c:pt idx="96">
                  <c:v>79.444791474165157</c:v>
                </c:pt>
                <c:pt idx="97">
                  <c:v>79.68855319208096</c:v>
                </c:pt>
                <c:pt idx="98">
                  <c:v>79.932314909996762</c:v>
                </c:pt>
                <c:pt idx="99">
                  <c:v>80.176076627912565</c:v>
                </c:pt>
                <c:pt idx="100">
                  <c:v>80.419838345828367</c:v>
                </c:pt>
                <c:pt idx="101">
                  <c:v>80.663600063744155</c:v>
                </c:pt>
                <c:pt idx="102">
                  <c:v>80.907361781659958</c:v>
                </c:pt>
                <c:pt idx="103">
                  <c:v>81.15112349957576</c:v>
                </c:pt>
                <c:pt idx="104">
                  <c:v>81.394885217491563</c:v>
                </c:pt>
                <c:pt idx="105">
                  <c:v>81.638646935407365</c:v>
                </c:pt>
                <c:pt idx="106">
                  <c:v>81.882408653323154</c:v>
                </c:pt>
                <c:pt idx="107">
                  <c:v>82.126170371238956</c:v>
                </c:pt>
                <c:pt idx="108">
                  <c:v>82.369932089154759</c:v>
                </c:pt>
                <c:pt idx="109">
                  <c:v>82.613693807070561</c:v>
                </c:pt>
                <c:pt idx="110">
                  <c:v>82.857455524986364</c:v>
                </c:pt>
                <c:pt idx="111">
                  <c:v>83.101217242902152</c:v>
                </c:pt>
                <c:pt idx="112">
                  <c:v>83.344978960817954</c:v>
                </c:pt>
                <c:pt idx="113">
                  <c:v>83.588740678733757</c:v>
                </c:pt>
                <c:pt idx="114">
                  <c:v>83.832502396649559</c:v>
                </c:pt>
                <c:pt idx="115">
                  <c:v>84.076264114565362</c:v>
                </c:pt>
                <c:pt idx="116">
                  <c:v>84.32002583248115</c:v>
                </c:pt>
                <c:pt idx="117">
                  <c:v>84.563787550396952</c:v>
                </c:pt>
                <c:pt idx="118">
                  <c:v>84.807549268312755</c:v>
                </c:pt>
                <c:pt idx="119">
                  <c:v>85.051310986228557</c:v>
                </c:pt>
                <c:pt idx="120">
                  <c:v>85.29507270414436</c:v>
                </c:pt>
                <c:pt idx="121">
                  <c:v>85.538834422060148</c:v>
                </c:pt>
                <c:pt idx="122">
                  <c:v>85.782596139975951</c:v>
                </c:pt>
                <c:pt idx="123">
                  <c:v>86.026357857891753</c:v>
                </c:pt>
                <c:pt idx="124">
                  <c:v>86.270119575807556</c:v>
                </c:pt>
                <c:pt idx="125">
                  <c:v>86.513881293723358</c:v>
                </c:pt>
                <c:pt idx="126">
                  <c:v>86.757643011639146</c:v>
                </c:pt>
                <c:pt idx="127">
                  <c:v>87.001404729554949</c:v>
                </c:pt>
                <c:pt idx="128">
                  <c:v>87.245166447470751</c:v>
                </c:pt>
                <c:pt idx="129">
                  <c:v>87.48892816538654</c:v>
                </c:pt>
                <c:pt idx="130">
                  <c:v>87.732689883302342</c:v>
                </c:pt>
                <c:pt idx="131">
                  <c:v>87.976451601218145</c:v>
                </c:pt>
                <c:pt idx="132">
                  <c:v>88.220213319133947</c:v>
                </c:pt>
                <c:pt idx="133">
                  <c:v>88.46397503704975</c:v>
                </c:pt>
                <c:pt idx="134">
                  <c:v>88.707736754965538</c:v>
                </c:pt>
                <c:pt idx="135">
                  <c:v>88.951498472881354</c:v>
                </c:pt>
                <c:pt idx="136">
                  <c:v>89.195260190797143</c:v>
                </c:pt>
                <c:pt idx="137">
                  <c:v>89.439021908712945</c:v>
                </c:pt>
                <c:pt idx="138">
                  <c:v>89.682783626628748</c:v>
                </c:pt>
                <c:pt idx="139">
                  <c:v>89.926545344544536</c:v>
                </c:pt>
                <c:pt idx="140">
                  <c:v>90.170307062460353</c:v>
                </c:pt>
                <c:pt idx="141">
                  <c:v>90.414068780376141</c:v>
                </c:pt>
                <c:pt idx="142">
                  <c:v>90.657830498291943</c:v>
                </c:pt>
                <c:pt idx="143">
                  <c:v>90.901592216207746</c:v>
                </c:pt>
                <c:pt idx="144">
                  <c:v>91.145353934123534</c:v>
                </c:pt>
                <c:pt idx="145">
                  <c:v>91.389115652039337</c:v>
                </c:pt>
                <c:pt idx="146">
                  <c:v>91.632877369955139</c:v>
                </c:pt>
                <c:pt idx="147">
                  <c:v>91.876639087870942</c:v>
                </c:pt>
                <c:pt idx="148">
                  <c:v>92.120400805786744</c:v>
                </c:pt>
                <c:pt idx="149">
                  <c:v>92.364162523702532</c:v>
                </c:pt>
                <c:pt idx="150">
                  <c:v>92.607924241618335</c:v>
                </c:pt>
                <c:pt idx="151">
                  <c:v>92.851685959534137</c:v>
                </c:pt>
                <c:pt idx="152">
                  <c:v>93.095447677449926</c:v>
                </c:pt>
                <c:pt idx="153">
                  <c:v>93.339209395365742</c:v>
                </c:pt>
                <c:pt idx="154">
                  <c:v>93.582971113281531</c:v>
                </c:pt>
                <c:pt idx="155">
                  <c:v>93.826732831197333</c:v>
                </c:pt>
                <c:pt idx="156">
                  <c:v>94.070494549113135</c:v>
                </c:pt>
                <c:pt idx="157">
                  <c:v>94.314256267028924</c:v>
                </c:pt>
                <c:pt idx="158">
                  <c:v>94.55801798494474</c:v>
                </c:pt>
                <c:pt idx="159">
                  <c:v>94.801779702860529</c:v>
                </c:pt>
                <c:pt idx="160">
                  <c:v>95.045541420776331</c:v>
                </c:pt>
                <c:pt idx="161">
                  <c:v>95.289303138692134</c:v>
                </c:pt>
                <c:pt idx="162">
                  <c:v>95.533064856607922</c:v>
                </c:pt>
                <c:pt idx="163">
                  <c:v>95.776826574523739</c:v>
                </c:pt>
                <c:pt idx="164">
                  <c:v>96.020588292439527</c:v>
                </c:pt>
                <c:pt idx="165">
                  <c:v>96.264350010355329</c:v>
                </c:pt>
                <c:pt idx="166">
                  <c:v>96.508111728271132</c:v>
                </c:pt>
                <c:pt idx="167">
                  <c:v>96.75187344618692</c:v>
                </c:pt>
                <c:pt idx="168">
                  <c:v>96.995635164102737</c:v>
                </c:pt>
                <c:pt idx="169">
                  <c:v>97.239396882018525</c:v>
                </c:pt>
                <c:pt idx="170">
                  <c:v>97.483158599934328</c:v>
                </c:pt>
                <c:pt idx="171">
                  <c:v>97.72692031785013</c:v>
                </c:pt>
                <c:pt idx="172">
                  <c:v>97.970682035765918</c:v>
                </c:pt>
                <c:pt idx="173">
                  <c:v>98.214443753681735</c:v>
                </c:pt>
                <c:pt idx="174">
                  <c:v>98.458205471597523</c:v>
                </c:pt>
                <c:pt idx="175">
                  <c:v>98.701967189513326</c:v>
                </c:pt>
                <c:pt idx="176">
                  <c:v>98.945728907429128</c:v>
                </c:pt>
                <c:pt idx="177">
                  <c:v>99.189490625344916</c:v>
                </c:pt>
                <c:pt idx="178">
                  <c:v>99.433252343260719</c:v>
                </c:pt>
                <c:pt idx="179">
                  <c:v>99.677014061176521</c:v>
                </c:pt>
                <c:pt idx="180">
                  <c:v>99.920775779092324</c:v>
                </c:pt>
                <c:pt idx="181">
                  <c:v>100.16453749700813</c:v>
                </c:pt>
                <c:pt idx="182">
                  <c:v>100.40829921492391</c:v>
                </c:pt>
                <c:pt idx="183">
                  <c:v>100.65206093283972</c:v>
                </c:pt>
                <c:pt idx="184">
                  <c:v>100.89582265075552</c:v>
                </c:pt>
                <c:pt idx="185">
                  <c:v>101.13958436867132</c:v>
                </c:pt>
                <c:pt idx="186">
                  <c:v>101.38334608658712</c:v>
                </c:pt>
                <c:pt idx="187">
                  <c:v>101.62710780450291</c:v>
                </c:pt>
                <c:pt idx="188">
                  <c:v>101.87086952241872</c:v>
                </c:pt>
                <c:pt idx="189">
                  <c:v>102.11463124033452</c:v>
                </c:pt>
                <c:pt idx="190">
                  <c:v>102.35839295825031</c:v>
                </c:pt>
                <c:pt idx="191">
                  <c:v>102.60215467616612</c:v>
                </c:pt>
                <c:pt idx="192">
                  <c:v>102.84591639408191</c:v>
                </c:pt>
                <c:pt idx="193">
                  <c:v>103.08967811199771</c:v>
                </c:pt>
                <c:pt idx="194">
                  <c:v>103.33343982991352</c:v>
                </c:pt>
                <c:pt idx="195">
                  <c:v>103.5772015478293</c:v>
                </c:pt>
                <c:pt idx="196">
                  <c:v>103.82096326574512</c:v>
                </c:pt>
                <c:pt idx="197">
                  <c:v>104.06472498366091</c:v>
                </c:pt>
                <c:pt idx="198">
                  <c:v>104.30848670157671</c:v>
                </c:pt>
                <c:pt idx="199">
                  <c:v>104.55224841949251</c:v>
                </c:pt>
                <c:pt idx="200">
                  <c:v>104.7960101374083</c:v>
                </c:pt>
                <c:pt idx="201">
                  <c:v>105.03977185532412</c:v>
                </c:pt>
                <c:pt idx="202">
                  <c:v>105.28353357323991</c:v>
                </c:pt>
                <c:pt idx="203">
                  <c:v>105.52729529115571</c:v>
                </c:pt>
                <c:pt idx="204">
                  <c:v>105.77105700907151</c:v>
                </c:pt>
                <c:pt idx="205">
                  <c:v>106.0148187269873</c:v>
                </c:pt>
                <c:pt idx="206">
                  <c:v>106.25858044490312</c:v>
                </c:pt>
                <c:pt idx="207">
                  <c:v>106.50234216281891</c:v>
                </c:pt>
                <c:pt idx="208">
                  <c:v>106.74610388073471</c:v>
                </c:pt>
                <c:pt idx="209">
                  <c:v>106.98986559865051</c:v>
                </c:pt>
                <c:pt idx="210">
                  <c:v>107.2336273165663</c:v>
                </c:pt>
                <c:pt idx="211">
                  <c:v>107.47738903448212</c:v>
                </c:pt>
                <c:pt idx="212">
                  <c:v>107.7211507523979</c:v>
                </c:pt>
                <c:pt idx="213">
                  <c:v>107.96491247031371</c:v>
                </c:pt>
                <c:pt idx="214">
                  <c:v>108.20867418822951</c:v>
                </c:pt>
                <c:pt idx="215">
                  <c:v>108.4524359061453</c:v>
                </c:pt>
                <c:pt idx="216">
                  <c:v>108.6961976240611</c:v>
                </c:pt>
                <c:pt idx="217">
                  <c:v>108.9399593419769</c:v>
                </c:pt>
                <c:pt idx="218">
                  <c:v>109.1837210598927</c:v>
                </c:pt>
                <c:pt idx="219">
                  <c:v>109.42748277780851</c:v>
                </c:pt>
                <c:pt idx="220">
                  <c:v>109.6712444957243</c:v>
                </c:pt>
                <c:pt idx="221">
                  <c:v>109.9150062136401</c:v>
                </c:pt>
                <c:pt idx="222">
                  <c:v>110.1587679315559</c:v>
                </c:pt>
                <c:pt idx="223">
                  <c:v>110.4025296494717</c:v>
                </c:pt>
                <c:pt idx="224">
                  <c:v>110.64629136738751</c:v>
                </c:pt>
                <c:pt idx="225">
                  <c:v>110.89005308530329</c:v>
                </c:pt>
                <c:pt idx="226">
                  <c:v>111.1338148032191</c:v>
                </c:pt>
                <c:pt idx="227">
                  <c:v>111.3775765211349</c:v>
                </c:pt>
                <c:pt idx="228">
                  <c:v>111.62133823905069</c:v>
                </c:pt>
                <c:pt idx="229">
                  <c:v>111.8650999569665</c:v>
                </c:pt>
                <c:pt idx="230">
                  <c:v>112.10886167488229</c:v>
                </c:pt>
                <c:pt idx="231">
                  <c:v>112.35262339279809</c:v>
                </c:pt>
                <c:pt idx="232">
                  <c:v>112.5963851107139</c:v>
                </c:pt>
                <c:pt idx="233">
                  <c:v>112.84014682862968</c:v>
                </c:pt>
                <c:pt idx="234">
                  <c:v>113.0839085465455</c:v>
                </c:pt>
                <c:pt idx="235">
                  <c:v>113.32767026446129</c:v>
                </c:pt>
                <c:pt idx="236">
                  <c:v>113.57143198237709</c:v>
                </c:pt>
                <c:pt idx="237">
                  <c:v>113.81519370029289</c:v>
                </c:pt>
                <c:pt idx="238">
                  <c:v>114.05895541820868</c:v>
                </c:pt>
                <c:pt idx="239">
                  <c:v>114.3027171361245</c:v>
                </c:pt>
                <c:pt idx="240">
                  <c:v>114.54647885404029</c:v>
                </c:pt>
                <c:pt idx="241">
                  <c:v>114.79024057195609</c:v>
                </c:pt>
                <c:pt idx="242">
                  <c:v>115.03400228987189</c:v>
                </c:pt>
                <c:pt idx="243">
                  <c:v>115.27776400778768</c:v>
                </c:pt>
                <c:pt idx="244">
                  <c:v>115.5215257257035</c:v>
                </c:pt>
                <c:pt idx="245">
                  <c:v>115.76528744361929</c:v>
                </c:pt>
                <c:pt idx="246">
                  <c:v>116.00904916153509</c:v>
                </c:pt>
                <c:pt idx="247">
                  <c:v>116.25281087945089</c:v>
                </c:pt>
                <c:pt idx="248">
                  <c:v>116.49657259736668</c:v>
                </c:pt>
                <c:pt idx="249">
                  <c:v>116.7403343152825</c:v>
                </c:pt>
                <c:pt idx="250">
                  <c:v>116.98409603319828</c:v>
                </c:pt>
                <c:pt idx="251">
                  <c:v>117.22785775111409</c:v>
                </c:pt>
                <c:pt idx="252">
                  <c:v>117.47161946902989</c:v>
                </c:pt>
                <c:pt idx="253">
                  <c:v>117.71538118694568</c:v>
                </c:pt>
                <c:pt idx="254">
                  <c:v>117.95914290486148</c:v>
                </c:pt>
                <c:pt idx="255">
                  <c:v>118.20290462277728</c:v>
                </c:pt>
                <c:pt idx="256">
                  <c:v>118.44666634069308</c:v>
                </c:pt>
              </c:numCache>
            </c:numRef>
          </c:xVal>
          <c:yVal>
            <c:numRef>
              <c:f>'[1]Part 3'!$N$2:$N$258</c:f>
              <c:numCache>
                <c:formatCode>General</c:formatCode>
                <c:ptCount val="257"/>
                <c:pt idx="0">
                  <c:v>7.9108774457515807</c:v>
                </c:pt>
                <c:pt idx="1">
                  <c:v>8.1735627278357939</c:v>
                </c:pt>
                <c:pt idx="2">
                  <c:v>7.8707880099199841</c:v>
                </c:pt>
                <c:pt idx="3">
                  <c:v>8.2440992920041936</c:v>
                </c:pt>
                <c:pt idx="4">
                  <c:v>7.550446574088383</c:v>
                </c:pt>
                <c:pt idx="5">
                  <c:v>8.0737368561725944</c:v>
                </c:pt>
                <c:pt idx="6">
                  <c:v>8.1593971382567858</c:v>
                </c:pt>
                <c:pt idx="7">
                  <c:v>7.7165084203409933</c:v>
                </c:pt>
                <c:pt idx="8">
                  <c:v>6.7106157024251871</c:v>
                </c:pt>
                <c:pt idx="9">
                  <c:v>6.1767459845093953</c:v>
                </c:pt>
                <c:pt idx="10">
                  <c:v>5.87644326659359</c:v>
                </c:pt>
                <c:pt idx="11">
                  <c:v>6.7611225486777968</c:v>
                </c:pt>
                <c:pt idx="12">
                  <c:v>6.0060078307620017</c:v>
                </c:pt>
                <c:pt idx="13">
                  <c:v>6.6349961128461956</c:v>
                </c:pt>
                <c:pt idx="14">
                  <c:v>6.2461843949303955</c:v>
                </c:pt>
                <c:pt idx="15">
                  <c:v>5.2427486770145961</c:v>
                </c:pt>
                <c:pt idx="16">
                  <c:v>3.8410619590987949</c:v>
                </c:pt>
                <c:pt idx="17">
                  <c:v>4.160277241182996</c:v>
                </c:pt>
                <c:pt idx="18">
                  <c:v>4.8605685232671902</c:v>
                </c:pt>
                <c:pt idx="19">
                  <c:v>5.8779918053513853</c:v>
                </c:pt>
                <c:pt idx="20">
                  <c:v>4.7024830874356027</c:v>
                </c:pt>
                <c:pt idx="21">
                  <c:v>4.8422353695197913</c:v>
                </c:pt>
                <c:pt idx="22">
                  <c:v>5.1614616516040002</c:v>
                </c:pt>
                <c:pt idx="23">
                  <c:v>5.0873319336881906</c:v>
                </c:pt>
                <c:pt idx="24">
                  <c:v>5.7507592157723906</c:v>
                </c:pt>
                <c:pt idx="25">
                  <c:v>6.6649254978565935</c:v>
                </c:pt>
                <c:pt idx="26">
                  <c:v>6.5563797799407908</c:v>
                </c:pt>
                <c:pt idx="27">
                  <c:v>6.1478990620250045</c:v>
                </c:pt>
                <c:pt idx="28">
                  <c:v>5.9729703441091999</c:v>
                </c:pt>
                <c:pt idx="29">
                  <c:v>5.5866306261934042</c:v>
                </c:pt>
                <c:pt idx="30">
                  <c:v>6.4639239082776001</c:v>
                </c:pt>
                <c:pt idx="31">
                  <c:v>6.2865381903618101</c:v>
                </c:pt>
                <c:pt idx="32">
                  <c:v>7.4293504724460036</c:v>
                </c:pt>
                <c:pt idx="33">
                  <c:v>7.158549754530199</c:v>
                </c:pt>
                <c:pt idx="34">
                  <c:v>7.3376470366143991</c:v>
                </c:pt>
                <c:pt idx="35">
                  <c:v>7.6175363186986118</c:v>
                </c:pt>
                <c:pt idx="36">
                  <c:v>9.0209536007828035</c:v>
                </c:pt>
                <c:pt idx="37">
                  <c:v>8.0593038828669989</c:v>
                </c:pt>
                <c:pt idx="38">
                  <c:v>8.3982071649512022</c:v>
                </c:pt>
                <c:pt idx="39">
                  <c:v>7.8078114470354052</c:v>
                </c:pt>
                <c:pt idx="40">
                  <c:v>8.7441037291196153</c:v>
                </c:pt>
                <c:pt idx="41">
                  <c:v>10.083601011203811</c:v>
                </c:pt>
                <c:pt idx="42">
                  <c:v>10.011920293288</c:v>
                </c:pt>
                <c:pt idx="43">
                  <c:v>11.398117575372197</c:v>
                </c:pt>
                <c:pt idx="44">
                  <c:v>10.102140857456405</c:v>
                </c:pt>
                <c:pt idx="45">
                  <c:v>9.5289411395406063</c:v>
                </c:pt>
                <c:pt idx="46">
                  <c:v>10.243988421624806</c:v>
                </c:pt>
                <c:pt idx="47">
                  <c:v>10.858228703709003</c:v>
                </c:pt>
                <c:pt idx="48">
                  <c:v>10.083437985793211</c:v>
                </c:pt>
                <c:pt idx="49">
                  <c:v>10.117485267877399</c:v>
                </c:pt>
                <c:pt idx="50">
                  <c:v>10.249868549961619</c:v>
                </c:pt>
                <c:pt idx="51">
                  <c:v>9.7799258320458051</c:v>
                </c:pt>
                <c:pt idx="52">
                  <c:v>7.2350391141300037</c:v>
                </c:pt>
                <c:pt idx="53">
                  <c:v>9.1399743962142139</c:v>
                </c:pt>
                <c:pt idx="54">
                  <c:v>10.531100678298415</c:v>
                </c:pt>
                <c:pt idx="55">
                  <c:v>10.171775960382618</c:v>
                </c:pt>
                <c:pt idx="56">
                  <c:v>6.3976722424668111</c:v>
                </c:pt>
                <c:pt idx="57">
                  <c:v>5.9449335245510184</c:v>
                </c:pt>
                <c:pt idx="58">
                  <c:v>8.2063528066352234</c:v>
                </c:pt>
                <c:pt idx="59">
                  <c:v>8.6017970887194224</c:v>
                </c:pt>
                <c:pt idx="60">
                  <c:v>9.2824053708036161</c:v>
                </c:pt>
                <c:pt idx="61">
                  <c:v>7.9518896528878145</c:v>
                </c:pt>
                <c:pt idx="62">
                  <c:v>8.08270093497201</c:v>
                </c:pt>
                <c:pt idx="63">
                  <c:v>7.3608652170562294</c:v>
                </c:pt>
                <c:pt idx="64">
                  <c:v>8.9875104991404271</c:v>
                </c:pt>
                <c:pt idx="65">
                  <c:v>8.169560781224618</c:v>
                </c:pt>
                <c:pt idx="66">
                  <c:v>7.9455210633088171</c:v>
                </c:pt>
                <c:pt idx="67">
                  <c:v>6.2354963453930168</c:v>
                </c:pt>
                <c:pt idx="68">
                  <c:v>7.130238627477226</c:v>
                </c:pt>
                <c:pt idx="69">
                  <c:v>6.0683389095614189</c:v>
                </c:pt>
                <c:pt idx="70">
                  <c:v>4.0379561916456197</c:v>
                </c:pt>
                <c:pt idx="71">
                  <c:v>0.12977347372981285</c:v>
                </c:pt>
                <c:pt idx="72">
                  <c:v>-2.6029332441859765</c:v>
                </c:pt>
                <c:pt idx="73">
                  <c:v>-1.7205049621017707</c:v>
                </c:pt>
                <c:pt idx="74">
                  <c:v>-6.6784766800175674</c:v>
                </c:pt>
                <c:pt idx="75">
                  <c:v>-6.9616673979333825</c:v>
                </c:pt>
                <c:pt idx="76">
                  <c:v>-0.93378411584917842</c:v>
                </c:pt>
                <c:pt idx="77">
                  <c:v>-3.5161618337649827</c:v>
                </c:pt>
                <c:pt idx="78">
                  <c:v>-0.4528405516807652</c:v>
                </c:pt>
                <c:pt idx="79">
                  <c:v>-3.1165392695965721</c:v>
                </c:pt>
                <c:pt idx="80">
                  <c:v>-4.3189189875123759</c:v>
                </c:pt>
                <c:pt idx="81">
                  <c:v>-10.196057705428174</c:v>
                </c:pt>
                <c:pt idx="82">
                  <c:v>-5.7157594233439823</c:v>
                </c:pt>
                <c:pt idx="83">
                  <c:v>-8.4016441412597658</c:v>
                </c:pt>
                <c:pt idx="84">
                  <c:v>-15.348309859175572</c:v>
                </c:pt>
                <c:pt idx="85">
                  <c:v>-8.263237577091374</c:v>
                </c:pt>
                <c:pt idx="86">
                  <c:v>-17.319342295007175</c:v>
                </c:pt>
                <c:pt idx="87">
                  <c:v>-14.938627012922979</c:v>
                </c:pt>
                <c:pt idx="88">
                  <c:v>-16.707786730838762</c:v>
                </c:pt>
                <c:pt idx="89">
                  <c:v>-17.417303448754566</c:v>
                </c:pt>
                <c:pt idx="90">
                  <c:v>-21.490587166670373</c:v>
                </c:pt>
                <c:pt idx="91">
                  <c:v>-22.934463884586158</c:v>
                </c:pt>
                <c:pt idx="92">
                  <c:v>-17.631083602501974</c:v>
                </c:pt>
                <c:pt idx="93">
                  <c:v>-18.209989320417762</c:v>
                </c:pt>
                <c:pt idx="94">
                  <c:v>-15.269875038333566</c:v>
                </c:pt>
                <c:pt idx="95">
                  <c:v>-18.150435756249372</c:v>
                </c:pt>
                <c:pt idx="96">
                  <c:v>-16.651941474165156</c:v>
                </c:pt>
                <c:pt idx="97">
                  <c:v>-17.02384619208096</c:v>
                </c:pt>
                <c:pt idx="98">
                  <c:v>-20.564840909996761</c:v>
                </c:pt>
                <c:pt idx="99">
                  <c:v>-19.817956627912565</c:v>
                </c:pt>
                <c:pt idx="100">
                  <c:v>-20.929146345828364</c:v>
                </c:pt>
                <c:pt idx="101">
                  <c:v>-15.983096063744156</c:v>
                </c:pt>
                <c:pt idx="102">
                  <c:v>-16.976006781659954</c:v>
                </c:pt>
                <c:pt idx="103">
                  <c:v>-15.583466499575763</c:v>
                </c:pt>
                <c:pt idx="104">
                  <c:v>-15.354083217491564</c:v>
                </c:pt>
                <c:pt idx="105">
                  <c:v>-14.301617935407364</c:v>
                </c:pt>
                <c:pt idx="106">
                  <c:v>-11.144653653323147</c:v>
                </c:pt>
                <c:pt idx="107">
                  <c:v>-12.034060371238951</c:v>
                </c:pt>
                <c:pt idx="108">
                  <c:v>-11.720892089154759</c:v>
                </c:pt>
                <c:pt idx="109">
                  <c:v>-12.923271807070563</c:v>
                </c:pt>
                <c:pt idx="110">
                  <c:v>-14.613574524986362</c:v>
                </c:pt>
                <c:pt idx="111">
                  <c:v>-16.966779242902149</c:v>
                </c:pt>
                <c:pt idx="112">
                  <c:v>-15.30562696081796</c:v>
                </c:pt>
                <c:pt idx="113">
                  <c:v>-15.813067678733759</c:v>
                </c:pt>
                <c:pt idx="114">
                  <c:v>-14.100179396649565</c:v>
                </c:pt>
                <c:pt idx="115">
                  <c:v>-14.294655114565359</c:v>
                </c:pt>
                <c:pt idx="116">
                  <c:v>-15.669535832481145</c:v>
                </c:pt>
                <c:pt idx="117">
                  <c:v>-13.658453550396956</c:v>
                </c:pt>
                <c:pt idx="118">
                  <c:v>-12.40639526831275</c:v>
                </c:pt>
                <c:pt idx="119">
                  <c:v>-13.815768986228562</c:v>
                </c:pt>
                <c:pt idx="120">
                  <c:v>-13.051626704144354</c:v>
                </c:pt>
                <c:pt idx="121">
                  <c:v>-12.211098422060147</c:v>
                </c:pt>
                <c:pt idx="122">
                  <c:v>-11.698314139975949</c:v>
                </c:pt>
                <c:pt idx="123">
                  <c:v>-11.175687857891759</c:v>
                </c:pt>
                <c:pt idx="124">
                  <c:v>-9.0104455758075517</c:v>
                </c:pt>
                <c:pt idx="125">
                  <c:v>-8.0385092937233651</c:v>
                </c:pt>
                <c:pt idx="126">
                  <c:v>-9.1791060116391492</c:v>
                </c:pt>
                <c:pt idx="127">
                  <c:v>-10.359551729554951</c:v>
                </c:pt>
                <c:pt idx="128">
                  <c:v>-10.132480447470755</c:v>
                </c:pt>
                <c:pt idx="129">
                  <c:v>-10.832136165386544</c:v>
                </c:pt>
                <c:pt idx="130">
                  <c:v>-9.2697758833023443</c:v>
                </c:pt>
                <c:pt idx="131">
                  <c:v>-9.966930601218138</c:v>
                </c:pt>
                <c:pt idx="132">
                  <c:v>-8.6935483191339529</c:v>
                </c:pt>
                <c:pt idx="133">
                  <c:v>-9.5302210370497562</c:v>
                </c:pt>
                <c:pt idx="134">
                  <c:v>-9.2657737549655366</c:v>
                </c:pt>
                <c:pt idx="135">
                  <c:v>-10.047636472881351</c:v>
                </c:pt>
                <c:pt idx="136">
                  <c:v>-9.9476171907971462</c:v>
                </c:pt>
                <c:pt idx="137">
                  <c:v>-10.15649790871295</c:v>
                </c:pt>
                <c:pt idx="138">
                  <c:v>-10.477484626628751</c:v>
                </c:pt>
                <c:pt idx="139">
                  <c:v>-9.7471863445445308</c:v>
                </c:pt>
                <c:pt idx="140">
                  <c:v>-9.619762062460353</c:v>
                </c:pt>
                <c:pt idx="141">
                  <c:v>-9.4200887803761475</c:v>
                </c:pt>
                <c:pt idx="142">
                  <c:v>-10.361382498291945</c:v>
                </c:pt>
                <c:pt idx="143">
                  <c:v>-8.3182182162077396</c:v>
                </c:pt>
                <c:pt idx="144">
                  <c:v>-8.073713934123532</c:v>
                </c:pt>
                <c:pt idx="145">
                  <c:v>-5.6942376520393339</c:v>
                </c:pt>
                <c:pt idx="146">
                  <c:v>-3.7332873699551357</c:v>
                </c:pt>
                <c:pt idx="147">
                  <c:v>-8.1971420878709438</c:v>
                </c:pt>
                <c:pt idx="148">
                  <c:v>-7.7184538057867371</c:v>
                </c:pt>
                <c:pt idx="149">
                  <c:v>-6.9184075237025269</c:v>
                </c:pt>
                <c:pt idx="150">
                  <c:v>-4.8976662416183387</c:v>
                </c:pt>
                <c:pt idx="151">
                  <c:v>-5.2634899595341409</c:v>
                </c:pt>
                <c:pt idx="152">
                  <c:v>-5.4723706774499306</c:v>
                </c:pt>
                <c:pt idx="153">
                  <c:v>-6.2168723953657405</c:v>
                </c:pt>
                <c:pt idx="154">
                  <c:v>-4.1811841132815317</c:v>
                </c:pt>
                <c:pt idx="155">
                  <c:v>-2.5166818311973316</c:v>
                </c:pt>
                <c:pt idx="156">
                  <c:v>-4.3722525491131421</c:v>
                </c:pt>
                <c:pt idx="157">
                  <c:v>-3.4252182670289244</c:v>
                </c:pt>
                <c:pt idx="158">
                  <c:v>-6.4616129849447361</c:v>
                </c:pt>
                <c:pt idx="159">
                  <c:v>-4.6750477028605246</c:v>
                </c:pt>
                <c:pt idx="160">
                  <c:v>-4.1664754207763366</c:v>
                </c:pt>
                <c:pt idx="161">
                  <c:v>-4.5821271386921296</c:v>
                </c:pt>
                <c:pt idx="162">
                  <c:v>-4.8258888566079179</c:v>
                </c:pt>
                <c:pt idx="163">
                  <c:v>-2.6432125745237443</c:v>
                </c:pt>
                <c:pt idx="164">
                  <c:v>-3.1759532924395302</c:v>
                </c:pt>
                <c:pt idx="165">
                  <c:v>-1.2573540103553285</c:v>
                </c:pt>
                <c:pt idx="166">
                  <c:v>-1.0925537282711275</c:v>
                </c:pt>
                <c:pt idx="167">
                  <c:v>-1.1694074461869235</c:v>
                </c:pt>
                <c:pt idx="168">
                  <c:v>-1.8541101641027353</c:v>
                </c:pt>
                <c:pt idx="169">
                  <c:v>-0.52343188201852797</c:v>
                </c:pt>
                <c:pt idx="170">
                  <c:v>-0.10204759993432333</c:v>
                </c:pt>
                <c:pt idx="171">
                  <c:v>-1.5440743178501322</c:v>
                </c:pt>
                <c:pt idx="172">
                  <c:v>-1.9821490357659144</c:v>
                </c:pt>
                <c:pt idx="173">
                  <c:v>-0.2030527536817317</c:v>
                </c:pt>
                <c:pt idx="174">
                  <c:v>-1.7995444715975282</c:v>
                </c:pt>
                <c:pt idx="175">
                  <c:v>-1.7717681895133239</c:v>
                </c:pt>
                <c:pt idx="176">
                  <c:v>-6.4274409074291299</c:v>
                </c:pt>
                <c:pt idx="177">
                  <c:v>-6.9003976253449224</c:v>
                </c:pt>
                <c:pt idx="178">
                  <c:v>-4.9568883432607151</c:v>
                </c:pt>
                <c:pt idx="179">
                  <c:v>-6.7526590611765158</c:v>
                </c:pt>
                <c:pt idx="180">
                  <c:v>-5.2152167790923301</c:v>
                </c:pt>
                <c:pt idx="181">
                  <c:v>-4.3130204970081252</c:v>
                </c:pt>
                <c:pt idx="182">
                  <c:v>5.4777867850760913</c:v>
                </c:pt>
                <c:pt idx="183">
                  <c:v>7.9020920671602823</c:v>
                </c:pt>
                <c:pt idx="184">
                  <c:v>8.3832763492444826</c:v>
                </c:pt>
                <c:pt idx="185">
                  <c:v>8.5356096313286827</c:v>
                </c:pt>
                <c:pt idx="186">
                  <c:v>12.118331913412874</c:v>
                </c:pt>
                <c:pt idx="187">
                  <c:v>9.2940271954970939</c:v>
                </c:pt>
                <c:pt idx="188">
                  <c:v>10.662486477581282</c:v>
                </c:pt>
                <c:pt idx="189">
                  <c:v>7.0719917596654795</c:v>
                </c:pt>
                <c:pt idx="190">
                  <c:v>10.456976041749698</c:v>
                </c:pt>
                <c:pt idx="191">
                  <c:v>12.209765323833878</c:v>
                </c:pt>
                <c:pt idx="192">
                  <c:v>11.863685605918093</c:v>
                </c:pt>
                <c:pt idx="193">
                  <c:v>11.32043188800229</c:v>
                </c:pt>
                <c:pt idx="194">
                  <c:v>12.030032170086486</c:v>
                </c:pt>
                <c:pt idx="195">
                  <c:v>11.931015452170698</c:v>
                </c:pt>
                <c:pt idx="196">
                  <c:v>14.25033373425488</c:v>
                </c:pt>
                <c:pt idx="197">
                  <c:v>20.09107501633909</c:v>
                </c:pt>
                <c:pt idx="198">
                  <c:v>21.332252298423285</c:v>
                </c:pt>
                <c:pt idx="199">
                  <c:v>20.057767580507488</c:v>
                </c:pt>
                <c:pt idx="200">
                  <c:v>21.508585862591701</c:v>
                </c:pt>
                <c:pt idx="201">
                  <c:v>19.754929144675884</c:v>
                </c:pt>
                <c:pt idx="202">
                  <c:v>19.30901842676009</c:v>
                </c:pt>
                <c:pt idx="203">
                  <c:v>23.290453708844282</c:v>
                </c:pt>
                <c:pt idx="204">
                  <c:v>28.177840990928502</c:v>
                </c:pt>
                <c:pt idx="205">
                  <c:v>25.15887227301269</c:v>
                </c:pt>
                <c:pt idx="206">
                  <c:v>14.413225555096886</c:v>
                </c:pt>
                <c:pt idx="207">
                  <c:v>14.249328837181096</c:v>
                </c:pt>
                <c:pt idx="208">
                  <c:v>5.8795901192652877</c:v>
                </c:pt>
                <c:pt idx="209">
                  <c:v>10.128077401349486</c:v>
                </c:pt>
                <c:pt idx="210">
                  <c:v>6.060912683433699</c:v>
                </c:pt>
                <c:pt idx="211">
                  <c:v>4.3297169655178891</c:v>
                </c:pt>
                <c:pt idx="212">
                  <c:v>7.4401652476020956</c:v>
                </c:pt>
                <c:pt idx="213">
                  <c:v>7.3760985296862884</c:v>
                </c:pt>
                <c:pt idx="214">
                  <c:v>3.7282078117704884</c:v>
                </c:pt>
                <c:pt idx="215">
                  <c:v>1.6975270938547027</c:v>
                </c:pt>
                <c:pt idx="216">
                  <c:v>-2.0402066240610992</c:v>
                </c:pt>
                <c:pt idx="217">
                  <c:v>0.95045165802309839</c:v>
                </c:pt>
                <c:pt idx="218">
                  <c:v>2.4337109401072894</c:v>
                </c:pt>
                <c:pt idx="219">
                  <c:v>-2.4919737778085107</c:v>
                </c:pt>
                <c:pt idx="220">
                  <c:v>-1.6376294957242976</c:v>
                </c:pt>
                <c:pt idx="221">
                  <c:v>2.1716177863599029</c:v>
                </c:pt>
                <c:pt idx="222">
                  <c:v>4.6032410684441061</c:v>
                </c:pt>
                <c:pt idx="223">
                  <c:v>3.490971350528298</c:v>
                </c:pt>
                <c:pt idx="224">
                  <c:v>4.9642506326124902</c:v>
                </c:pt>
                <c:pt idx="225">
                  <c:v>5.6988069146967035</c:v>
                </c:pt>
                <c:pt idx="226">
                  <c:v>1.6915331967809095</c:v>
                </c:pt>
                <c:pt idx="227">
                  <c:v>4.9217784788651073</c:v>
                </c:pt>
                <c:pt idx="228">
                  <c:v>1.3437727609493066</c:v>
                </c:pt>
                <c:pt idx="229">
                  <c:v>3.0167050430334967</c:v>
                </c:pt>
                <c:pt idx="230">
                  <c:v>2.6631263251177018</c:v>
                </c:pt>
                <c:pt idx="231">
                  <c:v>4.4159236072019041</c:v>
                </c:pt>
                <c:pt idx="232">
                  <c:v>11.589367889286109</c:v>
                </c:pt>
                <c:pt idx="233">
                  <c:v>8.0512871713703191</c:v>
                </c:pt>
                <c:pt idx="234">
                  <c:v>7.8973684534545043</c:v>
                </c:pt>
                <c:pt idx="235">
                  <c:v>7.1744357355387081</c:v>
                </c:pt>
                <c:pt idx="236">
                  <c:v>5.2435780176229088</c:v>
                </c:pt>
                <c:pt idx="237">
                  <c:v>1.9650572997071123</c:v>
                </c:pt>
                <c:pt idx="238">
                  <c:v>3.2486615817913105</c:v>
                </c:pt>
                <c:pt idx="239">
                  <c:v>2.3660068638754979</c:v>
                </c:pt>
                <c:pt idx="240">
                  <c:v>1.0041651459597176</c:v>
                </c:pt>
                <c:pt idx="241">
                  <c:v>5.1632428043916434E-2</c:v>
                </c:pt>
                <c:pt idx="242">
                  <c:v>-0.18215028987189896</c:v>
                </c:pt>
                <c:pt idx="243">
                  <c:v>1.1214139922123252</c:v>
                </c:pt>
                <c:pt idx="244">
                  <c:v>-4.5130497257034961</c:v>
                </c:pt>
                <c:pt idx="245">
                  <c:v>-0.64390344361927987</c:v>
                </c:pt>
                <c:pt idx="246">
                  <c:v>-7.3365331615350868</c:v>
                </c:pt>
                <c:pt idx="247">
                  <c:v>-7.6701468794508969</c:v>
                </c:pt>
                <c:pt idx="248">
                  <c:v>-6.2467785973666849</c:v>
                </c:pt>
                <c:pt idx="249">
                  <c:v>-1.9883123152824993</c:v>
                </c:pt>
                <c:pt idx="250">
                  <c:v>1.840900966801712</c:v>
                </c:pt>
                <c:pt idx="251">
                  <c:v>1.4621442488859202</c:v>
                </c:pt>
                <c:pt idx="252">
                  <c:v>-1.151619469029896</c:v>
                </c:pt>
                <c:pt idx="253">
                  <c:v>-1.7453811869456786</c:v>
                </c:pt>
                <c:pt idx="254">
                  <c:v>1.530857095138515</c:v>
                </c:pt>
                <c:pt idx="255">
                  <c:v>1.0070953772227114</c:v>
                </c:pt>
                <c:pt idx="256">
                  <c:v>0.81333365930692025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9-A640-BF74-B05AC1F52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086431"/>
        <c:axId val="1927217263"/>
      </c:scatterChart>
      <c:valAx>
        <c:axId val="192708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17263"/>
        <c:crosses val="autoZero"/>
        <c:crossBetween val="midCat"/>
      </c:valAx>
      <c:valAx>
        <c:axId val="192721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08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 VS Period (AAPL)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'[1]Part 3'!$C$1</c:f>
              <c:strCache>
                <c:ptCount val="1"/>
                <c:pt idx="0">
                  <c:v>AAPL (Apple Inc) / 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'[1]Part 3'!$B$2:$B$258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'[1]Part 3'!$N$2:$N$258</c:f>
              <c:numCache>
                <c:formatCode>General</c:formatCode>
                <c:ptCount val="257"/>
                <c:pt idx="0">
                  <c:v>7.9108774457515807</c:v>
                </c:pt>
                <c:pt idx="1">
                  <c:v>8.1735627278357939</c:v>
                </c:pt>
                <c:pt idx="2">
                  <c:v>7.8707880099199841</c:v>
                </c:pt>
                <c:pt idx="3">
                  <c:v>8.2440992920041936</c:v>
                </c:pt>
                <c:pt idx="4">
                  <c:v>7.550446574088383</c:v>
                </c:pt>
                <c:pt idx="5">
                  <c:v>8.0737368561725944</c:v>
                </c:pt>
                <c:pt idx="6">
                  <c:v>8.1593971382567858</c:v>
                </c:pt>
                <c:pt idx="7">
                  <c:v>7.7165084203409933</c:v>
                </c:pt>
                <c:pt idx="8">
                  <c:v>6.7106157024251871</c:v>
                </c:pt>
                <c:pt idx="9">
                  <c:v>6.1767459845093953</c:v>
                </c:pt>
                <c:pt idx="10">
                  <c:v>5.87644326659359</c:v>
                </c:pt>
                <c:pt idx="11">
                  <c:v>6.7611225486777968</c:v>
                </c:pt>
                <c:pt idx="12">
                  <c:v>6.0060078307620017</c:v>
                </c:pt>
                <c:pt idx="13">
                  <c:v>6.6349961128461956</c:v>
                </c:pt>
                <c:pt idx="14">
                  <c:v>6.2461843949303955</c:v>
                </c:pt>
                <c:pt idx="15">
                  <c:v>5.2427486770145961</c:v>
                </c:pt>
                <c:pt idx="16">
                  <c:v>3.8410619590987949</c:v>
                </c:pt>
                <c:pt idx="17">
                  <c:v>4.160277241182996</c:v>
                </c:pt>
                <c:pt idx="18">
                  <c:v>4.8605685232671902</c:v>
                </c:pt>
                <c:pt idx="19">
                  <c:v>5.8779918053513853</c:v>
                </c:pt>
                <c:pt idx="20">
                  <c:v>4.7024830874356027</c:v>
                </c:pt>
                <c:pt idx="21">
                  <c:v>4.8422353695197913</c:v>
                </c:pt>
                <c:pt idx="22">
                  <c:v>5.1614616516040002</c:v>
                </c:pt>
                <c:pt idx="23">
                  <c:v>5.0873319336881906</c:v>
                </c:pt>
                <c:pt idx="24">
                  <c:v>5.7507592157723906</c:v>
                </c:pt>
                <c:pt idx="25">
                  <c:v>6.6649254978565935</c:v>
                </c:pt>
                <c:pt idx="26">
                  <c:v>6.5563797799407908</c:v>
                </c:pt>
                <c:pt idx="27">
                  <c:v>6.1478990620250045</c:v>
                </c:pt>
                <c:pt idx="28">
                  <c:v>5.9729703441091999</c:v>
                </c:pt>
                <c:pt idx="29">
                  <c:v>5.5866306261934042</c:v>
                </c:pt>
                <c:pt idx="30">
                  <c:v>6.4639239082776001</c:v>
                </c:pt>
                <c:pt idx="31">
                  <c:v>6.2865381903618101</c:v>
                </c:pt>
                <c:pt idx="32">
                  <c:v>7.4293504724460036</c:v>
                </c:pt>
                <c:pt idx="33">
                  <c:v>7.158549754530199</c:v>
                </c:pt>
                <c:pt idx="34">
                  <c:v>7.3376470366143991</c:v>
                </c:pt>
                <c:pt idx="35">
                  <c:v>7.6175363186986118</c:v>
                </c:pt>
                <c:pt idx="36">
                  <c:v>9.0209536007828035</c:v>
                </c:pt>
                <c:pt idx="37">
                  <c:v>8.0593038828669989</c:v>
                </c:pt>
                <c:pt idx="38">
                  <c:v>8.3982071649512022</c:v>
                </c:pt>
                <c:pt idx="39">
                  <c:v>7.8078114470354052</c:v>
                </c:pt>
                <c:pt idx="40">
                  <c:v>8.7441037291196153</c:v>
                </c:pt>
                <c:pt idx="41">
                  <c:v>10.083601011203811</c:v>
                </c:pt>
                <c:pt idx="42">
                  <c:v>10.011920293288</c:v>
                </c:pt>
                <c:pt idx="43">
                  <c:v>11.398117575372197</c:v>
                </c:pt>
                <c:pt idx="44">
                  <c:v>10.102140857456405</c:v>
                </c:pt>
                <c:pt idx="45">
                  <c:v>9.5289411395406063</c:v>
                </c:pt>
                <c:pt idx="46">
                  <c:v>10.243988421624806</c:v>
                </c:pt>
                <c:pt idx="47">
                  <c:v>10.858228703709003</c:v>
                </c:pt>
                <c:pt idx="48">
                  <c:v>10.083437985793211</c:v>
                </c:pt>
                <c:pt idx="49">
                  <c:v>10.117485267877399</c:v>
                </c:pt>
                <c:pt idx="50">
                  <c:v>10.249868549961619</c:v>
                </c:pt>
                <c:pt idx="51">
                  <c:v>9.7799258320458051</c:v>
                </c:pt>
                <c:pt idx="52">
                  <c:v>7.2350391141300037</c:v>
                </c:pt>
                <c:pt idx="53">
                  <c:v>9.1399743962142139</c:v>
                </c:pt>
                <c:pt idx="54">
                  <c:v>10.531100678298415</c:v>
                </c:pt>
                <c:pt idx="55">
                  <c:v>10.171775960382618</c:v>
                </c:pt>
                <c:pt idx="56">
                  <c:v>6.3976722424668111</c:v>
                </c:pt>
                <c:pt idx="57">
                  <c:v>5.9449335245510184</c:v>
                </c:pt>
                <c:pt idx="58">
                  <c:v>8.2063528066352234</c:v>
                </c:pt>
                <c:pt idx="59">
                  <c:v>8.6017970887194224</c:v>
                </c:pt>
                <c:pt idx="60">
                  <c:v>9.2824053708036161</c:v>
                </c:pt>
                <c:pt idx="61">
                  <c:v>7.9518896528878145</c:v>
                </c:pt>
                <c:pt idx="62">
                  <c:v>8.08270093497201</c:v>
                </c:pt>
                <c:pt idx="63">
                  <c:v>7.3608652170562294</c:v>
                </c:pt>
                <c:pt idx="64">
                  <c:v>8.9875104991404271</c:v>
                </c:pt>
                <c:pt idx="65">
                  <c:v>8.169560781224618</c:v>
                </c:pt>
                <c:pt idx="66">
                  <c:v>7.9455210633088171</c:v>
                </c:pt>
                <c:pt idx="67">
                  <c:v>6.2354963453930168</c:v>
                </c:pt>
                <c:pt idx="68">
                  <c:v>7.130238627477226</c:v>
                </c:pt>
                <c:pt idx="69">
                  <c:v>6.0683389095614189</c:v>
                </c:pt>
                <c:pt idx="70">
                  <c:v>4.0379561916456197</c:v>
                </c:pt>
                <c:pt idx="71">
                  <c:v>0.12977347372981285</c:v>
                </c:pt>
                <c:pt idx="72">
                  <c:v>-2.6029332441859765</c:v>
                </c:pt>
                <c:pt idx="73">
                  <c:v>-1.7205049621017707</c:v>
                </c:pt>
                <c:pt idx="74">
                  <c:v>-6.6784766800175674</c:v>
                </c:pt>
                <c:pt idx="75">
                  <c:v>-6.9616673979333825</c:v>
                </c:pt>
                <c:pt idx="76">
                  <c:v>-0.93378411584917842</c:v>
                </c:pt>
                <c:pt idx="77">
                  <c:v>-3.5161618337649827</c:v>
                </c:pt>
                <c:pt idx="78">
                  <c:v>-0.4528405516807652</c:v>
                </c:pt>
                <c:pt idx="79">
                  <c:v>-3.1165392695965721</c:v>
                </c:pt>
                <c:pt idx="80">
                  <c:v>-4.3189189875123759</c:v>
                </c:pt>
                <c:pt idx="81">
                  <c:v>-10.196057705428174</c:v>
                </c:pt>
                <c:pt idx="82">
                  <c:v>-5.7157594233439823</c:v>
                </c:pt>
                <c:pt idx="83">
                  <c:v>-8.4016441412597658</c:v>
                </c:pt>
                <c:pt idx="84">
                  <c:v>-15.348309859175572</c:v>
                </c:pt>
                <c:pt idx="85">
                  <c:v>-8.263237577091374</c:v>
                </c:pt>
                <c:pt idx="86">
                  <c:v>-17.319342295007175</c:v>
                </c:pt>
                <c:pt idx="87">
                  <c:v>-14.938627012922979</c:v>
                </c:pt>
                <c:pt idx="88">
                  <c:v>-16.707786730838762</c:v>
                </c:pt>
                <c:pt idx="89">
                  <c:v>-17.417303448754566</c:v>
                </c:pt>
                <c:pt idx="90">
                  <c:v>-21.490587166670373</c:v>
                </c:pt>
                <c:pt idx="91">
                  <c:v>-22.934463884586158</c:v>
                </c:pt>
                <c:pt idx="92">
                  <c:v>-17.631083602501974</c:v>
                </c:pt>
                <c:pt idx="93">
                  <c:v>-18.209989320417762</c:v>
                </c:pt>
                <c:pt idx="94">
                  <c:v>-15.269875038333566</c:v>
                </c:pt>
                <c:pt idx="95">
                  <c:v>-18.150435756249372</c:v>
                </c:pt>
                <c:pt idx="96">
                  <c:v>-16.651941474165156</c:v>
                </c:pt>
                <c:pt idx="97">
                  <c:v>-17.02384619208096</c:v>
                </c:pt>
                <c:pt idx="98">
                  <c:v>-20.564840909996761</c:v>
                </c:pt>
                <c:pt idx="99">
                  <c:v>-19.817956627912565</c:v>
                </c:pt>
                <c:pt idx="100">
                  <c:v>-20.929146345828364</c:v>
                </c:pt>
                <c:pt idx="101">
                  <c:v>-15.983096063744156</c:v>
                </c:pt>
                <c:pt idx="102">
                  <c:v>-16.976006781659954</c:v>
                </c:pt>
                <c:pt idx="103">
                  <c:v>-15.583466499575763</c:v>
                </c:pt>
                <c:pt idx="104">
                  <c:v>-15.354083217491564</c:v>
                </c:pt>
                <c:pt idx="105">
                  <c:v>-14.301617935407364</c:v>
                </c:pt>
                <c:pt idx="106">
                  <c:v>-11.144653653323147</c:v>
                </c:pt>
                <c:pt idx="107">
                  <c:v>-12.034060371238951</c:v>
                </c:pt>
                <c:pt idx="108">
                  <c:v>-11.720892089154759</c:v>
                </c:pt>
                <c:pt idx="109">
                  <c:v>-12.923271807070563</c:v>
                </c:pt>
                <c:pt idx="110">
                  <c:v>-14.613574524986362</c:v>
                </c:pt>
                <c:pt idx="111">
                  <c:v>-16.966779242902149</c:v>
                </c:pt>
                <c:pt idx="112">
                  <c:v>-15.30562696081796</c:v>
                </c:pt>
                <c:pt idx="113">
                  <c:v>-15.813067678733759</c:v>
                </c:pt>
                <c:pt idx="114">
                  <c:v>-14.100179396649565</c:v>
                </c:pt>
                <c:pt idx="115">
                  <c:v>-14.294655114565359</c:v>
                </c:pt>
                <c:pt idx="116">
                  <c:v>-15.669535832481145</c:v>
                </c:pt>
                <c:pt idx="117">
                  <c:v>-13.658453550396956</c:v>
                </c:pt>
                <c:pt idx="118">
                  <c:v>-12.40639526831275</c:v>
                </c:pt>
                <c:pt idx="119">
                  <c:v>-13.815768986228562</c:v>
                </c:pt>
                <c:pt idx="120">
                  <c:v>-13.051626704144354</c:v>
                </c:pt>
                <c:pt idx="121">
                  <c:v>-12.211098422060147</c:v>
                </c:pt>
                <c:pt idx="122">
                  <c:v>-11.698314139975949</c:v>
                </c:pt>
                <c:pt idx="123">
                  <c:v>-11.175687857891759</c:v>
                </c:pt>
                <c:pt idx="124">
                  <c:v>-9.0104455758075517</c:v>
                </c:pt>
                <c:pt idx="125">
                  <c:v>-8.0385092937233651</c:v>
                </c:pt>
                <c:pt idx="126">
                  <c:v>-9.1791060116391492</c:v>
                </c:pt>
                <c:pt idx="127">
                  <c:v>-10.359551729554951</c:v>
                </c:pt>
                <c:pt idx="128">
                  <c:v>-10.132480447470755</c:v>
                </c:pt>
                <c:pt idx="129">
                  <c:v>-10.832136165386544</c:v>
                </c:pt>
                <c:pt idx="130">
                  <c:v>-9.2697758833023443</c:v>
                </c:pt>
                <c:pt idx="131">
                  <c:v>-9.966930601218138</c:v>
                </c:pt>
                <c:pt idx="132">
                  <c:v>-8.6935483191339529</c:v>
                </c:pt>
                <c:pt idx="133">
                  <c:v>-9.5302210370497562</c:v>
                </c:pt>
                <c:pt idx="134">
                  <c:v>-9.2657737549655366</c:v>
                </c:pt>
                <c:pt idx="135">
                  <c:v>-10.047636472881351</c:v>
                </c:pt>
                <c:pt idx="136">
                  <c:v>-9.9476171907971462</c:v>
                </c:pt>
                <c:pt idx="137">
                  <c:v>-10.15649790871295</c:v>
                </c:pt>
                <c:pt idx="138">
                  <c:v>-10.477484626628751</c:v>
                </c:pt>
                <c:pt idx="139">
                  <c:v>-9.7471863445445308</c:v>
                </c:pt>
                <c:pt idx="140">
                  <c:v>-9.619762062460353</c:v>
                </c:pt>
                <c:pt idx="141">
                  <c:v>-9.4200887803761475</c:v>
                </c:pt>
                <c:pt idx="142">
                  <c:v>-10.361382498291945</c:v>
                </c:pt>
                <c:pt idx="143">
                  <c:v>-8.3182182162077396</c:v>
                </c:pt>
                <c:pt idx="144">
                  <c:v>-8.073713934123532</c:v>
                </c:pt>
                <c:pt idx="145">
                  <c:v>-5.6942376520393339</c:v>
                </c:pt>
                <c:pt idx="146">
                  <c:v>-3.7332873699551357</c:v>
                </c:pt>
                <c:pt idx="147">
                  <c:v>-8.1971420878709438</c:v>
                </c:pt>
                <c:pt idx="148">
                  <c:v>-7.7184538057867371</c:v>
                </c:pt>
                <c:pt idx="149">
                  <c:v>-6.9184075237025269</c:v>
                </c:pt>
                <c:pt idx="150">
                  <c:v>-4.8976662416183387</c:v>
                </c:pt>
                <c:pt idx="151">
                  <c:v>-5.2634899595341409</c:v>
                </c:pt>
                <c:pt idx="152">
                  <c:v>-5.4723706774499306</c:v>
                </c:pt>
                <c:pt idx="153">
                  <c:v>-6.2168723953657405</c:v>
                </c:pt>
                <c:pt idx="154">
                  <c:v>-4.1811841132815317</c:v>
                </c:pt>
                <c:pt idx="155">
                  <c:v>-2.5166818311973316</c:v>
                </c:pt>
                <c:pt idx="156">
                  <c:v>-4.3722525491131421</c:v>
                </c:pt>
                <c:pt idx="157">
                  <c:v>-3.4252182670289244</c:v>
                </c:pt>
                <c:pt idx="158">
                  <c:v>-6.4616129849447361</c:v>
                </c:pt>
                <c:pt idx="159">
                  <c:v>-4.6750477028605246</c:v>
                </c:pt>
                <c:pt idx="160">
                  <c:v>-4.1664754207763366</c:v>
                </c:pt>
                <c:pt idx="161">
                  <c:v>-4.5821271386921296</c:v>
                </c:pt>
                <c:pt idx="162">
                  <c:v>-4.8258888566079179</c:v>
                </c:pt>
                <c:pt idx="163">
                  <c:v>-2.6432125745237443</c:v>
                </c:pt>
                <c:pt idx="164">
                  <c:v>-3.1759532924395302</c:v>
                </c:pt>
                <c:pt idx="165">
                  <c:v>-1.2573540103553285</c:v>
                </c:pt>
                <c:pt idx="166">
                  <c:v>-1.0925537282711275</c:v>
                </c:pt>
                <c:pt idx="167">
                  <c:v>-1.1694074461869235</c:v>
                </c:pt>
                <c:pt idx="168">
                  <c:v>-1.8541101641027353</c:v>
                </c:pt>
                <c:pt idx="169">
                  <c:v>-0.52343188201852797</c:v>
                </c:pt>
                <c:pt idx="170">
                  <c:v>-0.10204759993432333</c:v>
                </c:pt>
                <c:pt idx="171">
                  <c:v>-1.5440743178501322</c:v>
                </c:pt>
                <c:pt idx="172">
                  <c:v>-1.9821490357659144</c:v>
                </c:pt>
                <c:pt idx="173">
                  <c:v>-0.2030527536817317</c:v>
                </c:pt>
                <c:pt idx="174">
                  <c:v>-1.7995444715975282</c:v>
                </c:pt>
                <c:pt idx="175">
                  <c:v>-1.7717681895133239</c:v>
                </c:pt>
                <c:pt idx="176">
                  <c:v>-6.4274409074291299</c:v>
                </c:pt>
                <c:pt idx="177">
                  <c:v>-6.9003976253449224</c:v>
                </c:pt>
                <c:pt idx="178">
                  <c:v>-4.9568883432607151</c:v>
                </c:pt>
                <c:pt idx="179">
                  <c:v>-6.7526590611765158</c:v>
                </c:pt>
                <c:pt idx="180">
                  <c:v>-5.2152167790923301</c:v>
                </c:pt>
                <c:pt idx="181">
                  <c:v>-4.3130204970081252</c:v>
                </c:pt>
                <c:pt idx="182">
                  <c:v>5.4777867850760913</c:v>
                </c:pt>
                <c:pt idx="183">
                  <c:v>7.9020920671602823</c:v>
                </c:pt>
                <c:pt idx="184">
                  <c:v>8.3832763492444826</c:v>
                </c:pt>
                <c:pt idx="185">
                  <c:v>8.5356096313286827</c:v>
                </c:pt>
                <c:pt idx="186">
                  <c:v>12.118331913412874</c:v>
                </c:pt>
                <c:pt idx="187">
                  <c:v>9.2940271954970939</c:v>
                </c:pt>
                <c:pt idx="188">
                  <c:v>10.662486477581282</c:v>
                </c:pt>
                <c:pt idx="189">
                  <c:v>7.0719917596654795</c:v>
                </c:pt>
                <c:pt idx="190">
                  <c:v>10.456976041749698</c:v>
                </c:pt>
                <c:pt idx="191">
                  <c:v>12.209765323833878</c:v>
                </c:pt>
                <c:pt idx="192">
                  <c:v>11.863685605918093</c:v>
                </c:pt>
                <c:pt idx="193">
                  <c:v>11.32043188800229</c:v>
                </c:pt>
                <c:pt idx="194">
                  <c:v>12.030032170086486</c:v>
                </c:pt>
                <c:pt idx="195">
                  <c:v>11.931015452170698</c:v>
                </c:pt>
                <c:pt idx="196">
                  <c:v>14.25033373425488</c:v>
                </c:pt>
                <c:pt idx="197">
                  <c:v>20.09107501633909</c:v>
                </c:pt>
                <c:pt idx="198">
                  <c:v>21.332252298423285</c:v>
                </c:pt>
                <c:pt idx="199">
                  <c:v>20.057767580507488</c:v>
                </c:pt>
                <c:pt idx="200">
                  <c:v>21.508585862591701</c:v>
                </c:pt>
                <c:pt idx="201">
                  <c:v>19.754929144675884</c:v>
                </c:pt>
                <c:pt idx="202">
                  <c:v>19.30901842676009</c:v>
                </c:pt>
                <c:pt idx="203">
                  <c:v>23.290453708844282</c:v>
                </c:pt>
                <c:pt idx="204">
                  <c:v>28.177840990928502</c:v>
                </c:pt>
                <c:pt idx="205">
                  <c:v>25.15887227301269</c:v>
                </c:pt>
                <c:pt idx="206">
                  <c:v>14.413225555096886</c:v>
                </c:pt>
                <c:pt idx="207">
                  <c:v>14.249328837181096</c:v>
                </c:pt>
                <c:pt idx="208">
                  <c:v>5.8795901192652877</c:v>
                </c:pt>
                <c:pt idx="209">
                  <c:v>10.128077401349486</c:v>
                </c:pt>
                <c:pt idx="210">
                  <c:v>6.060912683433699</c:v>
                </c:pt>
                <c:pt idx="211">
                  <c:v>4.3297169655178891</c:v>
                </c:pt>
                <c:pt idx="212">
                  <c:v>7.4401652476020956</c:v>
                </c:pt>
                <c:pt idx="213">
                  <c:v>7.3760985296862884</c:v>
                </c:pt>
                <c:pt idx="214">
                  <c:v>3.7282078117704884</c:v>
                </c:pt>
                <c:pt idx="215">
                  <c:v>1.6975270938547027</c:v>
                </c:pt>
                <c:pt idx="216">
                  <c:v>-2.0402066240610992</c:v>
                </c:pt>
                <c:pt idx="217">
                  <c:v>0.95045165802309839</c:v>
                </c:pt>
                <c:pt idx="218">
                  <c:v>2.4337109401072894</c:v>
                </c:pt>
                <c:pt idx="219">
                  <c:v>-2.4919737778085107</c:v>
                </c:pt>
                <c:pt idx="220">
                  <c:v>-1.6376294957242976</c:v>
                </c:pt>
                <c:pt idx="221">
                  <c:v>2.1716177863599029</c:v>
                </c:pt>
                <c:pt idx="222">
                  <c:v>4.6032410684441061</c:v>
                </c:pt>
                <c:pt idx="223">
                  <c:v>3.490971350528298</c:v>
                </c:pt>
                <c:pt idx="224">
                  <c:v>4.9642506326124902</c:v>
                </c:pt>
                <c:pt idx="225">
                  <c:v>5.6988069146967035</c:v>
                </c:pt>
                <c:pt idx="226">
                  <c:v>1.6915331967809095</c:v>
                </c:pt>
                <c:pt idx="227">
                  <c:v>4.9217784788651073</c:v>
                </c:pt>
                <c:pt idx="228">
                  <c:v>1.3437727609493066</c:v>
                </c:pt>
                <c:pt idx="229">
                  <c:v>3.0167050430334967</c:v>
                </c:pt>
                <c:pt idx="230">
                  <c:v>2.6631263251177018</c:v>
                </c:pt>
                <c:pt idx="231">
                  <c:v>4.4159236072019041</c:v>
                </c:pt>
                <c:pt idx="232">
                  <c:v>11.589367889286109</c:v>
                </c:pt>
                <c:pt idx="233">
                  <c:v>8.0512871713703191</c:v>
                </c:pt>
                <c:pt idx="234">
                  <c:v>7.8973684534545043</c:v>
                </c:pt>
                <c:pt idx="235">
                  <c:v>7.1744357355387081</c:v>
                </c:pt>
                <c:pt idx="236">
                  <c:v>5.2435780176229088</c:v>
                </c:pt>
                <c:pt idx="237">
                  <c:v>1.9650572997071123</c:v>
                </c:pt>
                <c:pt idx="238">
                  <c:v>3.2486615817913105</c:v>
                </c:pt>
                <c:pt idx="239">
                  <c:v>2.3660068638754979</c:v>
                </c:pt>
                <c:pt idx="240">
                  <c:v>1.0041651459597176</c:v>
                </c:pt>
                <c:pt idx="241">
                  <c:v>5.1632428043916434E-2</c:v>
                </c:pt>
                <c:pt idx="242">
                  <c:v>-0.18215028987189896</c:v>
                </c:pt>
                <c:pt idx="243">
                  <c:v>1.1214139922123252</c:v>
                </c:pt>
                <c:pt idx="244">
                  <c:v>-4.5130497257034961</c:v>
                </c:pt>
                <c:pt idx="245">
                  <c:v>-0.64390344361927987</c:v>
                </c:pt>
                <c:pt idx="246">
                  <c:v>-7.3365331615350868</c:v>
                </c:pt>
                <c:pt idx="247">
                  <c:v>-7.6701468794508969</c:v>
                </c:pt>
                <c:pt idx="248">
                  <c:v>-6.2467785973666849</c:v>
                </c:pt>
                <c:pt idx="249">
                  <c:v>-1.9883123152824993</c:v>
                </c:pt>
                <c:pt idx="250">
                  <c:v>1.840900966801712</c:v>
                </c:pt>
                <c:pt idx="251">
                  <c:v>1.4621442488859202</c:v>
                </c:pt>
                <c:pt idx="252">
                  <c:v>-1.151619469029896</c:v>
                </c:pt>
                <c:pt idx="253">
                  <c:v>-1.7453811869456786</c:v>
                </c:pt>
                <c:pt idx="254">
                  <c:v>1.530857095138515</c:v>
                </c:pt>
                <c:pt idx="255">
                  <c:v>1.0070953772227114</c:v>
                </c:pt>
                <c:pt idx="256">
                  <c:v>0.81333365930692025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9-E44D-982F-A0B2EE701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34320"/>
        <c:axId val="370280688"/>
      </c:scatterChart>
      <c:valAx>
        <c:axId val="3706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80688"/>
        <c:crosses val="autoZero"/>
        <c:crossBetween val="midCat"/>
      </c:valAx>
      <c:valAx>
        <c:axId val="3702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3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 Probability Plot of Residuals (AAPL)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'[1]Part 3'!$S$2:$S$258</c:f>
              <c:numCache>
                <c:formatCode>General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0.82642982374185869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xVal>
          <c:yVal>
            <c:numRef>
              <c:f>'[1]Part 3'!$S$2:$S$258</c:f>
              <c:numCache>
                <c:formatCode>General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0.82642982374185869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8-BF49-85A1-B3E4DD5B585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'[1]Part 3'!$S$2:$S$258</c:f>
              <c:numCache>
                <c:formatCode>General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0.82642982374185869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xVal>
          <c:yVal>
            <c:numRef>
              <c:f>'[1]Part 3'!$P$2:$P$258</c:f>
              <c:numCache>
                <c:formatCode>General</c:formatCode>
                <c:ptCount val="257"/>
                <c:pt idx="0">
                  <c:v>-2.3297595332253436</c:v>
                </c:pt>
                <c:pt idx="1">
                  <c:v>-2.1830857079598132</c:v>
                </c:pt>
                <c:pt idx="2">
                  <c:v>-2.1260526719455015</c:v>
                </c:pt>
                <c:pt idx="3">
                  <c:v>-2.089045307552523</c:v>
                </c:pt>
                <c:pt idx="4">
                  <c:v>-2.0131743046305282</c:v>
                </c:pt>
                <c:pt idx="5">
                  <c:v>-1.8498316085639144</c:v>
                </c:pt>
                <c:pt idx="6">
                  <c:v>-1.8437819583712145</c:v>
                </c:pt>
                <c:pt idx="7">
                  <c:v>-1.7910244299030078</c:v>
                </c:pt>
                <c:pt idx="8">
                  <c:v>-1.7693079270140026</c:v>
                </c:pt>
                <c:pt idx="9">
                  <c:v>-1.7593567054385935</c:v>
                </c:pt>
                <c:pt idx="10">
                  <c:v>-1.7293392231774987</c:v>
                </c:pt>
                <c:pt idx="11">
                  <c:v>-1.7244795358940681</c:v>
                </c:pt>
                <c:pt idx="12">
                  <c:v>-1.7235421716505703</c:v>
                </c:pt>
                <c:pt idx="13">
                  <c:v>-1.6972328462157089</c:v>
                </c:pt>
                <c:pt idx="14">
                  <c:v>-1.691559898298745</c:v>
                </c:pt>
                <c:pt idx="15">
                  <c:v>-1.6236163449188201</c:v>
                </c:pt>
                <c:pt idx="16">
                  <c:v>-1.6063442930020928</c:v>
                </c:pt>
                <c:pt idx="17">
                  <c:v>-1.5917638480956302</c:v>
                </c:pt>
                <c:pt idx="18">
                  <c:v>-1.5830206374470734</c:v>
                </c:pt>
                <c:pt idx="19">
                  <c:v>-1.5597191166054483</c:v>
                </c:pt>
                <c:pt idx="20">
                  <c:v>-1.5591326395618561</c:v>
                </c:pt>
                <c:pt idx="21">
                  <c:v>-1.5547967680169725</c:v>
                </c:pt>
                <c:pt idx="22">
                  <c:v>-1.5511649681781663</c:v>
                </c:pt>
                <c:pt idx="23">
                  <c:v>-1.5175156860782673</c:v>
                </c:pt>
                <c:pt idx="24">
                  <c:v>-1.4844957673925765</c:v>
                </c:pt>
                <c:pt idx="25">
                  <c:v>-1.4528061738541553</c:v>
                </c:pt>
                <c:pt idx="26">
                  <c:v>-1.4520988672296606</c:v>
                </c:pt>
                <c:pt idx="27">
                  <c:v>-1.4323433734856073</c:v>
                </c:pt>
                <c:pt idx="28">
                  <c:v>-1.4034520129392554</c:v>
                </c:pt>
                <c:pt idx="29">
                  <c:v>-1.3874713849116473</c:v>
                </c:pt>
                <c:pt idx="30">
                  <c:v>-1.3258278846672737</c:v>
                </c:pt>
                <c:pt idx="31">
                  <c:v>-1.3127891650094403</c:v>
                </c:pt>
                <c:pt idx="32">
                  <c:v>-1.2602831177902225</c:v>
                </c:pt>
                <c:pt idx="33">
                  <c:v>-1.2404442110838991</c:v>
                </c:pt>
                <c:pt idx="34">
                  <c:v>-1.2224600938740997</c:v>
                </c:pt>
                <c:pt idx="35">
                  <c:v>-1.1906474125591548</c:v>
                </c:pt>
                <c:pt idx="36">
                  <c:v>-1.1883538689819118</c:v>
                </c:pt>
                <c:pt idx="37">
                  <c:v>-1.1352637436087138</c:v>
                </c:pt>
                <c:pt idx="38">
                  <c:v>-1.1321111853316319</c:v>
                </c:pt>
                <c:pt idx="39">
                  <c:v>-1.1003646138624261</c:v>
                </c:pt>
                <c:pt idx="40">
                  <c:v>-1.0643379246164084</c:v>
                </c:pt>
                <c:pt idx="41">
                  <c:v>-1.0525438821795927</c:v>
                </c:pt>
                <c:pt idx="42">
                  <c:v>-1.0523579065692794</c:v>
                </c:pt>
                <c:pt idx="43">
                  <c:v>-1.0357496368817229</c:v>
                </c:pt>
                <c:pt idx="44">
                  <c:v>-1.0317310204451866</c:v>
                </c:pt>
                <c:pt idx="45">
                  <c:v>-1.0292912464188801</c:v>
                </c:pt>
                <c:pt idx="46">
                  <c:v>-1.0206725117656041</c:v>
                </c:pt>
                <c:pt idx="47">
                  <c:v>-1.0124741394452028</c:v>
                </c:pt>
                <c:pt idx="48">
                  <c:v>-1.0105122186314515</c:v>
                </c:pt>
                <c:pt idx="49">
                  <c:v>-0.99015178303725893</c:v>
                </c:pt>
                <c:pt idx="50">
                  <c:v>-0.97720759836200577</c:v>
                </c:pt>
                <c:pt idx="51">
                  <c:v>-0.96811172157958347</c:v>
                </c:pt>
                <c:pt idx="52">
                  <c:v>-0.95692411866930116</c:v>
                </c:pt>
                <c:pt idx="53">
                  <c:v>-0.94165483194488941</c:v>
                </c:pt>
                <c:pt idx="54">
                  <c:v>-0.94124828236549707</c:v>
                </c:pt>
                <c:pt idx="55">
                  <c:v>-0.93244428318531647</c:v>
                </c:pt>
                <c:pt idx="56">
                  <c:v>-0.91531119212053291</c:v>
                </c:pt>
                <c:pt idx="57">
                  <c:v>-0.88311970909727078</c:v>
                </c:pt>
                <c:pt idx="58">
                  <c:v>-0.85346710659419889</c:v>
                </c:pt>
                <c:pt idx="59">
                  <c:v>-0.84499242215482429</c:v>
                </c:pt>
                <c:pt idx="60">
                  <c:v>-0.83940730498056748</c:v>
                </c:pt>
                <c:pt idx="61">
                  <c:v>-0.8326931041651745</c:v>
                </c:pt>
                <c:pt idx="62">
                  <c:v>-0.82015485956924583</c:v>
                </c:pt>
                <c:pt idx="63">
                  <c:v>-0.81657865447464217</c:v>
                </c:pt>
                <c:pt idx="64">
                  <c:v>-0.78406634775869655</c:v>
                </c:pt>
                <c:pt idx="65">
                  <c:v>-0.77915916864528478</c:v>
                </c:pt>
                <c:pt idx="66">
                  <c:v>-0.74526957158993457</c:v>
                </c:pt>
                <c:pt idx="67">
                  <c:v>-0.70718945378880183</c:v>
                </c:pt>
                <c:pt idx="68">
                  <c:v>-0.70279497110533251</c:v>
                </c:pt>
                <c:pt idx="69">
                  <c:v>-0.70096546540586646</c:v>
                </c:pt>
                <c:pt idx="70">
                  <c:v>-0.68595768802643997</c:v>
                </c:pt>
                <c:pt idx="71">
                  <c:v>-0.67842199368572464</c:v>
                </c:pt>
                <c:pt idx="72">
                  <c:v>-0.65639225435765758</c:v>
                </c:pt>
                <c:pt idx="73">
                  <c:v>-0.65292094045371207</c:v>
                </c:pt>
                <c:pt idx="74">
                  <c:v>-0.63456865887082448</c:v>
                </c:pt>
                <c:pt idx="75">
                  <c:v>-0.63153068686655667</c:v>
                </c:pt>
                <c:pt idx="76">
                  <c:v>-0.58062595546905449</c:v>
                </c:pt>
                <c:pt idx="77">
                  <c:v>-0.5784397019720805</c:v>
                </c:pt>
                <c:pt idx="78">
                  <c:v>-0.55590171277997547</c:v>
                </c:pt>
                <c:pt idx="79">
                  <c:v>-0.53468291096624199</c:v>
                </c:pt>
                <c:pt idx="80">
                  <c:v>-0.52977915987359048</c:v>
                </c:pt>
                <c:pt idx="81">
                  <c:v>-0.50353729352299381</c:v>
                </c:pt>
                <c:pt idx="82">
                  <c:v>-0.49752131440208247</c:v>
                </c:pt>
                <c:pt idx="83">
                  <c:v>-0.49022992761233497</c:v>
                </c:pt>
                <c:pt idx="84">
                  <c:v>-0.47490697880855309</c:v>
                </c:pt>
                <c:pt idx="85">
                  <c:v>-0.46546779717808606</c:v>
                </c:pt>
                <c:pt idx="86">
                  <c:v>-0.45845068257489824</c:v>
                </c:pt>
                <c:pt idx="87">
                  <c:v>-0.44414803455734214</c:v>
                </c:pt>
                <c:pt idx="88">
                  <c:v>-0.43873023302487402</c:v>
                </c:pt>
                <c:pt idx="89">
                  <c:v>-0.43813104463516184</c:v>
                </c:pt>
                <c:pt idx="90">
                  <c:v>-0.42473866392120008</c:v>
                </c:pt>
                <c:pt idx="91">
                  <c:v>-0.42324450575130762</c:v>
                </c:pt>
                <c:pt idx="92">
                  <c:v>-0.37923981498727904</c:v>
                </c:pt>
                <c:pt idx="93">
                  <c:v>-0.3571834769629294</c:v>
                </c:pt>
                <c:pt idx="94">
                  <c:v>-0.34794512534263078</c:v>
                </c:pt>
                <c:pt idx="95">
                  <c:v>-0.32262395569283103</c:v>
                </c:pt>
                <c:pt idx="96">
                  <c:v>-0.3165884805745886</c:v>
                </c:pt>
                <c:pt idx="97">
                  <c:v>-0.26850637210563533</c:v>
                </c:pt>
                <c:pt idx="98">
                  <c:v>-0.26441466303763239</c:v>
                </c:pt>
                <c:pt idx="99">
                  <c:v>-0.25565295608534988</c:v>
                </c:pt>
                <c:pt idx="100">
                  <c:v>-0.2531430293994798</c:v>
                </c:pt>
                <c:pt idx="101">
                  <c:v>-0.20725101123251141</c:v>
                </c:pt>
                <c:pt idx="102">
                  <c:v>-0.20197941381451648</c:v>
                </c:pt>
                <c:pt idx="103">
                  <c:v>-0.20135332727148869</c:v>
                </c:pt>
                <c:pt idx="104">
                  <c:v>-0.18834671053164029</c:v>
                </c:pt>
                <c:pt idx="105">
                  <c:v>-0.18280374502170801</c:v>
                </c:pt>
                <c:pt idx="106">
                  <c:v>-0.17998213740494035</c:v>
                </c:pt>
                <c:pt idx="107">
                  <c:v>-0.17730165744715379</c:v>
                </c:pt>
                <c:pt idx="108">
                  <c:v>-0.1747746473425181</c:v>
                </c:pt>
                <c:pt idx="109">
                  <c:v>-0.16635588033601401</c:v>
                </c:pt>
                <c:pt idx="110">
                  <c:v>-0.15685223252319477</c:v>
                </c:pt>
                <c:pt idx="111">
                  <c:v>-0.12772622490789304</c:v>
                </c:pt>
                <c:pt idx="112">
                  <c:v>-0.11879231883026019</c:v>
                </c:pt>
                <c:pt idx="113">
                  <c:v>-0.11698535662844341</c:v>
                </c:pt>
                <c:pt idx="114">
                  <c:v>-0.11098526116895278</c:v>
                </c:pt>
                <c:pt idx="115">
                  <c:v>-9.4856913020595693E-2</c:v>
                </c:pt>
                <c:pt idx="116">
                  <c:v>-6.5409864987383659E-2</c:v>
                </c:pt>
                <c:pt idx="117">
                  <c:v>-5.317196090842552E-2</c:v>
                </c:pt>
                <c:pt idx="118">
                  <c:v>-4.6001057518440774E-2</c:v>
                </c:pt>
                <c:pt idx="119">
                  <c:v>-2.0626777718391557E-2</c:v>
                </c:pt>
                <c:pt idx="120">
                  <c:v>-1.8503435547677714E-2</c:v>
                </c:pt>
                <c:pt idx="121">
                  <c:v>-1.0366336443979721E-2</c:v>
                </c:pt>
                <c:pt idx="122">
                  <c:v>5.2449946972409423E-3</c:v>
                </c:pt>
                <c:pt idx="123">
                  <c:v>1.318282341820207E-2</c:v>
                </c:pt>
                <c:pt idx="124">
                  <c:v>8.2621152864039149E-2</c:v>
                </c:pt>
                <c:pt idx="125">
                  <c:v>9.6550057690129004E-2</c:v>
                </c:pt>
                <c:pt idx="126">
                  <c:v>0.10200645341024987</c:v>
                </c:pt>
                <c:pt idx="127">
                  <c:v>0.10230411610050805</c:v>
                </c:pt>
                <c:pt idx="128">
                  <c:v>0.11391698328752646</c:v>
                </c:pt>
                <c:pt idx="129">
                  <c:v>0.13650493057368027</c:v>
                </c:pt>
                <c:pt idx="130">
                  <c:v>0.14852950214728214</c:v>
                </c:pt>
                <c:pt idx="131">
                  <c:v>0.15550958284232813</c:v>
                </c:pt>
                <c:pt idx="132">
                  <c:v>0.1718315985409134</c:v>
                </c:pt>
                <c:pt idx="133">
                  <c:v>0.17244047864899503</c:v>
                </c:pt>
                <c:pt idx="134">
                  <c:v>0.18700487609881841</c:v>
                </c:pt>
                <c:pt idx="135">
                  <c:v>0.19961709156861437</c:v>
                </c:pt>
                <c:pt idx="136">
                  <c:v>0.22060019653190213</c:v>
                </c:pt>
                <c:pt idx="137">
                  <c:v>0.24034688905438173</c:v>
                </c:pt>
                <c:pt idx="138">
                  <c:v>0.24722449551743239</c:v>
                </c:pt>
                <c:pt idx="139">
                  <c:v>0.27052927748165284</c:v>
                </c:pt>
                <c:pt idx="140">
                  <c:v>0.30644698599907522</c:v>
                </c:pt>
                <c:pt idx="141">
                  <c:v>0.33000990685846199</c:v>
                </c:pt>
                <c:pt idx="142">
                  <c:v>0.35462454343987471</c:v>
                </c:pt>
                <c:pt idx="143">
                  <c:v>0.37872381648105091</c:v>
                </c:pt>
                <c:pt idx="144">
                  <c:v>0.39018791814591891</c:v>
                </c:pt>
                <c:pt idx="145">
                  <c:v>0.41018909269359805</c:v>
                </c:pt>
                <c:pt idx="146">
                  <c:v>0.42261487394176406</c:v>
                </c:pt>
                <c:pt idx="147">
                  <c:v>0.43982712773861854</c:v>
                </c:pt>
                <c:pt idx="148">
                  <c:v>0.44858428667206351</c:v>
                </c:pt>
                <c:pt idx="149">
                  <c:v>0.46761262076632099</c:v>
                </c:pt>
                <c:pt idx="150">
                  <c:v>0.47769395691638294</c:v>
                </c:pt>
                <c:pt idx="151">
                  <c:v>0.49189046105592193</c:v>
                </c:pt>
                <c:pt idx="152">
                  <c:v>0.49375280411883499</c:v>
                </c:pt>
                <c:pt idx="153">
                  <c:v>0.49997071609184551</c:v>
                </c:pt>
                <c:pt idx="154">
                  <c:v>0.50428517949450136</c:v>
                </c:pt>
                <c:pt idx="155">
                  <c:v>0.51678818963617768</c:v>
                </c:pt>
                <c:pt idx="156">
                  <c:v>0.52431853426855135</c:v>
                </c:pt>
                <c:pt idx="157">
                  <c:v>0.53257594212996406</c:v>
                </c:pt>
                <c:pt idx="158">
                  <c:v>0.53266018932223458</c:v>
                </c:pt>
                <c:pt idx="159">
                  <c:v>0.55645189910384973</c:v>
                </c:pt>
                <c:pt idx="160">
                  <c:v>0.56750862045351902</c:v>
                </c:pt>
                <c:pt idx="161">
                  <c:v>0.57890386295221297</c:v>
                </c:pt>
                <c:pt idx="162">
                  <c:v>0.58418135142166971</c:v>
                </c:pt>
                <c:pt idx="163">
                  <c:v>0.59694875758597343</c:v>
                </c:pt>
                <c:pt idx="164">
                  <c:v>0.59710606333123517</c:v>
                </c:pt>
                <c:pt idx="165">
                  <c:v>0.59726842540330016</c:v>
                </c:pt>
                <c:pt idx="166">
                  <c:v>0.60390622701767105</c:v>
                </c:pt>
                <c:pt idx="167">
                  <c:v>0.60675430090227112</c:v>
                </c:pt>
                <c:pt idx="168">
                  <c:v>0.61011035927235135</c:v>
                </c:pt>
                <c:pt idx="169">
                  <c:v>0.61568777780613226</c:v>
                </c:pt>
                <c:pt idx="170">
                  <c:v>0.61644215868915653</c:v>
                </c:pt>
                <c:pt idx="171">
                  <c:v>0.62452414502202547</c:v>
                </c:pt>
                <c:pt idx="172">
                  <c:v>0.62745451187081802</c:v>
                </c:pt>
                <c:pt idx="173">
                  <c:v>0.63342256998797486</c:v>
                </c:pt>
                <c:pt idx="174">
                  <c:v>0.63450829780034501</c:v>
                </c:pt>
                <c:pt idx="175">
                  <c:v>0.63860757128156853</c:v>
                </c:pt>
                <c:pt idx="176">
                  <c:v>0.64989693992173103</c:v>
                </c:pt>
                <c:pt idx="177">
                  <c:v>0.65662700567742027</c:v>
                </c:pt>
                <c:pt idx="178">
                  <c:v>0.66601898228929757</c:v>
                </c:pt>
                <c:pt idx="179">
                  <c:v>0.67400509227535566</c:v>
                </c:pt>
                <c:pt idx="180">
                  <c:v>0.67704541928724671</c:v>
                </c:pt>
                <c:pt idx="181">
                  <c:v>0.68168678305334018</c:v>
                </c:pt>
                <c:pt idx="182">
                  <c:v>0.6868174373883319</c:v>
                </c:pt>
                <c:pt idx="183">
                  <c:v>0.71839657137330148</c:v>
                </c:pt>
                <c:pt idx="184">
                  <c:v>0.72431348298055886</c:v>
                </c:pt>
                <c:pt idx="185">
                  <c:v>0.72718942193775182</c:v>
                </c:pt>
                <c:pt idx="186">
                  <c:v>0.72880317301061148</c:v>
                </c:pt>
                <c:pt idx="187">
                  <c:v>0.73495946686292279</c:v>
                </c:pt>
                <c:pt idx="188">
                  <c:v>0.74538272274522532</c:v>
                </c:pt>
                <c:pt idx="189">
                  <c:v>0.74774130315507104</c:v>
                </c:pt>
                <c:pt idx="190">
                  <c:v>0.7492887539915537</c:v>
                </c:pt>
                <c:pt idx="191">
                  <c:v>0.75469826440921806</c:v>
                </c:pt>
                <c:pt idx="192">
                  <c:v>0.75579686543370184</c:v>
                </c:pt>
                <c:pt idx="193">
                  <c:v>0.76699961135403882</c:v>
                </c:pt>
                <c:pt idx="194">
                  <c:v>0.77381481195667345</c:v>
                </c:pt>
                <c:pt idx="195">
                  <c:v>0.78386872899982074</c:v>
                </c:pt>
                <c:pt idx="196">
                  <c:v>0.79314359576470705</c:v>
                </c:pt>
                <c:pt idx="197">
                  <c:v>0.79954096561335308</c:v>
                </c:pt>
                <c:pt idx="198">
                  <c:v>0.8022410959514128</c:v>
                </c:pt>
                <c:pt idx="199">
                  <c:v>0.80272093642720022</c:v>
                </c:pt>
                <c:pt idx="200">
                  <c:v>0.80361338456242026</c:v>
                </c:pt>
                <c:pt idx="201">
                  <c:v>0.80713259908060353</c:v>
                </c:pt>
                <c:pt idx="202">
                  <c:v>0.80777954170631894</c:v>
                </c:pt>
                <c:pt idx="203">
                  <c:v>0.81787667401466091</c:v>
                </c:pt>
                <c:pt idx="204">
                  <c:v>0.81869103837602109</c:v>
                </c:pt>
                <c:pt idx="205">
                  <c:v>0.82015718806762539</c:v>
                </c:pt>
                <c:pt idx="206">
                  <c:v>0.82106778916755163</c:v>
                </c:pt>
                <c:pt idx="207">
                  <c:v>0.82885884596591808</c:v>
                </c:pt>
                <c:pt idx="208">
                  <c:v>0.82989130280536139</c:v>
                </c:pt>
                <c:pt idx="209">
                  <c:v>0.83029783392445633</c:v>
                </c:pt>
                <c:pt idx="210">
                  <c:v>0.8336287597774702</c:v>
                </c:pt>
                <c:pt idx="211">
                  <c:v>0.83746317398382164</c:v>
                </c:pt>
                <c:pt idx="212">
                  <c:v>0.85160124486019095</c:v>
                </c:pt>
                <c:pt idx="213">
                  <c:v>0.85311796704766441</c:v>
                </c:pt>
                <c:pt idx="214">
                  <c:v>0.86707576905003658</c:v>
                </c:pt>
                <c:pt idx="215">
                  <c:v>0.87379931229970709</c:v>
                </c:pt>
                <c:pt idx="216">
                  <c:v>0.88825529669864656</c:v>
                </c:pt>
                <c:pt idx="217">
                  <c:v>0.91298137033879379</c:v>
                </c:pt>
                <c:pt idx="218">
                  <c:v>0.91637863243587359</c:v>
                </c:pt>
                <c:pt idx="219">
                  <c:v>0.9284691628360523</c:v>
                </c:pt>
                <c:pt idx="220">
                  <c:v>0.94293777751769969</c:v>
                </c:pt>
                <c:pt idx="221">
                  <c:v>0.94411836133292903</c:v>
                </c:pt>
                <c:pt idx="222">
                  <c:v>0.96798170531066907</c:v>
                </c:pt>
                <c:pt idx="223">
                  <c:v>0.99347756965701672</c:v>
                </c:pt>
                <c:pt idx="224">
                  <c:v>1.017044342809178</c:v>
                </c:pt>
                <c:pt idx="225">
                  <c:v>1.0243093491658462</c:v>
                </c:pt>
                <c:pt idx="226">
                  <c:v>1.0243259098322046</c:v>
                </c:pt>
                <c:pt idx="227">
                  <c:v>1.026209249410966</c:v>
                </c:pt>
                <c:pt idx="228">
                  <c:v>1.0277679859325577</c:v>
                </c:pt>
                <c:pt idx="229">
                  <c:v>1.0288439702702765</c:v>
                </c:pt>
                <c:pt idx="230">
                  <c:v>1.0332830160229034</c:v>
                </c:pt>
                <c:pt idx="231">
                  <c:v>1.0406185993111494</c:v>
                </c:pt>
                <c:pt idx="232">
                  <c:v>1.0412159224104911</c:v>
                </c:pt>
                <c:pt idx="233">
                  <c:v>1.0622545939845824</c:v>
                </c:pt>
                <c:pt idx="234">
                  <c:v>1.0697844224346948</c:v>
                </c:pt>
                <c:pt idx="235">
                  <c:v>1.0831310312741287</c:v>
                </c:pt>
                <c:pt idx="236">
                  <c:v>1.1030151811574969</c:v>
                </c:pt>
                <c:pt idx="237">
                  <c:v>1.1499673262049381</c:v>
                </c:pt>
                <c:pt idx="238">
                  <c:v>1.1578588981054632</c:v>
                </c:pt>
                <c:pt idx="239">
                  <c:v>1.1772867445253976</c:v>
                </c:pt>
                <c:pt idx="240">
                  <c:v>1.2051528554871409</c:v>
                </c:pt>
                <c:pt idx="241">
                  <c:v>1.2119924464174971</c:v>
                </c:pt>
                <c:pt idx="242">
                  <c:v>1.222050895730892</c:v>
                </c:pt>
                <c:pt idx="243">
                  <c:v>1.2310206789284082</c:v>
                </c:pt>
                <c:pt idx="244">
                  <c:v>1.2403087905082391</c:v>
                </c:pt>
                <c:pt idx="245">
                  <c:v>1.4474944724038934</c:v>
                </c:pt>
                <c:pt idx="246">
                  <c:v>1.4475965532089796</c:v>
                </c:pt>
                <c:pt idx="247">
                  <c:v>1.4641436490731281</c:v>
                </c:pt>
                <c:pt idx="248">
                  <c:v>1.9614746602906947</c:v>
                </c:pt>
                <c:pt idx="249">
                  <c:v>2.0067717621222259</c:v>
                </c:pt>
                <c:pt idx="250">
                  <c:v>2.0375351031122855</c:v>
                </c:pt>
                <c:pt idx="251">
                  <c:v>2.0409185838226462</c:v>
                </c:pt>
                <c:pt idx="252">
                  <c:v>2.1670015225784893</c:v>
                </c:pt>
                <c:pt idx="253">
                  <c:v>2.1849140756783272</c:v>
                </c:pt>
                <c:pt idx="254">
                  <c:v>2.365922169987638</c:v>
                </c:pt>
                <c:pt idx="255">
                  <c:v>2.5557223756445966</c:v>
                </c:pt>
                <c:pt idx="256">
                  <c:v>2.8623993133078529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8-BF49-85A1-B3E4DD5B5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041295"/>
        <c:axId val="716357807"/>
      </c:scatterChart>
      <c:valAx>
        <c:axId val="71704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57807"/>
        <c:crosses val="autoZero"/>
        <c:crossBetween val="midCat"/>
      </c:valAx>
      <c:valAx>
        <c:axId val="7163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4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2</xdr:row>
      <xdr:rowOff>50800</xdr:rowOff>
    </xdr:from>
    <xdr:to>
      <xdr:col>14</xdr:col>
      <xdr:colOff>533400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36419-7104-FB91-00F0-DC16AC857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24</xdr:row>
      <xdr:rowOff>107950</xdr:rowOff>
    </xdr:from>
    <xdr:to>
      <xdr:col>14</xdr:col>
      <xdr:colOff>279400</xdr:colOff>
      <xdr:row>39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077CA4-CE66-A9D8-829E-93E2DD65E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41</xdr:row>
      <xdr:rowOff>158750</xdr:rowOff>
    </xdr:from>
    <xdr:to>
      <xdr:col>14</xdr:col>
      <xdr:colOff>584200</xdr:colOff>
      <xdr:row>56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AFC433-F7F3-94E2-C5F5-DBC41ED72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6</xdr:row>
      <xdr:rowOff>95250</xdr:rowOff>
    </xdr:from>
    <xdr:to>
      <xdr:col>10</xdr:col>
      <xdr:colOff>2336800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BE85F-D1E8-014E-BE8F-DFE8F2B62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101600</xdr:colOff>
      <xdr:row>8</xdr:row>
      <xdr:rowOff>57150</xdr:rowOff>
    </xdr:from>
    <xdr:to>
      <xdr:col>19</xdr:col>
      <xdr:colOff>5765800</xdr:colOff>
      <xdr:row>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E0691-0EE9-BD42-9344-B02D696F1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114300</xdr:rowOff>
    </xdr:from>
    <xdr:to>
      <xdr:col>8</xdr:col>
      <xdr:colOff>1981200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1900D-F008-0E43-84EB-5BBE94AFA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114300</xdr:colOff>
      <xdr:row>1</xdr:row>
      <xdr:rowOff>158750</xdr:rowOff>
    </xdr:from>
    <xdr:to>
      <xdr:col>20</xdr:col>
      <xdr:colOff>152400</xdr:colOff>
      <xdr:row>16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BE9025-C471-9A45-8192-C45134C53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133350</xdr:colOff>
      <xdr:row>18</xdr:row>
      <xdr:rowOff>19050</xdr:rowOff>
    </xdr:from>
    <xdr:to>
      <xdr:col>20</xdr:col>
      <xdr:colOff>228600</xdr:colOff>
      <xdr:row>31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2B65BF-7851-D940-A67F-FED59528D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190500</xdr:colOff>
      <xdr:row>32</xdr:row>
      <xdr:rowOff>139700</xdr:rowOff>
    </xdr:from>
    <xdr:to>
      <xdr:col>19</xdr:col>
      <xdr:colOff>6692900</xdr:colOff>
      <xdr:row>53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AA0D2D-2329-E440-8D53-7A9A03CB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25400</xdr:colOff>
      <xdr:row>0</xdr:row>
      <xdr:rowOff>139700</xdr:rowOff>
    </xdr:from>
    <xdr:to>
      <xdr:col>38</xdr:col>
      <xdr:colOff>215900</xdr:colOff>
      <xdr:row>15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3C333B-C1BB-844E-98FD-3A01281CB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76200</xdr:colOff>
      <xdr:row>17</xdr:row>
      <xdr:rowOff>50800</xdr:rowOff>
    </xdr:from>
    <xdr:to>
      <xdr:col>38</xdr:col>
      <xdr:colOff>228600</xdr:colOff>
      <xdr:row>32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3B7EE7-CC71-7745-9003-319B37014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110067</xdr:colOff>
      <xdr:row>34</xdr:row>
      <xdr:rowOff>8466</xdr:rowOff>
    </xdr:from>
    <xdr:to>
      <xdr:col>38</xdr:col>
      <xdr:colOff>402167</xdr:colOff>
      <xdr:row>50</xdr:row>
      <xdr:rowOff>27516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D9565E-57B3-8B41-8C6E-C0AABAF40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vanivellanki/Downloads/ALY6050_Module3Project_Data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050_Module3Project_Data"/>
      <sheetName val="Part 1"/>
      <sheetName val="Part 2"/>
      <sheetName val="Part 3"/>
    </sheetNames>
    <sheetDataSet>
      <sheetData sheetId="0" refreshError="1"/>
      <sheetData sheetId="1" refreshError="1"/>
      <sheetData sheetId="2">
        <row r="2">
          <cell r="B2">
            <v>1</v>
          </cell>
          <cell r="C2">
            <v>63.954543999999999</v>
          </cell>
          <cell r="E2">
            <v>177.02937299999999</v>
          </cell>
        </row>
        <row r="3">
          <cell r="B3">
            <v>2</v>
          </cell>
          <cell r="C3">
            <v>64.460991000000007</v>
          </cell>
          <cell r="E3">
            <v>176.658142</v>
          </cell>
        </row>
        <row r="4">
          <cell r="B4">
            <v>3</v>
          </cell>
          <cell r="C4">
            <v>64.401978</v>
          </cell>
          <cell r="E4">
            <v>177.810913</v>
          </cell>
        </row>
        <row r="5">
          <cell r="B5">
            <v>4</v>
          </cell>
          <cell r="C5">
            <v>65.019051000000005</v>
          </cell>
          <cell r="E5">
            <v>177.752319</v>
          </cell>
        </row>
        <row r="6">
          <cell r="B6">
            <v>5</v>
          </cell>
          <cell r="C6">
            <v>64.569159999999997</v>
          </cell>
          <cell r="E6">
            <v>176.37780799999999</v>
          </cell>
        </row>
        <row r="7">
          <cell r="B7">
            <v>6</v>
          </cell>
          <cell r="C7">
            <v>65.336212000000003</v>
          </cell>
          <cell r="E7">
            <v>178.43956</v>
          </cell>
        </row>
        <row r="8">
          <cell r="B8">
            <v>7</v>
          </cell>
          <cell r="C8">
            <v>65.665633999999997</v>
          </cell>
          <cell r="E8">
            <v>176.52507</v>
          </cell>
        </row>
        <row r="9">
          <cell r="B9">
            <v>8</v>
          </cell>
          <cell r="C9">
            <v>65.466507000000007</v>
          </cell>
          <cell r="E9">
            <v>176.839249</v>
          </cell>
        </row>
        <row r="10">
          <cell r="B10">
            <v>9</v>
          </cell>
          <cell r="C10">
            <v>64.704375999999996</v>
          </cell>
          <cell r="E10">
            <v>173.99208100000001</v>
          </cell>
        </row>
        <row r="11">
          <cell r="B11">
            <v>10</v>
          </cell>
          <cell r="C11">
            <v>64.414268000000007</v>
          </cell>
          <cell r="E11">
            <v>173.31463600000001</v>
          </cell>
        </row>
        <row r="12">
          <cell r="B12">
            <v>11</v>
          </cell>
          <cell r="C12">
            <v>64.357726999999997</v>
          </cell>
          <cell r="E12">
            <v>173.56990099999999</v>
          </cell>
        </row>
        <row r="13">
          <cell r="B13">
            <v>12</v>
          </cell>
          <cell r="C13">
            <v>65.486168000000006</v>
          </cell>
          <cell r="E13">
            <v>173.29499799999999</v>
          </cell>
        </row>
        <row r="14">
          <cell r="B14">
            <v>13</v>
          </cell>
          <cell r="C14">
            <v>64.974815000000007</v>
          </cell>
          <cell r="E14">
            <v>175.26838699999999</v>
          </cell>
        </row>
        <row r="15">
          <cell r="B15">
            <v>14</v>
          </cell>
          <cell r="C15">
            <v>65.847565000000003</v>
          </cell>
          <cell r="E15">
            <v>176.151993</v>
          </cell>
        </row>
        <row r="16">
          <cell r="B16">
            <v>15</v>
          </cell>
          <cell r="C16">
            <v>65.702515000000005</v>
          </cell>
          <cell r="E16">
            <v>175.29785200000001</v>
          </cell>
        </row>
        <row r="17">
          <cell r="B17">
            <v>16</v>
          </cell>
          <cell r="C17">
            <v>64.942841000000001</v>
          </cell>
          <cell r="E17">
            <v>171.144913</v>
          </cell>
        </row>
        <row r="18">
          <cell r="B18">
            <v>17</v>
          </cell>
          <cell r="C18">
            <v>63.784916000000003</v>
          </cell>
          <cell r="E18">
            <v>169.40713500000001</v>
          </cell>
        </row>
        <row r="19">
          <cell r="B19">
            <v>18</v>
          </cell>
          <cell r="C19">
            <v>64.347892999999999</v>
          </cell>
          <cell r="E19">
            <v>170.055115</v>
          </cell>
        </row>
        <row r="20">
          <cell r="B20">
            <v>19</v>
          </cell>
          <cell r="C20">
            <v>65.291945999999996</v>
          </cell>
          <cell r="E20">
            <v>170.84053</v>
          </cell>
        </row>
        <row r="21">
          <cell r="B21">
            <v>20</v>
          </cell>
          <cell r="C21">
            <v>66.553130999999993</v>
          </cell>
          <cell r="E21">
            <v>172.26414500000001</v>
          </cell>
        </row>
        <row r="22">
          <cell r="B22">
            <v>21</v>
          </cell>
          <cell r="C22">
            <v>65.621384000000006</v>
          </cell>
          <cell r="E22">
            <v>171.31179800000001</v>
          </cell>
        </row>
        <row r="23">
          <cell r="B23">
            <v>22</v>
          </cell>
          <cell r="C23">
            <v>66.004897999999997</v>
          </cell>
          <cell r="E23">
            <v>170.86998</v>
          </cell>
        </row>
        <row r="24">
          <cell r="B24">
            <v>23</v>
          </cell>
          <cell r="C24">
            <v>66.567886000000001</v>
          </cell>
          <cell r="E24">
            <v>172.804092</v>
          </cell>
        </row>
        <row r="25">
          <cell r="B25">
            <v>24</v>
          </cell>
          <cell r="C25">
            <v>66.737517999999994</v>
          </cell>
          <cell r="E25">
            <v>174.15898100000001</v>
          </cell>
        </row>
        <row r="26">
          <cell r="B26">
            <v>25</v>
          </cell>
          <cell r="C26">
            <v>67.644706999999997</v>
          </cell>
          <cell r="E26">
            <v>173.756439</v>
          </cell>
        </row>
        <row r="27">
          <cell r="B27">
            <v>26</v>
          </cell>
          <cell r="C27">
            <v>68.802634999999995</v>
          </cell>
          <cell r="E27">
            <v>173.18699599999999</v>
          </cell>
        </row>
        <row r="28">
          <cell r="B28">
            <v>27</v>
          </cell>
          <cell r="C28">
            <v>68.937850999999995</v>
          </cell>
          <cell r="E28">
            <v>173.481537</v>
          </cell>
        </row>
        <row r="29">
          <cell r="B29">
            <v>28</v>
          </cell>
          <cell r="C29">
            <v>68.773132000000004</v>
          </cell>
          <cell r="E29">
            <v>171.45906099999999</v>
          </cell>
        </row>
        <row r="30">
          <cell r="B30">
            <v>29</v>
          </cell>
          <cell r="C30">
            <v>68.841965000000002</v>
          </cell>
          <cell r="E30">
            <v>173.28518700000001</v>
          </cell>
        </row>
        <row r="31">
          <cell r="B31">
            <v>30</v>
          </cell>
          <cell r="C31">
            <v>68.699387000000002</v>
          </cell>
          <cell r="E31">
            <v>173.19682299999999</v>
          </cell>
        </row>
        <row r="32">
          <cell r="B32">
            <v>31</v>
          </cell>
          <cell r="C32">
            <v>69.820442</v>
          </cell>
          <cell r="E32">
            <v>173.21646100000001</v>
          </cell>
        </row>
        <row r="33">
          <cell r="B33">
            <v>32</v>
          </cell>
          <cell r="C33">
            <v>69.886818000000005</v>
          </cell>
          <cell r="E33">
            <v>173.098648</v>
          </cell>
        </row>
        <row r="34">
          <cell r="B34">
            <v>33</v>
          </cell>
          <cell r="C34">
            <v>71.273392000000001</v>
          </cell>
          <cell r="E34">
            <v>173.658264</v>
          </cell>
        </row>
        <row r="35">
          <cell r="B35">
            <v>34</v>
          </cell>
          <cell r="C35">
            <v>71.246352999999999</v>
          </cell>
          <cell r="E35">
            <v>173.26556400000001</v>
          </cell>
        </row>
        <row r="36">
          <cell r="B36">
            <v>35</v>
          </cell>
          <cell r="C36">
            <v>71.669212000000002</v>
          </cell>
          <cell r="E36">
            <v>173.20661899999999</v>
          </cell>
        </row>
        <row r="37">
          <cell r="B37">
            <v>36</v>
          </cell>
          <cell r="C37">
            <v>72.192863000000003</v>
          </cell>
          <cell r="E37">
            <v>173.776062</v>
          </cell>
        </row>
        <row r="38">
          <cell r="B38">
            <v>37</v>
          </cell>
          <cell r="C38">
            <v>73.840041999999997</v>
          </cell>
          <cell r="E38">
            <v>177.49704</v>
          </cell>
        </row>
        <row r="39">
          <cell r="B39">
            <v>38</v>
          </cell>
          <cell r="C39">
            <v>73.122153999999995</v>
          </cell>
          <cell r="E39">
            <v>175.602203</v>
          </cell>
        </row>
        <row r="40">
          <cell r="B40">
            <v>39</v>
          </cell>
          <cell r="C40">
            <v>73.704819000000001</v>
          </cell>
          <cell r="E40">
            <v>174.276794</v>
          </cell>
        </row>
        <row r="41">
          <cell r="B41">
            <v>40</v>
          </cell>
          <cell r="C41">
            <v>73.358185000000006</v>
          </cell>
          <cell r="E41">
            <v>174.37496899999999</v>
          </cell>
        </row>
        <row r="42">
          <cell r="B42">
            <v>41</v>
          </cell>
          <cell r="C42">
            <v>74.538239000000004</v>
          </cell>
          <cell r="E42">
            <v>174.522232</v>
          </cell>
        </row>
        <row r="43">
          <cell r="B43">
            <v>42</v>
          </cell>
          <cell r="C43">
            <v>76.121498000000003</v>
          </cell>
          <cell r="E43">
            <v>175.80838</v>
          </cell>
        </row>
        <row r="44">
          <cell r="B44">
            <v>43</v>
          </cell>
          <cell r="C44">
            <v>76.293578999999994</v>
          </cell>
          <cell r="E44">
            <v>175.42546100000001</v>
          </cell>
        </row>
        <row r="45">
          <cell r="B45">
            <v>44</v>
          </cell>
          <cell r="C45">
            <v>77.923537999999994</v>
          </cell>
          <cell r="E45">
            <v>177.96829199999999</v>
          </cell>
        </row>
        <row r="46">
          <cell r="B46">
            <v>45</v>
          </cell>
          <cell r="C46">
            <v>76.871323000000004</v>
          </cell>
          <cell r="E46">
            <v>177.16322299999999</v>
          </cell>
        </row>
        <row r="47">
          <cell r="B47">
            <v>46</v>
          </cell>
          <cell r="C47">
            <v>76.541884999999994</v>
          </cell>
          <cell r="E47">
            <v>177.43812600000001</v>
          </cell>
        </row>
        <row r="48">
          <cell r="B48">
            <v>47</v>
          </cell>
          <cell r="C48">
            <v>77.500693999999996</v>
          </cell>
          <cell r="E48">
            <v>178.94026199999999</v>
          </cell>
        </row>
        <row r="49">
          <cell r="B49">
            <v>48</v>
          </cell>
          <cell r="C49">
            <v>78.358695999999995</v>
          </cell>
          <cell r="E49">
            <v>179.89259300000001</v>
          </cell>
        </row>
        <row r="50">
          <cell r="B50">
            <v>49</v>
          </cell>
          <cell r="C50">
            <v>77.827667000000005</v>
          </cell>
          <cell r="E50">
            <v>177.634491</v>
          </cell>
        </row>
        <row r="51">
          <cell r="B51">
            <v>50</v>
          </cell>
          <cell r="C51">
            <v>78.105475999999996</v>
          </cell>
          <cell r="E51">
            <v>176.770523</v>
          </cell>
        </row>
        <row r="52">
          <cell r="B52">
            <v>51</v>
          </cell>
          <cell r="C52">
            <v>78.481621000000004</v>
          </cell>
          <cell r="E52">
            <v>176.30909700000001</v>
          </cell>
        </row>
        <row r="53">
          <cell r="B53">
            <v>52</v>
          </cell>
          <cell r="C53">
            <v>78.255439999999993</v>
          </cell>
          <cell r="E53">
            <v>173.903717</v>
          </cell>
        </row>
        <row r="54">
          <cell r="B54">
            <v>53</v>
          </cell>
          <cell r="C54">
            <v>75.954314999999994</v>
          </cell>
          <cell r="E54">
            <v>170.37908899999999</v>
          </cell>
        </row>
        <row r="55">
          <cell r="B55">
            <v>54</v>
          </cell>
          <cell r="C55">
            <v>78.103012000000007</v>
          </cell>
          <cell r="E55">
            <v>172.26414500000001</v>
          </cell>
        </row>
        <row r="56">
          <cell r="B56">
            <v>55</v>
          </cell>
          <cell r="C56">
            <v>79.737899999999996</v>
          </cell>
          <cell r="E56">
            <v>172.47030599999999</v>
          </cell>
        </row>
        <row r="57">
          <cell r="B57">
            <v>56</v>
          </cell>
          <cell r="C57">
            <v>79.622337000000002</v>
          </cell>
          <cell r="E57">
            <v>175.09165999999999</v>
          </cell>
        </row>
        <row r="58">
          <cell r="B58">
            <v>57</v>
          </cell>
          <cell r="C58">
            <v>76.091994999999997</v>
          </cell>
          <cell r="E58">
            <v>170.06492600000001</v>
          </cell>
        </row>
        <row r="59">
          <cell r="B59">
            <v>58</v>
          </cell>
          <cell r="C59">
            <v>75.883018000000007</v>
          </cell>
          <cell r="E59">
            <v>168.19955400000001</v>
          </cell>
        </row>
        <row r="60">
          <cell r="B60">
            <v>59</v>
          </cell>
          <cell r="C60">
            <v>78.388199</v>
          </cell>
          <cell r="E60">
            <v>172.01869199999999</v>
          </cell>
        </row>
        <row r="61">
          <cell r="B61">
            <v>60</v>
          </cell>
          <cell r="C61">
            <v>79.027405000000002</v>
          </cell>
          <cell r="E61">
            <v>173.677887</v>
          </cell>
        </row>
        <row r="62">
          <cell r="B62">
            <v>61</v>
          </cell>
          <cell r="C62">
            <v>79.951774999999998</v>
          </cell>
          <cell r="E62">
            <v>173.137924</v>
          </cell>
        </row>
        <row r="63">
          <cell r="B63">
            <v>62</v>
          </cell>
          <cell r="C63">
            <v>78.865020999999999</v>
          </cell>
          <cell r="E63">
            <v>172.08738700000001</v>
          </cell>
        </row>
        <row r="64">
          <cell r="B64">
            <v>63</v>
          </cell>
          <cell r="C64">
            <v>79.239593999999997</v>
          </cell>
          <cell r="E64">
            <v>173.72699</v>
          </cell>
        </row>
        <row r="65">
          <cell r="B65">
            <v>64</v>
          </cell>
          <cell r="C65">
            <v>78.761520000000004</v>
          </cell>
          <cell r="E65">
            <v>175.88691700000001</v>
          </cell>
        </row>
        <row r="66">
          <cell r="B66">
            <v>65</v>
          </cell>
          <cell r="C66">
            <v>80.631927000000005</v>
          </cell>
          <cell r="E66">
            <v>177.879929</v>
          </cell>
        </row>
        <row r="67">
          <cell r="B67">
            <v>66</v>
          </cell>
          <cell r="C67">
            <v>80.057738999999998</v>
          </cell>
          <cell r="E67">
            <v>176.839249</v>
          </cell>
        </row>
        <row r="68">
          <cell r="B68">
            <v>67</v>
          </cell>
          <cell r="C68">
            <v>80.077461</v>
          </cell>
          <cell r="E68">
            <v>177.516693</v>
          </cell>
        </row>
        <row r="69">
          <cell r="B69">
            <v>68</v>
          </cell>
          <cell r="C69">
            <v>78.611198000000002</v>
          </cell>
          <cell r="E69">
            <v>176.151993</v>
          </cell>
        </row>
        <row r="70">
          <cell r="B70">
            <v>69</v>
          </cell>
          <cell r="C70">
            <v>79.749701999999999</v>
          </cell>
          <cell r="E70">
            <v>177.565765</v>
          </cell>
        </row>
        <row r="71">
          <cell r="B71">
            <v>70</v>
          </cell>
          <cell r="C71">
            <v>78.931563999999995</v>
          </cell>
          <cell r="E71">
            <v>177.408691</v>
          </cell>
        </row>
        <row r="72">
          <cell r="B72">
            <v>71</v>
          </cell>
          <cell r="C72">
            <v>77.144942999999998</v>
          </cell>
          <cell r="E72">
            <v>176.603622</v>
          </cell>
        </row>
        <row r="73">
          <cell r="B73">
            <v>72</v>
          </cell>
          <cell r="C73">
            <v>73.480521999999993</v>
          </cell>
          <cell r="E73">
            <v>172.07759100000001</v>
          </cell>
        </row>
        <row r="74">
          <cell r="B74">
            <v>73</v>
          </cell>
          <cell r="C74">
            <v>70.991577000000007</v>
          </cell>
          <cell r="E74">
            <v>164.743652</v>
          </cell>
        </row>
        <row r="75">
          <cell r="B75">
            <v>74</v>
          </cell>
          <cell r="C75">
            <v>72.117767000000001</v>
          </cell>
          <cell r="E75">
            <v>164.134918</v>
          </cell>
        </row>
        <row r="76">
          <cell r="B76">
            <v>75</v>
          </cell>
          <cell r="C76">
            <v>67.403557000000006</v>
          </cell>
          <cell r="E76">
            <v>157.49176</v>
          </cell>
        </row>
        <row r="77">
          <cell r="B77">
            <v>76</v>
          </cell>
          <cell r="C77">
            <v>67.364127999999994</v>
          </cell>
          <cell r="E77">
            <v>160.077957</v>
          </cell>
        </row>
        <row r="78">
          <cell r="B78">
            <v>77</v>
          </cell>
          <cell r="C78">
            <v>73.635773</v>
          </cell>
          <cell r="E78">
            <v>162.12127699999999</v>
          </cell>
        </row>
        <row r="79">
          <cell r="B79">
            <v>78</v>
          </cell>
          <cell r="C79">
            <v>71.297156999999999</v>
          </cell>
          <cell r="E79">
            <v>159.80157500000001</v>
          </cell>
        </row>
        <row r="80">
          <cell r="B80">
            <v>79</v>
          </cell>
          <cell r="C80">
            <v>74.604240000000004</v>
          </cell>
          <cell r="E80">
            <v>168.98161300000001</v>
          </cell>
        </row>
        <row r="81">
          <cell r="B81">
            <v>80</v>
          </cell>
          <cell r="C81">
            <v>72.184303</v>
          </cell>
          <cell r="E81">
            <v>162.79248000000001</v>
          </cell>
        </row>
        <row r="82">
          <cell r="B82">
            <v>81</v>
          </cell>
          <cell r="C82">
            <v>71.225684999999999</v>
          </cell>
          <cell r="E82">
            <v>161.913971</v>
          </cell>
        </row>
        <row r="83">
          <cell r="B83">
            <v>82</v>
          </cell>
          <cell r="C83">
            <v>65.592308000000003</v>
          </cell>
          <cell r="E83">
            <v>150.88806199999999</v>
          </cell>
        </row>
        <row r="84">
          <cell r="B84">
            <v>83</v>
          </cell>
          <cell r="C84">
            <v>70.316367999999997</v>
          </cell>
          <cell r="E84">
            <v>159.60415599999999</v>
          </cell>
        </row>
        <row r="85">
          <cell r="B85">
            <v>84</v>
          </cell>
          <cell r="C85">
            <v>67.874245000000002</v>
          </cell>
          <cell r="E85">
            <v>151.411224</v>
          </cell>
        </row>
        <row r="86">
          <cell r="B86">
            <v>85</v>
          </cell>
          <cell r="C86">
            <v>61.171340999999998</v>
          </cell>
          <cell r="E86">
            <v>133.11039700000001</v>
          </cell>
        </row>
        <row r="87">
          <cell r="B87">
            <v>86</v>
          </cell>
          <cell r="C87">
            <v>68.500174999999999</v>
          </cell>
          <cell r="E87">
            <v>147.482574</v>
          </cell>
        </row>
        <row r="88">
          <cell r="B88">
            <v>87</v>
          </cell>
          <cell r="C88">
            <v>59.687832</v>
          </cell>
          <cell r="E88">
            <v>133.524979</v>
          </cell>
        </row>
        <row r="89">
          <cell r="B89">
            <v>88</v>
          </cell>
          <cell r="C89">
            <v>62.312308999999999</v>
          </cell>
          <cell r="E89">
            <v>130.09974700000001</v>
          </cell>
        </row>
        <row r="90">
          <cell r="B90">
            <v>89</v>
          </cell>
          <cell r="C90">
            <v>60.786911000000003</v>
          </cell>
          <cell r="E90">
            <v>118.067001</v>
          </cell>
        </row>
        <row r="91">
          <cell r="B91">
            <v>90</v>
          </cell>
          <cell r="C91">
            <v>60.321156000000002</v>
          </cell>
          <cell r="E91">
            <v>117.42538500000001</v>
          </cell>
        </row>
        <row r="92">
          <cell r="B92">
            <v>91</v>
          </cell>
          <cell r="C92">
            <v>56.491633999999998</v>
          </cell>
          <cell r="E92">
            <v>111.048721</v>
          </cell>
        </row>
        <row r="93">
          <cell r="B93">
            <v>92</v>
          </cell>
          <cell r="C93">
            <v>55.291519000000001</v>
          </cell>
          <cell r="E93">
            <v>102.520172</v>
          </cell>
        </row>
        <row r="94">
          <cell r="B94">
            <v>93</v>
          </cell>
          <cell r="C94">
            <v>60.838661000000002</v>
          </cell>
          <cell r="E94">
            <v>117.96828499999999</v>
          </cell>
        </row>
        <row r="95">
          <cell r="B95">
            <v>94</v>
          </cell>
          <cell r="C95">
            <v>60.503517000000002</v>
          </cell>
          <cell r="E95">
            <v>127.977478</v>
          </cell>
        </row>
        <row r="96">
          <cell r="B96">
            <v>95</v>
          </cell>
          <cell r="C96">
            <v>63.687393</v>
          </cell>
          <cell r="E96">
            <v>135.627487</v>
          </cell>
        </row>
        <row r="97">
          <cell r="B97">
            <v>96</v>
          </cell>
          <cell r="C97">
            <v>61.050593999999997</v>
          </cell>
          <cell r="E97">
            <v>129.57659899999999</v>
          </cell>
        </row>
        <row r="98">
          <cell r="B98">
            <v>97</v>
          </cell>
          <cell r="C98">
            <v>62.792850000000001</v>
          </cell>
          <cell r="E98">
            <v>130.05038500000001</v>
          </cell>
        </row>
        <row r="99">
          <cell r="B99">
            <v>98</v>
          </cell>
          <cell r="C99">
            <v>62.664707</v>
          </cell>
          <cell r="E99">
            <v>132.06407200000001</v>
          </cell>
        </row>
        <row r="100">
          <cell r="B100">
            <v>99</v>
          </cell>
          <cell r="C100">
            <v>59.367474000000001</v>
          </cell>
          <cell r="E100">
            <v>128.03671299999999</v>
          </cell>
        </row>
        <row r="101">
          <cell r="B101">
            <v>100</v>
          </cell>
          <cell r="C101">
            <v>60.35812</v>
          </cell>
          <cell r="E101">
            <v>131.09671</v>
          </cell>
        </row>
        <row r="102">
          <cell r="B102">
            <v>101</v>
          </cell>
          <cell r="C102">
            <v>59.490692000000003</v>
          </cell>
          <cell r="E102">
            <v>125.805862</v>
          </cell>
        </row>
        <row r="103">
          <cell r="B103">
            <v>102</v>
          </cell>
          <cell r="C103">
            <v>64.680503999999999</v>
          </cell>
          <cell r="E103">
            <v>132.27136200000001</v>
          </cell>
        </row>
        <row r="104">
          <cell r="B104">
            <v>103</v>
          </cell>
          <cell r="C104">
            <v>63.931355000000003</v>
          </cell>
          <cell r="E104">
            <v>133.495361</v>
          </cell>
        </row>
        <row r="105">
          <cell r="B105">
            <v>104</v>
          </cell>
          <cell r="C105">
            <v>65.567656999999997</v>
          </cell>
          <cell r="E105">
            <v>137.453644</v>
          </cell>
        </row>
        <row r="106">
          <cell r="B106">
            <v>105</v>
          </cell>
          <cell r="C106">
            <v>66.040801999999999</v>
          </cell>
          <cell r="E106">
            <v>141.579712</v>
          </cell>
        </row>
        <row r="107">
          <cell r="B107">
            <v>106</v>
          </cell>
          <cell r="C107">
            <v>67.337029000000001</v>
          </cell>
          <cell r="E107">
            <v>136.160538</v>
          </cell>
        </row>
        <row r="108">
          <cell r="B108">
            <v>107</v>
          </cell>
          <cell r="C108">
            <v>70.737755000000007</v>
          </cell>
          <cell r="E108">
            <v>138.77633700000001</v>
          </cell>
        </row>
        <row r="109">
          <cell r="B109">
            <v>108</v>
          </cell>
          <cell r="C109">
            <v>70.092110000000005</v>
          </cell>
          <cell r="E109">
            <v>133.100525</v>
          </cell>
        </row>
        <row r="110">
          <cell r="B110">
            <v>109</v>
          </cell>
          <cell r="C110">
            <v>70.649039999999999</v>
          </cell>
          <cell r="E110">
            <v>130.62290999999999</v>
          </cell>
        </row>
        <row r="111">
          <cell r="B111">
            <v>110</v>
          </cell>
          <cell r="C111">
            <v>69.690421999999998</v>
          </cell>
          <cell r="E111">
            <v>136.53564499999999</v>
          </cell>
        </row>
        <row r="112">
          <cell r="B112">
            <v>111</v>
          </cell>
          <cell r="C112">
            <v>68.243881000000002</v>
          </cell>
          <cell r="E112">
            <v>133.949432</v>
          </cell>
        </row>
        <row r="113">
          <cell r="B113">
            <v>112</v>
          </cell>
          <cell r="C113">
            <v>66.134438000000003</v>
          </cell>
          <cell r="E113">
            <v>130.29716500000001</v>
          </cell>
        </row>
        <row r="114">
          <cell r="B114">
            <v>113</v>
          </cell>
          <cell r="C114">
            <v>68.039351999999994</v>
          </cell>
          <cell r="E114">
            <v>131.313873</v>
          </cell>
        </row>
        <row r="115">
          <cell r="B115">
            <v>114</v>
          </cell>
          <cell r="C115">
            <v>67.775672999999998</v>
          </cell>
          <cell r="E115">
            <v>132.94258099999999</v>
          </cell>
        </row>
        <row r="116">
          <cell r="B116">
            <v>115</v>
          </cell>
          <cell r="C116">
            <v>69.732322999999994</v>
          </cell>
          <cell r="E116">
            <v>133.771759</v>
          </cell>
        </row>
        <row r="117">
          <cell r="B117">
            <v>116</v>
          </cell>
          <cell r="C117">
            <v>69.781609000000003</v>
          </cell>
          <cell r="E117">
            <v>138.07551599999999</v>
          </cell>
        </row>
        <row r="118">
          <cell r="B118">
            <v>117</v>
          </cell>
          <cell r="C118">
            <v>68.650490000000005</v>
          </cell>
          <cell r="E118">
            <v>140.91835</v>
          </cell>
        </row>
        <row r="119">
          <cell r="B119">
            <v>118</v>
          </cell>
          <cell r="C119">
            <v>70.905333999999996</v>
          </cell>
          <cell r="E119">
            <v>144.274506</v>
          </cell>
        </row>
        <row r="120">
          <cell r="B120">
            <v>119</v>
          </cell>
          <cell r="C120">
            <v>72.401154000000005</v>
          </cell>
          <cell r="E120">
            <v>140.06944300000001</v>
          </cell>
        </row>
        <row r="121">
          <cell r="B121">
            <v>120</v>
          </cell>
          <cell r="C121">
            <v>71.235541999999995</v>
          </cell>
          <cell r="E121">
            <v>135.47943100000001</v>
          </cell>
        </row>
        <row r="122">
          <cell r="B122">
            <v>121</v>
          </cell>
          <cell r="C122">
            <v>72.243446000000006</v>
          </cell>
          <cell r="E122">
            <v>133.45588699999999</v>
          </cell>
        </row>
        <row r="123">
          <cell r="B123">
            <v>122</v>
          </cell>
          <cell r="C123">
            <v>73.327736000000002</v>
          </cell>
          <cell r="E123">
            <v>133.13014200000001</v>
          </cell>
        </row>
        <row r="124">
          <cell r="B124">
            <v>123</v>
          </cell>
          <cell r="C124">
            <v>74.084282000000002</v>
          </cell>
          <cell r="E124">
            <v>131.323746</v>
          </cell>
        </row>
        <row r="125">
          <cell r="B125">
            <v>124</v>
          </cell>
          <cell r="C125">
            <v>74.850669999999994</v>
          </cell>
          <cell r="E125">
            <v>131.076965</v>
          </cell>
        </row>
        <row r="126">
          <cell r="B126">
            <v>125</v>
          </cell>
          <cell r="C126">
            <v>77.259674000000004</v>
          </cell>
          <cell r="E126">
            <v>135.14382900000001</v>
          </cell>
        </row>
        <row r="127">
          <cell r="B127">
            <v>126</v>
          </cell>
          <cell r="C127">
            <v>78.475371999999993</v>
          </cell>
          <cell r="E127">
            <v>132.54776000000001</v>
          </cell>
        </row>
        <row r="128">
          <cell r="B128">
            <v>127</v>
          </cell>
          <cell r="C128">
            <v>77.578536999999997</v>
          </cell>
          <cell r="E128">
            <v>125.944046</v>
          </cell>
        </row>
        <row r="129">
          <cell r="B129">
            <v>128</v>
          </cell>
          <cell r="C129">
            <v>76.641852999999998</v>
          </cell>
          <cell r="E129">
            <v>121.383652</v>
          </cell>
        </row>
        <row r="130">
          <cell r="B130">
            <v>129</v>
          </cell>
          <cell r="C130">
            <v>77.112685999999997</v>
          </cell>
          <cell r="E130">
            <v>126.335655</v>
          </cell>
        </row>
        <row r="131">
          <cell r="B131">
            <v>130</v>
          </cell>
          <cell r="C131">
            <v>76.656791999999996</v>
          </cell>
          <cell r="E131">
            <v>124.70488</v>
          </cell>
        </row>
        <row r="132">
          <cell r="B132">
            <v>131</v>
          </cell>
          <cell r="C132">
            <v>78.462913999999998</v>
          </cell>
          <cell r="E132">
            <v>135.27510100000001</v>
          </cell>
        </row>
        <row r="133">
          <cell r="B133">
            <v>132</v>
          </cell>
          <cell r="C133">
            <v>78.009521000000007</v>
          </cell>
          <cell r="E133">
            <v>131.208099</v>
          </cell>
        </row>
        <row r="134">
          <cell r="B134">
            <v>133</v>
          </cell>
          <cell r="C134">
            <v>79.526664999999994</v>
          </cell>
          <cell r="E134">
            <v>135.26516699999999</v>
          </cell>
        </row>
        <row r="135">
          <cell r="B135">
            <v>134</v>
          </cell>
          <cell r="C135">
            <v>78.933753999999993</v>
          </cell>
          <cell r="E135">
            <v>136.91583299999999</v>
          </cell>
        </row>
        <row r="136">
          <cell r="B136">
            <v>135</v>
          </cell>
          <cell r="C136">
            <v>79.441963000000001</v>
          </cell>
          <cell r="E136">
            <v>138.397446</v>
          </cell>
        </row>
        <row r="137">
          <cell r="B137">
            <v>136</v>
          </cell>
          <cell r="C137">
            <v>78.903862000000004</v>
          </cell>
          <cell r="E137">
            <v>144.12506099999999</v>
          </cell>
        </row>
        <row r="138">
          <cell r="B138">
            <v>137</v>
          </cell>
          <cell r="C138">
            <v>79.247642999999997</v>
          </cell>
          <cell r="E138">
            <v>147.75453200000001</v>
          </cell>
        </row>
        <row r="139">
          <cell r="B139">
            <v>138</v>
          </cell>
          <cell r="C139">
            <v>79.282523999999995</v>
          </cell>
          <cell r="E139">
            <v>146.73033100000001</v>
          </cell>
        </row>
        <row r="140">
          <cell r="B140">
            <v>139</v>
          </cell>
          <cell r="C140">
            <v>79.205298999999997</v>
          </cell>
          <cell r="E140">
            <v>145.02995300000001</v>
          </cell>
        </row>
        <row r="141">
          <cell r="B141">
            <v>140</v>
          </cell>
          <cell r="C141">
            <v>80.179359000000005</v>
          </cell>
          <cell r="E141">
            <v>145.358093</v>
          </cell>
        </row>
        <row r="142">
          <cell r="B142">
            <v>141</v>
          </cell>
          <cell r="C142">
            <v>80.550545</v>
          </cell>
          <cell r="E142">
            <v>147.51589999999999</v>
          </cell>
        </row>
        <row r="143">
          <cell r="B143">
            <v>142</v>
          </cell>
          <cell r="C143">
            <v>80.993979999999993</v>
          </cell>
          <cell r="E143">
            <v>152.48779300000001</v>
          </cell>
        </row>
        <row r="144">
          <cell r="B144">
            <v>143</v>
          </cell>
          <cell r="C144">
            <v>80.296447999999998</v>
          </cell>
          <cell r="E144">
            <v>155.03338600000001</v>
          </cell>
        </row>
        <row r="145">
          <cell r="B145">
            <v>144</v>
          </cell>
          <cell r="C145">
            <v>82.583374000000006</v>
          </cell>
          <cell r="E145">
            <v>160.46267700000001</v>
          </cell>
        </row>
        <row r="146">
          <cell r="B146">
            <v>145</v>
          </cell>
          <cell r="C146">
            <v>83.071640000000002</v>
          </cell>
          <cell r="E146">
            <v>162.00396699999999</v>
          </cell>
        </row>
        <row r="147">
          <cell r="B147">
            <v>146</v>
          </cell>
          <cell r="C147">
            <v>85.694878000000003</v>
          </cell>
          <cell r="E147">
            <v>157.21107499999999</v>
          </cell>
        </row>
        <row r="148">
          <cell r="B148">
            <v>147</v>
          </cell>
          <cell r="C148">
            <v>87.899590000000003</v>
          </cell>
          <cell r="E148">
            <v>153.25344799999999</v>
          </cell>
        </row>
        <row r="149">
          <cell r="B149">
            <v>148</v>
          </cell>
          <cell r="C149">
            <v>83.679496999999998</v>
          </cell>
          <cell r="E149">
            <v>142.633499</v>
          </cell>
        </row>
        <row r="150">
          <cell r="B150">
            <v>149</v>
          </cell>
          <cell r="C150">
            <v>84.401947000000007</v>
          </cell>
          <cell r="E150">
            <v>143.69747899999999</v>
          </cell>
        </row>
        <row r="151">
          <cell r="B151">
            <v>150</v>
          </cell>
          <cell r="C151">
            <v>85.445755000000005</v>
          </cell>
          <cell r="E151">
            <v>145.80557300000001</v>
          </cell>
        </row>
        <row r="152">
          <cell r="B152">
            <v>151</v>
          </cell>
          <cell r="C152">
            <v>87.710257999999996</v>
          </cell>
          <cell r="E152">
            <v>148.27162200000001</v>
          </cell>
        </row>
        <row r="153">
          <cell r="B153">
            <v>152</v>
          </cell>
          <cell r="C153">
            <v>87.588195999999996</v>
          </cell>
          <cell r="E153">
            <v>147.50595100000001</v>
          </cell>
        </row>
        <row r="154">
          <cell r="B154">
            <v>153</v>
          </cell>
          <cell r="C154">
            <v>87.623076999999995</v>
          </cell>
          <cell r="E154">
            <v>147.39656099999999</v>
          </cell>
        </row>
        <row r="155">
          <cell r="B155">
            <v>154</v>
          </cell>
          <cell r="C155">
            <v>87.122337000000002</v>
          </cell>
          <cell r="E155">
            <v>144.55264299999999</v>
          </cell>
        </row>
        <row r="156">
          <cell r="B156">
            <v>155</v>
          </cell>
          <cell r="C156">
            <v>89.401786999999999</v>
          </cell>
          <cell r="E156">
            <v>144.12506099999999</v>
          </cell>
        </row>
        <row r="157">
          <cell r="B157">
            <v>156</v>
          </cell>
          <cell r="C157">
            <v>91.310051000000001</v>
          </cell>
          <cell r="E157">
            <v>144.04551699999999</v>
          </cell>
        </row>
        <row r="158">
          <cell r="B158">
            <v>157</v>
          </cell>
          <cell r="C158">
            <v>89.698241999999993</v>
          </cell>
          <cell r="E158">
            <v>137.57212799999999</v>
          </cell>
        </row>
        <row r="159">
          <cell r="B159">
            <v>158</v>
          </cell>
          <cell r="C159">
            <v>90.889037999999999</v>
          </cell>
          <cell r="E159">
            <v>141.65901199999999</v>
          </cell>
        </row>
        <row r="160">
          <cell r="B160">
            <v>159</v>
          </cell>
          <cell r="C160">
            <v>88.096405000000004</v>
          </cell>
          <cell r="E160">
            <v>137.432907</v>
          </cell>
        </row>
        <row r="161">
          <cell r="B161">
            <v>160</v>
          </cell>
          <cell r="C161">
            <v>90.126732000000004</v>
          </cell>
          <cell r="E161">
            <v>142.434631</v>
          </cell>
        </row>
        <row r="162">
          <cell r="B162">
            <v>161</v>
          </cell>
          <cell r="C162">
            <v>90.879065999999995</v>
          </cell>
          <cell r="E162">
            <v>143.77702300000001</v>
          </cell>
        </row>
        <row r="163">
          <cell r="B163">
            <v>162</v>
          </cell>
          <cell r="C163">
            <v>90.707176000000004</v>
          </cell>
          <cell r="E163">
            <v>143.29972799999999</v>
          </cell>
        </row>
        <row r="164">
          <cell r="B164">
            <v>163</v>
          </cell>
          <cell r="C164">
            <v>90.707176000000004</v>
          </cell>
          <cell r="E164">
            <v>144.20462000000001</v>
          </cell>
        </row>
        <row r="165">
          <cell r="B165">
            <v>164</v>
          </cell>
          <cell r="C165">
            <v>93.133613999999994</v>
          </cell>
          <cell r="E165">
            <v>146.39224200000001</v>
          </cell>
        </row>
        <row r="166">
          <cell r="B166">
            <v>165</v>
          </cell>
          <cell r="C166">
            <v>92.844634999999997</v>
          </cell>
          <cell r="E166">
            <v>144.15489199999999</v>
          </cell>
        </row>
        <row r="167">
          <cell r="B167">
            <v>166</v>
          </cell>
          <cell r="C167">
            <v>95.006996000000001</v>
          </cell>
          <cell r="E167">
            <v>144.77140800000001</v>
          </cell>
        </row>
        <row r="168">
          <cell r="B168">
            <v>167</v>
          </cell>
          <cell r="C168">
            <v>95.415558000000004</v>
          </cell>
          <cell r="E168">
            <v>140.57513399999999</v>
          </cell>
        </row>
        <row r="169">
          <cell r="B169">
            <v>168</v>
          </cell>
          <cell r="C169">
            <v>95.582465999999997</v>
          </cell>
          <cell r="E169">
            <v>141.64906300000001</v>
          </cell>
        </row>
        <row r="170">
          <cell r="B170">
            <v>169</v>
          </cell>
          <cell r="C170">
            <v>95.141525000000001</v>
          </cell>
          <cell r="E170">
            <v>142.68322800000001</v>
          </cell>
        </row>
        <row r="171">
          <cell r="B171">
            <v>170</v>
          </cell>
          <cell r="C171">
            <v>96.715964999999997</v>
          </cell>
          <cell r="E171">
            <v>147.267303</v>
          </cell>
        </row>
        <row r="172">
          <cell r="B172">
            <v>171</v>
          </cell>
          <cell r="C172">
            <v>97.381111000000004</v>
          </cell>
          <cell r="E172">
            <v>151.07576</v>
          </cell>
        </row>
        <row r="173">
          <cell r="B173">
            <v>172</v>
          </cell>
          <cell r="C173">
            <v>96.182845999999998</v>
          </cell>
          <cell r="E173">
            <v>152.21929900000001</v>
          </cell>
        </row>
        <row r="174">
          <cell r="B174">
            <v>173</v>
          </cell>
          <cell r="C174">
            <v>95.988533000000004</v>
          </cell>
          <cell r="E174">
            <v>154.12851000000001</v>
          </cell>
        </row>
        <row r="175">
          <cell r="B175">
            <v>174</v>
          </cell>
          <cell r="C175">
            <v>98.011391000000003</v>
          </cell>
          <cell r="E175">
            <v>152.527557</v>
          </cell>
        </row>
        <row r="176">
          <cell r="B176">
            <v>175</v>
          </cell>
          <cell r="C176">
            <v>96.658660999999995</v>
          </cell>
          <cell r="E176">
            <v>153.889847</v>
          </cell>
        </row>
        <row r="177">
          <cell r="B177">
            <v>176</v>
          </cell>
          <cell r="C177">
            <v>96.930199000000002</v>
          </cell>
          <cell r="E177">
            <v>153.740692</v>
          </cell>
        </row>
        <row r="178">
          <cell r="B178">
            <v>177</v>
          </cell>
          <cell r="C178">
            <v>92.518287999999998</v>
          </cell>
          <cell r="E178">
            <v>152.86563100000001</v>
          </cell>
        </row>
        <row r="179">
          <cell r="B179">
            <v>178</v>
          </cell>
          <cell r="C179">
            <v>92.289092999999994</v>
          </cell>
          <cell r="E179">
            <v>148.58981299999999</v>
          </cell>
        </row>
        <row r="180">
          <cell r="B180">
            <v>179</v>
          </cell>
          <cell r="C180">
            <v>94.476364000000004</v>
          </cell>
          <cell r="E180">
            <v>149.91233800000001</v>
          </cell>
        </row>
        <row r="181">
          <cell r="B181">
            <v>180</v>
          </cell>
          <cell r="C181">
            <v>92.924355000000006</v>
          </cell>
          <cell r="E181">
            <v>151.155304</v>
          </cell>
        </row>
        <row r="182">
          <cell r="B182">
            <v>181</v>
          </cell>
          <cell r="C182">
            <v>94.705558999999994</v>
          </cell>
          <cell r="E182">
            <v>153.71086099999999</v>
          </cell>
        </row>
        <row r="183">
          <cell r="B183">
            <v>182</v>
          </cell>
          <cell r="C183">
            <v>95.851517000000001</v>
          </cell>
          <cell r="E183">
            <v>148.321335</v>
          </cell>
        </row>
        <row r="184">
          <cell r="B184">
            <v>183</v>
          </cell>
          <cell r="C184">
            <v>105.88608600000001</v>
          </cell>
          <cell r="E184">
            <v>148.53015099999999</v>
          </cell>
        </row>
        <row r="185">
          <cell r="B185">
            <v>184</v>
          </cell>
          <cell r="C185">
            <v>108.554153</v>
          </cell>
          <cell r="E185">
            <v>147.694885</v>
          </cell>
        </row>
        <row r="186">
          <cell r="B186">
            <v>185</v>
          </cell>
          <cell r="C186">
            <v>109.279099</v>
          </cell>
          <cell r="E186">
            <v>146.501633</v>
          </cell>
        </row>
        <row r="187">
          <cell r="B187">
            <v>186</v>
          </cell>
          <cell r="C187">
            <v>109.675194</v>
          </cell>
          <cell r="E187">
            <v>149.972015</v>
          </cell>
        </row>
        <row r="188">
          <cell r="B188">
            <v>187</v>
          </cell>
          <cell r="C188">
            <v>113.501678</v>
          </cell>
          <cell r="E188">
            <v>151.72210699999999</v>
          </cell>
        </row>
        <row r="189">
          <cell r="B189">
            <v>188</v>
          </cell>
          <cell r="C189">
            <v>110.92113500000001</v>
          </cell>
          <cell r="E189">
            <v>154.23788500000001</v>
          </cell>
        </row>
        <row r="190">
          <cell r="B190">
            <v>189</v>
          </cell>
          <cell r="C190">
            <v>112.533356</v>
          </cell>
          <cell r="E190">
            <v>158.53358499999999</v>
          </cell>
        </row>
        <row r="191">
          <cell r="B191">
            <v>190</v>
          </cell>
          <cell r="C191">
            <v>109.186623</v>
          </cell>
          <cell r="E191">
            <v>159.378815</v>
          </cell>
        </row>
        <row r="192">
          <cell r="B192">
            <v>191</v>
          </cell>
          <cell r="C192">
            <v>112.815369</v>
          </cell>
          <cell r="E192">
            <v>159.16999799999999</v>
          </cell>
        </row>
        <row r="193">
          <cell r="B193">
            <v>192</v>
          </cell>
          <cell r="C193">
            <v>114.81192</v>
          </cell>
          <cell r="E193">
            <v>158.979996</v>
          </cell>
        </row>
        <row r="194">
          <cell r="B194">
            <v>193</v>
          </cell>
          <cell r="C194">
            <v>114.709602</v>
          </cell>
          <cell r="E194">
            <v>160.279999</v>
          </cell>
        </row>
        <row r="195">
          <cell r="B195">
            <v>194</v>
          </cell>
          <cell r="C195">
            <v>114.41011</v>
          </cell>
          <cell r="E195">
            <v>158.759995</v>
          </cell>
        </row>
        <row r="196">
          <cell r="B196">
            <v>195</v>
          </cell>
          <cell r="C196">
            <v>115.363472</v>
          </cell>
          <cell r="E196">
            <v>157.38000500000001</v>
          </cell>
        </row>
        <row r="197">
          <cell r="B197">
            <v>196</v>
          </cell>
          <cell r="C197">
            <v>115.508217</v>
          </cell>
          <cell r="E197">
            <v>156.85000600000001</v>
          </cell>
        </row>
        <row r="198">
          <cell r="B198">
            <v>197</v>
          </cell>
          <cell r="C198">
            <v>118.071297</v>
          </cell>
          <cell r="E198">
            <v>156.16999799999999</v>
          </cell>
        </row>
        <row r="199">
          <cell r="B199">
            <v>198</v>
          </cell>
          <cell r="C199">
            <v>124.1558</v>
          </cell>
          <cell r="E199">
            <v>157.5</v>
          </cell>
        </row>
        <row r="200">
          <cell r="B200">
            <v>199</v>
          </cell>
          <cell r="C200">
            <v>125.640739</v>
          </cell>
          <cell r="E200">
            <v>159.36999499999999</v>
          </cell>
        </row>
        <row r="201">
          <cell r="B201">
            <v>200</v>
          </cell>
          <cell r="C201">
            <v>124.610016</v>
          </cell>
          <cell r="E201">
            <v>164.529999</v>
          </cell>
        </row>
        <row r="202">
          <cell r="B202">
            <v>201</v>
          </cell>
          <cell r="C202">
            <v>126.304596</v>
          </cell>
          <cell r="E202">
            <v>165.30999800000001</v>
          </cell>
        </row>
        <row r="203">
          <cell r="B203">
            <v>202</v>
          </cell>
          <cell r="C203">
            <v>124.794701</v>
          </cell>
          <cell r="E203">
            <v>165.990005</v>
          </cell>
        </row>
        <row r="204">
          <cell r="B204">
            <v>203</v>
          </cell>
          <cell r="C204">
            <v>124.592552</v>
          </cell>
          <cell r="E204">
            <v>168.38000500000001</v>
          </cell>
        </row>
        <row r="205">
          <cell r="B205">
            <v>204</v>
          </cell>
          <cell r="C205">
            <v>128.81774899999999</v>
          </cell>
          <cell r="E205">
            <v>165.550003</v>
          </cell>
        </row>
        <row r="206">
          <cell r="B206">
            <v>205</v>
          </cell>
          <cell r="C206">
            <v>133.94889800000001</v>
          </cell>
          <cell r="E206">
            <v>167.970001</v>
          </cell>
        </row>
        <row r="207">
          <cell r="B207">
            <v>206</v>
          </cell>
          <cell r="C207">
            <v>131.17369099999999</v>
          </cell>
          <cell r="E207">
            <v>172.470001</v>
          </cell>
        </row>
        <row r="208">
          <cell r="B208">
            <v>207</v>
          </cell>
          <cell r="C208">
            <v>120.671806</v>
          </cell>
          <cell r="E208">
            <v>166.300003</v>
          </cell>
        </row>
        <row r="209">
          <cell r="B209">
            <v>208</v>
          </cell>
          <cell r="C209">
            <v>120.751671</v>
          </cell>
          <cell r="E209">
            <v>166.69000199999999</v>
          </cell>
        </row>
        <row r="210">
          <cell r="B210">
            <v>209</v>
          </cell>
          <cell r="C210">
            <v>112.625694</v>
          </cell>
          <cell r="E210">
            <v>164.270004</v>
          </cell>
        </row>
        <row r="211">
          <cell r="B211">
            <v>210</v>
          </cell>
          <cell r="C211">
            <v>117.117943</v>
          </cell>
          <cell r="E211">
            <v>165.75</v>
          </cell>
        </row>
        <row r="212">
          <cell r="B212">
            <v>211</v>
          </cell>
          <cell r="C212">
            <v>113.29454</v>
          </cell>
          <cell r="E212">
            <v>164.270004</v>
          </cell>
        </row>
        <row r="213">
          <cell r="B213">
            <v>212</v>
          </cell>
          <cell r="C213">
            <v>111.807106</v>
          </cell>
          <cell r="E213">
            <v>166.449997</v>
          </cell>
        </row>
        <row r="214">
          <cell r="B214">
            <v>213</v>
          </cell>
          <cell r="C214">
            <v>115.161316</v>
          </cell>
          <cell r="E214">
            <v>168.470001</v>
          </cell>
        </row>
        <row r="215">
          <cell r="B215">
            <v>214</v>
          </cell>
          <cell r="C215">
            <v>115.34101099999999</v>
          </cell>
          <cell r="E215">
            <v>168.300003</v>
          </cell>
        </row>
        <row r="216">
          <cell r="B216">
            <v>215</v>
          </cell>
          <cell r="C216">
            <v>111.936882</v>
          </cell>
          <cell r="E216">
            <v>170</v>
          </cell>
        </row>
        <row r="217">
          <cell r="B217">
            <v>216</v>
          </cell>
          <cell r="C217">
            <v>110.149963</v>
          </cell>
          <cell r="E217">
            <v>170.33999600000001</v>
          </cell>
        </row>
        <row r="218">
          <cell r="B218">
            <v>217</v>
          </cell>
          <cell r="C218">
            <v>106.655991</v>
          </cell>
          <cell r="E218">
            <v>168.699997</v>
          </cell>
        </row>
        <row r="219">
          <cell r="B219">
            <v>218</v>
          </cell>
          <cell r="C219">
            <v>109.890411</v>
          </cell>
          <cell r="E219">
            <v>161.36999499999999</v>
          </cell>
        </row>
        <row r="220">
          <cell r="B220">
            <v>219</v>
          </cell>
          <cell r="C220">
            <v>111.61743199999999</v>
          </cell>
          <cell r="E220">
            <v>162.679993</v>
          </cell>
        </row>
        <row r="221">
          <cell r="B221">
            <v>220</v>
          </cell>
          <cell r="C221">
            <v>106.935509</v>
          </cell>
          <cell r="E221">
            <v>158.78999300000001</v>
          </cell>
        </row>
        <row r="222">
          <cell r="B222">
            <v>221</v>
          </cell>
          <cell r="C222">
            <v>108.033615</v>
          </cell>
          <cell r="E222">
            <v>158.759995</v>
          </cell>
        </row>
        <row r="223">
          <cell r="B223">
            <v>222</v>
          </cell>
          <cell r="C223">
            <v>112.086624</v>
          </cell>
          <cell r="E223">
            <v>161.490005</v>
          </cell>
        </row>
        <row r="224">
          <cell r="B224">
            <v>223</v>
          </cell>
          <cell r="C224">
            <v>114.76200900000001</v>
          </cell>
          <cell r="E224">
            <v>164.63999899999999</v>
          </cell>
        </row>
        <row r="225">
          <cell r="B225">
            <v>224</v>
          </cell>
          <cell r="C225">
            <v>113.893501</v>
          </cell>
          <cell r="E225">
            <v>164.509995</v>
          </cell>
        </row>
        <row r="226">
          <cell r="B226">
            <v>225</v>
          </cell>
          <cell r="C226">
            <v>115.610542</v>
          </cell>
          <cell r="E226">
            <v>164.61000100000001</v>
          </cell>
        </row>
        <row r="227">
          <cell r="B227">
            <v>226</v>
          </cell>
          <cell r="C227">
            <v>116.58886</v>
          </cell>
          <cell r="E227">
            <v>163.679993</v>
          </cell>
        </row>
        <row r="228">
          <cell r="B228">
            <v>227</v>
          </cell>
          <cell r="C228">
            <v>112.82534800000001</v>
          </cell>
          <cell r="E228">
            <v>165.61000100000001</v>
          </cell>
        </row>
        <row r="229">
          <cell r="B229">
            <v>228</v>
          </cell>
          <cell r="C229">
            <v>116.29935500000001</v>
          </cell>
          <cell r="E229">
            <v>168.720001</v>
          </cell>
        </row>
        <row r="230">
          <cell r="B230">
            <v>229</v>
          </cell>
          <cell r="C230">
            <v>112.96511099999999</v>
          </cell>
          <cell r="E230">
            <v>166.88999899999999</v>
          </cell>
        </row>
        <row r="231">
          <cell r="B231">
            <v>230</v>
          </cell>
          <cell r="C231">
            <v>114.881805</v>
          </cell>
          <cell r="E231">
            <v>171.550003</v>
          </cell>
        </row>
        <row r="232">
          <cell r="B232">
            <v>231</v>
          </cell>
          <cell r="C232">
            <v>114.77198799999999</v>
          </cell>
          <cell r="E232">
            <v>173.779999</v>
          </cell>
        </row>
        <row r="233">
          <cell r="B233">
            <v>232</v>
          </cell>
          <cell r="C233">
            <v>116.768547</v>
          </cell>
          <cell r="E233">
            <v>174.38000500000001</v>
          </cell>
        </row>
        <row r="234">
          <cell r="B234">
            <v>233</v>
          </cell>
          <cell r="C234">
            <v>124.18575300000001</v>
          </cell>
          <cell r="E234">
            <v>175.36000100000001</v>
          </cell>
        </row>
        <row r="235">
          <cell r="B235">
            <v>234</v>
          </cell>
          <cell r="C235">
            <v>120.891434</v>
          </cell>
          <cell r="E235">
            <v>171.550003</v>
          </cell>
        </row>
        <row r="236">
          <cell r="B236">
            <v>235</v>
          </cell>
          <cell r="C236">
            <v>120.98127700000001</v>
          </cell>
          <cell r="E236">
            <v>173.470001</v>
          </cell>
        </row>
        <row r="237">
          <cell r="B237">
            <v>236</v>
          </cell>
          <cell r="C237">
            <v>120.502106</v>
          </cell>
          <cell r="E237">
            <v>172.61000100000001</v>
          </cell>
        </row>
        <row r="238">
          <cell r="B238">
            <v>237</v>
          </cell>
          <cell r="C238">
            <v>118.81501</v>
          </cell>
          <cell r="E238">
            <v>174.86000100000001</v>
          </cell>
        </row>
        <row r="239">
          <cell r="B239">
            <v>238</v>
          </cell>
          <cell r="C239">
            <v>115.78025100000001</v>
          </cell>
          <cell r="E239">
            <v>171.58999600000001</v>
          </cell>
        </row>
        <row r="240">
          <cell r="B240">
            <v>239</v>
          </cell>
          <cell r="C240">
            <v>117.30761699999999</v>
          </cell>
          <cell r="E240">
            <v>173.259995</v>
          </cell>
        </row>
        <row r="241">
          <cell r="B241">
            <v>240</v>
          </cell>
          <cell r="C241">
            <v>116.668724</v>
          </cell>
          <cell r="E241">
            <v>172.86999499999999</v>
          </cell>
        </row>
        <row r="242">
          <cell r="B242">
            <v>241</v>
          </cell>
          <cell r="C242">
            <v>115.55064400000001</v>
          </cell>
          <cell r="E242">
            <v>176.85000600000001</v>
          </cell>
        </row>
        <row r="243">
          <cell r="B243">
            <v>242</v>
          </cell>
          <cell r="C243">
            <v>114.84187300000001</v>
          </cell>
          <cell r="E243">
            <v>175.53999300000001</v>
          </cell>
        </row>
        <row r="244">
          <cell r="B244">
            <v>243</v>
          </cell>
          <cell r="C244">
            <v>114.85185199999999</v>
          </cell>
          <cell r="E244">
            <v>170.16999799999999</v>
          </cell>
        </row>
        <row r="245">
          <cell r="B245">
            <v>244</v>
          </cell>
          <cell r="C245">
            <v>116.39917800000001</v>
          </cell>
          <cell r="E245">
            <v>166.75</v>
          </cell>
        </row>
        <row r="246">
          <cell r="B246">
            <v>245</v>
          </cell>
          <cell r="C246">
            <v>111.008476</v>
          </cell>
          <cell r="E246">
            <v>161.16000399999999</v>
          </cell>
        </row>
        <row r="247">
          <cell r="B247">
            <v>246</v>
          </cell>
          <cell r="C247">
            <v>115.12138400000001</v>
          </cell>
          <cell r="E247">
            <v>164.60000600000001</v>
          </cell>
        </row>
        <row r="248">
          <cell r="B248">
            <v>247</v>
          </cell>
          <cell r="C248">
            <v>108.672516</v>
          </cell>
          <cell r="E248">
            <v>164.949997</v>
          </cell>
        </row>
        <row r="249">
          <cell r="B249">
            <v>248</v>
          </cell>
          <cell r="C249">
            <v>108.58266399999999</v>
          </cell>
          <cell r="E249">
            <v>173.61000100000001</v>
          </cell>
        </row>
        <row r="250">
          <cell r="B250">
            <v>249</v>
          </cell>
          <cell r="C250">
            <v>110.24979399999999</v>
          </cell>
          <cell r="E250">
            <v>179.21000699999999</v>
          </cell>
        </row>
        <row r="251">
          <cell r="B251">
            <v>250</v>
          </cell>
          <cell r="C251">
            <v>114.752022</v>
          </cell>
          <cell r="E251">
            <v>178.91000399999999</v>
          </cell>
        </row>
        <row r="252">
          <cell r="B252">
            <v>251</v>
          </cell>
          <cell r="C252">
            <v>118.824997</v>
          </cell>
          <cell r="E252">
            <v>183.279999</v>
          </cell>
        </row>
        <row r="253">
          <cell r="B253">
            <v>252</v>
          </cell>
          <cell r="C253">
            <v>118.69000200000001</v>
          </cell>
          <cell r="E253">
            <v>184.270004</v>
          </cell>
        </row>
        <row r="254">
          <cell r="B254">
            <v>253</v>
          </cell>
        </row>
        <row r="255">
          <cell r="B255">
            <v>254</v>
          </cell>
        </row>
        <row r="256">
          <cell r="B256">
            <v>255</v>
          </cell>
        </row>
        <row r="257">
          <cell r="B257">
            <v>256</v>
          </cell>
        </row>
        <row r="258">
          <cell r="B258">
            <v>257</v>
          </cell>
        </row>
      </sheetData>
      <sheetData sheetId="3">
        <row r="1">
          <cell r="C1" t="str">
            <v>AAPL (Apple Inc) / $</v>
          </cell>
          <cell r="E1" t="str">
            <v>HON (Honeywell Inc)  /  $</v>
          </cell>
        </row>
        <row r="2">
          <cell r="B2">
            <v>1</v>
          </cell>
          <cell r="C2">
            <v>63.954543999999999</v>
          </cell>
          <cell r="M2">
            <v>56.043666554248418</v>
          </cell>
          <cell r="N2">
            <v>7.9108774457515807</v>
          </cell>
          <cell r="P2">
            <v>-2.3297595332253436</v>
          </cell>
          <cell r="S2">
            <v>-2.8868618330563121</v>
          </cell>
          <cell r="X2">
            <v>159.89935218441767</v>
          </cell>
          <cell r="Y2">
            <v>17.130020815582327</v>
          </cell>
          <cell r="AA2">
            <v>-3.1366192305981131</v>
          </cell>
          <cell r="AD2">
            <v>-2.8880835531543774</v>
          </cell>
        </row>
        <row r="3">
          <cell r="B3">
            <v>2</v>
          </cell>
          <cell r="C3">
            <v>64.460991000000007</v>
          </cell>
          <cell r="M3">
            <v>56.287428272164213</v>
          </cell>
          <cell r="N3">
            <v>8.1735627278357939</v>
          </cell>
          <cell r="P3">
            <v>-2.1830857079598132</v>
          </cell>
          <cell r="S3">
            <v>-2.5218739841912798</v>
          </cell>
          <cell r="X3">
            <v>159.88834788321401</v>
          </cell>
          <cell r="Y3">
            <v>16.769794116785988</v>
          </cell>
          <cell r="AA3">
            <v>-2.6627394442446448</v>
          </cell>
          <cell r="AD3">
            <v>-2.5232398240230602</v>
          </cell>
        </row>
        <row r="4">
          <cell r="B4">
            <v>3</v>
          </cell>
          <cell r="C4">
            <v>64.401978</v>
          </cell>
          <cell r="M4">
            <v>56.531189990080016</v>
          </cell>
          <cell r="N4">
            <v>7.8707880099199841</v>
          </cell>
          <cell r="P4">
            <v>-2.1260526719455015</v>
          </cell>
          <cell r="S4">
            <v>-2.3366910755775643</v>
          </cell>
          <cell r="X4">
            <v>159.87734358201035</v>
          </cell>
          <cell r="Y4">
            <v>17.933569417989645</v>
          </cell>
          <cell r="AA4">
            <v>-2.3085813429680195</v>
          </cell>
          <cell r="AD4">
            <v>-2.3381427350662385</v>
          </cell>
        </row>
        <row r="5">
          <cell r="B5">
            <v>4</v>
          </cell>
          <cell r="C5">
            <v>65.019051000000005</v>
          </cell>
          <cell r="M5">
            <v>56.774951707995811</v>
          </cell>
          <cell r="N5">
            <v>8.2440992920041936</v>
          </cell>
          <cell r="P5">
            <v>-2.089045307552523</v>
          </cell>
          <cell r="S5">
            <v>-2.208099267239914</v>
          </cell>
          <cell r="X5">
            <v>159.8663392808067</v>
          </cell>
          <cell r="Y5">
            <v>17.885979719193301</v>
          </cell>
          <cell r="AA5">
            <v>-2.2765400102398292</v>
          </cell>
          <cell r="AD5">
            <v>-2.2096165899594915</v>
          </cell>
        </row>
        <row r="6">
          <cell r="B6">
            <v>5</v>
          </cell>
          <cell r="C6">
            <v>64.569159999999997</v>
          </cell>
          <cell r="M6">
            <v>57.018713425911614</v>
          </cell>
          <cell r="N6">
            <v>7.550446574088383</v>
          </cell>
          <cell r="P6">
            <v>-2.0131743046305282</v>
          </cell>
          <cell r="S6">
            <v>-2.1081333635267803</v>
          </cell>
          <cell r="X6">
            <v>159.85533497960307</v>
          </cell>
          <cell r="Y6">
            <v>16.522473020396916</v>
          </cell>
          <cell r="AA6">
            <v>-2.2734968030371823</v>
          </cell>
          <cell r="AD6">
            <v>-2.1097056106513357</v>
          </cell>
        </row>
        <row r="7">
          <cell r="B7">
            <v>6</v>
          </cell>
          <cell r="C7">
            <v>65.336212000000003</v>
          </cell>
          <cell r="M7">
            <v>57.262475143827409</v>
          </cell>
          <cell r="N7">
            <v>8.0737368561725944</v>
          </cell>
          <cell r="P7">
            <v>-1.8498316085639144</v>
          </cell>
          <cell r="S7">
            <v>-2.0256412963396588</v>
          </cell>
          <cell r="X7">
            <v>159.84433067839942</v>
          </cell>
          <cell r="Y7">
            <v>18.595229321600584</v>
          </cell>
          <cell r="AA7">
            <v>-2.0650954561360328</v>
          </cell>
          <cell r="AD7">
            <v>-2.0272616731233706</v>
          </cell>
        </row>
        <row r="8">
          <cell r="B8">
            <v>7</v>
          </cell>
          <cell r="C8">
            <v>65.665633999999997</v>
          </cell>
          <cell r="M8">
            <v>57.506236861743211</v>
          </cell>
          <cell r="N8">
            <v>8.1593971382567858</v>
          </cell>
          <cell r="P8">
            <v>-1.8437819583712145</v>
          </cell>
          <cell r="S8">
            <v>-1.9549950240885074</v>
          </cell>
          <cell r="X8">
            <v>159.83332637719576</v>
          </cell>
          <cell r="Y8">
            <v>16.691743622804239</v>
          </cell>
          <cell r="AA8">
            <v>-1.8790920592766369</v>
          </cell>
          <cell r="AD8">
            <v>-1.956658799639355</v>
          </cell>
        </row>
        <row r="9">
          <cell r="B9">
            <v>8</v>
          </cell>
          <cell r="C9">
            <v>65.466507000000007</v>
          </cell>
          <cell r="M9">
            <v>57.749998579659014</v>
          </cell>
          <cell r="N9">
            <v>7.7165084203409933</v>
          </cell>
          <cell r="P9">
            <v>-1.7910244299030078</v>
          </cell>
          <cell r="S9">
            <v>-1.8929406788672947</v>
          </cell>
          <cell r="X9">
            <v>159.8223220759921</v>
          </cell>
          <cell r="Y9">
            <v>17.01692692400789</v>
          </cell>
          <cell r="AA9">
            <v>-1.8355928624019719</v>
          </cell>
          <cell r="AD9">
            <v>-1.8946443508215312</v>
          </cell>
        </row>
        <row r="10">
          <cell r="B10">
            <v>9</v>
          </cell>
          <cell r="C10">
            <v>64.704375999999996</v>
          </cell>
          <cell r="M10">
            <v>57.993760297574809</v>
          </cell>
          <cell r="N10">
            <v>6.7106157024251871</v>
          </cell>
          <cell r="P10">
            <v>-1.7693079270140026</v>
          </cell>
          <cell r="S10">
            <v>-1.8374203838470633</v>
          </cell>
          <cell r="X10">
            <v>159.81131777478845</v>
          </cell>
          <cell r="Y10">
            <v>14.180763225211564</v>
          </cell>
          <cell r="AA10">
            <v>-1.811986855624792</v>
          </cell>
          <cell r="AD10">
            <v>-1.8391612461479128</v>
          </cell>
        </row>
        <row r="11">
          <cell r="B11">
            <v>10</v>
          </cell>
          <cell r="C11">
            <v>64.414268000000007</v>
          </cell>
          <cell r="M11">
            <v>58.237522015490612</v>
          </cell>
          <cell r="N11">
            <v>6.1767459845093953</v>
          </cell>
          <cell r="P11">
            <v>-1.7593567054385935</v>
          </cell>
          <cell r="S11">
            <v>-1.7870465756496254</v>
          </cell>
          <cell r="X11">
            <v>159.80031347358479</v>
          </cell>
          <cell r="Y11">
            <v>13.514322526415214</v>
          </cell>
          <cell r="AA11">
            <v>-1.7889749398683052</v>
          </cell>
          <cell r="AD11">
            <v>-1.7888224707574953</v>
          </cell>
        </row>
        <row r="12">
          <cell r="B12">
            <v>11</v>
          </cell>
          <cell r="C12">
            <v>64.357726999999997</v>
          </cell>
          <cell r="M12">
            <v>58.481283733406407</v>
          </cell>
          <cell r="N12">
            <v>5.87644326659359</v>
          </cell>
          <cell r="P12">
            <v>-1.7293392231774987</v>
          </cell>
          <cell r="S12">
            <v>-1.7408375250838715</v>
          </cell>
          <cell r="X12">
            <v>159.78930917238114</v>
          </cell>
          <cell r="Y12">
            <v>13.780591827618849</v>
          </cell>
          <cell r="AA12">
            <v>-1.7190590548437283</v>
          </cell>
          <cell r="AD12">
            <v>-1.7426466909789793</v>
          </cell>
        </row>
        <row r="13">
          <cell r="B13">
            <v>12</v>
          </cell>
          <cell r="C13">
            <v>65.486168000000006</v>
          </cell>
          <cell r="M13">
            <v>58.72504545132221</v>
          </cell>
          <cell r="N13">
            <v>6.7611225486777968</v>
          </cell>
          <cell r="P13">
            <v>-1.7244795358940681</v>
          </cell>
          <cell r="S13">
            <v>-1.6980720533929912</v>
          </cell>
          <cell r="X13">
            <v>159.77830487117748</v>
          </cell>
          <cell r="Y13">
            <v>13.51669312882251</v>
          </cell>
          <cell r="AA13">
            <v>-1.7127023111369322</v>
          </cell>
          <cell r="AD13">
            <v>-1.6999130236280025</v>
          </cell>
        </row>
        <row r="14">
          <cell r="B14">
            <v>13</v>
          </cell>
          <cell r="C14">
            <v>64.974815000000007</v>
          </cell>
          <cell r="M14">
            <v>58.968807169238005</v>
          </cell>
          <cell r="N14">
            <v>6.0060078307620017</v>
          </cell>
          <cell r="P14">
            <v>-1.7235421716505703</v>
          </cell>
          <cell r="S14">
            <v>-1.6582041640969811</v>
          </cell>
          <cell r="X14">
            <v>159.76730056997383</v>
          </cell>
          <cell r="Y14">
            <v>15.501086430026163</v>
          </cell>
          <cell r="AA14">
            <v>-1.6288663318459127</v>
          </cell>
          <cell r="AD14">
            <v>-1.6600756995420163</v>
          </cell>
        </row>
        <row r="15">
          <cell r="B15">
            <v>14</v>
          </cell>
          <cell r="C15">
            <v>65.847565000000003</v>
          </cell>
          <cell r="M15">
            <v>59.212568887153807</v>
          </cell>
          <cell r="N15">
            <v>6.6349961128461956</v>
          </cell>
          <cell r="P15">
            <v>-1.6972328462157089</v>
          </cell>
          <cell r="S15">
            <v>-1.6208101278939697</v>
          </cell>
          <cell r="X15">
            <v>159.7562962687702</v>
          </cell>
          <cell r="Y15">
            <v>16.395696731229805</v>
          </cell>
          <cell r="AA15">
            <v>-1.6046584711846654</v>
          </cell>
          <cell r="AD15">
            <v>-1.622711168421441</v>
          </cell>
        </row>
        <row r="16">
          <cell r="B16">
            <v>15</v>
          </cell>
          <cell r="C16">
            <v>65.702515000000005</v>
          </cell>
          <cell r="M16">
            <v>59.45633060506961</v>
          </cell>
          <cell r="N16">
            <v>6.2461843949303955</v>
          </cell>
          <cell r="P16">
            <v>-1.691559898298745</v>
          </cell>
          <cell r="S16">
            <v>-1.585554225481004</v>
          </cell>
          <cell r="X16">
            <v>159.74529196756654</v>
          </cell>
          <cell r="Y16">
            <v>15.552560032433462</v>
          </cell>
          <cell r="AA16">
            <v>-1.6018946712929489</v>
          </cell>
          <cell r="AD16">
            <v>-1.5874838547362746</v>
          </cell>
        </row>
        <row r="17">
          <cell r="B17">
            <v>16</v>
          </cell>
          <cell r="C17">
            <v>64.942841000000001</v>
          </cell>
          <cell r="M17">
            <v>59.700092322985405</v>
          </cell>
          <cell r="N17">
            <v>5.2427486770145961</v>
          </cell>
          <cell r="P17">
            <v>-1.6236163449188201</v>
          </cell>
          <cell r="S17">
            <v>-1.5521657535429034</v>
          </cell>
          <cell r="X17">
            <v>159.73428766636289</v>
          </cell>
          <cell r="Y17">
            <v>11.410625333637114</v>
          </cell>
          <cell r="AA17">
            <v>-1.5789814023723614</v>
          </cell>
          <cell r="AD17">
            <v>-1.5541231726088882</v>
          </cell>
        </row>
        <row r="18">
          <cell r="B18">
            <v>17</v>
          </cell>
          <cell r="C18">
            <v>63.784916000000003</v>
          </cell>
          <cell r="M18">
            <v>59.943854040901208</v>
          </cell>
          <cell r="N18">
            <v>3.8410619590987949</v>
          </cell>
          <cell r="P18">
            <v>-1.6063442930020928</v>
          </cell>
          <cell r="S18">
            <v>-1.5204231125445944</v>
          </cell>
          <cell r="X18">
            <v>159.72328336515923</v>
          </cell>
          <cell r="Y18">
            <v>9.6838516348407779</v>
          </cell>
          <cell r="AA18">
            <v>-1.5626950395528922</v>
          </cell>
          <cell r="AD18">
            <v>-1.5224076198327583</v>
          </cell>
        </row>
        <row r="19">
          <cell r="B19">
            <v>18</v>
          </cell>
          <cell r="C19">
            <v>64.347892999999999</v>
          </cell>
          <cell r="M19">
            <v>60.187615758817003</v>
          </cell>
          <cell r="N19">
            <v>4.160277241182996</v>
          </cell>
          <cell r="P19">
            <v>-1.5917638480956302</v>
          </cell>
          <cell r="S19">
            <v>-1.4901425037298881</v>
          </cell>
          <cell r="X19">
            <v>159.71227906395558</v>
          </cell>
          <cell r="Y19">
            <v>10.342835936044423</v>
          </cell>
          <cell r="AA19">
            <v>-1.5418449230082534</v>
          </cell>
          <cell r="AD19">
            <v>-1.4921534793419859</v>
          </cell>
        </row>
        <row r="20">
          <cell r="B20">
            <v>19</v>
          </cell>
          <cell r="C20">
            <v>65.291945999999996</v>
          </cell>
          <cell r="M20">
            <v>60.431377476732806</v>
          </cell>
          <cell r="N20">
            <v>4.8605685232671902</v>
          </cell>
          <cell r="P20">
            <v>-1.5830206374470734</v>
          </cell>
          <cell r="S20">
            <v>-1.4611697164034938</v>
          </cell>
          <cell r="X20">
            <v>159.70127476275192</v>
          </cell>
          <cell r="Y20">
            <v>11.139255237248079</v>
          </cell>
          <cell r="AA20">
            <v>-1.5282498754453853</v>
          </cell>
          <cell r="AD20">
            <v>-1.4632066097746736</v>
          </cell>
        </row>
        <row r="21">
          <cell r="B21">
            <v>20</v>
          </cell>
          <cell r="C21">
            <v>66.553130999999993</v>
          </cell>
          <cell r="M21">
            <v>60.675139194648608</v>
          </cell>
          <cell r="N21">
            <v>5.8779918053513853</v>
          </cell>
          <cell r="P21">
            <v>-1.5597191166054483</v>
          </cell>
          <cell r="S21">
            <v>-1.4333740412575702</v>
          </cell>
          <cell r="X21">
            <v>159.69027046154827</v>
          </cell>
          <cell r="Y21">
            <v>12.573874538451747</v>
          </cell>
          <cell r="AA21">
            <v>-1.5218038819777764</v>
          </cell>
          <cell r="AD21">
            <v>-1.4354363612545484</v>
          </cell>
        </row>
        <row r="22">
          <cell r="B22">
            <v>21</v>
          </cell>
          <cell r="C22">
            <v>65.621384000000006</v>
          </cell>
          <cell r="M22">
            <v>60.918900912564403</v>
          </cell>
          <cell r="N22">
            <v>4.7024830874356027</v>
          </cell>
          <cell r="P22">
            <v>-1.5591326395618561</v>
          </cell>
          <cell r="S22">
            <v>-1.4066436798489586</v>
          </cell>
          <cell r="X22">
            <v>159.67926616034461</v>
          </cell>
          <cell r="Y22">
            <v>11.6325318396554</v>
          </cell>
          <cell r="AA22">
            <v>-1.5160562817745238</v>
          </cell>
          <cell r="AD22">
            <v>-1.4087309867364533</v>
          </cell>
        </row>
        <row r="23">
          <cell r="B23">
            <v>22</v>
          </cell>
          <cell r="C23">
            <v>66.004897999999997</v>
          </cell>
          <cell r="M23">
            <v>61.162662630480206</v>
          </cell>
          <cell r="N23">
            <v>4.8422353695197913</v>
          </cell>
          <cell r="P23">
            <v>-1.5547967680169725</v>
          </cell>
          <cell r="S23">
            <v>-1.380882228250236</v>
          </cell>
          <cell r="X23">
            <v>159.66826185914096</v>
          </cell>
          <cell r="Y23">
            <v>11.201718140859043</v>
          </cell>
          <cell r="AA23">
            <v>-1.5151322675426613</v>
          </cell>
          <cell r="AD23">
            <v>-1.3829941271006392</v>
          </cell>
        </row>
        <row r="24">
          <cell r="B24">
            <v>23</v>
          </cell>
          <cell r="C24">
            <v>66.567886000000001</v>
          </cell>
          <cell r="M24">
            <v>61.406424348396001</v>
          </cell>
          <cell r="N24">
            <v>5.1614616516040002</v>
          </cell>
          <cell r="P24">
            <v>-1.5511649681781663</v>
          </cell>
          <cell r="S24">
            <v>-1.3560059457994387</v>
          </cell>
          <cell r="X24">
            <v>159.65725755793733</v>
          </cell>
          <cell r="Y24">
            <v>13.146834442062669</v>
          </cell>
          <cell r="AA24">
            <v>-1.4892495000405219</v>
          </cell>
          <cell r="AD24">
            <v>-1.3581420810326108</v>
          </cell>
        </row>
        <row r="25">
          <cell r="B25">
            <v>24</v>
          </cell>
          <cell r="C25">
            <v>66.737517999999994</v>
          </cell>
          <cell r="M25">
            <v>61.650186066311804</v>
          </cell>
          <cell r="N25">
            <v>5.0873319336881906</v>
          </cell>
          <cell r="P25">
            <v>-1.5175156860782673</v>
          </cell>
          <cell r="S25">
            <v>-1.3319416069271142</v>
          </cell>
          <cell r="X25">
            <v>159.64625325673367</v>
          </cell>
          <cell r="Y25">
            <v>14.512727743266339</v>
          </cell>
          <cell r="AA25">
            <v>-1.4752678411543092</v>
          </cell>
          <cell r="AD25">
            <v>-1.3341016577458518</v>
          </cell>
        </row>
        <row r="26">
          <cell r="B26">
            <v>25</v>
          </cell>
          <cell r="C26">
            <v>67.644706999999997</v>
          </cell>
          <cell r="M26">
            <v>61.893947784227606</v>
          </cell>
          <cell r="N26">
            <v>5.7507592157723906</v>
          </cell>
          <cell r="P26">
            <v>-1.4844957673925765</v>
          </cell>
          <cell r="S26">
            <v>-1.3086247923228653</v>
          </cell>
          <cell r="X26">
            <v>159.63524895553002</v>
          </cell>
          <cell r="Y26">
            <v>14.121190044469984</v>
          </cell>
          <cell r="AA26">
            <v>-1.4451966626719395</v>
          </cell>
          <cell r="AD26">
            <v>-1.3108084688661394</v>
          </cell>
        </row>
        <row r="27">
          <cell r="B27">
            <v>26</v>
          </cell>
          <cell r="C27">
            <v>68.802634999999995</v>
          </cell>
          <cell r="M27">
            <v>62.137709502143402</v>
          </cell>
          <cell r="N27">
            <v>6.6649254978565935</v>
          </cell>
          <cell r="P27">
            <v>-1.4528061738541553</v>
          </cell>
          <cell r="S27">
            <v>-1.2859985155013034</v>
          </cell>
          <cell r="X27">
            <v>159.62424465432636</v>
          </cell>
          <cell r="Y27">
            <v>13.562751345673632</v>
          </cell>
          <cell r="AA27">
            <v>-1.4389954684094159</v>
          </cell>
          <cell r="AD27">
            <v>-1.2882055555784389</v>
          </cell>
        </row>
        <row r="28">
          <cell r="B28">
            <v>27</v>
          </cell>
          <cell r="C28">
            <v>68.937850999999995</v>
          </cell>
          <cell r="M28">
            <v>62.381471220059204</v>
          </cell>
          <cell r="N28">
            <v>6.5563797799407908</v>
          </cell>
          <cell r="P28">
            <v>-1.4520988672296606</v>
          </cell>
          <cell r="S28">
            <v>-1.2640121084912439</v>
          </cell>
          <cell r="X28">
            <v>159.61324035312271</v>
          </cell>
          <cell r="Y28">
            <v>13.868296646877297</v>
          </cell>
          <cell r="AA28">
            <v>-1.4305772970341903</v>
          </cell>
          <cell r="AD28">
            <v>-1.2662422747906648</v>
          </cell>
        </row>
        <row r="29">
          <cell r="B29">
            <v>28</v>
          </cell>
          <cell r="C29">
            <v>68.773132000000004</v>
          </cell>
          <cell r="M29">
            <v>62.625232937974999</v>
          </cell>
          <cell r="N29">
            <v>6.1478990620250045</v>
          </cell>
          <cell r="P29">
            <v>-1.4323433734856073</v>
          </cell>
          <cell r="S29">
            <v>-1.2426203099162596</v>
          </cell>
          <cell r="X29">
            <v>159.60223605191905</v>
          </cell>
          <cell r="Y29">
            <v>11.856824948080941</v>
          </cell>
          <cell r="AA29">
            <v>-1.4254633616107761</v>
          </cell>
          <cell r="AD29">
            <v>-1.2448733876051279</v>
          </cell>
        </row>
        <row r="30">
          <cell r="B30">
            <v>29</v>
          </cell>
          <cell r="C30">
            <v>68.841965000000002</v>
          </cell>
          <cell r="M30">
            <v>62.868994655890802</v>
          </cell>
          <cell r="N30">
            <v>5.9729703441091999</v>
          </cell>
          <cell r="P30">
            <v>-1.4034520129392554</v>
          </cell>
          <cell r="S30">
            <v>-1.2217825127484547</v>
          </cell>
          <cell r="X30">
            <v>159.59123175071539</v>
          </cell>
          <cell r="Y30">
            <v>13.693955249284613</v>
          </cell>
          <cell r="AA30">
            <v>-1.4152443462304742</v>
          </cell>
          <cell r="AD30">
            <v>-1.2240583073968103</v>
          </cell>
        </row>
        <row r="31">
          <cell r="B31">
            <v>30</v>
          </cell>
          <cell r="C31">
            <v>68.699387000000002</v>
          </cell>
          <cell r="M31">
            <v>63.112756373806597</v>
          </cell>
          <cell r="N31">
            <v>5.5866306261934042</v>
          </cell>
          <cell r="P31">
            <v>-1.3874713849116473</v>
          </cell>
          <cell r="S31">
            <v>-1.2014621392033986</v>
          </cell>
          <cell r="X31">
            <v>159.58022744951174</v>
          </cell>
          <cell r="Y31">
            <v>13.616595550488256</v>
          </cell>
          <cell r="AA31">
            <v>-1.4147054331106368</v>
          </cell>
          <cell r="AD31">
            <v>-1.2037604749796023</v>
          </cell>
        </row>
        <row r="32">
          <cell r="B32">
            <v>31</v>
          </cell>
          <cell r="C32">
            <v>69.820442</v>
          </cell>
          <cell r="M32">
            <v>63.3565180917224</v>
          </cell>
          <cell r="N32">
            <v>6.4639239082776001</v>
          </cell>
          <cell r="P32">
            <v>-1.3258278846672737</v>
          </cell>
          <cell r="S32">
            <v>-1.1816261177411749</v>
          </cell>
          <cell r="X32">
            <v>159.56922314830808</v>
          </cell>
          <cell r="Y32">
            <v>13.647237851691926</v>
          </cell>
          <cell r="AA32">
            <v>-1.4065575354011848</v>
          </cell>
          <cell r="AD32">
            <v>-1.1839468358356959</v>
          </cell>
        </row>
        <row r="33">
          <cell r="B33">
            <v>32</v>
          </cell>
          <cell r="C33">
            <v>69.886818000000005</v>
          </cell>
          <cell r="M33">
            <v>63.600279809638195</v>
          </cell>
          <cell r="N33">
            <v>6.2865381903618101</v>
          </cell>
          <cell r="P33">
            <v>-1.3127891650094403</v>
          </cell>
          <cell r="S33">
            <v>-1.162244442720616</v>
          </cell>
          <cell r="X33">
            <v>159.55821884710446</v>
          </cell>
          <cell r="Y33">
            <v>13.540429152895541</v>
          </cell>
          <cell r="AA33">
            <v>-1.3977335188293074</v>
          </cell>
          <cell r="AD33">
            <v>-1.164587399963197</v>
          </cell>
        </row>
        <row r="34">
          <cell r="B34">
            <v>33</v>
          </cell>
          <cell r="C34">
            <v>71.273392000000001</v>
          </cell>
          <cell r="M34">
            <v>63.844041527553998</v>
          </cell>
          <cell r="N34">
            <v>7.4293504724460036</v>
          </cell>
          <cell r="P34">
            <v>-1.2602831177902225</v>
          </cell>
          <cell r="S34">
            <v>-1.1432898014549744</v>
          </cell>
          <cell r="X34">
            <v>159.5472145459008</v>
          </cell>
          <cell r="Y34">
            <v>14.111049454099202</v>
          </cell>
          <cell r="AA34">
            <v>-1.3838331444090066</v>
          </cell>
          <cell r="AD34">
            <v>-1.1456548690965023</v>
          </cell>
        </row>
        <row r="35">
          <cell r="B35">
            <v>34</v>
          </cell>
          <cell r="C35">
            <v>71.246352999999999</v>
          </cell>
          <cell r="M35">
            <v>64.0878032454698</v>
          </cell>
          <cell r="N35">
            <v>7.158549754530199</v>
          </cell>
          <cell r="P35">
            <v>-1.2404442110838991</v>
          </cell>
          <cell r="S35">
            <v>-1.1247372566106977</v>
          </cell>
          <cell r="X35">
            <v>159.53621024469714</v>
          </cell>
          <cell r="Y35">
            <v>13.729353755302867</v>
          </cell>
          <cell r="AA35">
            <v>-1.3763971071580001</v>
          </cell>
          <cell r="AD35">
            <v>-1.1271243192461244</v>
          </cell>
        </row>
        <row r="36">
          <cell r="B36">
            <v>35</v>
          </cell>
          <cell r="C36">
            <v>71.669212000000002</v>
          </cell>
          <cell r="M36">
            <v>64.331564963385603</v>
          </cell>
          <cell r="N36">
            <v>7.3376470366143991</v>
          </cell>
          <cell r="P36">
            <v>-1.2224600938740997</v>
          </cell>
          <cell r="S36">
            <v>-1.1065639743411684</v>
          </cell>
          <cell r="X36">
            <v>159.52520594349349</v>
          </cell>
          <cell r="Y36">
            <v>13.6814130565065</v>
          </cell>
          <cell r="AA36">
            <v>-1.301374710396348</v>
          </cell>
          <cell r="AD36">
            <v>-1.1089729289538277</v>
          </cell>
        </row>
        <row r="37">
          <cell r="B37">
            <v>36</v>
          </cell>
          <cell r="C37">
            <v>72.192863000000003</v>
          </cell>
          <cell r="M37">
            <v>64.575326681301391</v>
          </cell>
          <cell r="N37">
            <v>7.6175363186986118</v>
          </cell>
          <cell r="P37">
            <v>-1.1906474125591548</v>
          </cell>
          <cell r="S37">
            <v>-1.0887489904434446</v>
          </cell>
          <cell r="X37">
            <v>159.51420164228983</v>
          </cell>
          <cell r="Y37">
            <v>14.261860357710162</v>
          </cell>
          <cell r="AA37">
            <v>-1.2928330149688221</v>
          </cell>
          <cell r="AD37">
            <v>-1.0911797455543641</v>
          </cell>
        </row>
        <row r="38">
          <cell r="B38">
            <v>37</v>
          </cell>
          <cell r="C38">
            <v>73.840041999999997</v>
          </cell>
          <cell r="M38">
            <v>64.819088399217193</v>
          </cell>
          <cell r="N38">
            <v>9.0209536007828035</v>
          </cell>
          <cell r="P38">
            <v>-1.1883538689819118</v>
          </cell>
          <cell r="S38">
            <v>-1.0712730083055431</v>
          </cell>
          <cell r="X38">
            <v>159.50319734108618</v>
          </cell>
          <cell r="Y38">
            <v>17.99384265891382</v>
          </cell>
          <cell r="AA38">
            <v>-1.2903979035769444</v>
          </cell>
          <cell r="AD38">
            <v>-1.073725483213956</v>
          </cell>
        </row>
        <row r="39">
          <cell r="B39">
            <v>38</v>
          </cell>
          <cell r="C39">
            <v>73.122153999999995</v>
          </cell>
          <cell r="M39">
            <v>65.062850117132996</v>
          </cell>
          <cell r="N39">
            <v>8.0593038828669989</v>
          </cell>
          <cell r="P39">
            <v>-1.1352637436087138</v>
          </cell>
          <cell r="S39">
            <v>-1.0541182235749815</v>
          </cell>
          <cell r="X39">
            <v>159.49219303988252</v>
          </cell>
          <cell r="Y39">
            <v>16.11000996011748</v>
          </cell>
          <cell r="AA39">
            <v>-1.2897261243011773</v>
          </cell>
          <cell r="AD39">
            <v>-1.0565923476784058</v>
          </cell>
        </row>
        <row r="40">
          <cell r="B40">
            <v>39</v>
          </cell>
          <cell r="C40">
            <v>73.704819000000001</v>
          </cell>
          <cell r="M40">
            <v>65.306611835048798</v>
          </cell>
          <cell r="N40">
            <v>8.3982071649512022</v>
          </cell>
          <cell r="P40">
            <v>-1.1321111853316319</v>
          </cell>
          <cell r="S40">
            <v>-1.0372681714003609</v>
          </cell>
          <cell r="X40">
            <v>159.48118873867887</v>
          </cell>
          <cell r="Y40">
            <v>14.795605261321128</v>
          </cell>
          <cell r="AA40">
            <v>-1.2857644108035782</v>
          </cell>
          <cell r="AD40">
            <v>-1.0397638835843737</v>
          </cell>
        </row>
        <row r="41">
          <cell r="B41">
            <v>40</v>
          </cell>
          <cell r="C41">
            <v>73.358185000000006</v>
          </cell>
          <cell r="M41">
            <v>65.550373552964601</v>
          </cell>
          <cell r="N41">
            <v>7.8078114470354052</v>
          </cell>
          <cell r="P41">
            <v>-1.1003646138624261</v>
          </cell>
          <cell r="S41">
            <v>-1.0207075928320355</v>
          </cell>
          <cell r="X41">
            <v>159.47018443747521</v>
          </cell>
          <cell r="Y41">
            <v>14.904784562524782</v>
          </cell>
          <cell r="AA41">
            <v>-1.2564417801830245</v>
          </cell>
          <cell r="AD41">
            <v>-1.0232248409213314</v>
          </cell>
        </row>
        <row r="42">
          <cell r="B42">
            <v>41</v>
          </cell>
          <cell r="C42">
            <v>74.538239000000004</v>
          </cell>
          <cell r="M42">
            <v>65.794135270880389</v>
          </cell>
          <cell r="N42">
            <v>8.7441037291196153</v>
          </cell>
          <cell r="P42">
            <v>-1.0643379246164084</v>
          </cell>
          <cell r="S42">
            <v>-1.0044223175571301</v>
          </cell>
          <cell r="X42">
            <v>159.45918013627158</v>
          </cell>
          <cell r="Y42">
            <v>15.063051863728418</v>
          </cell>
          <cell r="AA42">
            <v>-1.2331235006016823</v>
          </cell>
          <cell r="AD42">
            <v>-1.0069610578206516</v>
          </cell>
        </row>
        <row r="43">
          <cell r="B43">
            <v>42</v>
          </cell>
          <cell r="C43">
            <v>76.121498000000003</v>
          </cell>
          <cell r="M43">
            <v>66.037896988796192</v>
          </cell>
          <cell r="N43">
            <v>10.083601011203811</v>
          </cell>
          <cell r="P43">
            <v>-1.0525438821795927</v>
          </cell>
          <cell r="S43">
            <v>-0.98839916061950917</v>
          </cell>
          <cell r="X43">
            <v>159.44817583506793</v>
          </cell>
          <cell r="Y43">
            <v>16.360204164932071</v>
          </cell>
          <cell r="AA43">
            <v>-1.1972778900775789</v>
          </cell>
          <cell r="AD43">
            <v>-0.99095935732349338</v>
          </cell>
        </row>
        <row r="44">
          <cell r="B44">
            <v>43</v>
          </cell>
          <cell r="C44">
            <v>76.293578999999994</v>
          </cell>
          <cell r="M44">
            <v>66.281658706711994</v>
          </cell>
          <cell r="N44">
            <v>10.011920293288</v>
          </cell>
          <cell r="P44">
            <v>-1.0523579065692794</v>
          </cell>
          <cell r="S44">
            <v>-0.97262583116154888</v>
          </cell>
          <cell r="X44">
            <v>159.43717153386427</v>
          </cell>
          <cell r="Y44">
            <v>15.98828946613574</v>
          </cell>
          <cell r="AA44">
            <v>-1.1857233531590032</v>
          </cell>
          <cell r="AD44">
            <v>-0.97520745616509874</v>
          </cell>
        </row>
        <row r="45">
          <cell r="B45">
            <v>44</v>
          </cell>
          <cell r="C45">
            <v>77.923537999999994</v>
          </cell>
          <cell r="M45">
            <v>66.525420424627796</v>
          </cell>
          <cell r="N45">
            <v>11.398117575372197</v>
          </cell>
          <cell r="P45">
            <v>-1.0357496368817229</v>
          </cell>
          <cell r="S45">
            <v>-0.95709085153938211</v>
          </cell>
          <cell r="X45">
            <v>159.42616723266062</v>
          </cell>
          <cell r="Y45">
            <v>18.542124767339374</v>
          </cell>
          <cell r="AA45">
            <v>-1.1532042952203798</v>
          </cell>
          <cell r="AD45">
            <v>-0.95969388392799193</v>
          </cell>
        </row>
        <row r="46">
          <cell r="B46">
            <v>45</v>
          </cell>
          <cell r="C46">
            <v>76.871323000000004</v>
          </cell>
          <cell r="M46">
            <v>66.769182142543599</v>
          </cell>
          <cell r="N46">
            <v>10.102140857456405</v>
          </cell>
          <cell r="P46">
            <v>-1.0317310204451866</v>
          </cell>
          <cell r="S46">
            <v>-0.9417834854218996</v>
          </cell>
          <cell r="X46">
            <v>159.41516293145696</v>
          </cell>
          <cell r="Y46">
            <v>17.748060068543026</v>
          </cell>
          <cell r="AA46">
            <v>-1.1466830983387191</v>
          </cell>
          <cell r="AD46">
            <v>-0.94440791117489498</v>
          </cell>
        </row>
        <row r="47">
          <cell r="B47">
            <v>46</v>
          </cell>
          <cell r="C47">
            <v>76.541884999999994</v>
          </cell>
          <cell r="M47">
            <v>67.012943860459387</v>
          </cell>
          <cell r="N47">
            <v>9.5289411395406063</v>
          </cell>
          <cell r="P47">
            <v>-1.0292912464188801</v>
          </cell>
          <cell r="S47">
            <v>-0.92669367369673328</v>
          </cell>
          <cell r="X47">
            <v>159.40415863025331</v>
          </cell>
          <cell r="Y47">
            <v>18.033967369746705</v>
          </cell>
          <cell r="AA47">
            <v>-1.1437782652289139</v>
          </cell>
          <cell r="AD47">
            <v>-0.92933948538514355</v>
          </cell>
        </row>
        <row r="48">
          <cell r="B48">
            <v>47</v>
          </cell>
          <cell r="C48">
            <v>77.500693999999996</v>
          </cell>
          <cell r="M48">
            <v>67.25670557837519</v>
          </cell>
          <cell r="N48">
            <v>10.243988421624806</v>
          </cell>
          <cell r="P48">
            <v>-1.0206725117656041</v>
          </cell>
          <cell r="S48">
            <v>-0.91181197718303419</v>
          </cell>
          <cell r="X48">
            <v>159.39315432904965</v>
          </cell>
          <cell r="Y48">
            <v>19.547107670950339</v>
          </cell>
          <cell r="AA48">
            <v>-1.1142350423069252</v>
          </cell>
          <cell r="AD48">
            <v>-0.91447917369480392</v>
          </cell>
        </row>
        <row r="49">
          <cell r="B49">
            <v>48</v>
          </cell>
          <cell r="C49">
            <v>78.358695999999995</v>
          </cell>
          <cell r="M49">
            <v>67.500467296290992</v>
          </cell>
          <cell r="N49">
            <v>10.858228703709003</v>
          </cell>
          <cell r="P49">
            <v>-1.0124741394452028</v>
          </cell>
          <cell r="S49">
            <v>-0.89712952529750012</v>
          </cell>
          <cell r="X49">
            <v>159.382150027846</v>
          </cell>
          <cell r="Y49">
            <v>20.51044297215401</v>
          </cell>
          <cell r="AA49">
            <v>-1.110297670444113</v>
          </cell>
          <cell r="AD49">
            <v>-0.89981811158739156</v>
          </cell>
        </row>
        <row r="50">
          <cell r="B50">
            <v>49</v>
          </cell>
          <cell r="C50">
            <v>77.827667000000005</v>
          </cell>
          <cell r="M50">
            <v>67.744229014206795</v>
          </cell>
          <cell r="N50">
            <v>10.083437985793211</v>
          </cell>
          <cell r="P50">
            <v>-1.0105122186314515</v>
          </cell>
          <cell r="S50">
            <v>-0.8826379699428335</v>
          </cell>
          <cell r="X50">
            <v>159.37114572664234</v>
          </cell>
          <cell r="Y50">
            <v>18.263345273357658</v>
          </cell>
          <cell r="AA50">
            <v>-1.0310079913481993</v>
          </cell>
          <cell r="AD50">
            <v>-0.88534795680464295</v>
          </cell>
        </row>
        <row r="51">
          <cell r="B51">
            <v>50</v>
          </cell>
          <cell r="C51">
            <v>78.105475999999996</v>
          </cell>
          <cell r="M51">
            <v>67.987990732122597</v>
          </cell>
          <cell r="N51">
            <v>10.117485267877399</v>
          </cell>
          <cell r="P51">
            <v>-0.99015178303725893</v>
          </cell>
          <cell r="S51">
            <v>-0.86832944399065048</v>
          </cell>
          <cell r="X51">
            <v>159.36014142543871</v>
          </cell>
          <cell r="Y51">
            <v>17.410381574561285</v>
          </cell>
          <cell r="AA51">
            <v>-0.98500289834967114</v>
          </cell>
          <cell r="AD51">
            <v>-0.87106084784967253</v>
          </cell>
        </row>
        <row r="52">
          <cell r="B52">
            <v>51</v>
          </cell>
          <cell r="C52">
            <v>78.481621000000004</v>
          </cell>
          <cell r="M52">
            <v>68.231752450038385</v>
          </cell>
          <cell r="N52">
            <v>10.249868549961619</v>
          </cell>
          <cell r="P52">
            <v>-0.97720759836200577</v>
          </cell>
          <cell r="S52">
            <v>-0.85419652381744504</v>
          </cell>
          <cell r="X52">
            <v>159.34913712423506</v>
          </cell>
          <cell r="Y52">
            <v>16.959959875764952</v>
          </cell>
          <cell r="AA52">
            <v>-0.97348635527493277</v>
          </cell>
          <cell r="AD52">
            <v>-0.85694936654132126</v>
          </cell>
        </row>
        <row r="53">
          <cell r="B53">
            <v>52</v>
          </cell>
          <cell r="C53">
            <v>78.255439999999993</v>
          </cell>
          <cell r="M53">
            <v>68.475514167954188</v>
          </cell>
          <cell r="N53">
            <v>9.7799258320458051</v>
          </cell>
          <cell r="P53">
            <v>-0.96811172157958347</v>
          </cell>
          <cell r="S53">
            <v>-0.84023219542538519</v>
          </cell>
          <cell r="X53">
            <v>159.3381328230314</v>
          </cell>
          <cell r="Y53">
            <v>14.565584176968599</v>
          </cell>
          <cell r="AA53">
            <v>-0.95555433056493488</v>
          </cell>
          <cell r="AD53">
            <v>-0.84300650415175027</v>
          </cell>
        </row>
        <row r="54">
          <cell r="B54">
            <v>53</v>
          </cell>
          <cell r="C54">
            <v>75.954314999999994</v>
          </cell>
          <cell r="M54">
            <v>68.71927588586999</v>
          </cell>
          <cell r="N54">
            <v>7.2350391141300037</v>
          </cell>
          <cell r="P54">
            <v>-0.95692411866930116</v>
          </cell>
          <cell r="S54">
            <v>-0.82642982374185836</v>
          </cell>
          <cell r="X54">
            <v>159.32712852182775</v>
          </cell>
          <cell r="Y54">
            <v>11.051960478172248</v>
          </cell>
          <cell r="AA54">
            <v>-0.91869410604740942</v>
          </cell>
          <cell r="AD54">
            <v>-0.82922563072128519</v>
          </cell>
        </row>
        <row r="55">
          <cell r="B55">
            <v>54</v>
          </cell>
          <cell r="C55">
            <v>78.103012000000007</v>
          </cell>
          <cell r="M55">
            <v>68.963037603785793</v>
          </cell>
          <cell r="N55">
            <v>9.1399743962142139</v>
          </cell>
          <cell r="P55">
            <v>-0.94165483194488941</v>
          </cell>
          <cell r="S55">
            <v>-0.81278312474442804</v>
          </cell>
          <cell r="X55">
            <v>159.31612422062409</v>
          </cell>
          <cell r="Y55">
            <v>12.948020779375923</v>
          </cell>
          <cell r="AA55">
            <v>-0.91312530298074102</v>
          </cell>
          <cell r="AD55">
            <v>-0.81560046719744039</v>
          </cell>
        </row>
        <row r="56">
          <cell r="B56">
            <v>55</v>
          </cell>
          <cell r="C56">
            <v>79.737899999999996</v>
          </cell>
          <cell r="M56">
            <v>69.206799321701581</v>
          </cell>
          <cell r="N56">
            <v>10.531100678298415</v>
          </cell>
          <cell r="P56">
            <v>-0.94124828236549707</v>
          </cell>
          <cell r="S56">
            <v>-0.79928614010300825</v>
          </cell>
          <cell r="X56">
            <v>159.30511991942043</v>
          </cell>
          <cell r="Y56">
            <v>13.165186080579559</v>
          </cell>
          <cell r="AA56">
            <v>-0.87431751500095167</v>
          </cell>
          <cell r="AD56">
            <v>-0.80212506008997075</v>
          </cell>
        </row>
        <row r="57">
          <cell r="B57">
            <v>56</v>
          </cell>
          <cell r="C57">
            <v>79.622337000000002</v>
          </cell>
          <cell r="M57">
            <v>69.450561039617384</v>
          </cell>
          <cell r="N57">
            <v>10.171775960382618</v>
          </cell>
          <cell r="P57">
            <v>-0.93244428318531647</v>
          </cell>
          <cell r="S57">
            <v>-0.78593321406966932</v>
          </cell>
          <cell r="X57">
            <v>159.29411561821678</v>
          </cell>
          <cell r="Y57">
            <v>15.797544381783212</v>
          </cell>
          <cell r="AA57">
            <v>-0.87060013685596338</v>
          </cell>
          <cell r="AD57">
            <v>-0.78879375837255705</v>
          </cell>
        </row>
        <row r="58">
          <cell r="B58">
            <v>57</v>
          </cell>
          <cell r="C58">
            <v>76.091994999999997</v>
          </cell>
          <cell r="M58">
            <v>69.694322757533186</v>
          </cell>
          <cell r="N58">
            <v>6.3976722424668111</v>
          </cell>
          <cell r="P58">
            <v>-0.91531119212053291</v>
          </cell>
          <cell r="S58">
            <v>-0.77271897237966714</v>
          </cell>
          <cell r="X58">
            <v>159.28311131701312</v>
          </cell>
          <cell r="Y58">
            <v>10.781814682986891</v>
          </cell>
          <cell r="AA58">
            <v>-0.85497654971061332</v>
          </cell>
          <cell r="AD58">
            <v>-0.77560119239479608</v>
          </cell>
        </row>
        <row r="59">
          <cell r="B59">
            <v>58</v>
          </cell>
          <cell r="C59">
            <v>75.883018000000007</v>
          </cell>
          <cell r="M59">
            <v>69.938084475448989</v>
          </cell>
          <cell r="N59">
            <v>5.9449335245510184</v>
          </cell>
          <cell r="P59">
            <v>-0.88311970909727078</v>
          </cell>
          <cell r="S59">
            <v>-0.75963830295586499</v>
          </cell>
          <cell r="X59">
            <v>159.27210701580947</v>
          </cell>
          <cell r="Y59">
            <v>8.9274469841905386</v>
          </cell>
          <cell r="AA59">
            <v>-0.82496275042881584</v>
          </cell>
          <cell r="AD59">
            <v>-0.76254225459674441</v>
          </cell>
        </row>
        <row r="60">
          <cell r="B60">
            <v>59</v>
          </cell>
          <cell r="C60">
            <v>78.388199</v>
          </cell>
          <cell r="M60">
            <v>70.181846193364777</v>
          </cell>
          <cell r="N60">
            <v>8.2063528066352234</v>
          </cell>
          <cell r="P60">
            <v>-0.85346710659419889</v>
          </cell>
          <cell r="S60">
            <v>-0.74668633823340269</v>
          </cell>
          <cell r="X60">
            <v>159.26110271460584</v>
          </cell>
          <cell r="Y60">
            <v>12.757589285394147</v>
          </cell>
          <cell r="AA60">
            <v>-0.81079260440360046</v>
          </cell>
          <cell r="AD60">
            <v>-0.74961208184300332</v>
          </cell>
        </row>
        <row r="61">
          <cell r="B61">
            <v>60</v>
          </cell>
          <cell r="C61">
            <v>79.027405000000002</v>
          </cell>
          <cell r="M61">
            <v>70.425607911280579</v>
          </cell>
          <cell r="N61">
            <v>8.6017970887194224</v>
          </cell>
          <cell r="P61">
            <v>-0.84499242215482429</v>
          </cell>
          <cell r="S61">
            <v>-0.73385843894287117</v>
          </cell>
          <cell r="X61">
            <v>159.25009841340218</v>
          </cell>
          <cell r="Y61">
            <v>14.427788586597813</v>
          </cell>
          <cell r="AA61">
            <v>-0.79902032869365791</v>
          </cell>
          <cell r="AD61">
            <v>-0.73680603921462073</v>
          </cell>
        </row>
        <row r="62">
          <cell r="B62">
            <v>61</v>
          </cell>
          <cell r="C62">
            <v>79.951774999999998</v>
          </cell>
          <cell r="M62">
            <v>70.669369629196382</v>
          </cell>
          <cell r="N62">
            <v>9.2824053708036161</v>
          </cell>
          <cell r="P62">
            <v>-0.83940730498056748</v>
          </cell>
          <cell r="S62">
            <v>-0.72115017920879843</v>
          </cell>
          <cell r="X62">
            <v>159.23909411219853</v>
          </cell>
          <cell r="Y62">
            <v>13.898829887801469</v>
          </cell>
          <cell r="AA62">
            <v>-0.79766848912986932</v>
          </cell>
          <cell r="AD62">
            <v>-0.72411970511572887</v>
          </cell>
        </row>
        <row r="63">
          <cell r="B63">
            <v>62</v>
          </cell>
          <cell r="C63">
            <v>78.865020999999999</v>
          </cell>
          <cell r="M63">
            <v>70.913131347112184</v>
          </cell>
          <cell r="N63">
            <v>7.9518896528878145</v>
          </cell>
          <cell r="P63">
            <v>-0.8326931041651745</v>
          </cell>
          <cell r="S63">
            <v>-0.70855733283643729</v>
          </cell>
          <cell r="X63">
            <v>159.22808981099487</v>
          </cell>
          <cell r="Y63">
            <v>12.859297189005133</v>
          </cell>
          <cell r="AA63">
            <v>-0.794962789024525</v>
          </cell>
          <cell r="AD63">
            <v>-0.71154885756793662</v>
          </cell>
        </row>
        <row r="64">
          <cell r="B64">
            <v>63</v>
          </cell>
          <cell r="C64">
            <v>79.239593999999997</v>
          </cell>
          <cell r="M64">
            <v>71.156893065027987</v>
          </cell>
          <cell r="N64">
            <v>8.08270093497201</v>
          </cell>
          <cell r="P64">
            <v>-0.82015485956924583</v>
          </cell>
          <cell r="S64">
            <v>-0.69607586067395022</v>
          </cell>
          <cell r="X64">
            <v>159.21708550979122</v>
          </cell>
          <cell r="Y64">
            <v>14.509904490208783</v>
          </cell>
          <cell r="AA64">
            <v>-0.78714363142728516</v>
          </cell>
          <cell r="AD64">
            <v>-0.69908946157964447</v>
          </cell>
        </row>
        <row r="65">
          <cell r="B65">
            <v>64</v>
          </cell>
          <cell r="C65">
            <v>78.761520000000004</v>
          </cell>
          <cell r="M65">
            <v>71.400654782943775</v>
          </cell>
          <cell r="N65">
            <v>7.3608652170562294</v>
          </cell>
          <cell r="P65">
            <v>-0.81657865447464217</v>
          </cell>
          <cell r="S65">
            <v>-0.68370189894942857</v>
          </cell>
          <cell r="X65">
            <v>159.20608120858756</v>
          </cell>
          <cell r="Y65">
            <v>16.680835791412449</v>
          </cell>
          <cell r="AA65">
            <v>-0.7833303754983868</v>
          </cell>
          <cell r="AD65">
            <v>-0.68673765748975457</v>
          </cell>
        </row>
        <row r="66">
          <cell r="B66">
            <v>65</v>
          </cell>
          <cell r="C66">
            <v>80.631927000000005</v>
          </cell>
          <cell r="M66">
            <v>71.644416500859577</v>
          </cell>
          <cell r="N66">
            <v>8.9875104991404271</v>
          </cell>
          <cell r="P66">
            <v>-0.78406634775869655</v>
          </cell>
          <cell r="S66">
            <v>-0.6714317484930028</v>
          </cell>
          <cell r="X66">
            <v>159.19507690738391</v>
          </cell>
          <cell r="Y66">
            <v>18.684852092616097</v>
          </cell>
          <cell r="AA66">
            <v>-0.77554838323603448</v>
          </cell>
          <cell r="AD66">
            <v>-0.67448975019608193</v>
          </cell>
        </row>
        <row r="67">
          <cell r="B67">
            <v>66</v>
          </cell>
          <cell r="C67">
            <v>80.057738999999998</v>
          </cell>
          <cell r="M67">
            <v>71.88817821877538</v>
          </cell>
          <cell r="N67">
            <v>8.169560781224618</v>
          </cell>
          <cell r="P67">
            <v>-0.77915916864528478</v>
          </cell>
          <cell r="S67">
            <v>-0.65926186476380366</v>
          </cell>
          <cell r="X67">
            <v>159.18407260618025</v>
          </cell>
          <cell r="Y67">
            <v>17.655176393819744</v>
          </cell>
          <cell r="AA67">
            <v>-0.7740061944159472</v>
          </cell>
          <cell r="AD67">
            <v>-0.66234219918826309</v>
          </cell>
        </row>
        <row r="68">
          <cell r="B68">
            <v>67</v>
          </cell>
          <cell r="C68">
            <v>80.077461</v>
          </cell>
          <cell r="M68">
            <v>72.131939936691182</v>
          </cell>
          <cell r="N68">
            <v>7.9455210633088171</v>
          </cell>
          <cell r="P68">
            <v>-0.74526957158993457</v>
          </cell>
          <cell r="S68">
            <v>-0.64718884860991455</v>
          </cell>
          <cell r="X68">
            <v>159.1730683049766</v>
          </cell>
          <cell r="Y68">
            <v>18.343624695023408</v>
          </cell>
          <cell r="AA68">
            <v>-0.76015377262911998</v>
          </cell>
          <cell r="AD68">
            <v>-0.65029160931333396</v>
          </cell>
        </row>
        <row r="69">
          <cell r="B69">
            <v>68</v>
          </cell>
          <cell r="C69">
            <v>78.611198000000002</v>
          </cell>
          <cell r="M69">
            <v>72.375701654606985</v>
          </cell>
          <cell r="N69">
            <v>6.2354963453930168</v>
          </cell>
          <cell r="P69">
            <v>-0.70718945378880183</v>
          </cell>
          <cell r="S69">
            <v>-0.63520943769681859</v>
          </cell>
          <cell r="X69">
            <v>159.16206400377297</v>
          </cell>
          <cell r="Y69">
            <v>16.989928996227036</v>
          </cell>
          <cell r="AA69">
            <v>-0.7427817684299588</v>
          </cell>
          <cell r="AD69">
            <v>-0.63833472220951737</v>
          </cell>
        </row>
        <row r="70">
          <cell r="B70">
            <v>69</v>
          </cell>
          <cell r="C70">
            <v>79.749701999999999</v>
          </cell>
          <cell r="M70">
            <v>72.619463372522773</v>
          </cell>
          <cell r="N70">
            <v>7.130238627477226</v>
          </cell>
          <cell r="P70">
            <v>-0.70279497110533251</v>
          </cell>
          <cell r="S70">
            <v>-0.62332049854639127</v>
          </cell>
          <cell r="X70">
            <v>159.15105970256931</v>
          </cell>
          <cell r="Y70">
            <v>18.414705297430686</v>
          </cell>
          <cell r="AA70">
            <v>-0.74063583545581912</v>
          </cell>
          <cell r="AD70">
            <v>-0.6264684083502966</v>
          </cell>
        </row>
        <row r="71">
          <cell r="B71">
            <v>70</v>
          </cell>
          <cell r="C71">
            <v>78.931563999999995</v>
          </cell>
          <cell r="M71">
            <v>72.863225090438576</v>
          </cell>
          <cell r="N71">
            <v>6.0683389095614189</v>
          </cell>
          <cell r="P71">
            <v>-0.70096546540586646</v>
          </cell>
          <cell r="S71">
            <v>-0.61151901913425732</v>
          </cell>
          <cell r="X71">
            <v>159.14005540136566</v>
          </cell>
          <cell r="Y71">
            <v>18.268635598634347</v>
          </cell>
          <cell r="AA71">
            <v>-0.72391322888239518</v>
          </cell>
          <cell r="AD71">
            <v>-0.61468965964661526</v>
          </cell>
        </row>
        <row r="72">
          <cell r="B72">
            <v>71</v>
          </cell>
          <cell r="C72">
            <v>77.144942999999998</v>
          </cell>
          <cell r="M72">
            <v>73.106986808354378</v>
          </cell>
          <cell r="N72">
            <v>4.0379561916456197</v>
          </cell>
          <cell r="P72">
            <v>-0.68595768802643997</v>
          </cell>
          <cell r="S72">
            <v>-0.59980210199845652</v>
          </cell>
          <cell r="X72">
            <v>159.129051100162</v>
          </cell>
          <cell r="Y72">
            <v>17.474570899838</v>
          </cell>
          <cell r="AA72">
            <v>-0.69289503113013051</v>
          </cell>
          <cell r="AD72">
            <v>-0.60299558256018304</v>
          </cell>
        </row>
        <row r="73">
          <cell r="B73">
            <v>72</v>
          </cell>
          <cell r="C73">
            <v>73.480521999999993</v>
          </cell>
          <cell r="M73">
            <v>73.350748526270181</v>
          </cell>
          <cell r="N73">
            <v>0.12977347372981285</v>
          </cell>
          <cell r="P73">
            <v>-0.67842199368572464</v>
          </cell>
          <cell r="S73">
            <v>-0.58816695781693484</v>
          </cell>
          <cell r="X73">
            <v>159.11804679895835</v>
          </cell>
          <cell r="Y73">
            <v>12.959544201041666</v>
          </cell>
          <cell r="AA73">
            <v>-0.65168402309435247</v>
          </cell>
          <cell r="AD73">
            <v>-0.59138339168540954</v>
          </cell>
        </row>
        <row r="74">
          <cell r="B74">
            <v>73</v>
          </cell>
          <cell r="C74">
            <v>70.991577000000007</v>
          </cell>
          <cell r="M74">
            <v>73.594510244185983</v>
          </cell>
          <cell r="N74">
            <v>-2.6029332441859765</v>
          </cell>
          <cell r="P74">
            <v>-0.65639225435765758</v>
          </cell>
          <cell r="S74">
            <v>-0.5766108994154191</v>
          </cell>
          <cell r="X74">
            <v>159.10704249775469</v>
          </cell>
          <cell r="Y74">
            <v>5.6366095022453067</v>
          </cell>
          <cell r="AA74">
            <v>-0.64879223555789478</v>
          </cell>
          <cell r="AD74">
            <v>-0.57985040376155739</v>
          </cell>
        </row>
        <row r="75">
          <cell r="B75">
            <v>74</v>
          </cell>
          <cell r="C75">
            <v>72.117767000000001</v>
          </cell>
          <cell r="M75">
            <v>73.838271962101771</v>
          </cell>
          <cell r="N75">
            <v>-1.7205049621017707</v>
          </cell>
          <cell r="P75">
            <v>-0.65292094045371207</v>
          </cell>
          <cell r="S75">
            <v>-0.56513133617086431</v>
          </cell>
          <cell r="X75">
            <v>159.09603819655104</v>
          </cell>
          <cell r="Y75">
            <v>5.0388798034489639</v>
          </cell>
          <cell r="AA75">
            <v>-0.63877672895733417</v>
          </cell>
          <cell r="AD75">
            <v>-0.56839403208031525</v>
          </cell>
        </row>
        <row r="76">
          <cell r="B76">
            <v>75</v>
          </cell>
          <cell r="C76">
            <v>67.403557000000006</v>
          </cell>
          <cell r="M76">
            <v>74.082033680017574</v>
          </cell>
          <cell r="N76">
            <v>-6.6784766800175674</v>
          </cell>
          <cell r="P76">
            <v>-0.63456865887082448</v>
          </cell>
          <cell r="S76">
            <v>-0.55372576877889379</v>
          </cell>
          <cell r="X76">
            <v>159.08503389534738</v>
          </cell>
          <cell r="Y76">
            <v>-1.5932738953473802</v>
          </cell>
          <cell r="AA76">
            <v>-0.63274109724128891</v>
          </cell>
          <cell r="AD76">
            <v>-0.55701178125722717</v>
          </cell>
        </row>
        <row r="77">
          <cell r="B77">
            <v>76</v>
          </cell>
          <cell r="C77">
            <v>67.364127999999994</v>
          </cell>
          <cell r="M77">
            <v>74.325795397933376</v>
          </cell>
          <cell r="N77">
            <v>-6.9616673979333825</v>
          </cell>
          <cell r="P77">
            <v>-0.63153068686655667</v>
          </cell>
          <cell r="S77">
            <v>-0.54239178435654434</v>
          </cell>
          <cell r="X77">
            <v>159.07402959414372</v>
          </cell>
          <cell r="Y77">
            <v>1.0039274058562739</v>
          </cell>
          <cell r="AA77">
            <v>-0.60324983674303734</v>
          </cell>
          <cell r="AD77">
            <v>-0.54570124233830886</v>
          </cell>
        </row>
        <row r="78">
          <cell r="B78">
            <v>77</v>
          </cell>
          <cell r="C78">
            <v>73.635773</v>
          </cell>
          <cell r="M78">
            <v>74.569557115849179</v>
          </cell>
          <cell r="N78">
            <v>-0.93378411584917842</v>
          </cell>
          <cell r="P78">
            <v>-0.58062595546905449</v>
          </cell>
          <cell r="S78">
            <v>-0.53112705185421827</v>
          </cell>
          <cell r="X78">
            <v>159.0630252929401</v>
          </cell>
          <cell r="Y78">
            <v>3.0582517070598954</v>
          </cell>
          <cell r="AA78">
            <v>-0.60254256120417304</v>
          </cell>
          <cell r="AD78">
            <v>-0.53446008821576407</v>
          </cell>
        </row>
        <row r="79">
          <cell r="B79">
            <v>78</v>
          </cell>
          <cell r="C79">
            <v>71.297156999999999</v>
          </cell>
          <cell r="M79">
            <v>74.813318833764981</v>
          </cell>
          <cell r="N79">
            <v>-3.5161618337649827</v>
          </cell>
          <cell r="P79">
            <v>-0.5784397019720805</v>
          </cell>
          <cell r="S79">
            <v>-0.51992931775308249</v>
          </cell>
          <cell r="X79">
            <v>159.05202099173644</v>
          </cell>
          <cell r="Y79">
            <v>0.74955400826357277</v>
          </cell>
          <cell r="AA79">
            <v>-0.59932597498109752</v>
          </cell>
          <cell r="AD79">
            <v>-0.52328606932905508</v>
          </cell>
        </row>
        <row r="80">
          <cell r="B80">
            <v>79</v>
          </cell>
          <cell r="C80">
            <v>74.604240000000004</v>
          </cell>
          <cell r="M80">
            <v>75.05708055168077</v>
          </cell>
          <cell r="N80">
            <v>-0.4528405516807652</v>
          </cell>
          <cell r="P80">
            <v>-0.55590171277997547</v>
          </cell>
          <cell r="S80">
            <v>-0.50879640202623</v>
          </cell>
          <cell r="X80">
            <v>159.04101669053279</v>
          </cell>
          <cell r="Y80">
            <v>9.9405963094672245</v>
          </cell>
          <cell r="AA80">
            <v>-0.59706880138551943</v>
          </cell>
          <cell r="AD80">
            <v>-0.51217700962965673</v>
          </cell>
        </row>
        <row r="81">
          <cell r="B81">
            <v>80</v>
          </cell>
          <cell r="C81">
            <v>72.184303</v>
          </cell>
          <cell r="M81">
            <v>75.300842269596572</v>
          </cell>
          <cell r="N81">
            <v>-3.1165392695965721</v>
          </cell>
          <cell r="P81">
            <v>-0.53468291096624199</v>
          </cell>
          <cell r="S81">
            <v>-0.49772619434381726</v>
          </cell>
          <cell r="X81">
            <v>159.03001238932913</v>
          </cell>
          <cell r="Y81">
            <v>3.7624676106708819</v>
          </cell>
          <cell r="AA81">
            <v>-0.59242230124718853</v>
          </cell>
          <cell r="AD81">
            <v>-0.50113080278971434</v>
          </cell>
        </row>
        <row r="82">
          <cell r="B82">
            <v>81</v>
          </cell>
          <cell r="C82">
            <v>71.225684999999999</v>
          </cell>
          <cell r="M82">
            <v>75.544603987512374</v>
          </cell>
          <cell r="N82">
            <v>-4.3189189875123759</v>
          </cell>
          <cell r="P82">
            <v>-0.52977915987359048</v>
          </cell>
          <cell r="S82">
            <v>-0.48671665050407514</v>
          </cell>
          <cell r="X82">
            <v>159.01900808812547</v>
          </cell>
          <cell r="Y82">
            <v>2.8949629118745293</v>
          </cell>
          <cell r="AA82">
            <v>-0.56696588774909062</v>
          </cell>
          <cell r="AD82">
            <v>-0.49014540863651995</v>
          </cell>
        </row>
        <row r="83">
          <cell r="B83">
            <v>82</v>
          </cell>
          <cell r="C83">
            <v>65.592308000000003</v>
          </cell>
          <cell r="M83">
            <v>75.788365705428177</v>
          </cell>
          <cell r="N83">
            <v>-10.196057705428174</v>
          </cell>
          <cell r="P83">
            <v>-0.50353729352299381</v>
          </cell>
          <cell r="S83">
            <v>-0.47576578907363032</v>
          </cell>
          <cell r="X83">
            <v>159.00800378692182</v>
          </cell>
          <cell r="Y83">
            <v>-8.119941786921828</v>
          </cell>
          <cell r="AA83">
            <v>-0.55508237141771133</v>
          </cell>
          <cell r="AD83">
            <v>-0.47921884979624824</v>
          </cell>
        </row>
        <row r="84">
          <cell r="B84">
            <v>83</v>
          </cell>
          <cell r="C84">
            <v>70.316367999999997</v>
          </cell>
          <cell r="M84">
            <v>76.032127423343979</v>
          </cell>
          <cell r="N84">
            <v>-5.7157594233439823</v>
          </cell>
          <cell r="P84">
            <v>-0.49752131440208247</v>
          </cell>
          <cell r="S84">
            <v>-0.46487168822195368</v>
          </cell>
          <cell r="X84">
            <v>158.99699948571816</v>
          </cell>
          <cell r="Y84">
            <v>0.60715651428182582</v>
          </cell>
          <cell r="AA84">
            <v>-0.53333735153549044</v>
          </cell>
          <cell r="AD84">
            <v>-0.4683492085317808</v>
          </cell>
        </row>
        <row r="85">
          <cell r="B85">
            <v>84</v>
          </cell>
          <cell r="C85">
            <v>67.874245000000002</v>
          </cell>
          <cell r="M85">
            <v>76.275889141259768</v>
          </cell>
          <cell r="N85">
            <v>-8.4016441412597658</v>
          </cell>
          <cell r="P85">
            <v>-0.49022992761233497</v>
          </cell>
          <cell r="S85">
            <v>-0.45403248273600566</v>
          </cell>
          <cell r="X85">
            <v>158.98599518451451</v>
          </cell>
          <cell r="Y85">
            <v>-7.5747711845145034</v>
          </cell>
          <cell r="AA85">
            <v>-0.52110748940336027</v>
          </cell>
          <cell r="AD85">
            <v>-0.45753462376069814</v>
          </cell>
        </row>
        <row r="86">
          <cell r="B86">
            <v>85</v>
          </cell>
          <cell r="C86">
            <v>61.171340999999998</v>
          </cell>
          <cell r="M86">
            <v>76.51965085917557</v>
          </cell>
          <cell r="N86">
            <v>-15.348309859175572</v>
          </cell>
          <cell r="P86">
            <v>-0.47490697880855309</v>
          </cell>
          <cell r="S86">
            <v>-0.44324636120228017</v>
          </cell>
          <cell r="X86">
            <v>158.97499088331085</v>
          </cell>
          <cell r="Y86">
            <v>-25.864593883310846</v>
          </cell>
          <cell r="AA86">
            <v>-0.52084931214989127</v>
          </cell>
          <cell r="AD86">
            <v>-0.44677328824064877</v>
          </cell>
        </row>
        <row r="87">
          <cell r="B87">
            <v>86</v>
          </cell>
          <cell r="C87">
            <v>68.500174999999999</v>
          </cell>
          <cell r="M87">
            <v>76.763412577091373</v>
          </cell>
          <cell r="N87">
            <v>-8.263237577091374</v>
          </cell>
          <cell r="P87">
            <v>-0.46546779717808606</v>
          </cell>
          <cell r="S87">
            <v>-0.43251156334448121</v>
          </cell>
          <cell r="X87">
            <v>158.96398658210722</v>
          </cell>
          <cell r="Y87">
            <v>-11.481412582107225</v>
          </cell>
          <cell r="AA87">
            <v>-0.45175885953764272</v>
          </cell>
          <cell r="AD87">
            <v>-0.43606344591033708</v>
          </cell>
        </row>
        <row r="88">
          <cell r="B88">
            <v>87</v>
          </cell>
          <cell r="C88">
            <v>59.687832</v>
          </cell>
          <cell r="M88">
            <v>77.007174295007175</v>
          </cell>
          <cell r="N88">
            <v>-17.319342295007175</v>
          </cell>
          <cell r="P88">
            <v>-0.45845068257489824</v>
          </cell>
          <cell r="S88">
            <v>-0.421826377505997</v>
          </cell>
          <cell r="X88">
            <v>158.95298228090357</v>
          </cell>
          <cell r="Y88">
            <v>-25.428003280903567</v>
          </cell>
          <cell r="AA88">
            <v>-0.44665744081873338</v>
          </cell>
          <cell r="AD88">
            <v>-0.42540338937530225</v>
          </cell>
        </row>
        <row r="89">
          <cell r="B89">
            <v>88</v>
          </cell>
          <cell r="C89">
            <v>62.312308999999999</v>
          </cell>
          <cell r="M89">
            <v>77.250936012922978</v>
          </cell>
          <cell r="N89">
            <v>-14.938627012922979</v>
          </cell>
          <cell r="P89">
            <v>-0.44414803455734214</v>
          </cell>
          <cell r="S89">
            <v>-0.41118913826718539</v>
          </cell>
          <cell r="X89">
            <v>158.94197797969991</v>
          </cell>
          <cell r="Y89">
            <v>-28.842230979699906</v>
          </cell>
          <cell r="AA89">
            <v>-0.43905164153917609</v>
          </cell>
          <cell r="AD89">
            <v>-0.41479145752851293</v>
          </cell>
        </row>
        <row r="90">
          <cell r="B90">
            <v>89</v>
          </cell>
          <cell r="C90">
            <v>60.786911000000003</v>
          </cell>
          <cell r="M90">
            <v>77.494697730838766</v>
          </cell>
          <cell r="N90">
            <v>-16.707786730838762</v>
          </cell>
          <cell r="P90">
            <v>-0.43873023302487402</v>
          </cell>
          <cell r="S90">
            <v>-0.40059822418825786</v>
          </cell>
          <cell r="X90">
            <v>158.93097367849626</v>
          </cell>
          <cell r="Y90">
            <v>-40.863972678496253</v>
          </cell>
          <cell r="AA90">
            <v>-0.42142789706773254</v>
          </cell>
          <cell r="AD90">
            <v>-0.40422603329656914</v>
          </cell>
        </row>
        <row r="91">
          <cell r="B91">
            <v>90</v>
          </cell>
          <cell r="C91">
            <v>60.321156000000002</v>
          </cell>
          <cell r="M91">
            <v>77.738459448754568</v>
          </cell>
          <cell r="N91">
            <v>-17.417303448754566</v>
          </cell>
          <cell r="P91">
            <v>-0.43813104463516184</v>
          </cell>
          <cell r="S91">
            <v>-0.39005205566925522</v>
          </cell>
          <cell r="X91">
            <v>158.9199693772926</v>
          </cell>
          <cell r="Y91">
            <v>-41.494584377292597</v>
          </cell>
          <cell r="AA91">
            <v>-0.38682747108061249</v>
          </cell>
          <cell r="AD91">
            <v>-0.39370554150300974</v>
          </cell>
        </row>
        <row r="92">
          <cell r="B92">
            <v>91</v>
          </cell>
          <cell r="C92">
            <v>56.491633999999998</v>
          </cell>
          <cell r="M92">
            <v>77.982221166670371</v>
          </cell>
          <cell r="N92">
            <v>-21.490587166670373</v>
          </cell>
          <cell r="P92">
            <v>-0.42473866392120008</v>
          </cell>
          <cell r="S92">
            <v>-0.37954909291924255</v>
          </cell>
          <cell r="X92">
            <v>158.90896507608895</v>
          </cell>
          <cell r="Y92">
            <v>-47.860244076088946</v>
          </cell>
          <cell r="AA92">
            <v>-0.37689189224322023</v>
          </cell>
          <cell r="AD92">
            <v>-0.38322844684086743</v>
          </cell>
        </row>
        <row r="93">
          <cell r="B93">
            <v>92</v>
          </cell>
          <cell r="C93">
            <v>55.291519000000001</v>
          </cell>
          <cell r="M93">
            <v>78.225982884586159</v>
          </cell>
          <cell r="N93">
            <v>-22.934463884586158</v>
          </cell>
          <cell r="P93">
            <v>-0.42324450575130762</v>
          </cell>
          <cell r="S93">
            <v>-0.3690878340274471</v>
          </cell>
          <cell r="X93">
            <v>158.89796077488529</v>
          </cell>
          <cell r="Y93">
            <v>-56.377788774885289</v>
          </cell>
          <cell r="AA93">
            <v>-0.3410717695837987</v>
          </cell>
          <cell r="AD93">
            <v>-0.37279325194719126</v>
          </cell>
        </row>
        <row r="94">
          <cell r="B94">
            <v>93</v>
          </cell>
          <cell r="C94">
            <v>60.838661000000002</v>
          </cell>
          <cell r="M94">
            <v>78.469744602501976</v>
          </cell>
          <cell r="N94">
            <v>-17.631083602501974</v>
          </cell>
          <cell r="P94">
            <v>-0.37923981498727904</v>
          </cell>
          <cell r="S94">
            <v>-0.35866681312958693</v>
          </cell>
          <cell r="X94">
            <v>158.88695647368164</v>
          </cell>
          <cell r="Y94">
            <v>-40.918671473681641</v>
          </cell>
          <cell r="AA94">
            <v>-0.326022725877466</v>
          </cell>
          <cell r="AD94">
            <v>-0.36239849557280152</v>
          </cell>
        </row>
        <row r="95">
          <cell r="B95">
            <v>94</v>
          </cell>
          <cell r="C95">
            <v>60.503517000000002</v>
          </cell>
          <cell r="M95">
            <v>78.713506320417764</v>
          </cell>
          <cell r="N95">
            <v>-18.209989320417762</v>
          </cell>
          <cell r="P95">
            <v>-0.3571834769629294</v>
          </cell>
          <cell r="S95">
            <v>-0.3482845986631356</v>
          </cell>
          <cell r="X95">
            <v>158.87595217247801</v>
          </cell>
          <cell r="Y95">
            <v>-30.898474172478004</v>
          </cell>
          <cell r="AA95">
            <v>-0.32259361587260477</v>
          </cell>
          <cell r="AD95">
            <v>-0.35204275084102199</v>
          </cell>
        </row>
        <row r="96">
          <cell r="B96">
            <v>95</v>
          </cell>
          <cell r="C96">
            <v>63.687393</v>
          </cell>
          <cell r="M96">
            <v>78.957268038333567</v>
          </cell>
          <cell r="N96">
            <v>-15.269875038333566</v>
          </cell>
          <cell r="P96">
            <v>-0.34794512534263078</v>
          </cell>
          <cell r="S96">
            <v>-0.33793979170571276</v>
          </cell>
          <cell r="X96">
            <v>158.86494787127435</v>
          </cell>
          <cell r="Y96">
            <v>-23.237460871274351</v>
          </cell>
          <cell r="AA96">
            <v>-0.30421899354622273</v>
          </cell>
          <cell r="AD96">
            <v>-0.34172462358958777</v>
          </cell>
        </row>
        <row r="97">
          <cell r="B97">
            <v>96</v>
          </cell>
          <cell r="C97">
            <v>61.050593999999997</v>
          </cell>
          <cell r="M97">
            <v>79.201029756249369</v>
          </cell>
          <cell r="N97">
            <v>-18.150435756249372</v>
          </cell>
          <cell r="P97">
            <v>-0.32262395569283103</v>
          </cell>
          <cell r="S97">
            <v>-0.3276310243911994</v>
          </cell>
          <cell r="X97">
            <v>158.8539435700707</v>
          </cell>
          <cell r="Y97">
            <v>-29.27734457007071</v>
          </cell>
          <cell r="AA97">
            <v>-0.28357330411102971</v>
          </cell>
          <cell r="AD97">
            <v>-0.33144275079033575</v>
          </cell>
        </row>
        <row r="98">
          <cell r="B98">
            <v>97</v>
          </cell>
          <cell r="C98">
            <v>62.792850000000001</v>
          </cell>
          <cell r="M98">
            <v>79.444791474165157</v>
          </cell>
          <cell r="N98">
            <v>-16.651941474165156</v>
          </cell>
          <cell r="P98">
            <v>-0.3165884805745886</v>
          </cell>
          <cell r="S98">
            <v>-0.3173569583985546</v>
          </cell>
          <cell r="X98">
            <v>158.84293926886704</v>
          </cell>
          <cell r="Y98">
            <v>-28.792554268867036</v>
          </cell>
          <cell r="AA98">
            <v>-0.28036379233618375</v>
          </cell>
          <cell r="AD98">
            <v>-0.3211957990416589</v>
          </cell>
        </row>
        <row r="99">
          <cell r="B99">
            <v>98</v>
          </cell>
          <cell r="C99">
            <v>62.664707</v>
          </cell>
          <cell r="M99">
            <v>79.68855319208096</v>
          </cell>
          <cell r="N99">
            <v>-17.02384619208096</v>
          </cell>
          <cell r="P99">
            <v>-0.26850637210563533</v>
          </cell>
          <cell r="S99">
            <v>-0.30711628350865416</v>
          </cell>
          <cell r="X99">
            <v>158.83193496766339</v>
          </cell>
          <cell r="Y99">
            <v>-26.767862967663376</v>
          </cell>
          <cell r="AA99">
            <v>-0.23550088203372002</v>
          </cell>
          <cell r="AD99">
            <v>-0.31098246312905314</v>
          </cell>
        </row>
        <row r="100">
          <cell r="B100">
            <v>99</v>
          </cell>
          <cell r="C100">
            <v>59.367474000000001</v>
          </cell>
          <cell r="M100">
            <v>79.932314909996762</v>
          </cell>
          <cell r="N100">
            <v>-20.564840909996761</v>
          </cell>
          <cell r="P100">
            <v>-0.26441466303763239</v>
          </cell>
          <cell r="S100">
            <v>-0.2969077162247899</v>
          </cell>
          <cell r="X100">
            <v>158.82093066645973</v>
          </cell>
          <cell r="Y100">
            <v>-30.784217666459739</v>
          </cell>
          <cell r="AA100">
            <v>-0.23409938993333063</v>
          </cell>
          <cell r="AD100">
            <v>-0.30080146464939972</v>
          </cell>
        </row>
        <row r="101">
          <cell r="B101">
            <v>100</v>
          </cell>
          <cell r="C101">
            <v>60.35812</v>
          </cell>
          <cell r="M101">
            <v>80.176076627912565</v>
          </cell>
          <cell r="N101">
            <v>-19.817956627912565</v>
          </cell>
          <cell r="P101">
            <v>-0.25565295608534988</v>
          </cell>
          <cell r="S101">
            <v>-0.28672999845275615</v>
          </cell>
          <cell r="X101">
            <v>158.80992636525608</v>
          </cell>
          <cell r="Y101">
            <v>-27.713216365256073</v>
          </cell>
          <cell r="AA101">
            <v>-0.22781476755527777</v>
          </cell>
          <cell r="AD101">
            <v>-0.29065155069491949</v>
          </cell>
        </row>
        <row r="102">
          <cell r="B102">
            <v>101</v>
          </cell>
          <cell r="C102">
            <v>59.490692000000003</v>
          </cell>
          <cell r="M102">
            <v>80.419838345828367</v>
          </cell>
          <cell r="N102">
            <v>-20.929146345828364</v>
          </cell>
          <cell r="P102">
            <v>-0.2531430293994798</v>
          </cell>
          <cell r="S102">
            <v>-0.27658189623671897</v>
          </cell>
          <cell r="X102">
            <v>158.79892206405242</v>
          </cell>
          <cell r="Y102">
            <v>-32.993060064052415</v>
          </cell>
          <cell r="AA102">
            <v>-0.21576104277021316</v>
          </cell>
          <cell r="AD102">
            <v>-0.28053149259299992</v>
          </cell>
        </row>
        <row r="103">
          <cell r="B103">
            <v>102</v>
          </cell>
          <cell r="C103">
            <v>64.680503999999999</v>
          </cell>
          <cell r="M103">
            <v>80.663600063744155</v>
          </cell>
          <cell r="N103">
            <v>-15.983096063744156</v>
          </cell>
          <cell r="P103">
            <v>-0.20725101123251141</v>
          </cell>
          <cell r="S103">
            <v>-0.26646219854731101</v>
          </cell>
          <cell r="X103">
            <v>158.78791776284876</v>
          </cell>
          <cell r="Y103">
            <v>-26.516555762848753</v>
          </cell>
          <cell r="AA103">
            <v>-0.2004924008338668</v>
          </cell>
          <cell r="AD103">
            <v>-0.27044008469834424</v>
          </cell>
        </row>
        <row r="104">
          <cell r="B104">
            <v>103</v>
          </cell>
          <cell r="C104">
            <v>63.931355000000003</v>
          </cell>
          <cell r="M104">
            <v>80.907361781659958</v>
          </cell>
          <cell r="N104">
            <v>-16.976006781659954</v>
          </cell>
          <cell r="P104">
            <v>-0.20197941381451648</v>
          </cell>
          <cell r="S104">
            <v>-0.25636971611861781</v>
          </cell>
          <cell r="X104">
            <v>158.77691346164514</v>
          </cell>
          <cell r="Y104">
            <v>-25.281552461645134</v>
          </cell>
          <cell r="AA104">
            <v>-0.18378457794529887</v>
          </cell>
          <cell r="AD104">
            <v>-0.2603761432341159</v>
          </cell>
        </row>
        <row r="105">
          <cell r="B105">
            <v>104</v>
          </cell>
          <cell r="C105">
            <v>65.567656999999997</v>
          </cell>
          <cell r="M105">
            <v>81.15112349957576</v>
          </cell>
          <cell r="N105">
            <v>-15.583466499575763</v>
          </cell>
          <cell r="P105">
            <v>-0.20135332727148869</v>
          </cell>
          <cell r="S105">
            <v>-0.24630328033093149</v>
          </cell>
          <cell r="X105">
            <v>158.76590916044148</v>
          </cell>
          <cell r="Y105">
            <v>-21.312265160441484</v>
          </cell>
          <cell r="AA105">
            <v>-8.8642950501508458E-2</v>
          </cell>
          <cell r="AD105">
            <v>-0.25033850517896261</v>
          </cell>
        </row>
        <row r="106">
          <cell r="B106">
            <v>105</v>
          </cell>
          <cell r="C106">
            <v>66.040801999999999</v>
          </cell>
          <cell r="M106">
            <v>81.394885217491563</v>
          </cell>
          <cell r="N106">
            <v>-15.354083217491564</v>
          </cell>
          <cell r="P106">
            <v>-0.18834671053164029</v>
          </cell>
          <cell r="S106">
            <v>-0.23626174213633835</v>
          </cell>
          <cell r="X106">
            <v>158.75490485923783</v>
          </cell>
          <cell r="Y106">
            <v>-17.175192859237825</v>
          </cell>
          <cell r="AA106">
            <v>-8.7487799998960045E-2</v>
          </cell>
          <cell r="AD106">
            <v>-0.24032602719699378</v>
          </cell>
        </row>
        <row r="107">
          <cell r="B107">
            <v>106</v>
          </cell>
          <cell r="C107">
            <v>67.337029000000001</v>
          </cell>
          <cell r="M107">
            <v>81.638646935407365</v>
          </cell>
          <cell r="N107">
            <v>-14.301617935407364</v>
          </cell>
          <cell r="P107">
            <v>-0.18280374502170801</v>
          </cell>
          <cell r="S107">
            <v>-0.22624397102438534</v>
          </cell>
          <cell r="X107">
            <v>158.74390055803417</v>
          </cell>
          <cell r="Y107">
            <v>-22.583362558034167</v>
          </cell>
          <cell r="AA107">
            <v>-6.0790571712210723E-2</v>
          </cell>
          <cell r="AD107">
            <v>-0.23033758460796208</v>
          </cell>
        </row>
        <row r="108">
          <cell r="B108">
            <v>107</v>
          </cell>
          <cell r="C108">
            <v>70.737755000000007</v>
          </cell>
          <cell r="M108">
            <v>81.882408653323154</v>
          </cell>
          <cell r="N108">
            <v>-11.144653653323147</v>
          </cell>
          <cell r="P108">
            <v>-0.17998213740494035</v>
          </cell>
          <cell r="S108">
            <v>-0.21624885402522967</v>
          </cell>
          <cell r="X108">
            <v>158.73289625683051</v>
          </cell>
          <cell r="Y108">
            <v>-19.956559256830502</v>
          </cell>
          <cell r="AA108">
            <v>-5.0267293260662621E-2</v>
          </cell>
          <cell r="AD108">
            <v>-0.22037207039506423</v>
          </cell>
        </row>
        <row r="109">
          <cell r="B109">
            <v>108</v>
          </cell>
          <cell r="C109">
            <v>70.092110000000005</v>
          </cell>
          <cell r="M109">
            <v>82.126170371238956</v>
          </cell>
          <cell r="N109">
            <v>-12.034060371238951</v>
          </cell>
          <cell r="P109">
            <v>-0.17730165744715379</v>
          </cell>
          <cell r="S109">
            <v>-0.20627529474782944</v>
          </cell>
          <cell r="X109">
            <v>158.72189195562686</v>
          </cell>
          <cell r="Y109">
            <v>-25.621366955626854</v>
          </cell>
          <cell r="AA109">
            <v>-2.1392646201991918E-2</v>
          </cell>
          <cell r="AD109">
            <v>-0.21042839424792467</v>
          </cell>
        </row>
        <row r="110">
          <cell r="B110">
            <v>109</v>
          </cell>
          <cell r="C110">
            <v>70.649039999999999</v>
          </cell>
          <cell r="M110">
            <v>82.369932089154759</v>
          </cell>
          <cell r="N110">
            <v>-11.720892089154759</v>
          </cell>
          <cell r="P110">
            <v>-0.1747746473425181</v>
          </cell>
          <cell r="S110">
            <v>-0.19632221245086653</v>
          </cell>
          <cell r="X110">
            <v>158.7108876544232</v>
          </cell>
          <cell r="Y110">
            <v>-28.087977654423213</v>
          </cell>
          <cell r="AA110">
            <v>-1.2879940341604938E-2</v>
          </cell>
          <cell r="AD110">
            <v>-0.20050548163846466</v>
          </cell>
        </row>
        <row r="111">
          <cell r="B111">
            <v>110</v>
          </cell>
          <cell r="C111">
            <v>69.690421999999998</v>
          </cell>
          <cell r="M111">
            <v>82.613693807070561</v>
          </cell>
          <cell r="N111">
            <v>-12.923271807070563</v>
          </cell>
          <cell r="P111">
            <v>-0.16635588033601401</v>
          </cell>
          <cell r="S111">
            <v>-0.18638854114422518</v>
          </cell>
          <cell r="X111">
            <v>158.69988335321955</v>
          </cell>
          <cell r="Y111">
            <v>-22.164238353219559</v>
          </cell>
          <cell r="AA111">
            <v>3.3779593702822817E-2</v>
          </cell>
          <cell r="AD111">
            <v>-0.19060227292748594</v>
          </cell>
        </row>
        <row r="112">
          <cell r="B112">
            <v>111</v>
          </cell>
          <cell r="C112">
            <v>68.243881000000002</v>
          </cell>
          <cell r="M112">
            <v>82.857455524986364</v>
          </cell>
          <cell r="N112">
            <v>-14.613574524986362</v>
          </cell>
          <cell r="P112">
            <v>-0.15685223252319477</v>
          </cell>
          <cell r="S112">
            <v>-0.17647322871896182</v>
          </cell>
          <cell r="X112">
            <v>158.68887905201589</v>
          </cell>
          <cell r="Y112">
            <v>-24.73944705201589</v>
          </cell>
          <cell r="AA112">
            <v>3.9114221298723488E-2</v>
          </cell>
          <cell r="AD112">
            <v>-0.18071772249991622</v>
          </cell>
        </row>
        <row r="113">
          <cell r="B113">
            <v>112</v>
          </cell>
          <cell r="C113">
            <v>66.134438000000003</v>
          </cell>
          <cell r="M113">
            <v>83.101217242902152</v>
          </cell>
          <cell r="N113">
            <v>-16.966779242902149</v>
          </cell>
          <cell r="P113">
            <v>-0.12772622490789304</v>
          </cell>
          <cell r="S113">
            <v>-0.16657523610381375</v>
          </cell>
          <cell r="X113">
            <v>158.67787475081226</v>
          </cell>
          <cell r="Y113">
            <v>-28.380709750812258</v>
          </cell>
          <cell r="AA113">
            <v>4.1701981716222428E-2</v>
          </cell>
          <cell r="AD113">
            <v>-0.17085079792677288</v>
          </cell>
        </row>
        <row r="114">
          <cell r="B114">
            <v>113</v>
          </cell>
          <cell r="C114">
            <v>68.039351999999994</v>
          </cell>
          <cell r="M114">
            <v>83.344978960817954</v>
          </cell>
          <cell r="N114">
            <v>-15.30562696081796</v>
          </cell>
          <cell r="P114">
            <v>-0.11879231883026019</v>
          </cell>
          <cell r="S114">
            <v>-0.15669353644638814</v>
          </cell>
          <cell r="X114">
            <v>158.66687044960861</v>
          </cell>
          <cell r="Y114">
            <v>-27.352997449608608</v>
          </cell>
          <cell r="AA114">
            <v>5.4771867564309476E-2</v>
          </cell>
          <cell r="AD114">
            <v>-0.16100047915199658</v>
          </cell>
        </row>
        <row r="115">
          <cell r="B115">
            <v>114</v>
          </cell>
          <cell r="C115">
            <v>67.775672999999998</v>
          </cell>
          <cell r="M115">
            <v>83.588740678733757</v>
          </cell>
          <cell r="N115">
            <v>-15.813067678733759</v>
          </cell>
          <cell r="P115">
            <v>-0.11698535662844341</v>
          </cell>
          <cell r="S115">
            <v>-0.14682711431726958</v>
          </cell>
          <cell r="X115">
            <v>158.65586614840495</v>
          </cell>
          <cell r="Y115">
            <v>-25.713285148404964</v>
          </cell>
          <cell r="AA115">
            <v>5.5854230464887002E-2</v>
          </cell>
          <cell r="AD115">
            <v>-0.15116575770240309</v>
          </cell>
        </row>
        <row r="116">
          <cell r="B116">
            <v>115</v>
          </cell>
          <cell r="C116">
            <v>69.732322999999994</v>
          </cell>
          <cell r="M116">
            <v>83.832502396649559</v>
          </cell>
          <cell r="N116">
            <v>-14.100179396649565</v>
          </cell>
          <cell r="P116">
            <v>-0.11098526116895278</v>
          </cell>
          <cell r="S116">
            <v>-0.13697496493536276</v>
          </cell>
          <cell r="X116">
            <v>158.6448618472013</v>
          </cell>
          <cell r="Y116">
            <v>-24.873102847201295</v>
          </cell>
          <cell r="AA116">
            <v>6.5787318423534788E-2</v>
          </cell>
          <cell r="AD116">
            <v>-0.14134563591908167</v>
          </cell>
        </row>
        <row r="117">
          <cell r="B117">
            <v>116</v>
          </cell>
          <cell r="C117">
            <v>69.781609000000003</v>
          </cell>
          <cell r="M117">
            <v>84.076264114565362</v>
          </cell>
          <cell r="N117">
            <v>-14.294655114565359</v>
          </cell>
          <cell r="P117">
            <v>-9.4856913020595693E-2</v>
          </cell>
          <cell r="S117">
            <v>-0.12713609341286775</v>
          </cell>
          <cell r="X117">
            <v>158.63385754599764</v>
          </cell>
          <cell r="Y117">
            <v>-20.558341545997649</v>
          </cell>
          <cell r="AA117">
            <v>7.1302139417242588E-2</v>
          </cell>
          <cell r="AD117">
            <v>-0.13153912620864777</v>
          </cell>
        </row>
        <row r="118">
          <cell r="B118">
            <v>117</v>
          </cell>
          <cell r="C118">
            <v>68.650490000000005</v>
          </cell>
          <cell r="M118">
            <v>84.32002583248115</v>
          </cell>
          <cell r="N118">
            <v>-15.669535832481145</v>
          </cell>
          <cell r="P118">
            <v>-6.5409864987383659E-2</v>
          </cell>
          <cell r="S118">
            <v>-0.11730951401834963</v>
          </cell>
          <cell r="X118">
            <v>158.62285324479399</v>
          </cell>
          <cell r="Y118">
            <v>-17.704503244793983</v>
          </cell>
          <cell r="AA118">
            <v>7.2358867646558328E-2</v>
          </cell>
          <cell r="AD118">
            <v>-0.12174525031282651</v>
          </cell>
        </row>
        <row r="119">
          <cell r="B119">
            <v>118</v>
          </cell>
          <cell r="C119">
            <v>70.905333999999996</v>
          </cell>
          <cell r="M119">
            <v>84.563787550396952</v>
          </cell>
          <cell r="N119">
            <v>-13.658453550396956</v>
          </cell>
          <cell r="P119">
            <v>-5.317196090842552E-2</v>
          </cell>
          <cell r="S119">
            <v>-0.10749424945643572</v>
          </cell>
          <cell r="X119">
            <v>158.61184894359033</v>
          </cell>
          <cell r="Y119">
            <v>-14.337342943590329</v>
          </cell>
          <cell r="AA119">
            <v>7.5745985417716516E-2</v>
          </cell>
          <cell r="AD119">
            <v>-0.11196303859490936</v>
          </cell>
        </row>
        <row r="120">
          <cell r="B120">
            <v>119</v>
          </cell>
          <cell r="C120">
            <v>72.401154000000005</v>
          </cell>
          <cell r="M120">
            <v>84.807549268312755</v>
          </cell>
          <cell r="N120">
            <v>-12.40639526831275</v>
          </cell>
          <cell r="P120">
            <v>-4.6001057518440774E-2</v>
          </cell>
          <cell r="S120">
            <v>-9.7689330162724075E-2</v>
          </cell>
          <cell r="X120">
            <v>158.60084464238668</v>
          </cell>
          <cell r="Y120">
            <v>-18.531401642386669</v>
          </cell>
          <cell r="AA120">
            <v>8.6751438603875478E-2</v>
          </cell>
          <cell r="AD120">
            <v>-0.10219152934168364</v>
          </cell>
        </row>
        <row r="121">
          <cell r="B121">
            <v>120</v>
          </cell>
          <cell r="C121">
            <v>71.235541999999995</v>
          </cell>
          <cell r="M121">
            <v>85.051310986228557</v>
          </cell>
          <cell r="N121">
            <v>-13.815768986228562</v>
          </cell>
          <cell r="P121">
            <v>-2.0626777718391557E-2</v>
          </cell>
          <cell r="S121">
            <v>-8.7893793612546053E-2</v>
          </cell>
          <cell r="X121">
            <v>158.58984034118302</v>
          </cell>
          <cell r="Y121">
            <v>-23.110409341183015</v>
          </cell>
          <cell r="AA121">
            <v>9.1770822114783435E-2</v>
          </cell>
          <cell r="AD121">
            <v>-9.2429768079490937E-2</v>
          </cell>
        </row>
        <row r="122">
          <cell r="B122">
            <v>121</v>
          </cell>
          <cell r="C122">
            <v>72.243446000000006</v>
          </cell>
          <cell r="M122">
            <v>85.29507270414436</v>
          </cell>
          <cell r="N122">
            <v>-13.051626704144354</v>
          </cell>
          <cell r="P122">
            <v>-1.8503435547677714E-2</v>
          </cell>
          <cell r="S122">
            <v>-7.8106683642267097E-2</v>
          </cell>
          <cell r="X122">
            <v>158.57883603997939</v>
          </cell>
          <cell r="Y122">
            <v>-25.122949039979403</v>
          </cell>
          <cell r="AA122">
            <v>0.11889020289835027</v>
          </cell>
          <cell r="AD122">
            <v>-8.2676806903113492E-2</v>
          </cell>
        </row>
        <row r="123">
          <cell r="B123">
            <v>122</v>
          </cell>
          <cell r="C123">
            <v>73.327736000000002</v>
          </cell>
          <cell r="M123">
            <v>85.538834422060148</v>
          </cell>
          <cell r="N123">
            <v>-12.211098422060147</v>
          </cell>
          <cell r="P123">
            <v>-1.0366336443979721E-2</v>
          </cell>
          <cell r="S123">
            <v>-6.8327049781859689E-2</v>
          </cell>
          <cell r="X123">
            <v>158.56783173877574</v>
          </cell>
          <cell r="Y123">
            <v>-25.437689738775731</v>
          </cell>
          <cell r="AA123">
            <v>0.13872616192499676</v>
          </cell>
          <cell r="AD123">
            <v>-7.2931703816237495E-2</v>
          </cell>
        </row>
        <row r="124">
          <cell r="B124">
            <v>123</v>
          </cell>
          <cell r="C124">
            <v>74.084282000000002</v>
          </cell>
          <cell r="M124">
            <v>85.782596139975951</v>
          </cell>
          <cell r="N124">
            <v>-11.698314139975949</v>
          </cell>
          <cell r="P124">
            <v>5.2449946972409423E-3</v>
          </cell>
          <cell r="S124">
            <v>-5.8553946597514207E-2</v>
          </cell>
          <cell r="X124">
            <v>158.55682743757208</v>
          </cell>
          <cell r="Y124">
            <v>-27.233081437572082</v>
          </cell>
          <cell r="AA124">
            <v>0.16106336446630753</v>
          </cell>
          <cell r="AD124">
            <v>-6.3193522082276188E-2</v>
          </cell>
        </row>
        <row r="125">
          <cell r="B125">
            <v>124</v>
          </cell>
          <cell r="C125">
            <v>74.850669999999994</v>
          </cell>
          <cell r="M125">
            <v>86.026357857891753</v>
          </cell>
          <cell r="N125">
            <v>-11.175687857891759</v>
          </cell>
          <cell r="P125">
            <v>1.318282341820207E-2</v>
          </cell>
          <cell r="S125">
            <v>-4.8786433043091666E-2</v>
          </cell>
          <cell r="X125">
            <v>158.54582313636843</v>
          </cell>
          <cell r="Y125">
            <v>-27.468858136368425</v>
          </cell>
          <cell r="AA125">
            <v>0.17014805519734549</v>
          </cell>
          <cell r="AD125">
            <v>-5.3461329584373496E-2</v>
          </cell>
        </row>
        <row r="126">
          <cell r="B126">
            <v>125</v>
          </cell>
          <cell r="C126">
            <v>77.259674000000004</v>
          </cell>
          <cell r="M126">
            <v>86.270119575807556</v>
          </cell>
          <cell r="N126">
            <v>-9.0104455758075517</v>
          </cell>
          <cell r="P126">
            <v>8.2621152864039149E-2</v>
          </cell>
          <cell r="S126">
            <v>-3.9023571819248162E-2</v>
          </cell>
          <cell r="X126">
            <v>158.53481883516477</v>
          </cell>
          <cell r="Y126">
            <v>-23.39098983516476</v>
          </cell>
          <cell r="AA126">
            <v>0.20525322391261444</v>
          </cell>
          <cell r="AD126">
            <v>-4.3734198193437789E-2</v>
          </cell>
        </row>
        <row r="127">
          <cell r="B127">
            <v>126</v>
          </cell>
          <cell r="C127">
            <v>78.475371999999993</v>
          </cell>
          <cell r="M127">
            <v>86.513881293723358</v>
          </cell>
          <cell r="N127">
            <v>-8.0385092937233651</v>
          </cell>
          <cell r="P127">
            <v>9.6550057690129004E-2</v>
          </cell>
          <cell r="S127">
            <v>-2.9264428739091099E-2</v>
          </cell>
          <cell r="X127">
            <v>158.52381453396112</v>
          </cell>
          <cell r="Y127">
            <v>-25.976054533961104</v>
          </cell>
          <cell r="AA127">
            <v>0.20932761852820159</v>
          </cell>
          <cell r="AD127">
            <v>-3.4011203143082834E-2</v>
          </cell>
        </row>
        <row r="128">
          <cell r="B128">
            <v>127</v>
          </cell>
          <cell r="C128">
            <v>77.578536999999997</v>
          </cell>
          <cell r="M128">
            <v>86.757643011639146</v>
          </cell>
          <cell r="N128">
            <v>-9.1791060116391492</v>
          </cell>
          <cell r="P128">
            <v>0.10200645341024987</v>
          </cell>
          <cell r="S128">
            <v>-1.9508072099243851E-2</v>
          </cell>
          <cell r="X128">
            <v>158.51281023275746</v>
          </cell>
          <cell r="Y128">
            <v>-32.568764232757459</v>
          </cell>
          <cell r="AA128">
            <v>0.21467468841543655</v>
          </cell>
          <cell r="AD128">
            <v>-2.4291422410374758E-2</v>
          </cell>
        </row>
        <row r="129">
          <cell r="B129">
            <v>128</v>
          </cell>
          <cell r="C129">
            <v>76.641852999999998</v>
          </cell>
          <cell r="M129">
            <v>87.001404729554949</v>
          </cell>
          <cell r="N129">
            <v>-10.359551729554951</v>
          </cell>
          <cell r="P129">
            <v>0.10230411610050805</v>
          </cell>
          <cell r="S129">
            <v>-9.7535720552177404E-3</v>
          </cell>
          <cell r="X129">
            <v>158.5018059315538</v>
          </cell>
          <cell r="Y129">
            <v>-37.118153931553806</v>
          </cell>
          <cell r="AA129">
            <v>0.21952195844858297</v>
          </cell>
          <cell r="AD129">
            <v>-1.4573936101305548E-2</v>
          </cell>
        </row>
        <row r="130">
          <cell r="B130">
            <v>129</v>
          </cell>
          <cell r="C130">
            <v>77.112685999999997</v>
          </cell>
          <cell r="M130">
            <v>87.245166447470751</v>
          </cell>
          <cell r="N130">
            <v>-10.132480447470755</v>
          </cell>
          <cell r="P130">
            <v>0.11391698328752646</v>
          </cell>
          <cell r="S130">
            <v>0</v>
          </cell>
          <cell r="X130">
            <v>158.49080163035015</v>
          </cell>
          <cell r="Y130">
            <v>-32.155146630350146</v>
          </cell>
          <cell r="AA130">
            <v>0.2238004611025684</v>
          </cell>
          <cell r="AD130">
            <v>-4.857825839924476E-3</v>
          </cell>
        </row>
        <row r="131">
          <cell r="B131">
            <v>130</v>
          </cell>
          <cell r="C131">
            <v>76.656791999999996</v>
          </cell>
          <cell r="M131">
            <v>87.48892816538654</v>
          </cell>
          <cell r="N131">
            <v>-10.832136165386544</v>
          </cell>
          <cell r="P131">
            <v>0.13650493057368027</v>
          </cell>
          <cell r="S131">
            <v>9.7535720552177404E-3</v>
          </cell>
          <cell r="X131">
            <v>158.47979732914652</v>
          </cell>
          <cell r="Y131">
            <v>-33.774917329146518</v>
          </cell>
          <cell r="AA131">
            <v>0.28034173804296225</v>
          </cell>
          <cell r="AD131">
            <v>4.857825839924476E-3</v>
          </cell>
        </row>
        <row r="132">
          <cell r="B132">
            <v>131</v>
          </cell>
          <cell r="C132">
            <v>78.462913999999998</v>
          </cell>
          <cell r="M132">
            <v>87.732689883302342</v>
          </cell>
          <cell r="N132">
            <v>-9.2697758833023443</v>
          </cell>
          <cell r="P132">
            <v>0.14852950214728214</v>
          </cell>
          <cell r="S132">
            <v>1.9508072099243851E-2</v>
          </cell>
          <cell r="X132">
            <v>158.46879302794287</v>
          </cell>
          <cell r="Y132">
            <v>-23.193692027942859</v>
          </cell>
          <cell r="AA132">
            <v>0.288169611002141</v>
          </cell>
          <cell r="AD132">
            <v>1.4573936101305548E-2</v>
          </cell>
        </row>
        <row r="133">
          <cell r="B133">
            <v>132</v>
          </cell>
          <cell r="C133">
            <v>78.009521000000007</v>
          </cell>
          <cell r="M133">
            <v>87.976451601218145</v>
          </cell>
          <cell r="N133">
            <v>-9.966930601218138</v>
          </cell>
          <cell r="P133">
            <v>0.15550958284232813</v>
          </cell>
          <cell r="S133">
            <v>2.9264428739090957E-2</v>
          </cell>
          <cell r="X133">
            <v>158.45778872673921</v>
          </cell>
          <cell r="Y133">
            <v>-27.249689726739206</v>
          </cell>
          <cell r="AA133">
            <v>0.31359686401873338</v>
          </cell>
          <cell r="AD133">
            <v>2.4291422410374758E-2</v>
          </cell>
        </row>
        <row r="134">
          <cell r="B134">
            <v>133</v>
          </cell>
          <cell r="C134">
            <v>79.526664999999994</v>
          </cell>
          <cell r="M134">
            <v>88.220213319133947</v>
          </cell>
          <cell r="N134">
            <v>-8.6935483191339529</v>
          </cell>
          <cell r="P134">
            <v>0.1718315985409134</v>
          </cell>
          <cell r="S134">
            <v>3.9023571819248024E-2</v>
          </cell>
          <cell r="X134">
            <v>158.44678442553555</v>
          </cell>
          <cell r="Y134">
            <v>-23.181617425535563</v>
          </cell>
          <cell r="AA134">
            <v>0.34809096342534368</v>
          </cell>
          <cell r="AD134">
            <v>3.4011203143082834E-2</v>
          </cell>
        </row>
        <row r="135">
          <cell r="B135">
            <v>134</v>
          </cell>
          <cell r="C135">
            <v>78.933753999999993</v>
          </cell>
          <cell r="M135">
            <v>88.46397503704975</v>
          </cell>
          <cell r="N135">
            <v>-9.5302210370497562</v>
          </cell>
          <cell r="P135">
            <v>0.17244047864899503</v>
          </cell>
          <cell r="S135">
            <v>4.8786433043091805E-2</v>
          </cell>
          <cell r="X135">
            <v>158.4357801243319</v>
          </cell>
          <cell r="Y135">
            <v>-21.519947124331907</v>
          </cell>
          <cell r="AA135">
            <v>0.37050870504237687</v>
          </cell>
          <cell r="AD135">
            <v>4.3734198193437927E-2</v>
          </cell>
        </row>
        <row r="136">
          <cell r="B136">
            <v>135</v>
          </cell>
          <cell r="C136">
            <v>79.441963000000001</v>
          </cell>
          <cell r="M136">
            <v>88.707736754965538</v>
          </cell>
          <cell r="N136">
            <v>-9.2657737549655366</v>
          </cell>
          <cell r="P136">
            <v>0.18700487609881841</v>
          </cell>
          <cell r="S136">
            <v>5.8553946597514346E-2</v>
          </cell>
          <cell r="X136">
            <v>158.42477582312824</v>
          </cell>
          <cell r="Y136">
            <v>-20.027329823128241</v>
          </cell>
          <cell r="AA136">
            <v>0.37173316962407438</v>
          </cell>
          <cell r="AD136">
            <v>5.3461329584373635E-2</v>
          </cell>
        </row>
        <row r="137">
          <cell r="B137">
            <v>136</v>
          </cell>
          <cell r="C137">
            <v>78.903862000000004</v>
          </cell>
          <cell r="M137">
            <v>88.951498472881354</v>
          </cell>
          <cell r="N137">
            <v>-10.047636472881351</v>
          </cell>
          <cell r="P137">
            <v>0.19961709156861437</v>
          </cell>
          <cell r="S137">
            <v>6.8327049781859689E-2</v>
          </cell>
          <cell r="X137">
            <v>158.41377152192459</v>
          </cell>
          <cell r="Y137">
            <v>-14.2887105219246</v>
          </cell>
          <cell r="AA137">
            <v>0.37946362510678772</v>
          </cell>
          <cell r="AD137">
            <v>6.3193522082276327E-2</v>
          </cell>
        </row>
        <row r="138">
          <cell r="B138">
            <v>137</v>
          </cell>
          <cell r="C138">
            <v>79.247642999999997</v>
          </cell>
          <cell r="M138">
            <v>89.195260190797143</v>
          </cell>
          <cell r="N138">
            <v>-9.9476171907971462</v>
          </cell>
          <cell r="P138">
            <v>0.22060019653190213</v>
          </cell>
          <cell r="S138">
            <v>7.8106683642267097E-2</v>
          </cell>
          <cell r="X138">
            <v>158.40276722072093</v>
          </cell>
          <cell r="Y138">
            <v>-10.64823522072092</v>
          </cell>
          <cell r="AA138">
            <v>0.39304426301652146</v>
          </cell>
          <cell r="AD138">
            <v>7.2931703816237634E-2</v>
          </cell>
        </row>
        <row r="139">
          <cell r="B139">
            <v>138</v>
          </cell>
          <cell r="C139">
            <v>79.282523999999995</v>
          </cell>
          <cell r="M139">
            <v>89.439021908712945</v>
          </cell>
          <cell r="N139">
            <v>-10.15649790871295</v>
          </cell>
          <cell r="P139">
            <v>0.24034688905438173</v>
          </cell>
          <cell r="S139">
            <v>8.7893793612546053E-2</v>
          </cell>
          <cell r="X139">
            <v>158.39176291951728</v>
          </cell>
          <cell r="Y139">
            <v>-11.66143191951727</v>
          </cell>
          <cell r="AA139">
            <v>0.39922040176045548</v>
          </cell>
          <cell r="AD139">
            <v>8.2676806903113353E-2</v>
          </cell>
        </row>
        <row r="140">
          <cell r="B140">
            <v>139</v>
          </cell>
          <cell r="C140">
            <v>79.205298999999997</v>
          </cell>
          <cell r="M140">
            <v>89.682783626628748</v>
          </cell>
          <cell r="N140">
            <v>-10.477484626628751</v>
          </cell>
          <cell r="P140">
            <v>0.24722449551743239</v>
          </cell>
          <cell r="S140">
            <v>9.7689330162724075E-2</v>
          </cell>
          <cell r="X140">
            <v>158.38075861831365</v>
          </cell>
          <cell r="Y140">
            <v>-13.350805618313643</v>
          </cell>
          <cell r="AA140">
            <v>0.39966489769892011</v>
          </cell>
          <cell r="AD140">
            <v>9.2429768079490784E-2</v>
          </cell>
        </row>
        <row r="141">
          <cell r="B141">
            <v>140</v>
          </cell>
          <cell r="C141">
            <v>80.179359000000005</v>
          </cell>
          <cell r="M141">
            <v>89.926545344544536</v>
          </cell>
          <cell r="N141">
            <v>-9.7471863445445308</v>
          </cell>
          <cell r="P141">
            <v>0.27052927748165284</v>
          </cell>
          <cell r="S141">
            <v>0.1074942494564356</v>
          </cell>
          <cell r="X141">
            <v>158.36975431710999</v>
          </cell>
          <cell r="Y141">
            <v>-13.011661317109997</v>
          </cell>
          <cell r="AA141">
            <v>0.41152120078305204</v>
          </cell>
          <cell r="AD141">
            <v>0.1021915293416835</v>
          </cell>
        </row>
        <row r="142">
          <cell r="B142">
            <v>141</v>
          </cell>
          <cell r="C142">
            <v>80.550545</v>
          </cell>
          <cell r="M142">
            <v>90.170307062460353</v>
          </cell>
          <cell r="N142">
            <v>-9.619762062460353</v>
          </cell>
          <cell r="P142">
            <v>0.30644698599907522</v>
          </cell>
          <cell r="S142">
            <v>0.11730951401834952</v>
          </cell>
          <cell r="X142">
            <v>158.35875001590634</v>
          </cell>
          <cell r="Y142">
            <v>-10.84285001590635</v>
          </cell>
          <cell r="AA142">
            <v>0.42347166834397187</v>
          </cell>
          <cell r="AD142">
            <v>0.11196303859490919</v>
          </cell>
        </row>
        <row r="143">
          <cell r="B143">
            <v>142</v>
          </cell>
          <cell r="C143">
            <v>80.993979999999993</v>
          </cell>
          <cell r="M143">
            <v>90.414068780376141</v>
          </cell>
          <cell r="N143">
            <v>-9.4200887803761475</v>
          </cell>
          <cell r="P143">
            <v>0.33000990685846199</v>
          </cell>
          <cell r="S143">
            <v>0.12713609341286788</v>
          </cell>
          <cell r="X143">
            <v>158.34774571470268</v>
          </cell>
          <cell r="Y143">
            <v>-5.859952714702672</v>
          </cell>
          <cell r="AA143">
            <v>0.43160543658790196</v>
          </cell>
          <cell r="AD143">
            <v>0.12174525031282651</v>
          </cell>
        </row>
        <row r="144">
          <cell r="B144">
            <v>143</v>
          </cell>
          <cell r="C144">
            <v>80.296447999999998</v>
          </cell>
          <cell r="M144">
            <v>90.657830498291943</v>
          </cell>
          <cell r="N144">
            <v>-10.361382498291945</v>
          </cell>
          <cell r="P144">
            <v>0.35462454343987471</v>
          </cell>
          <cell r="S144">
            <v>0.1369749649353629</v>
          </cell>
          <cell r="X144">
            <v>158.33674141349903</v>
          </cell>
          <cell r="Y144">
            <v>-3.3033554134990197</v>
          </cell>
          <cell r="AA144">
            <v>0.43866121772809241</v>
          </cell>
          <cell r="AD144">
            <v>0.13153912620864777</v>
          </cell>
        </row>
        <row r="145">
          <cell r="B145">
            <v>144</v>
          </cell>
          <cell r="C145">
            <v>82.583374000000006</v>
          </cell>
          <cell r="M145">
            <v>90.901592216207746</v>
          </cell>
          <cell r="N145">
            <v>-8.3182182162077396</v>
          </cell>
          <cell r="P145">
            <v>0.37872381648105091</v>
          </cell>
          <cell r="S145">
            <v>0.14682711431726958</v>
          </cell>
          <cell r="X145">
            <v>158.32573711229537</v>
          </cell>
          <cell r="Y145">
            <v>2.1369398877046422</v>
          </cell>
          <cell r="AA145">
            <v>0.45346158984346185</v>
          </cell>
          <cell r="AD145">
            <v>0.14134563591908167</v>
          </cell>
        </row>
        <row r="146">
          <cell r="B146">
            <v>145</v>
          </cell>
          <cell r="C146">
            <v>83.071640000000002</v>
          </cell>
          <cell r="M146">
            <v>91.145353934123534</v>
          </cell>
          <cell r="N146">
            <v>-8.073713934123532</v>
          </cell>
          <cell r="P146">
            <v>0.39018791814591891</v>
          </cell>
          <cell r="S146">
            <v>0.15669353644638814</v>
          </cell>
          <cell r="X146">
            <v>158.31473281109172</v>
          </cell>
          <cell r="Y146">
            <v>3.6892341889082729</v>
          </cell>
          <cell r="AA146">
            <v>0.45608059272941198</v>
          </cell>
          <cell r="AD146">
            <v>0.15116575770240309</v>
          </cell>
        </row>
        <row r="147">
          <cell r="B147">
            <v>146</v>
          </cell>
          <cell r="C147">
            <v>85.694878000000003</v>
          </cell>
          <cell r="M147">
            <v>91.389115652039337</v>
          </cell>
          <cell r="N147">
            <v>-5.6942376520393339</v>
          </cell>
          <cell r="P147">
            <v>0.41018909269359805</v>
          </cell>
          <cell r="S147">
            <v>0.16657523610381375</v>
          </cell>
          <cell r="X147">
            <v>158.30372850988806</v>
          </cell>
          <cell r="Y147">
            <v>-1.0926535098880663</v>
          </cell>
          <cell r="AA147">
            <v>0.46191658402823899</v>
          </cell>
          <cell r="AD147">
            <v>0.16100047915199658</v>
          </cell>
        </row>
        <row r="148">
          <cell r="B148">
            <v>147</v>
          </cell>
          <cell r="C148">
            <v>87.899590000000003</v>
          </cell>
          <cell r="M148">
            <v>91.632877369955139</v>
          </cell>
          <cell r="N148">
            <v>-3.7332873699551357</v>
          </cell>
          <cell r="P148">
            <v>0.42261487394176406</v>
          </cell>
          <cell r="S148">
            <v>0.17647322871896182</v>
          </cell>
          <cell r="X148">
            <v>158.2927242086844</v>
          </cell>
          <cell r="Y148">
            <v>-5.0392762086844129</v>
          </cell>
          <cell r="AA148">
            <v>0.48222470939108414</v>
          </cell>
          <cell r="AD148">
            <v>0.17085079792677288</v>
          </cell>
        </row>
        <row r="149">
          <cell r="B149">
            <v>148</v>
          </cell>
          <cell r="C149">
            <v>83.679496999999998</v>
          </cell>
          <cell r="M149">
            <v>91.876639087870942</v>
          </cell>
          <cell r="N149">
            <v>-8.1971420878709438</v>
          </cell>
          <cell r="P149">
            <v>0.43982712773861854</v>
          </cell>
          <cell r="S149">
            <v>0.18638854114422501</v>
          </cell>
          <cell r="X149">
            <v>158.28171990748078</v>
          </cell>
          <cell r="Y149">
            <v>-15.648220907480777</v>
          </cell>
          <cell r="AA149">
            <v>0.49363089598906018</v>
          </cell>
          <cell r="AD149">
            <v>0.18071772249991622</v>
          </cell>
        </row>
        <row r="150">
          <cell r="B150">
            <v>149</v>
          </cell>
          <cell r="C150">
            <v>84.401947000000007</v>
          </cell>
          <cell r="M150">
            <v>92.120400805786744</v>
          </cell>
          <cell r="N150">
            <v>-7.7184538057867371</v>
          </cell>
          <cell r="P150">
            <v>0.44858428667206351</v>
          </cell>
          <cell r="S150">
            <v>0.19632221245086642</v>
          </cell>
          <cell r="X150">
            <v>158.27071560627712</v>
          </cell>
          <cell r="Y150">
            <v>-14.573236606277135</v>
          </cell>
          <cell r="AA150">
            <v>0.49668499774916947</v>
          </cell>
          <cell r="AD150">
            <v>0.19060227292748594</v>
          </cell>
        </row>
        <row r="151">
          <cell r="B151">
            <v>150</v>
          </cell>
          <cell r="C151">
            <v>85.445755000000005</v>
          </cell>
          <cell r="M151">
            <v>92.364162523702532</v>
          </cell>
          <cell r="N151">
            <v>-6.9184075237025269</v>
          </cell>
          <cell r="P151">
            <v>0.46761262076632099</v>
          </cell>
          <cell r="S151">
            <v>0.2062752947478296</v>
          </cell>
          <cell r="X151">
            <v>158.25971130507347</v>
          </cell>
          <cell r="Y151">
            <v>-12.454138305073457</v>
          </cell>
          <cell r="AA151">
            <v>0.50453481933723709</v>
          </cell>
          <cell r="AD151">
            <v>0.20050548163846477</v>
          </cell>
        </row>
        <row r="152">
          <cell r="B152">
            <v>151</v>
          </cell>
          <cell r="C152">
            <v>87.710257999999996</v>
          </cell>
          <cell r="M152">
            <v>92.607924241618335</v>
          </cell>
          <cell r="N152">
            <v>-4.8976662416183387</v>
          </cell>
          <cell r="P152">
            <v>0.47769395691638294</v>
          </cell>
          <cell r="S152">
            <v>0.21624885402522978</v>
          </cell>
          <cell r="X152">
            <v>158.24870700386981</v>
          </cell>
          <cell r="Y152">
            <v>-9.9770850038698029</v>
          </cell>
          <cell r="AA152">
            <v>0.52851867581534506</v>
          </cell>
          <cell r="AD152">
            <v>0.21042839424792484</v>
          </cell>
        </row>
        <row r="153">
          <cell r="B153">
            <v>152</v>
          </cell>
          <cell r="C153">
            <v>87.588195999999996</v>
          </cell>
          <cell r="M153">
            <v>92.851685959534137</v>
          </cell>
          <cell r="N153">
            <v>-5.2634899595341409</v>
          </cell>
          <cell r="P153">
            <v>0.49189046105592193</v>
          </cell>
          <cell r="S153">
            <v>0.22624397102438534</v>
          </cell>
          <cell r="X153">
            <v>158.23770270266616</v>
          </cell>
          <cell r="Y153">
            <v>-10.731751702666145</v>
          </cell>
          <cell r="AA153">
            <v>0.52991321411959769</v>
          </cell>
          <cell r="AD153">
            <v>0.22037207039506435</v>
          </cell>
        </row>
        <row r="154">
          <cell r="B154">
            <v>153</v>
          </cell>
          <cell r="C154">
            <v>87.623076999999995</v>
          </cell>
          <cell r="M154">
            <v>93.095447677449926</v>
          </cell>
          <cell r="N154">
            <v>-5.4723706774499306</v>
          </cell>
          <cell r="P154">
            <v>0.49375280411883499</v>
          </cell>
          <cell r="S154">
            <v>0.23626174213633835</v>
          </cell>
          <cell r="X154">
            <v>158.2266984014625</v>
          </cell>
          <cell r="Y154">
            <v>-10.830137401462508</v>
          </cell>
          <cell r="AA154">
            <v>0.53876811993079521</v>
          </cell>
          <cell r="AD154">
            <v>0.23033758460796228</v>
          </cell>
        </row>
        <row r="155">
          <cell r="B155">
            <v>154</v>
          </cell>
          <cell r="C155">
            <v>87.122337000000002</v>
          </cell>
          <cell r="M155">
            <v>93.339209395365742</v>
          </cell>
          <cell r="N155">
            <v>-6.2168723953657405</v>
          </cell>
          <cell r="P155">
            <v>0.49997071609184551</v>
          </cell>
          <cell r="S155">
            <v>0.24630328033093149</v>
          </cell>
          <cell r="X155">
            <v>158.21569410025884</v>
          </cell>
          <cell r="Y155">
            <v>-13.663051100258855</v>
          </cell>
          <cell r="AA155">
            <v>0.55305229639969766</v>
          </cell>
          <cell r="AD155">
            <v>0.24032602719699367</v>
          </cell>
        </row>
        <row r="156">
          <cell r="B156">
            <v>155</v>
          </cell>
          <cell r="C156">
            <v>89.401786999999999</v>
          </cell>
          <cell r="M156">
            <v>93.582971113281531</v>
          </cell>
          <cell r="N156">
            <v>-4.1811841132815317</v>
          </cell>
          <cell r="P156">
            <v>0.50428517949450136</v>
          </cell>
          <cell r="S156">
            <v>0.25636971611861781</v>
          </cell>
          <cell r="X156">
            <v>158.20468979905519</v>
          </cell>
          <cell r="Y156">
            <v>-14.0796287990552</v>
          </cell>
          <cell r="AA156">
            <v>0.57391179660465175</v>
          </cell>
          <cell r="AD156">
            <v>0.25033850517896244</v>
          </cell>
        </row>
        <row r="157">
          <cell r="B157">
            <v>156</v>
          </cell>
          <cell r="C157">
            <v>91.310051000000001</v>
          </cell>
          <cell r="M157">
            <v>93.826732831197333</v>
          </cell>
          <cell r="N157">
            <v>-2.5166818311973316</v>
          </cell>
          <cell r="P157">
            <v>0.51678818963617768</v>
          </cell>
          <cell r="S157">
            <v>0.2664621985473109</v>
          </cell>
          <cell r="X157">
            <v>158.19368549785153</v>
          </cell>
          <cell r="Y157">
            <v>-14.148168497851543</v>
          </cell>
          <cell r="AA157">
            <v>0.57543119020605926</v>
          </cell>
          <cell r="AD157">
            <v>0.26037614323411573</v>
          </cell>
        </row>
        <row r="158">
          <cell r="B158">
            <v>157</v>
          </cell>
          <cell r="C158">
            <v>89.698241999999993</v>
          </cell>
          <cell r="M158">
            <v>94.070494549113135</v>
          </cell>
          <cell r="N158">
            <v>-4.3722525491131421</v>
          </cell>
          <cell r="P158">
            <v>0.52431853426855135</v>
          </cell>
          <cell r="S158">
            <v>0.2765818962367188</v>
          </cell>
          <cell r="X158">
            <v>158.18268119664791</v>
          </cell>
          <cell r="Y158">
            <v>-20.610553196647913</v>
          </cell>
          <cell r="AA158">
            <v>0.59549820238463458</v>
          </cell>
          <cell r="AD158">
            <v>0.27044008469834413</v>
          </cell>
        </row>
        <row r="159">
          <cell r="B159">
            <v>158</v>
          </cell>
          <cell r="C159">
            <v>90.889037999999999</v>
          </cell>
          <cell r="M159">
            <v>94.314256267028924</v>
          </cell>
          <cell r="N159">
            <v>-3.4252182670289244</v>
          </cell>
          <cell r="P159">
            <v>0.53257594212996406</v>
          </cell>
          <cell r="S159">
            <v>0.28672999845275632</v>
          </cell>
          <cell r="X159">
            <v>158.17167689544425</v>
          </cell>
          <cell r="Y159">
            <v>-16.51266489544426</v>
          </cell>
          <cell r="AA159">
            <v>0.59778178820154426</v>
          </cell>
          <cell r="AD159">
            <v>0.28053149259299992</v>
          </cell>
        </row>
        <row r="160">
          <cell r="B160">
            <v>159</v>
          </cell>
          <cell r="C160">
            <v>88.096405000000004</v>
          </cell>
          <cell r="M160">
            <v>94.55801798494474</v>
          </cell>
          <cell r="N160">
            <v>-6.4616129849447361</v>
          </cell>
          <cell r="P160">
            <v>0.53266018932223458</v>
          </cell>
          <cell r="S160">
            <v>0.29690771622479006</v>
          </cell>
          <cell r="X160">
            <v>158.16067259424059</v>
          </cell>
          <cell r="Y160">
            <v>-20.727765594240594</v>
          </cell>
          <cell r="AA160">
            <v>0.59985409166077153</v>
          </cell>
          <cell r="AD160">
            <v>0.29065155069491949</v>
          </cell>
        </row>
        <row r="161">
          <cell r="B161">
            <v>160</v>
          </cell>
          <cell r="C161">
            <v>90.126732000000004</v>
          </cell>
          <cell r="M161">
            <v>94.801779702860529</v>
          </cell>
          <cell r="N161">
            <v>-4.6750477028605246</v>
          </cell>
          <cell r="P161">
            <v>0.55645189910384973</v>
          </cell>
          <cell r="S161">
            <v>0.30711628350865416</v>
          </cell>
          <cell r="X161">
            <v>158.14966829303694</v>
          </cell>
          <cell r="Y161">
            <v>-15.715037293036943</v>
          </cell>
          <cell r="AA161">
            <v>0.60662751812507532</v>
          </cell>
          <cell r="AD161">
            <v>0.30080146464939972</v>
          </cell>
        </row>
        <row r="162">
          <cell r="B162">
            <v>161</v>
          </cell>
          <cell r="C162">
            <v>90.879065999999995</v>
          </cell>
          <cell r="M162">
            <v>95.045541420776331</v>
          </cell>
          <cell r="N162">
            <v>-4.1664754207763366</v>
          </cell>
          <cell r="P162">
            <v>0.56750862045351902</v>
          </cell>
          <cell r="S162">
            <v>0.3173569583985546</v>
          </cell>
          <cell r="X162">
            <v>158.13866399183328</v>
          </cell>
          <cell r="Y162">
            <v>-14.361640991833269</v>
          </cell>
          <cell r="AA162">
            <v>0.61488384920637218</v>
          </cell>
          <cell r="AD162">
            <v>0.31098246312905314</v>
          </cell>
        </row>
        <row r="163">
          <cell r="B163">
            <v>162</v>
          </cell>
          <cell r="C163">
            <v>90.707176000000004</v>
          </cell>
          <cell r="M163">
            <v>95.289303138692134</v>
          </cell>
          <cell r="N163">
            <v>-4.5821271386921296</v>
          </cell>
          <cell r="P163">
            <v>0.57890386295221297</v>
          </cell>
          <cell r="S163">
            <v>0.3276310243911994</v>
          </cell>
          <cell r="X163">
            <v>158.12765969062963</v>
          </cell>
          <cell r="Y163">
            <v>-14.82793169062964</v>
          </cell>
          <cell r="AA163">
            <v>0.6197405565373566</v>
          </cell>
          <cell r="AD163">
            <v>0.3211957990416589</v>
          </cell>
        </row>
        <row r="164">
          <cell r="B164">
            <v>163</v>
          </cell>
          <cell r="C164">
            <v>90.707176000000004</v>
          </cell>
          <cell r="M164">
            <v>95.533064856607922</v>
          </cell>
          <cell r="N164">
            <v>-4.8258888566079179</v>
          </cell>
          <cell r="P164">
            <v>0.58418135142166971</v>
          </cell>
          <cell r="S164">
            <v>0.33793979170571276</v>
          </cell>
          <cell r="X164">
            <v>158.11665538942597</v>
          </cell>
          <cell r="Y164">
            <v>-13.912035389425967</v>
          </cell>
          <cell r="AA164">
            <v>0.62187244181463719</v>
          </cell>
          <cell r="AD164">
            <v>0.33144275079033575</v>
          </cell>
        </row>
        <row r="165">
          <cell r="B165">
            <v>164</v>
          </cell>
          <cell r="C165">
            <v>93.133613999999994</v>
          </cell>
          <cell r="M165">
            <v>95.776826574523739</v>
          </cell>
          <cell r="N165">
            <v>-2.6432125745237443</v>
          </cell>
          <cell r="P165">
            <v>0.59694875758597343</v>
          </cell>
          <cell r="S165">
            <v>0.34828459866313549</v>
          </cell>
          <cell r="X165">
            <v>158.10565108822232</v>
          </cell>
          <cell r="Y165">
            <v>-11.713409088222306</v>
          </cell>
          <cell r="AA165">
            <v>0.62321572555200988</v>
          </cell>
          <cell r="AD165">
            <v>0.34172462358958777</v>
          </cell>
        </row>
        <row r="166">
          <cell r="B166">
            <v>165</v>
          </cell>
          <cell r="C166">
            <v>92.844634999999997</v>
          </cell>
          <cell r="M166">
            <v>96.020588292439527</v>
          </cell>
          <cell r="N166">
            <v>-3.1759532924395302</v>
          </cell>
          <cell r="P166">
            <v>0.59710606333123517</v>
          </cell>
          <cell r="S166">
            <v>0.35866681312958681</v>
          </cell>
          <cell r="X166">
            <v>158.09464678701866</v>
          </cell>
          <cell r="Y166">
            <v>-13.939754787018671</v>
          </cell>
          <cell r="AA166">
            <v>0.62971993408463134</v>
          </cell>
          <cell r="AD166">
            <v>0.35204275084102199</v>
          </cell>
        </row>
        <row r="167">
          <cell r="B167">
            <v>166</v>
          </cell>
          <cell r="C167">
            <v>95.006996000000001</v>
          </cell>
          <cell r="M167">
            <v>96.264350010355329</v>
          </cell>
          <cell r="N167">
            <v>-1.2573540103553285</v>
          </cell>
          <cell r="P167">
            <v>0.59726842540330016</v>
          </cell>
          <cell r="S167">
            <v>0.36908783402744733</v>
          </cell>
          <cell r="X167">
            <v>158.08364248581503</v>
          </cell>
          <cell r="Y167">
            <v>-13.312234485815026</v>
          </cell>
          <cell r="AA167">
            <v>0.63483842896974063</v>
          </cell>
          <cell r="AD167">
            <v>0.36239849557280163</v>
          </cell>
        </row>
        <row r="168">
          <cell r="B168">
            <v>167</v>
          </cell>
          <cell r="C168">
            <v>95.415558000000004</v>
          </cell>
          <cell r="M168">
            <v>96.508111728271132</v>
          </cell>
          <cell r="N168">
            <v>-1.0925537282711275</v>
          </cell>
          <cell r="P168">
            <v>0.60390622701767105</v>
          </cell>
          <cell r="S168">
            <v>0.37954909291924266</v>
          </cell>
          <cell r="X168">
            <v>158.07263818461138</v>
          </cell>
          <cell r="Y168">
            <v>-17.497504184611387</v>
          </cell>
          <cell r="AA168">
            <v>0.64718435862212631</v>
          </cell>
          <cell r="AD168">
            <v>0.37279325194719143</v>
          </cell>
        </row>
        <row r="169">
          <cell r="B169">
            <v>168</v>
          </cell>
          <cell r="C169">
            <v>95.582465999999997</v>
          </cell>
          <cell r="M169">
            <v>96.75187344618692</v>
          </cell>
          <cell r="N169">
            <v>-1.1694074461869235</v>
          </cell>
          <cell r="P169">
            <v>0.60675430090227112</v>
          </cell>
          <cell r="S169">
            <v>0.39005205566925522</v>
          </cell>
          <cell r="X169">
            <v>158.06163388340772</v>
          </cell>
          <cell r="Y169">
            <v>-16.41257088340771</v>
          </cell>
          <cell r="AA169">
            <v>0.65966306863303714</v>
          </cell>
          <cell r="AD169">
            <v>0.38322844684086765</v>
          </cell>
        </row>
        <row r="170">
          <cell r="B170">
            <v>169</v>
          </cell>
          <cell r="C170">
            <v>95.141525000000001</v>
          </cell>
          <cell r="M170">
            <v>96.995635164102737</v>
          </cell>
          <cell r="N170">
            <v>-1.8541101641027353</v>
          </cell>
          <cell r="P170">
            <v>0.61011035927235135</v>
          </cell>
          <cell r="S170">
            <v>0.40059822418825786</v>
          </cell>
          <cell r="X170">
            <v>158.05062958220407</v>
          </cell>
          <cell r="Y170">
            <v>-15.367401582204053</v>
          </cell>
          <cell r="AA170">
            <v>0.69297458844355209</v>
          </cell>
          <cell r="AD170">
            <v>0.39370554150300985</v>
          </cell>
        </row>
        <row r="171">
          <cell r="B171">
            <v>170</v>
          </cell>
          <cell r="C171">
            <v>96.715964999999997</v>
          </cell>
          <cell r="M171">
            <v>97.239396882018525</v>
          </cell>
          <cell r="N171">
            <v>-0.52343188201852797</v>
          </cell>
          <cell r="P171">
            <v>0.61568777780613226</v>
          </cell>
          <cell r="S171">
            <v>0.41118913826718539</v>
          </cell>
          <cell r="X171">
            <v>158.03962528100041</v>
          </cell>
          <cell r="Y171">
            <v>-10.772322281000413</v>
          </cell>
          <cell r="AA171">
            <v>0.69955664344900237</v>
          </cell>
          <cell r="AD171">
            <v>0.40422603329656887</v>
          </cell>
        </row>
        <row r="172">
          <cell r="B172">
            <v>171</v>
          </cell>
          <cell r="C172">
            <v>97.381111000000004</v>
          </cell>
          <cell r="M172">
            <v>97.483158599934328</v>
          </cell>
          <cell r="N172">
            <v>-0.10204759993432333</v>
          </cell>
          <cell r="P172">
            <v>0.61644215868915653</v>
          </cell>
          <cell r="S172">
            <v>0.421826377505997</v>
          </cell>
          <cell r="X172">
            <v>158.02862097979676</v>
          </cell>
          <cell r="Y172">
            <v>-6.9528609797967533</v>
          </cell>
          <cell r="AA172">
            <v>0.70977774684319395</v>
          </cell>
          <cell r="AD172">
            <v>0.41479145752851276</v>
          </cell>
        </row>
        <row r="173">
          <cell r="B173">
            <v>172</v>
          </cell>
          <cell r="C173">
            <v>96.182845999999998</v>
          </cell>
          <cell r="M173">
            <v>97.72692031785013</v>
          </cell>
          <cell r="N173">
            <v>-1.5440743178501322</v>
          </cell>
          <cell r="P173">
            <v>0.62452414502202547</v>
          </cell>
          <cell r="S173">
            <v>0.43251156334448115</v>
          </cell>
          <cell r="X173">
            <v>158.0176166785931</v>
          </cell>
          <cell r="Y173">
            <v>-5.7983176785930937</v>
          </cell>
          <cell r="AA173">
            <v>0.71250274516316436</v>
          </cell>
          <cell r="AD173">
            <v>0.42540338937530198</v>
          </cell>
        </row>
        <row r="174">
          <cell r="B174">
            <v>173</v>
          </cell>
          <cell r="C174">
            <v>95.988533000000004</v>
          </cell>
          <cell r="M174">
            <v>97.970682035765918</v>
          </cell>
          <cell r="N174">
            <v>-1.9821490357659144</v>
          </cell>
          <cell r="P174">
            <v>0.62745451187081802</v>
          </cell>
          <cell r="S174">
            <v>0.44324636120227995</v>
          </cell>
          <cell r="X174">
            <v>158.00661237738944</v>
          </cell>
          <cell r="Y174">
            <v>-3.878102377389439</v>
          </cell>
          <cell r="AA174">
            <v>0.71543633993991629</v>
          </cell>
          <cell r="AD174">
            <v>0.43606344591033691</v>
          </cell>
        </row>
        <row r="175">
          <cell r="B175">
            <v>174</v>
          </cell>
          <cell r="C175">
            <v>98.011391000000003</v>
          </cell>
          <cell r="M175">
            <v>98.214443753681735</v>
          </cell>
          <cell r="N175">
            <v>-0.2030527536817317</v>
          </cell>
          <cell r="P175">
            <v>0.63342256998797486</v>
          </cell>
          <cell r="S175">
            <v>0.45403248273600583</v>
          </cell>
          <cell r="X175">
            <v>157.99560807618579</v>
          </cell>
          <cell r="Y175">
            <v>-5.4680510761857875</v>
          </cell>
          <cell r="AA175">
            <v>0.71957505480171524</v>
          </cell>
          <cell r="AD175">
            <v>0.44677328824064877</v>
          </cell>
        </row>
        <row r="176">
          <cell r="B176">
            <v>175</v>
          </cell>
          <cell r="C176">
            <v>96.658660999999995</v>
          </cell>
          <cell r="M176">
            <v>98.458205471597523</v>
          </cell>
          <cell r="N176">
            <v>-1.7995444715975282</v>
          </cell>
          <cell r="P176">
            <v>0.63450829780034501</v>
          </cell>
          <cell r="S176">
            <v>0.46487168822195379</v>
          </cell>
          <cell r="X176">
            <v>157.98460377498216</v>
          </cell>
          <cell r="Y176">
            <v>-4.0947567749821587</v>
          </cell>
          <cell r="AA176">
            <v>0.72037254133788076</v>
          </cell>
          <cell r="AD176">
            <v>0.45753462376069814</v>
          </cell>
        </row>
        <row r="177">
          <cell r="B177">
            <v>176</v>
          </cell>
          <cell r="C177">
            <v>96.930199000000002</v>
          </cell>
          <cell r="M177">
            <v>98.701967189513326</v>
          </cell>
          <cell r="N177">
            <v>-1.7717681895133239</v>
          </cell>
          <cell r="P177">
            <v>0.63860757128156853</v>
          </cell>
          <cell r="S177">
            <v>0.47576578907363032</v>
          </cell>
          <cell r="X177">
            <v>157.97359947377851</v>
          </cell>
          <cell r="Y177">
            <v>-4.2329074737785106</v>
          </cell>
          <cell r="AA177">
            <v>0.72101365527272099</v>
          </cell>
          <cell r="AD177">
            <v>0.4683492085317808</v>
          </cell>
        </row>
        <row r="178">
          <cell r="B178">
            <v>177</v>
          </cell>
          <cell r="C178">
            <v>92.518287999999998</v>
          </cell>
          <cell r="M178">
            <v>98.945728907429128</v>
          </cell>
          <cell r="N178">
            <v>-6.4274409074291299</v>
          </cell>
          <cell r="P178">
            <v>0.64989693992173103</v>
          </cell>
          <cell r="S178">
            <v>0.48671665050407514</v>
          </cell>
          <cell r="X178">
            <v>157.96259517257485</v>
          </cell>
          <cell r="Y178">
            <v>-5.0969641725748431</v>
          </cell>
          <cell r="AA178">
            <v>0.73143368387716901</v>
          </cell>
          <cell r="AD178">
            <v>0.47921884979624824</v>
          </cell>
        </row>
        <row r="179">
          <cell r="B179">
            <v>178</v>
          </cell>
          <cell r="C179">
            <v>92.289092999999994</v>
          </cell>
          <cell r="M179">
            <v>99.189490625344916</v>
          </cell>
          <cell r="N179">
            <v>-6.9003976253449224</v>
          </cell>
          <cell r="P179">
            <v>0.65662700567742027</v>
          </cell>
          <cell r="S179">
            <v>0.49772619434381726</v>
          </cell>
          <cell r="X179">
            <v>157.9515908713712</v>
          </cell>
          <cell r="Y179">
            <v>-9.3617778713712028</v>
          </cell>
          <cell r="AA179">
            <v>0.73245469061645252</v>
          </cell>
          <cell r="AD179">
            <v>0.49014540863651995</v>
          </cell>
        </row>
        <row r="180">
          <cell r="B180">
            <v>179</v>
          </cell>
          <cell r="C180">
            <v>94.476364000000004</v>
          </cell>
          <cell r="M180">
            <v>99.433252343260719</v>
          </cell>
          <cell r="N180">
            <v>-4.9568883432607151</v>
          </cell>
          <cell r="P180">
            <v>0.66601898228929757</v>
          </cell>
          <cell r="S180">
            <v>0.50879640202623</v>
          </cell>
          <cell r="X180">
            <v>157.94058657016754</v>
          </cell>
          <cell r="Y180">
            <v>-8.0282485701675341</v>
          </cell>
          <cell r="AA180">
            <v>0.7518791503887845</v>
          </cell>
          <cell r="AD180">
            <v>0.50113080278971434</v>
          </cell>
        </row>
        <row r="181">
          <cell r="B181">
            <v>180</v>
          </cell>
          <cell r="C181">
            <v>92.924355000000006</v>
          </cell>
          <cell r="M181">
            <v>99.677014061176521</v>
          </cell>
          <cell r="N181">
            <v>-6.7526590611765158</v>
          </cell>
          <cell r="P181">
            <v>0.67400509227535566</v>
          </cell>
          <cell r="S181">
            <v>0.51992931775308227</v>
          </cell>
          <cell r="X181">
            <v>157.92958226896388</v>
          </cell>
          <cell r="Y181">
            <v>-6.774278268963883</v>
          </cell>
          <cell r="AA181">
            <v>0.7520110405756899</v>
          </cell>
          <cell r="AD181">
            <v>0.51217700962965673</v>
          </cell>
        </row>
        <row r="182">
          <cell r="B182">
            <v>181</v>
          </cell>
          <cell r="C182">
            <v>94.705558999999994</v>
          </cell>
          <cell r="M182">
            <v>99.920775779092324</v>
          </cell>
          <cell r="N182">
            <v>-5.2152167790923301</v>
          </cell>
          <cell r="P182">
            <v>0.67704541928724671</v>
          </cell>
          <cell r="S182">
            <v>0.53112705185421805</v>
          </cell>
          <cell r="X182">
            <v>157.91857796776023</v>
          </cell>
          <cell r="Y182">
            <v>-4.2077169677602342</v>
          </cell>
          <cell r="AA182">
            <v>0.75333161151653838</v>
          </cell>
          <cell r="AD182">
            <v>0.52328606932905508</v>
          </cell>
        </row>
        <row r="183">
          <cell r="B183">
            <v>182</v>
          </cell>
          <cell r="C183">
            <v>95.851517000000001</v>
          </cell>
          <cell r="M183">
            <v>100.16453749700813</v>
          </cell>
          <cell r="N183">
            <v>-4.3130204970081252</v>
          </cell>
          <cell r="P183">
            <v>0.68168678305334018</v>
          </cell>
          <cell r="S183">
            <v>0.54239178435654434</v>
          </cell>
          <cell r="X183">
            <v>157.90757366655657</v>
          </cell>
          <cell r="Y183">
            <v>-9.586238666556568</v>
          </cell>
          <cell r="AA183">
            <v>0.75457352292630386</v>
          </cell>
          <cell r="AD183">
            <v>0.5344600882157643</v>
          </cell>
        </row>
        <row r="184">
          <cell r="B184">
            <v>183</v>
          </cell>
          <cell r="C184">
            <v>105.88608600000001</v>
          </cell>
          <cell r="M184">
            <v>100.40829921492391</v>
          </cell>
          <cell r="N184">
            <v>5.4777867850760913</v>
          </cell>
          <cell r="P184">
            <v>0.6868174373883319</v>
          </cell>
          <cell r="S184">
            <v>0.55372576877889379</v>
          </cell>
          <cell r="X184">
            <v>157.89656936535292</v>
          </cell>
          <cell r="Y184">
            <v>-9.3664183653529278</v>
          </cell>
          <cell r="AA184">
            <v>0.75756918437290977</v>
          </cell>
          <cell r="AD184">
            <v>0.54570124233830886</v>
          </cell>
        </row>
        <row r="185">
          <cell r="B185">
            <v>184</v>
          </cell>
          <cell r="C185">
            <v>108.554153</v>
          </cell>
          <cell r="M185">
            <v>100.65206093283972</v>
          </cell>
          <cell r="N185">
            <v>7.9020920671602823</v>
          </cell>
          <cell r="P185">
            <v>0.71839657137330148</v>
          </cell>
          <cell r="S185">
            <v>0.56513133617086431</v>
          </cell>
          <cell r="X185">
            <v>157.88556506414929</v>
          </cell>
          <cell r="Y185">
            <v>-10.190680064149291</v>
          </cell>
          <cell r="AA185">
            <v>0.75927399105855309</v>
          </cell>
          <cell r="AD185">
            <v>0.55701178125722739</v>
          </cell>
        </row>
        <row r="186">
          <cell r="B186">
            <v>185</v>
          </cell>
          <cell r="C186">
            <v>109.279099</v>
          </cell>
          <cell r="M186">
            <v>100.89582265075552</v>
          </cell>
          <cell r="N186">
            <v>8.3832763492444826</v>
          </cell>
          <cell r="P186">
            <v>0.72431348298055886</v>
          </cell>
          <cell r="S186">
            <v>0.5766108994154191</v>
          </cell>
          <cell r="X186">
            <v>157.87456076294563</v>
          </cell>
          <cell r="Y186">
            <v>-11.372927762945636</v>
          </cell>
          <cell r="AA186">
            <v>0.76117535340284515</v>
          </cell>
          <cell r="AD186">
            <v>0.56839403208031525</v>
          </cell>
        </row>
        <row r="187">
          <cell r="B187">
            <v>186</v>
          </cell>
          <cell r="C187">
            <v>109.675194</v>
          </cell>
          <cell r="M187">
            <v>101.13958436867132</v>
          </cell>
          <cell r="N187">
            <v>8.5356096313286827</v>
          </cell>
          <cell r="P187">
            <v>0.72718942193775182</v>
          </cell>
          <cell r="S187">
            <v>0.58816695781693484</v>
          </cell>
          <cell r="X187">
            <v>157.86355646174198</v>
          </cell>
          <cell r="Y187">
            <v>-7.8915414617419799</v>
          </cell>
          <cell r="AA187">
            <v>0.7618731474085445</v>
          </cell>
          <cell r="AD187">
            <v>0.57985040376155728</v>
          </cell>
        </row>
        <row r="188">
          <cell r="B188">
            <v>187</v>
          </cell>
          <cell r="C188">
            <v>113.501678</v>
          </cell>
          <cell r="M188">
            <v>101.38334608658712</v>
          </cell>
          <cell r="N188">
            <v>12.118331913412874</v>
          </cell>
          <cell r="P188">
            <v>0.72880317301061148</v>
          </cell>
          <cell r="S188">
            <v>0.59980210199845652</v>
          </cell>
          <cell r="X188">
            <v>157.85255216053832</v>
          </cell>
          <cell r="Y188">
            <v>-6.1304451605383292</v>
          </cell>
          <cell r="AA188">
            <v>0.7638425690038938</v>
          </cell>
          <cell r="AD188">
            <v>0.59138339168540943</v>
          </cell>
        </row>
        <row r="189">
          <cell r="B189">
            <v>188</v>
          </cell>
          <cell r="C189">
            <v>110.92113500000001</v>
          </cell>
          <cell r="M189">
            <v>101.62710780450291</v>
          </cell>
          <cell r="N189">
            <v>9.2940271954970939</v>
          </cell>
          <cell r="P189">
            <v>0.73495946686292279</v>
          </cell>
          <cell r="S189">
            <v>0.6115190191342571</v>
          </cell>
          <cell r="X189">
            <v>157.84154785933467</v>
          </cell>
          <cell r="Y189">
            <v>-3.603662859334662</v>
          </cell>
          <cell r="AA189">
            <v>0.76669323637587627</v>
          </cell>
          <cell r="AD189">
            <v>0.60299558256018293</v>
          </cell>
        </row>
        <row r="190">
          <cell r="B190">
            <v>189</v>
          </cell>
          <cell r="C190">
            <v>112.533356</v>
          </cell>
          <cell r="M190">
            <v>101.87086952241872</v>
          </cell>
          <cell r="N190">
            <v>10.662486477581282</v>
          </cell>
          <cell r="P190">
            <v>0.74538272274522532</v>
          </cell>
          <cell r="S190">
            <v>0.62332049854639149</v>
          </cell>
          <cell r="X190">
            <v>157.83054355813101</v>
          </cell>
          <cell r="Y190">
            <v>0.70304144186897588</v>
          </cell>
          <cell r="AA190">
            <v>0.77157275770298317</v>
          </cell>
          <cell r="AD190">
            <v>0.61468965964661537</v>
          </cell>
        </row>
        <row r="191">
          <cell r="B191">
            <v>190</v>
          </cell>
          <cell r="C191">
            <v>109.186623</v>
          </cell>
          <cell r="M191">
            <v>102.11463124033452</v>
          </cell>
          <cell r="N191">
            <v>7.0719917596654795</v>
          </cell>
          <cell r="P191">
            <v>0.74774130315507104</v>
          </cell>
          <cell r="S191">
            <v>0.63520943769681859</v>
          </cell>
          <cell r="X191">
            <v>157.81953925692736</v>
          </cell>
          <cell r="Y191">
            <v>1.5592757430726465</v>
          </cell>
          <cell r="AA191">
            <v>0.77327149674075657</v>
          </cell>
          <cell r="AD191">
            <v>0.6264684083502966</v>
          </cell>
        </row>
        <row r="192">
          <cell r="B192">
            <v>191</v>
          </cell>
          <cell r="C192">
            <v>112.815369</v>
          </cell>
          <cell r="M192">
            <v>102.35839295825031</v>
          </cell>
          <cell r="N192">
            <v>10.456976041749698</v>
          </cell>
          <cell r="P192">
            <v>0.7492887539915537</v>
          </cell>
          <cell r="S192">
            <v>0.64718884860991466</v>
          </cell>
          <cell r="X192">
            <v>157.8085349557237</v>
          </cell>
          <cell r="Y192">
            <v>1.3614630442762916</v>
          </cell>
          <cell r="AA192">
            <v>0.78507848646531964</v>
          </cell>
          <cell r="AD192">
            <v>0.63833472220951737</v>
          </cell>
        </row>
        <row r="193">
          <cell r="B193">
            <v>192</v>
          </cell>
          <cell r="C193">
            <v>114.81192</v>
          </cell>
          <cell r="M193">
            <v>102.60215467616612</v>
          </cell>
          <cell r="N193">
            <v>12.209765323833878</v>
          </cell>
          <cell r="P193">
            <v>0.75469826440921806</v>
          </cell>
          <cell r="S193">
            <v>0.65926186476380366</v>
          </cell>
          <cell r="X193">
            <v>157.79753065452005</v>
          </cell>
          <cell r="Y193">
            <v>1.1824653454799545</v>
          </cell>
          <cell r="AA193">
            <v>0.78564266557659379</v>
          </cell>
          <cell r="AD193">
            <v>0.65029160931333396</v>
          </cell>
        </row>
        <row r="194">
          <cell r="B194">
            <v>193</v>
          </cell>
          <cell r="C194">
            <v>114.709602</v>
          </cell>
          <cell r="M194">
            <v>102.84591639408191</v>
          </cell>
          <cell r="N194">
            <v>11.863685605918093</v>
          </cell>
          <cell r="P194">
            <v>0.75579686543370184</v>
          </cell>
          <cell r="S194">
            <v>0.6714317484930028</v>
          </cell>
          <cell r="X194">
            <v>157.78652635331642</v>
          </cell>
          <cell r="Y194">
            <v>2.4934726466835855</v>
          </cell>
          <cell r="AA194">
            <v>0.78839361561372057</v>
          </cell>
          <cell r="AD194">
            <v>0.66234219918826309</v>
          </cell>
        </row>
        <row r="195">
          <cell r="B195">
            <v>194</v>
          </cell>
          <cell r="C195">
            <v>114.41011</v>
          </cell>
          <cell r="M195">
            <v>103.08967811199771</v>
          </cell>
          <cell r="N195">
            <v>11.32043188800229</v>
          </cell>
          <cell r="P195">
            <v>0.76699961135403882</v>
          </cell>
          <cell r="S195">
            <v>0.68370189894942857</v>
          </cell>
          <cell r="X195">
            <v>157.77552205211276</v>
          </cell>
          <cell r="Y195">
            <v>0.98447294788724093</v>
          </cell>
          <cell r="AA195">
            <v>0.78895706276035094</v>
          </cell>
          <cell r="AD195">
            <v>0.67448975019608193</v>
          </cell>
        </row>
        <row r="196">
          <cell r="B196">
            <v>195</v>
          </cell>
          <cell r="C196">
            <v>115.363472</v>
          </cell>
          <cell r="M196">
            <v>103.33343982991352</v>
          </cell>
          <cell r="N196">
            <v>12.030032170086486</v>
          </cell>
          <cell r="P196">
            <v>0.77381481195667345</v>
          </cell>
          <cell r="S196">
            <v>0.69607586067395022</v>
          </cell>
          <cell r="X196">
            <v>157.76451775090911</v>
          </cell>
          <cell r="Y196">
            <v>-0.38451275090909576</v>
          </cell>
          <cell r="AA196">
            <v>0.79084254477711868</v>
          </cell>
          <cell r="AD196">
            <v>0.68673765748975457</v>
          </cell>
        </row>
        <row r="197">
          <cell r="B197">
            <v>196</v>
          </cell>
          <cell r="C197">
            <v>115.508217</v>
          </cell>
          <cell r="M197">
            <v>103.5772015478293</v>
          </cell>
          <cell r="N197">
            <v>11.931015452170698</v>
          </cell>
          <cell r="P197">
            <v>0.78386872899982074</v>
          </cell>
          <cell r="S197">
            <v>0.70855733283643729</v>
          </cell>
          <cell r="X197">
            <v>157.75351344970545</v>
          </cell>
          <cell r="Y197">
            <v>-0.90350744970544383</v>
          </cell>
          <cell r="AA197">
            <v>0.79346896063483408</v>
          </cell>
          <cell r="AD197">
            <v>0.69908946157964447</v>
          </cell>
        </row>
        <row r="198">
          <cell r="B198">
            <v>197</v>
          </cell>
          <cell r="C198">
            <v>118.071297</v>
          </cell>
          <cell r="M198">
            <v>103.82096326574512</v>
          </cell>
          <cell r="N198">
            <v>14.25033373425488</v>
          </cell>
          <cell r="P198">
            <v>0.79314359576470705</v>
          </cell>
          <cell r="S198">
            <v>0.72115017920879865</v>
          </cell>
          <cell r="X198">
            <v>157.7425091485018</v>
          </cell>
          <cell r="Y198">
            <v>-1.5725111485018033</v>
          </cell>
          <cell r="AA198">
            <v>0.79551651354592146</v>
          </cell>
          <cell r="AD198">
            <v>0.71154885756793662</v>
          </cell>
        </row>
        <row r="199">
          <cell r="B199">
            <v>198</v>
          </cell>
          <cell r="C199">
            <v>124.1558</v>
          </cell>
          <cell r="M199">
            <v>104.06472498366091</v>
          </cell>
          <cell r="N199">
            <v>20.09107501633909</v>
          </cell>
          <cell r="P199">
            <v>0.79954096561335308</v>
          </cell>
          <cell r="S199">
            <v>0.73385843894287195</v>
          </cell>
          <cell r="X199">
            <v>157.73150484729814</v>
          </cell>
          <cell r="Y199">
            <v>-0.23150484729814025</v>
          </cell>
          <cell r="AA199">
            <v>0.80270049817714972</v>
          </cell>
          <cell r="AD199">
            <v>0.72411970511572887</v>
          </cell>
        </row>
        <row r="200">
          <cell r="B200">
            <v>199</v>
          </cell>
          <cell r="C200">
            <v>125.640739</v>
          </cell>
          <cell r="M200">
            <v>104.30848670157671</v>
          </cell>
          <cell r="N200">
            <v>21.332252298423285</v>
          </cell>
          <cell r="P200">
            <v>0.8022410959514128</v>
          </cell>
          <cell r="S200">
            <v>0.74668633823340269</v>
          </cell>
          <cell r="X200">
            <v>157.72050054609448</v>
          </cell>
          <cell r="Y200">
            <v>1.6494944539055041</v>
          </cell>
          <cell r="AA200">
            <v>0.80726907612249199</v>
          </cell>
          <cell r="AD200">
            <v>0.73680603921462073</v>
          </cell>
        </row>
        <row r="201">
          <cell r="B201">
            <v>200</v>
          </cell>
          <cell r="C201">
            <v>124.610016</v>
          </cell>
          <cell r="M201">
            <v>104.55224841949251</v>
          </cell>
          <cell r="N201">
            <v>20.057767580507488</v>
          </cell>
          <cell r="P201">
            <v>0.80272093642720022</v>
          </cell>
          <cell r="S201">
            <v>0.75963830295586499</v>
          </cell>
          <cell r="X201">
            <v>157.70949624489083</v>
          </cell>
          <cell r="Y201">
            <v>6.8205027551091746</v>
          </cell>
          <cell r="AA201">
            <v>0.80742614985712413</v>
          </cell>
          <cell r="AD201">
            <v>0.74961208184300332</v>
          </cell>
        </row>
        <row r="202">
          <cell r="B202">
            <v>201</v>
          </cell>
          <cell r="C202">
            <v>126.304596</v>
          </cell>
          <cell r="M202">
            <v>104.7960101374083</v>
          </cell>
          <cell r="N202">
            <v>21.508585862591701</v>
          </cell>
          <cell r="P202">
            <v>0.80361338456242026</v>
          </cell>
          <cell r="S202">
            <v>0.77271897237966714</v>
          </cell>
          <cell r="X202">
            <v>157.69849194368717</v>
          </cell>
          <cell r="Y202">
            <v>7.6115060563128338</v>
          </cell>
          <cell r="AA202">
            <v>0.81036685594038937</v>
          </cell>
          <cell r="AD202">
            <v>0.76254225459674418</v>
          </cell>
        </row>
        <row r="203">
          <cell r="B203">
            <v>202</v>
          </cell>
          <cell r="C203">
            <v>124.794701</v>
          </cell>
          <cell r="M203">
            <v>105.03977185532412</v>
          </cell>
          <cell r="N203">
            <v>19.754929144675884</v>
          </cell>
          <cell r="P203">
            <v>0.80713259908060353</v>
          </cell>
          <cell r="S203">
            <v>0.78593321406966932</v>
          </cell>
          <cell r="X203">
            <v>157.68748764248355</v>
          </cell>
          <cell r="Y203">
            <v>8.3025173575164501</v>
          </cell>
          <cell r="AA203">
            <v>0.82316424605272687</v>
          </cell>
          <cell r="AD203">
            <v>0.77560119239479586</v>
          </cell>
        </row>
        <row r="204">
          <cell r="B204">
            <v>203</v>
          </cell>
          <cell r="C204">
            <v>124.592552</v>
          </cell>
          <cell r="M204">
            <v>105.28353357323991</v>
          </cell>
          <cell r="N204">
            <v>19.30901842676009</v>
          </cell>
          <cell r="P204">
            <v>0.80777954170631894</v>
          </cell>
          <cell r="S204">
            <v>0.79928614010300825</v>
          </cell>
          <cell r="X204">
            <v>157.67648334127989</v>
          </cell>
          <cell r="Y204">
            <v>10.703521658720121</v>
          </cell>
          <cell r="AA204">
            <v>0.82488479763815969</v>
          </cell>
          <cell r="AD204">
            <v>0.78879375837255683</v>
          </cell>
        </row>
        <row r="205">
          <cell r="B205">
            <v>204</v>
          </cell>
          <cell r="C205">
            <v>128.81774899999999</v>
          </cell>
          <cell r="M205">
            <v>105.52729529115571</v>
          </cell>
          <cell r="N205">
            <v>23.290453708844282</v>
          </cell>
          <cell r="P205">
            <v>0.81787667401466091</v>
          </cell>
          <cell r="S205">
            <v>0.81278312474442804</v>
          </cell>
          <cell r="X205">
            <v>157.66547904007624</v>
          </cell>
          <cell r="Y205">
            <v>7.8845239599237686</v>
          </cell>
          <cell r="AA205">
            <v>0.82923851578164531</v>
          </cell>
          <cell r="AD205">
            <v>0.80212506008996887</v>
          </cell>
        </row>
        <row r="206">
          <cell r="B206">
            <v>205</v>
          </cell>
          <cell r="C206">
            <v>133.94889800000001</v>
          </cell>
          <cell r="M206">
            <v>105.77105700907151</v>
          </cell>
          <cell r="N206">
            <v>28.177840990928502</v>
          </cell>
          <cell r="P206">
            <v>0.81869103837602109</v>
          </cell>
          <cell r="S206">
            <v>0.82642982374185869</v>
          </cell>
          <cell r="X206">
            <v>157.65447473887258</v>
          </cell>
          <cell r="Y206">
            <v>10.315526261127417</v>
          </cell>
          <cell r="AA206">
            <v>0.83804383204746047</v>
          </cell>
          <cell r="AD206">
            <v>0.81560046719744039</v>
          </cell>
        </row>
        <row r="207">
          <cell r="B207">
            <v>206</v>
          </cell>
          <cell r="C207">
            <v>131.17369099999999</v>
          </cell>
          <cell r="M207">
            <v>106.0148187269873</v>
          </cell>
          <cell r="N207">
            <v>25.15887227301269</v>
          </cell>
          <cell r="P207">
            <v>0.82015718806762539</v>
          </cell>
          <cell r="S207">
            <v>0.84023219542538485</v>
          </cell>
          <cell r="X207">
            <v>157.64347043766892</v>
          </cell>
          <cell r="Y207">
            <v>14.826530562331072</v>
          </cell>
          <cell r="AA207">
            <v>0.85104076805785833</v>
          </cell>
          <cell r="AD207">
            <v>0.82922563072128519</v>
          </cell>
        </row>
        <row r="208">
          <cell r="B208">
            <v>207</v>
          </cell>
          <cell r="C208">
            <v>120.671806</v>
          </cell>
          <cell r="M208">
            <v>106.25858044490312</v>
          </cell>
          <cell r="N208">
            <v>14.413225555096886</v>
          </cell>
          <cell r="P208">
            <v>0.82106778916755163</v>
          </cell>
          <cell r="S208">
            <v>0.85419652381744504</v>
          </cell>
          <cell r="X208">
            <v>157.63246613646527</v>
          </cell>
          <cell r="Y208">
            <v>8.6675368635347354</v>
          </cell>
          <cell r="AA208">
            <v>0.86241420332616281</v>
          </cell>
          <cell r="AD208">
            <v>0.84300650415175027</v>
          </cell>
        </row>
        <row r="209">
          <cell r="B209">
            <v>208</v>
          </cell>
          <cell r="C209">
            <v>120.751671</v>
          </cell>
          <cell r="M209">
            <v>106.50234216281891</v>
          </cell>
          <cell r="N209">
            <v>14.249328837181096</v>
          </cell>
          <cell r="P209">
            <v>0.82885884596591808</v>
          </cell>
          <cell r="S209">
            <v>0.86832944399065048</v>
          </cell>
          <cell r="X209">
            <v>157.62146183526161</v>
          </cell>
          <cell r="Y209">
            <v>9.0685401647383799</v>
          </cell>
          <cell r="AA209">
            <v>0.86527797458586175</v>
          </cell>
          <cell r="AD209">
            <v>0.85694936654132126</v>
          </cell>
        </row>
        <row r="210">
          <cell r="B210">
            <v>209</v>
          </cell>
          <cell r="C210">
            <v>112.625694</v>
          </cell>
          <cell r="M210">
            <v>106.74610388073471</v>
          </cell>
          <cell r="N210">
            <v>5.8795901192652877</v>
          </cell>
          <cell r="P210">
            <v>0.82989130280536139</v>
          </cell>
          <cell r="S210">
            <v>0.8826379699428335</v>
          </cell>
          <cell r="X210">
            <v>157.61045753405796</v>
          </cell>
          <cell r="Y210">
            <v>6.6595464659420429</v>
          </cell>
          <cell r="AA210">
            <v>0.86795465226758228</v>
          </cell>
          <cell r="AD210">
            <v>0.87106084784967253</v>
          </cell>
        </row>
        <row r="211">
          <cell r="B211">
            <v>210</v>
          </cell>
          <cell r="C211">
            <v>117.117943</v>
          </cell>
          <cell r="M211">
            <v>106.98986559865051</v>
          </cell>
          <cell r="N211">
            <v>10.128077401349486</v>
          </cell>
          <cell r="P211">
            <v>0.83029783392445633</v>
          </cell>
          <cell r="S211">
            <v>0.89712952529750012</v>
          </cell>
          <cell r="X211">
            <v>157.5994532328543</v>
          </cell>
          <cell r="Y211">
            <v>8.1505467671456984</v>
          </cell>
          <cell r="AA211">
            <v>0.8789078568154447</v>
          </cell>
          <cell r="AD211">
            <v>0.88534795680464295</v>
          </cell>
        </row>
        <row r="212">
          <cell r="B212">
            <v>211</v>
          </cell>
          <cell r="C212">
            <v>113.29454</v>
          </cell>
          <cell r="M212">
            <v>107.2336273165663</v>
          </cell>
          <cell r="N212">
            <v>6.060912683433699</v>
          </cell>
          <cell r="P212">
            <v>0.8336287597774702</v>
          </cell>
          <cell r="S212">
            <v>0.91181197718303419</v>
          </cell>
          <cell r="X212">
            <v>157.58844893165067</v>
          </cell>
          <cell r="Y212">
            <v>6.6815550683493257</v>
          </cell>
          <cell r="AA212">
            <v>0.88904035326776398</v>
          </cell>
          <cell r="AD212">
            <v>0.89981811158739156</v>
          </cell>
        </row>
        <row r="213">
          <cell r="B213">
            <v>212</v>
          </cell>
          <cell r="C213">
            <v>111.807106</v>
          </cell>
          <cell r="M213">
            <v>107.47738903448212</v>
          </cell>
          <cell r="N213">
            <v>4.3297169655178891</v>
          </cell>
          <cell r="P213">
            <v>0.83746317398382164</v>
          </cell>
          <cell r="S213">
            <v>0.92669367369673328</v>
          </cell>
          <cell r="X213">
            <v>157.57744463044702</v>
          </cell>
          <cell r="Y213">
            <v>8.8725523695529773</v>
          </cell>
          <cell r="AA213">
            <v>0.88952009813819632</v>
          </cell>
          <cell r="AD213">
            <v>0.91447917369480392</v>
          </cell>
        </row>
        <row r="214">
          <cell r="B214">
            <v>213</v>
          </cell>
          <cell r="C214">
            <v>115.161316</v>
          </cell>
          <cell r="M214">
            <v>107.7211507523979</v>
          </cell>
          <cell r="N214">
            <v>7.4401652476020956</v>
          </cell>
          <cell r="P214">
            <v>0.85160124486019095</v>
          </cell>
          <cell r="S214">
            <v>0.94178348542189871</v>
          </cell>
          <cell r="X214">
            <v>157.56644032924336</v>
          </cell>
          <cell r="Y214">
            <v>10.903560670756633</v>
          </cell>
          <cell r="AA214">
            <v>0.89629210623708622</v>
          </cell>
          <cell r="AD214">
            <v>0.92933948538514355</v>
          </cell>
        </row>
        <row r="215">
          <cell r="B215">
            <v>214</v>
          </cell>
          <cell r="C215">
            <v>115.34101099999999</v>
          </cell>
          <cell r="M215">
            <v>107.96491247031371</v>
          </cell>
          <cell r="N215">
            <v>7.3760985296862884</v>
          </cell>
          <cell r="P215">
            <v>0.85311796704766441</v>
          </cell>
          <cell r="S215">
            <v>0.95709085153938334</v>
          </cell>
          <cell r="X215">
            <v>157.55543602803971</v>
          </cell>
          <cell r="Y215">
            <v>10.744566971960296</v>
          </cell>
          <cell r="AA215">
            <v>0.89827526046004935</v>
          </cell>
          <cell r="AD215">
            <v>0.94440791117489498</v>
          </cell>
        </row>
        <row r="216">
          <cell r="B216">
            <v>215</v>
          </cell>
          <cell r="C216">
            <v>111.936882</v>
          </cell>
          <cell r="M216">
            <v>108.20867418822951</v>
          </cell>
          <cell r="N216">
            <v>3.7282078117704884</v>
          </cell>
          <cell r="P216">
            <v>0.86707576905003658</v>
          </cell>
          <cell r="S216">
            <v>0.97262583116154888</v>
          </cell>
          <cell r="X216">
            <v>157.54443172683605</v>
          </cell>
          <cell r="Y216">
            <v>12.455568273163948</v>
          </cell>
          <cell r="AA216">
            <v>0.91021184255982823</v>
          </cell>
          <cell r="AD216">
            <v>0.95969388392799193</v>
          </cell>
        </row>
        <row r="217">
          <cell r="B217">
            <v>216</v>
          </cell>
          <cell r="C217">
            <v>110.149963</v>
          </cell>
          <cell r="M217">
            <v>108.4524359061453</v>
          </cell>
          <cell r="N217">
            <v>1.6975270938547027</v>
          </cell>
          <cell r="P217">
            <v>0.87379931229970709</v>
          </cell>
          <cell r="S217">
            <v>0.98839916061950917</v>
          </cell>
          <cell r="X217">
            <v>157.5334274256324</v>
          </cell>
          <cell r="Y217">
            <v>12.806568574367617</v>
          </cell>
          <cell r="AA217">
            <v>0.91218649726715062</v>
          </cell>
          <cell r="AD217">
            <v>0.97520745616509874</v>
          </cell>
        </row>
        <row r="218">
          <cell r="B218">
            <v>217</v>
          </cell>
          <cell r="C218">
            <v>106.655991</v>
          </cell>
          <cell r="M218">
            <v>108.6961976240611</v>
          </cell>
          <cell r="N218">
            <v>-2.0402066240610992</v>
          </cell>
          <cell r="P218">
            <v>0.88825529669864656</v>
          </cell>
          <cell r="S218">
            <v>1.0044223175571301</v>
          </cell>
          <cell r="X218">
            <v>157.52242312442874</v>
          </cell>
          <cell r="Y218">
            <v>11.177573875571255</v>
          </cell>
          <cell r="AA218">
            <v>0.9130732952052486</v>
          </cell>
          <cell r="AD218">
            <v>0.99095935732349472</v>
          </cell>
        </row>
        <row r="219">
          <cell r="B219">
            <v>218</v>
          </cell>
          <cell r="C219">
            <v>109.890411</v>
          </cell>
          <cell r="M219">
            <v>108.9399593419769</v>
          </cell>
          <cell r="N219">
            <v>0.95045165802309839</v>
          </cell>
          <cell r="P219">
            <v>0.91298137033879379</v>
          </cell>
          <cell r="S219">
            <v>1.0207075928320355</v>
          </cell>
          <cell r="X219">
            <v>157.51141882322509</v>
          </cell>
          <cell r="Y219">
            <v>3.8585761767749034</v>
          </cell>
          <cell r="AA219">
            <v>0.91402328193530724</v>
          </cell>
          <cell r="AD219">
            <v>1.0069610578206554</v>
          </cell>
        </row>
        <row r="220">
          <cell r="B220">
            <v>219</v>
          </cell>
          <cell r="C220">
            <v>111.61743199999999</v>
          </cell>
          <cell r="M220">
            <v>109.1837210598927</v>
          </cell>
          <cell r="N220">
            <v>2.4337109401072894</v>
          </cell>
          <cell r="P220">
            <v>0.91637863243587359</v>
          </cell>
          <cell r="S220">
            <v>1.0372681714003609</v>
          </cell>
          <cell r="X220">
            <v>157.50041452202143</v>
          </cell>
          <cell r="Y220">
            <v>5.1795784779785663</v>
          </cell>
          <cell r="AA220">
            <v>0.91923978820364383</v>
          </cell>
          <cell r="AD220">
            <v>1.0232248409213327</v>
          </cell>
        </row>
        <row r="221">
          <cell r="B221">
            <v>220</v>
          </cell>
          <cell r="C221">
            <v>106.935509</v>
          </cell>
          <cell r="M221">
            <v>109.42748277780851</v>
          </cell>
          <cell r="N221">
            <v>-2.4919737778085107</v>
          </cell>
          <cell r="P221">
            <v>0.9284691628360523</v>
          </cell>
          <cell r="S221">
            <v>1.0541182235749815</v>
          </cell>
          <cell r="X221">
            <v>157.4894102208178</v>
          </cell>
          <cell r="Y221">
            <v>1.3005827791822071</v>
          </cell>
          <cell r="AA221">
            <v>0.92805041600179183</v>
          </cell>
          <cell r="AD221">
            <v>1.0397638835843703</v>
          </cell>
        </row>
        <row r="222">
          <cell r="B222">
            <v>221</v>
          </cell>
          <cell r="C222">
            <v>108.033615</v>
          </cell>
          <cell r="M222">
            <v>109.6712444957243</v>
          </cell>
          <cell r="N222">
            <v>-1.6376294957242976</v>
          </cell>
          <cell r="P222">
            <v>0.94293777751769969</v>
          </cell>
          <cell r="S222">
            <v>1.0712730083055431</v>
          </cell>
          <cell r="X222">
            <v>157.47840591961415</v>
          </cell>
          <cell r="Y222">
            <v>1.2815890803858565</v>
          </cell>
          <cell r="AA222">
            <v>0.9286572811245839</v>
          </cell>
          <cell r="AD222">
            <v>1.0565923476784058</v>
          </cell>
        </row>
        <row r="223">
          <cell r="B223">
            <v>222</v>
          </cell>
          <cell r="C223">
            <v>112.086624</v>
          </cell>
          <cell r="M223">
            <v>109.9150062136401</v>
          </cell>
          <cell r="N223">
            <v>2.1716177863599029</v>
          </cell>
          <cell r="P223">
            <v>0.94411836133292903</v>
          </cell>
          <cell r="S223">
            <v>1.0887489904434444</v>
          </cell>
          <cell r="X223">
            <v>157.46740161841049</v>
          </cell>
          <cell r="Y223">
            <v>4.022603381589505</v>
          </cell>
          <cell r="AA223">
            <v>0.93299967705214271</v>
          </cell>
          <cell r="AD223">
            <v>1.073725483213956</v>
          </cell>
        </row>
        <row r="224">
          <cell r="B224">
            <v>223</v>
          </cell>
          <cell r="C224">
            <v>114.76200900000001</v>
          </cell>
          <cell r="M224">
            <v>110.1587679315559</v>
          </cell>
          <cell r="N224">
            <v>4.6032410684441061</v>
          </cell>
          <cell r="P224">
            <v>0.96798170531066907</v>
          </cell>
          <cell r="S224">
            <v>1.1065639743411684</v>
          </cell>
          <cell r="X224">
            <v>157.45639731720684</v>
          </cell>
          <cell r="Y224">
            <v>7.183601682793153</v>
          </cell>
          <cell r="AA224">
            <v>0.94357968718692153</v>
          </cell>
          <cell r="AD224">
            <v>1.0911797455543641</v>
          </cell>
        </row>
        <row r="225">
          <cell r="B225">
            <v>224</v>
          </cell>
          <cell r="C225">
            <v>113.893501</v>
          </cell>
          <cell r="M225">
            <v>110.4025296494717</v>
          </cell>
          <cell r="N225">
            <v>3.490971350528298</v>
          </cell>
          <cell r="P225">
            <v>0.99347756965701672</v>
          </cell>
          <cell r="S225">
            <v>1.1247372566106977</v>
          </cell>
          <cell r="X225">
            <v>157.44539301600318</v>
          </cell>
          <cell r="Y225">
            <v>7.0646019839968233</v>
          </cell>
          <cell r="AA225">
            <v>0.94524704097301682</v>
          </cell>
          <cell r="AD225">
            <v>1.1089729289538277</v>
          </cell>
        </row>
        <row r="226">
          <cell r="B226">
            <v>225</v>
          </cell>
          <cell r="C226">
            <v>115.610542</v>
          </cell>
          <cell r="M226">
            <v>110.64629136738751</v>
          </cell>
          <cell r="N226">
            <v>4.9642506326124902</v>
          </cell>
          <cell r="P226">
            <v>1.017044342809178</v>
          </cell>
          <cell r="S226">
            <v>1.1432898014549744</v>
          </cell>
          <cell r="X226">
            <v>157.43438871479952</v>
          </cell>
          <cell r="Y226">
            <v>7.1756122852004864</v>
          </cell>
          <cell r="AA226">
            <v>0.94674909029605536</v>
          </cell>
          <cell r="AD226">
            <v>1.1271243192461244</v>
          </cell>
        </row>
        <row r="227">
          <cell r="B227">
            <v>226</v>
          </cell>
          <cell r="C227">
            <v>116.58886</v>
          </cell>
          <cell r="M227">
            <v>110.89005308530329</v>
          </cell>
          <cell r="N227">
            <v>5.6988069146967035</v>
          </cell>
          <cell r="P227">
            <v>1.0243093491658462</v>
          </cell>
          <cell r="S227">
            <v>1.162244442720616</v>
          </cell>
          <cell r="X227">
            <v>157.42338441359587</v>
          </cell>
          <cell r="Y227">
            <v>6.256608586404127</v>
          </cell>
          <cell r="AA227">
            <v>0.94706729714281135</v>
          </cell>
          <cell r="AD227">
            <v>1.1456548690965023</v>
          </cell>
        </row>
        <row r="228">
          <cell r="B228">
            <v>227</v>
          </cell>
          <cell r="C228">
            <v>112.82534800000001</v>
          </cell>
          <cell r="M228">
            <v>111.1338148032191</v>
          </cell>
          <cell r="N228">
            <v>1.6915331967809095</v>
          </cell>
          <cell r="P228">
            <v>1.0243259098322046</v>
          </cell>
          <cell r="S228">
            <v>1.1816261177411749</v>
          </cell>
          <cell r="X228">
            <v>157.41238011239221</v>
          </cell>
          <cell r="Y228">
            <v>8.1976208876077976</v>
          </cell>
          <cell r="AA228">
            <v>0.95304115110376086</v>
          </cell>
          <cell r="AD228">
            <v>1.164587399963197</v>
          </cell>
        </row>
        <row r="229">
          <cell r="B229">
            <v>228</v>
          </cell>
          <cell r="C229">
            <v>116.29935500000001</v>
          </cell>
          <cell r="M229">
            <v>111.3775765211349</v>
          </cell>
          <cell r="N229">
            <v>4.9217784788651073</v>
          </cell>
          <cell r="P229">
            <v>1.026209249410966</v>
          </cell>
          <cell r="S229">
            <v>1.2014621392033988</v>
          </cell>
          <cell r="X229">
            <v>157.40137581118856</v>
          </cell>
          <cell r="Y229">
            <v>11.318625188811438</v>
          </cell>
          <cell r="AA229">
            <v>0.96863922558003801</v>
          </cell>
          <cell r="AD229">
            <v>1.1839468358356959</v>
          </cell>
        </row>
        <row r="230">
          <cell r="B230">
            <v>229</v>
          </cell>
          <cell r="C230">
            <v>112.96511099999999</v>
          </cell>
          <cell r="M230">
            <v>111.62133823905069</v>
          </cell>
          <cell r="N230">
            <v>1.3437727609493066</v>
          </cell>
          <cell r="P230">
            <v>1.0277679859325577</v>
          </cell>
          <cell r="S230">
            <v>1.221782512748455</v>
          </cell>
          <cell r="X230">
            <v>157.39037150998493</v>
          </cell>
          <cell r="Y230">
            <v>9.4996274900150581</v>
          </cell>
          <cell r="AA230">
            <v>0.97221044531811596</v>
          </cell>
          <cell r="AD230">
            <v>1.2037604749796023</v>
          </cell>
        </row>
        <row r="231">
          <cell r="B231">
            <v>230</v>
          </cell>
          <cell r="C231">
            <v>114.881805</v>
          </cell>
          <cell r="M231">
            <v>111.8650999569665</v>
          </cell>
          <cell r="N231">
            <v>3.0167050430334967</v>
          </cell>
          <cell r="P231">
            <v>1.0288439702702765</v>
          </cell>
          <cell r="S231">
            <v>1.24262030991626</v>
          </cell>
          <cell r="X231">
            <v>157.37936720878128</v>
          </cell>
          <cell r="Y231">
            <v>14.170635791218729</v>
          </cell>
          <cell r="AA231">
            <v>0.97683338472003711</v>
          </cell>
          <cell r="AD231">
            <v>1.2240583073968103</v>
          </cell>
        </row>
        <row r="232">
          <cell r="B232">
            <v>231</v>
          </cell>
          <cell r="C232">
            <v>114.77198799999999</v>
          </cell>
          <cell r="M232">
            <v>112.10886167488229</v>
          </cell>
          <cell r="N232">
            <v>2.6631263251177018</v>
          </cell>
          <cell r="P232">
            <v>1.0332830160229034</v>
          </cell>
          <cell r="S232">
            <v>1.2640121084912439</v>
          </cell>
          <cell r="X232">
            <v>157.36836290757762</v>
          </cell>
          <cell r="Y232">
            <v>16.411636092422384</v>
          </cell>
          <cell r="AA232">
            <v>0.98225856316531979</v>
          </cell>
          <cell r="AD232">
            <v>1.2448733876051279</v>
          </cell>
        </row>
        <row r="233">
          <cell r="B233">
            <v>232</v>
          </cell>
          <cell r="C233">
            <v>116.768547</v>
          </cell>
          <cell r="M233">
            <v>112.35262339279809</v>
          </cell>
          <cell r="N233">
            <v>4.4159236072019041</v>
          </cell>
          <cell r="P233">
            <v>1.0406185993111494</v>
          </cell>
          <cell r="S233">
            <v>1.2859985155013034</v>
          </cell>
          <cell r="X233">
            <v>157.35735860637396</v>
          </cell>
          <cell r="Y233">
            <v>17.022646393626047</v>
          </cell>
          <cell r="AA233">
            <v>0.98742621387806728</v>
          </cell>
          <cell r="AD233">
            <v>1.2662422747906643</v>
          </cell>
        </row>
        <row r="234">
          <cell r="B234">
            <v>233</v>
          </cell>
          <cell r="C234">
            <v>124.18575300000001</v>
          </cell>
          <cell r="M234">
            <v>112.5963851107139</v>
          </cell>
          <cell r="N234">
            <v>11.589367889286109</v>
          </cell>
          <cell r="P234">
            <v>1.0412159224104911</v>
          </cell>
          <cell r="S234">
            <v>1.3086247923228653</v>
          </cell>
          <cell r="X234">
            <v>157.34635430517031</v>
          </cell>
          <cell r="Y234">
            <v>18.013646694829703</v>
          </cell>
          <cell r="AA234">
            <v>0.99509947382507213</v>
          </cell>
          <cell r="AD234">
            <v>1.2882055555784377</v>
          </cell>
        </row>
        <row r="235">
          <cell r="B235">
            <v>234</v>
          </cell>
          <cell r="C235">
            <v>120.891434</v>
          </cell>
          <cell r="M235">
            <v>112.84014682862968</v>
          </cell>
          <cell r="N235">
            <v>8.0512871713703191</v>
          </cell>
          <cell r="P235">
            <v>1.0622545939845824</v>
          </cell>
          <cell r="S235">
            <v>1.3319416069271142</v>
          </cell>
          <cell r="X235">
            <v>157.33535000396665</v>
          </cell>
          <cell r="Y235">
            <v>14.214652996033351</v>
          </cell>
          <cell r="AA235">
            <v>0.99774716128615748</v>
          </cell>
          <cell r="AD235">
            <v>1.3108084688661397</v>
          </cell>
        </row>
        <row r="236">
          <cell r="B236">
            <v>235</v>
          </cell>
          <cell r="C236">
            <v>120.98127700000001</v>
          </cell>
          <cell r="M236">
            <v>113.0839085465455</v>
          </cell>
          <cell r="N236">
            <v>7.8973684534545043</v>
          </cell>
          <cell r="P236">
            <v>1.0697844224346948</v>
          </cell>
          <cell r="S236">
            <v>1.3560059457994387</v>
          </cell>
          <cell r="X236">
            <v>157.324345702763</v>
          </cell>
          <cell r="Y236">
            <v>16.145655297236999</v>
          </cell>
          <cell r="AA236">
            <v>1.0011005068266881</v>
          </cell>
          <cell r="AD236">
            <v>1.3341016577458511</v>
          </cell>
        </row>
        <row r="237">
          <cell r="B237">
            <v>236</v>
          </cell>
          <cell r="C237">
            <v>120.502106</v>
          </cell>
          <cell r="M237">
            <v>113.32767026446129</v>
          </cell>
          <cell r="N237">
            <v>7.1744357355387081</v>
          </cell>
          <cell r="P237">
            <v>1.0831310312741287</v>
          </cell>
          <cell r="S237">
            <v>1.3808822282502353</v>
          </cell>
          <cell r="X237">
            <v>157.31334140155934</v>
          </cell>
          <cell r="Y237">
            <v>15.296659598440669</v>
          </cell>
          <cell r="AA237">
            <v>1.0022023187502676</v>
          </cell>
          <cell r="AD237">
            <v>1.3581420810326101</v>
          </cell>
        </row>
        <row r="238">
          <cell r="B238">
            <v>237</v>
          </cell>
          <cell r="C238">
            <v>118.81501</v>
          </cell>
          <cell r="M238">
            <v>113.57143198237709</v>
          </cell>
          <cell r="N238">
            <v>5.2435780176229088</v>
          </cell>
          <cell r="P238">
            <v>1.1030151811574969</v>
          </cell>
          <cell r="S238">
            <v>1.4066436798489597</v>
          </cell>
          <cell r="X238">
            <v>157.30233710035569</v>
          </cell>
          <cell r="Y238">
            <v>17.557663899644325</v>
          </cell>
          <cell r="AA238">
            <v>1.0033328742599543</v>
          </cell>
          <cell r="AD238">
            <v>1.3829941271006372</v>
          </cell>
        </row>
        <row r="239">
          <cell r="B239">
            <v>238</v>
          </cell>
          <cell r="C239">
            <v>115.78025100000001</v>
          </cell>
          <cell r="M239">
            <v>113.81519370029289</v>
          </cell>
          <cell r="N239">
            <v>1.9650572997071123</v>
          </cell>
          <cell r="P239">
            <v>1.1499673262049381</v>
          </cell>
          <cell r="S239">
            <v>1.4333740412575688</v>
          </cell>
          <cell r="X239">
            <v>157.29133279915206</v>
          </cell>
          <cell r="Y239">
            <v>14.298663200847955</v>
          </cell>
          <cell r="AA239">
            <v>1.016094480544536</v>
          </cell>
          <cell r="AD239">
            <v>1.4087309867364533</v>
          </cell>
        </row>
        <row r="240">
          <cell r="B240">
            <v>239</v>
          </cell>
          <cell r="C240">
            <v>117.30761699999999</v>
          </cell>
          <cell r="M240">
            <v>114.05895541820868</v>
          </cell>
          <cell r="N240">
            <v>3.2486615817913105</v>
          </cell>
          <cell r="P240">
            <v>1.1578588981054632</v>
          </cell>
          <cell r="S240">
            <v>1.4611697164034945</v>
          </cell>
          <cell r="X240">
            <v>157.2803284979484</v>
          </cell>
          <cell r="Y240">
            <v>15.9796665020516</v>
          </cell>
          <cell r="AA240">
            <v>1.0163888116341295</v>
          </cell>
          <cell r="AD240">
            <v>1.4354363612545484</v>
          </cell>
        </row>
        <row r="241">
          <cell r="B241">
            <v>240</v>
          </cell>
          <cell r="C241">
            <v>116.668724</v>
          </cell>
          <cell r="M241">
            <v>114.3027171361245</v>
          </cell>
          <cell r="N241">
            <v>2.3660068638754979</v>
          </cell>
          <cell r="P241">
            <v>1.1772867445253976</v>
          </cell>
          <cell r="S241">
            <v>1.4901425037298888</v>
          </cell>
          <cell r="X241">
            <v>157.26932419674475</v>
          </cell>
          <cell r="Y241">
            <v>15.600670803255241</v>
          </cell>
          <cell r="AA241">
            <v>1.0177263950318072</v>
          </cell>
          <cell r="AD241">
            <v>1.4632066097746743</v>
          </cell>
        </row>
        <row r="242">
          <cell r="B242">
            <v>241</v>
          </cell>
          <cell r="C242">
            <v>115.55064400000001</v>
          </cell>
          <cell r="M242">
            <v>114.54647885404029</v>
          </cell>
          <cell r="N242">
            <v>1.0041651459597176</v>
          </cell>
          <cell r="P242">
            <v>1.2051528554871409</v>
          </cell>
          <cell r="S242">
            <v>1.5204231125445951</v>
          </cell>
          <cell r="X242">
            <v>157.25831989554109</v>
          </cell>
          <cell r="Y242">
            <v>19.591686104458915</v>
          </cell>
          <cell r="AA242">
            <v>1.0205608844828589</v>
          </cell>
          <cell r="AD242">
            <v>1.4921534793419859</v>
          </cell>
        </row>
        <row r="243">
          <cell r="B243">
            <v>242</v>
          </cell>
          <cell r="C243">
            <v>114.84187300000001</v>
          </cell>
          <cell r="M243">
            <v>114.79024057195609</v>
          </cell>
          <cell r="N243">
            <v>5.1632428043916434E-2</v>
          </cell>
          <cell r="P243">
            <v>1.2119924464174971</v>
          </cell>
          <cell r="S243">
            <v>1.5521657535429034</v>
          </cell>
          <cell r="X243">
            <v>157.24731559433744</v>
          </cell>
          <cell r="Y243">
            <v>18.292677405662573</v>
          </cell>
          <cell r="AA243">
            <v>1.0245155054298318</v>
          </cell>
          <cell r="AD243">
            <v>1.5224076198327581</v>
          </cell>
        </row>
        <row r="244">
          <cell r="B244">
            <v>243</v>
          </cell>
          <cell r="C244">
            <v>114.85185199999999</v>
          </cell>
          <cell r="M244">
            <v>115.03400228987189</v>
          </cell>
          <cell r="N244">
            <v>-0.18215028987189896</v>
          </cell>
          <cell r="P244">
            <v>1.222050895730892</v>
          </cell>
          <cell r="S244">
            <v>1.585554225481004</v>
          </cell>
          <cell r="X244">
            <v>157.23631129313378</v>
          </cell>
          <cell r="Y244">
            <v>12.933686706866212</v>
          </cell>
          <cell r="AA244">
            <v>1.0316045801940807</v>
          </cell>
          <cell r="AD244">
            <v>1.5541231726088882</v>
          </cell>
        </row>
        <row r="245">
          <cell r="B245">
            <v>244</v>
          </cell>
          <cell r="C245">
            <v>116.39917800000001</v>
          </cell>
          <cell r="M245">
            <v>115.27776400778768</v>
          </cell>
          <cell r="N245">
            <v>1.1214139922123252</v>
          </cell>
          <cell r="P245">
            <v>1.2310206789284082</v>
          </cell>
          <cell r="S245">
            <v>1.6208101278939688</v>
          </cell>
          <cell r="X245">
            <v>157.22530699193013</v>
          </cell>
          <cell r="Y245">
            <v>9.5246930080698746</v>
          </cell>
          <cell r="AA245">
            <v>1.0345590906448747</v>
          </cell>
          <cell r="AD245">
            <v>1.5874838547362748</v>
          </cell>
        </row>
        <row r="246">
          <cell r="B246">
            <v>245</v>
          </cell>
          <cell r="C246">
            <v>111.008476</v>
          </cell>
          <cell r="M246">
            <v>115.5215257257035</v>
          </cell>
          <cell r="N246">
            <v>-4.5130497257034961</v>
          </cell>
          <cell r="P246">
            <v>1.2403087905082391</v>
          </cell>
          <cell r="S246">
            <v>1.6582041640969802</v>
          </cell>
          <cell r="X246">
            <v>157.21430269072647</v>
          </cell>
          <cell r="Y246">
            <v>3.9457013092735167</v>
          </cell>
          <cell r="AA246">
            <v>1.0395453186111618</v>
          </cell>
          <cell r="AD246">
            <v>1.622711168421441</v>
          </cell>
        </row>
        <row r="247">
          <cell r="B247">
            <v>246</v>
          </cell>
          <cell r="C247">
            <v>115.12138400000001</v>
          </cell>
          <cell r="M247">
            <v>115.76528744361929</v>
          </cell>
          <cell r="N247">
            <v>-0.64390344361927987</v>
          </cell>
          <cell r="P247">
            <v>1.4474944724038934</v>
          </cell>
          <cell r="S247">
            <v>1.6980720533929916</v>
          </cell>
          <cell r="X247">
            <v>157.20329838952281</v>
          </cell>
          <cell r="Y247">
            <v>7.3967076104771934</v>
          </cell>
          <cell r="AA247">
            <v>1.0875175340432521</v>
          </cell>
          <cell r="AD247">
            <v>1.6600756995420165</v>
          </cell>
        </row>
        <row r="248">
          <cell r="B248">
            <v>247</v>
          </cell>
          <cell r="C248">
            <v>108.672516</v>
          </cell>
          <cell r="M248">
            <v>116.00904916153509</v>
          </cell>
          <cell r="N248">
            <v>-7.3365331615350868</v>
          </cell>
          <cell r="P248">
            <v>1.4475965532089796</v>
          </cell>
          <cell r="S248">
            <v>1.7408375250838719</v>
          </cell>
          <cell r="X248">
            <v>157.19229408831919</v>
          </cell>
          <cell r="Y248">
            <v>7.7577029116808092</v>
          </cell>
          <cell r="AA248">
            <v>1.0899976875727078</v>
          </cell>
          <cell r="AD248">
            <v>1.6999130236280025</v>
          </cell>
        </row>
        <row r="249">
          <cell r="B249">
            <v>248</v>
          </cell>
          <cell r="C249">
            <v>108.58266399999999</v>
          </cell>
          <cell r="M249">
            <v>116.25281087945089</v>
          </cell>
          <cell r="N249">
            <v>-7.6701468794508969</v>
          </cell>
          <cell r="P249">
            <v>1.4641436490731281</v>
          </cell>
          <cell r="S249">
            <v>1.7870465756496254</v>
          </cell>
          <cell r="X249">
            <v>157.18128978711553</v>
          </cell>
          <cell r="Y249">
            <v>16.42871121288448</v>
          </cell>
          <cell r="AA249">
            <v>1.1411133932802058</v>
          </cell>
          <cell r="AD249">
            <v>1.7426466909789797</v>
          </cell>
        </row>
        <row r="250">
          <cell r="B250">
            <v>249</v>
          </cell>
          <cell r="C250">
            <v>110.24979399999999</v>
          </cell>
          <cell r="M250">
            <v>116.49657259736668</v>
          </cell>
          <cell r="N250">
            <v>-6.2467785973666849</v>
          </cell>
          <cell r="P250">
            <v>1.9614746602906947</v>
          </cell>
          <cell r="S250">
            <v>1.8374203838470637</v>
          </cell>
          <cell r="X250">
            <v>157.17028548591188</v>
          </cell>
          <cell r="Y250">
            <v>22.039721514088114</v>
          </cell>
          <cell r="AA250">
            <v>1.2101172632766484</v>
          </cell>
          <cell r="AD250">
            <v>1.788822470757496</v>
          </cell>
        </row>
        <row r="251">
          <cell r="B251">
            <v>250</v>
          </cell>
          <cell r="C251">
            <v>114.752022</v>
          </cell>
          <cell r="M251">
            <v>116.7403343152825</v>
          </cell>
          <cell r="N251">
            <v>-1.9883123152824993</v>
          </cell>
          <cell r="P251">
            <v>2.0067717621222259</v>
          </cell>
          <cell r="S251">
            <v>1.8929406788672947</v>
          </cell>
          <cell r="X251">
            <v>157.15928118470822</v>
          </cell>
          <cell r="Y251">
            <v>21.750722815291766</v>
          </cell>
          <cell r="AA251">
            <v>1.2261959158091555</v>
          </cell>
          <cell r="AD251">
            <v>1.8391612461479137</v>
          </cell>
        </row>
        <row r="252">
          <cell r="B252">
            <v>251</v>
          </cell>
          <cell r="C252">
            <v>118.824997</v>
          </cell>
          <cell r="M252">
            <v>116.98409603319828</v>
          </cell>
          <cell r="N252">
            <v>1.840900966801712</v>
          </cell>
          <cell r="P252">
            <v>2.0375351031122855</v>
          </cell>
          <cell r="S252">
            <v>1.954995024088507</v>
          </cell>
          <cell r="X252">
            <v>157.14827688350456</v>
          </cell>
          <cell r="Y252">
            <v>26.131722116495439</v>
          </cell>
          <cell r="AA252">
            <v>1.453857341701182</v>
          </cell>
          <cell r="AD252">
            <v>1.89464435082153</v>
          </cell>
        </row>
        <row r="253">
          <cell r="B253">
            <v>252</v>
          </cell>
          <cell r="C253">
            <v>118.69000200000001</v>
          </cell>
          <cell r="M253">
            <v>117.22785775111409</v>
          </cell>
          <cell r="N253">
            <v>1.4621442488859202</v>
          </cell>
          <cell r="P253">
            <v>2.0409185838226462</v>
          </cell>
          <cell r="S253">
            <v>2.0256412963396584</v>
          </cell>
          <cell r="X253">
            <v>157.13727258230091</v>
          </cell>
          <cell r="Y253">
            <v>27.132731417699091</v>
          </cell>
          <cell r="AA253">
            <v>1.509549221294048</v>
          </cell>
          <cell r="AD253">
            <v>1.9566587996393541</v>
          </cell>
        </row>
        <row r="254">
          <cell r="B254">
            <v>253</v>
          </cell>
          <cell r="C254">
            <v>116.32</v>
          </cell>
          <cell r="M254">
            <v>117.47161946902989</v>
          </cell>
          <cell r="N254">
            <v>-1.151619469029896</v>
          </cell>
          <cell r="P254">
            <v>2.1670015225784893</v>
          </cell>
          <cell r="S254">
            <v>2.1081333635267789</v>
          </cell>
          <cell r="X254">
            <v>157.12626828109725</v>
          </cell>
          <cell r="Y254">
            <v>39.863731718902756</v>
          </cell>
          <cell r="AA254">
            <v>2.2178476706879069</v>
          </cell>
          <cell r="AD254">
            <v>2.0272616731233692</v>
          </cell>
        </row>
        <row r="255">
          <cell r="B255">
            <v>254</v>
          </cell>
          <cell r="C255">
            <v>115.97</v>
          </cell>
          <cell r="M255">
            <v>117.71538118694568</v>
          </cell>
          <cell r="N255">
            <v>-1.7453811869456786</v>
          </cell>
          <cell r="P255">
            <v>2.1849140756783272</v>
          </cell>
          <cell r="S255">
            <v>2.2080992672399162</v>
          </cell>
          <cell r="X255">
            <v>157.1152639798936</v>
          </cell>
          <cell r="Y255">
            <v>44.864736020106392</v>
          </cell>
          <cell r="AA255">
            <v>2.2335932991572682</v>
          </cell>
          <cell r="AD255">
            <v>2.1097056106513348</v>
          </cell>
        </row>
        <row r="256">
          <cell r="B256">
            <v>255</v>
          </cell>
          <cell r="C256">
            <v>119.49</v>
          </cell>
          <cell r="M256">
            <v>117.95914290486148</v>
          </cell>
          <cell r="N256">
            <v>1.530857095138515</v>
          </cell>
          <cell r="P256">
            <v>2.365922169987638</v>
          </cell>
          <cell r="S256">
            <v>2.3366910755775656</v>
          </cell>
          <cell r="X256">
            <v>157.10425967868997</v>
          </cell>
          <cell r="Y256">
            <v>42.185740321310021</v>
          </cell>
          <cell r="AA256">
            <v>2.3470343059602956</v>
          </cell>
          <cell r="AD256">
            <v>2.2096165899594906</v>
          </cell>
        </row>
        <row r="257">
          <cell r="B257">
            <v>256</v>
          </cell>
          <cell r="C257">
            <v>119.21</v>
          </cell>
          <cell r="M257">
            <v>118.20290462277728</v>
          </cell>
          <cell r="N257">
            <v>1.0070953772227114</v>
          </cell>
          <cell r="P257">
            <v>2.5557223756445966</v>
          </cell>
          <cell r="S257">
            <v>2.5218739841912803</v>
          </cell>
          <cell r="X257">
            <v>157.09325537748632</v>
          </cell>
          <cell r="Y257">
            <v>40.146744622513694</v>
          </cell>
          <cell r="AA257">
            <v>2.4734391549133239</v>
          </cell>
          <cell r="AD257">
            <v>2.3381427350662376</v>
          </cell>
        </row>
        <row r="258">
          <cell r="B258">
            <v>257</v>
          </cell>
          <cell r="C258">
            <v>119.26</v>
          </cell>
          <cell r="M258">
            <v>118.44666634069308</v>
          </cell>
          <cell r="N258">
            <v>0.81333365930692025</v>
          </cell>
          <cell r="P258">
            <v>2.8623993133078529</v>
          </cell>
          <cell r="S258">
            <v>2.8868618330563138</v>
          </cell>
          <cell r="X258">
            <v>157.08225107628266</v>
          </cell>
          <cell r="Y258">
            <v>44.457748923717332</v>
          </cell>
          <cell r="AA258">
            <v>2.4960821776511697</v>
          </cell>
          <cell r="AD258">
            <v>2.5232398240230589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W274"/>
  <sheetViews>
    <sheetView topLeftCell="A3" zoomScale="88" workbookViewId="0">
      <selection activeCell="E31" sqref="E31"/>
    </sheetView>
  </sheetViews>
  <sheetFormatPr baseColWidth="10" defaultRowHeight="16" x14ac:dyDescent="0.2"/>
  <cols>
    <col min="1" max="2" width="10.83203125" style="2"/>
    <col min="3" max="3" width="24.33203125" style="2" customWidth="1"/>
    <col min="4" max="4" width="23.1640625" style="2" customWidth="1"/>
    <col min="5" max="5" width="29" style="2" customWidth="1"/>
    <col min="6" max="6" width="26.1640625" style="2" customWidth="1"/>
    <col min="16" max="16" width="10.83203125" style="2"/>
    <col min="17" max="17" width="24.33203125" style="2" customWidth="1"/>
    <col min="18" max="19" width="14" customWidth="1"/>
    <col min="20" max="21" width="14.1640625" customWidth="1"/>
    <col min="22" max="23" width="13" customWidth="1"/>
    <col min="24" max="24" width="12.83203125" customWidth="1"/>
    <col min="25" max="25" width="11.6640625" customWidth="1"/>
    <col min="26" max="26" width="10.83203125" style="9"/>
    <col min="27" max="27" width="10.83203125" style="2"/>
    <col min="28" max="28" width="29" style="2" customWidth="1"/>
    <col min="29" max="32" width="12.83203125" customWidth="1"/>
    <col min="33" max="34" width="13.5" customWidth="1"/>
    <col min="35" max="35" width="15" customWidth="1"/>
    <col min="36" max="36" width="12.5" customWidth="1"/>
    <col min="37" max="37" width="12.5" style="9" customWidth="1"/>
    <col min="38" max="38" width="24.33203125" style="2" customWidth="1"/>
    <col min="39" max="39" width="12.5" customWidth="1"/>
    <col min="40" max="43" width="16.83203125" customWidth="1"/>
    <col min="44" max="45" width="15.1640625" customWidth="1"/>
    <col min="46" max="47" width="15.33203125" customWidth="1"/>
    <col min="48" max="48" width="14.6640625" customWidth="1"/>
    <col min="49" max="51" width="16" customWidth="1"/>
    <col min="52" max="52" width="15.33203125" customWidth="1"/>
    <col min="53" max="53" width="15.5" customWidth="1"/>
    <col min="54" max="55" width="16" customWidth="1"/>
    <col min="56" max="56" width="10.83203125" style="9"/>
    <col min="57" max="57" width="26.83203125" style="2" customWidth="1"/>
    <col min="58" max="58" width="13.5" customWidth="1"/>
    <col min="59" max="59" width="17.1640625" customWidth="1"/>
    <col min="60" max="60" width="15.5" customWidth="1"/>
    <col min="61" max="62" width="16.5" customWidth="1"/>
    <col min="63" max="63" width="14.83203125" customWidth="1"/>
    <col min="64" max="64" width="16.5" customWidth="1"/>
    <col min="65" max="67" width="15.5" customWidth="1"/>
    <col min="68" max="68" width="15.6640625" customWidth="1"/>
    <col min="69" max="70" width="16.83203125" customWidth="1"/>
    <col min="71" max="71" width="16.6640625" customWidth="1"/>
    <col min="72" max="72" width="16.5" customWidth="1"/>
    <col min="73" max="74" width="18" customWidth="1"/>
    <col min="75" max="75" width="10.83203125" style="9"/>
  </cols>
  <sheetData>
    <row r="1" spans="1:74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4</v>
      </c>
      <c r="F1" s="2" t="s">
        <v>3</v>
      </c>
      <c r="P1" s="2" t="s">
        <v>5</v>
      </c>
      <c r="Q1" s="2" t="s">
        <v>1</v>
      </c>
      <c r="R1" t="s">
        <v>6</v>
      </c>
      <c r="S1" t="s">
        <v>10</v>
      </c>
      <c r="T1" t="s">
        <v>7</v>
      </c>
      <c r="U1" t="s">
        <v>10</v>
      </c>
      <c r="V1" t="s">
        <v>8</v>
      </c>
      <c r="W1" t="s">
        <v>10</v>
      </c>
      <c r="X1" t="s">
        <v>9</v>
      </c>
      <c r="Y1" t="s">
        <v>10</v>
      </c>
      <c r="AA1" s="2" t="s">
        <v>5</v>
      </c>
      <c r="AB1" s="2" t="s">
        <v>4</v>
      </c>
      <c r="AC1" t="s">
        <v>6</v>
      </c>
      <c r="AD1" t="s">
        <v>10</v>
      </c>
      <c r="AE1" t="s">
        <v>7</v>
      </c>
      <c r="AF1" t="s">
        <v>10</v>
      </c>
      <c r="AG1" t="s">
        <v>8</v>
      </c>
      <c r="AH1" t="s">
        <v>10</v>
      </c>
      <c r="AI1" t="s">
        <v>9</v>
      </c>
      <c r="AJ1" t="s">
        <v>10</v>
      </c>
      <c r="AL1" s="2" t="s">
        <v>1</v>
      </c>
      <c r="AM1" t="s">
        <v>8</v>
      </c>
      <c r="AN1" s="6" t="s">
        <v>13</v>
      </c>
      <c r="AO1" s="7" t="s">
        <v>17</v>
      </c>
      <c r="AP1" s="8" t="s">
        <v>21</v>
      </c>
      <c r="AQ1" s="8"/>
      <c r="AR1" s="6" t="s">
        <v>14</v>
      </c>
      <c r="AS1" s="7" t="s">
        <v>18</v>
      </c>
      <c r="AT1" s="8" t="s">
        <v>21</v>
      </c>
      <c r="AU1" s="8"/>
      <c r="AV1" s="6" t="s">
        <v>15</v>
      </c>
      <c r="AW1" s="7" t="s">
        <v>19</v>
      </c>
      <c r="AX1" s="8" t="s">
        <v>21</v>
      </c>
      <c r="AY1" s="8"/>
      <c r="AZ1" s="6" t="s">
        <v>16</v>
      </c>
      <c r="BA1" s="7" t="s">
        <v>20</v>
      </c>
      <c r="BB1" s="8" t="s">
        <v>21</v>
      </c>
      <c r="BC1" s="8"/>
      <c r="BE1" s="2" t="s">
        <v>4</v>
      </c>
      <c r="BF1" t="s">
        <v>8</v>
      </c>
      <c r="BG1" s="6" t="s">
        <v>13</v>
      </c>
      <c r="BH1" s="7" t="s">
        <v>17</v>
      </c>
      <c r="BI1" s="8" t="s">
        <v>21</v>
      </c>
      <c r="BJ1" s="8"/>
      <c r="BK1" s="6" t="s">
        <v>14</v>
      </c>
      <c r="BL1" s="7" t="s">
        <v>18</v>
      </c>
      <c r="BM1" s="8" t="s">
        <v>21</v>
      </c>
      <c r="BN1" s="8"/>
      <c r="BO1" s="6" t="s">
        <v>15</v>
      </c>
      <c r="BP1" s="7" t="s">
        <v>19</v>
      </c>
      <c r="BQ1" s="8" t="s">
        <v>21</v>
      </c>
      <c r="BR1" s="8"/>
      <c r="BS1" s="6" t="s">
        <v>16</v>
      </c>
      <c r="BT1" s="7" t="s">
        <v>20</v>
      </c>
      <c r="BU1" s="8" t="s">
        <v>21</v>
      </c>
      <c r="BV1" s="8"/>
    </row>
    <row r="2" spans="1:74" x14ac:dyDescent="0.2">
      <c r="A2" s="3">
        <v>43777</v>
      </c>
      <c r="B2" s="2">
        <v>1</v>
      </c>
      <c r="C2" s="1">
        <v>63.954543999999999</v>
      </c>
      <c r="D2" s="2">
        <v>69986400</v>
      </c>
      <c r="E2" s="1">
        <v>177.02937299999999</v>
      </c>
      <c r="F2" s="2">
        <v>1636800</v>
      </c>
      <c r="P2" s="2">
        <v>1</v>
      </c>
      <c r="Q2" s="1">
        <v>63.954543999999999</v>
      </c>
      <c r="R2" s="5">
        <f>Q2</f>
        <v>63.954543999999999</v>
      </c>
      <c r="S2" s="5">
        <f>ABS(Q2-R2)</f>
        <v>0</v>
      </c>
      <c r="T2" s="5">
        <f>Q2</f>
        <v>63.954543999999999</v>
      </c>
      <c r="U2" s="5">
        <f>ABS(Q2-T2)</f>
        <v>0</v>
      </c>
      <c r="V2" s="5">
        <f>Q2</f>
        <v>63.954543999999999</v>
      </c>
      <c r="W2" s="5">
        <f>ABS(Q2-V2)</f>
        <v>0</v>
      </c>
      <c r="X2" s="5">
        <f>Q2</f>
        <v>63.954543999999999</v>
      </c>
      <c r="Y2" s="5">
        <f>ABS(Q2-X2)</f>
        <v>0</v>
      </c>
      <c r="AA2" s="2">
        <v>1</v>
      </c>
      <c r="AB2" s="1">
        <v>177.02937299999999</v>
      </c>
      <c r="AC2" s="5">
        <f>AB2</f>
        <v>177.02937299999999</v>
      </c>
      <c r="AD2" s="5">
        <f>ABS(AB2-AC2)</f>
        <v>0</v>
      </c>
      <c r="AE2" s="5">
        <f>AB2</f>
        <v>177.02937299999999</v>
      </c>
      <c r="AF2" s="5">
        <f>ABS(AB2-AE2)</f>
        <v>0</v>
      </c>
      <c r="AG2" s="5">
        <f>AB2</f>
        <v>177.02937299999999</v>
      </c>
      <c r="AH2" s="5">
        <f>ABS(AB2-AG2)</f>
        <v>0</v>
      </c>
      <c r="AI2" s="5">
        <f>AB2</f>
        <v>177.02937299999999</v>
      </c>
      <c r="AJ2" s="5">
        <f>ABS(AB2-AI2)</f>
        <v>0</v>
      </c>
      <c r="AK2" s="10"/>
      <c r="AL2" s="1">
        <v>63.954543999999999</v>
      </c>
      <c r="AM2" s="5">
        <v>63.954543999999999</v>
      </c>
      <c r="AN2" s="5">
        <f>0</f>
        <v>0</v>
      </c>
      <c r="AO2" s="5">
        <f>AM2+AN2</f>
        <v>63.954543999999999</v>
      </c>
      <c r="AP2" s="5">
        <f>ABS(AL2-AO2)</f>
        <v>0</v>
      </c>
      <c r="AQ2" s="5">
        <f>AP2/AL2</f>
        <v>0</v>
      </c>
      <c r="AR2">
        <f>0</f>
        <v>0</v>
      </c>
      <c r="AS2" s="5">
        <f t="shared" ref="AS2:AS65" si="0">AM2+AR2</f>
        <v>63.954543999999999</v>
      </c>
      <c r="AT2" s="5">
        <f t="shared" ref="AT2:AT65" si="1">ABS(AL2-AS2)</f>
        <v>0</v>
      </c>
      <c r="AU2" s="5">
        <f>AT2/AL2</f>
        <v>0</v>
      </c>
      <c r="AV2">
        <f>0</f>
        <v>0</v>
      </c>
      <c r="AW2" s="5">
        <f t="shared" ref="AW2:AW65" si="2">AM2+AV2</f>
        <v>63.954543999999999</v>
      </c>
      <c r="AX2" s="5">
        <f t="shared" ref="AX2:AX65" si="3">ABS(AL2-AW2)</f>
        <v>0</v>
      </c>
      <c r="AY2" s="5">
        <f>AX2/AL2</f>
        <v>0</v>
      </c>
      <c r="AZ2">
        <f>0</f>
        <v>0</v>
      </c>
      <c r="BA2" s="5">
        <f t="shared" ref="BA2:BA65" si="4">AM2+AZ2</f>
        <v>63.954543999999999</v>
      </c>
      <c r="BB2" s="5">
        <f t="shared" ref="BB2:BB65" si="5">ABS(AL2-BA2)</f>
        <v>0</v>
      </c>
      <c r="BC2" s="5">
        <f>BB2/AL2</f>
        <v>0</v>
      </c>
      <c r="BE2" s="1">
        <v>177.02937299999999</v>
      </c>
      <c r="BF2" s="5">
        <v>177.02937299999999</v>
      </c>
      <c r="BG2">
        <f>0</f>
        <v>0</v>
      </c>
      <c r="BH2" s="5">
        <f>BF2+BG2</f>
        <v>177.02937299999999</v>
      </c>
      <c r="BI2" s="5">
        <f>ABS(BE2-BH2)</f>
        <v>0</v>
      </c>
      <c r="BJ2" s="5">
        <f>BI2/BF2</f>
        <v>0</v>
      </c>
      <c r="BK2">
        <f>0</f>
        <v>0</v>
      </c>
      <c r="BL2" s="5">
        <f>BF2+BK2</f>
        <v>177.02937299999999</v>
      </c>
      <c r="BM2" s="5">
        <f>ABS(BE2-BL2)</f>
        <v>0</v>
      </c>
      <c r="BN2" s="5">
        <f>BM2/BE2</f>
        <v>0</v>
      </c>
      <c r="BO2">
        <f>0</f>
        <v>0</v>
      </c>
      <c r="BP2" s="5">
        <f>BF2+BO2</f>
        <v>177.02937299999999</v>
      </c>
      <c r="BQ2" s="5">
        <f>ABS(BE2-BP2)</f>
        <v>0</v>
      </c>
      <c r="BR2" s="5">
        <f>BQ2/BE2</f>
        <v>0</v>
      </c>
      <c r="BS2">
        <f>0</f>
        <v>0</v>
      </c>
      <c r="BT2" s="5">
        <f>BF2+BS2</f>
        <v>177.02937299999999</v>
      </c>
      <c r="BU2" s="5">
        <f>BE2-BT2</f>
        <v>0</v>
      </c>
      <c r="BV2" s="5">
        <f>ABS(BU2/BE2)</f>
        <v>0</v>
      </c>
    </row>
    <row r="3" spans="1:74" x14ac:dyDescent="0.2">
      <c r="A3" s="3">
        <v>43780</v>
      </c>
      <c r="B3" s="2">
        <v>2</v>
      </c>
      <c r="C3" s="1">
        <v>64.460991000000007</v>
      </c>
      <c r="D3" s="2">
        <v>81821200</v>
      </c>
      <c r="E3" s="1">
        <v>176.658142</v>
      </c>
      <c r="F3" s="2">
        <v>1594600</v>
      </c>
      <c r="P3" s="2">
        <v>2</v>
      </c>
      <c r="Q3" s="1">
        <v>64.460991000000007</v>
      </c>
      <c r="R3" s="5">
        <f>(0.15*Q2) + ((1-0.15)*(R2))</f>
        <v>63.954543999999999</v>
      </c>
      <c r="S3" s="5">
        <f t="shared" ref="S3:S66" si="6">ABS(Q3-R3)</f>
        <v>0.50644700000000853</v>
      </c>
      <c r="T3" s="5">
        <f>((0.35*Q2)+(1-0.35)*T2)</f>
        <v>63.954543999999999</v>
      </c>
      <c r="U3" s="5">
        <f t="shared" ref="U3:U66" si="7">ABS(Q3-T3)</f>
        <v>0.50644700000000853</v>
      </c>
      <c r="V3" s="5">
        <f>((0.55*Q2)+(1-0.55)*V2)</f>
        <v>63.954543999999999</v>
      </c>
      <c r="W3" s="5">
        <f t="shared" ref="W3:W66" si="8">ABS(Q3-V3)</f>
        <v>0.50644700000000853</v>
      </c>
      <c r="X3" s="5">
        <f>((0.75*Q2)+(1-0.75)*X2)</f>
        <v>63.954543999999999</v>
      </c>
      <c r="Y3" s="5">
        <f t="shared" ref="Y3:Y66" si="9">ABS(Q3-X3)</f>
        <v>0.50644700000000853</v>
      </c>
      <c r="AA3" s="2">
        <v>2</v>
      </c>
      <c r="AB3" s="1">
        <v>176.658142</v>
      </c>
      <c r="AC3" s="5">
        <f>((0.15*AB2)+(1-0.15)*AC2)</f>
        <v>177.02937299999999</v>
      </c>
      <c r="AD3" s="5">
        <f t="shared" ref="AD3:AD66" si="10">ABS(AB3-AC3)</f>
        <v>0.37123099999999454</v>
      </c>
      <c r="AE3" s="5">
        <f>((0.35*AB2)+(1-0.35)*AE2)</f>
        <v>177.02937299999999</v>
      </c>
      <c r="AF3" s="5">
        <f t="shared" ref="AF3:AF66" si="11">ABS(AB3-AE3)</f>
        <v>0.37123099999999454</v>
      </c>
      <c r="AG3" s="5">
        <f>((0.55*AB2)+(1-0.55)*AG2)</f>
        <v>177.02937299999999</v>
      </c>
      <c r="AH3" s="5">
        <f t="shared" ref="AH3:AH66" si="12">ABS(AB3-AG3)</f>
        <v>0.37123099999999454</v>
      </c>
      <c r="AI3" s="5">
        <f>((0.75*AB2)+(1-0.75)*AI2)</f>
        <v>177.02937299999999</v>
      </c>
      <c r="AJ3" s="5">
        <f t="shared" ref="AJ3:AJ66" si="13">ABS(AB3-AI3)</f>
        <v>0.37123099999999454</v>
      </c>
      <c r="AK3" s="10"/>
      <c r="AL3" s="1">
        <v>64.460991000000007</v>
      </c>
      <c r="AM3" s="5">
        <v>63.954543999999999</v>
      </c>
      <c r="AN3" s="5">
        <f>0.15*(AM3-AM2)+(1-0.15)*AN2</f>
        <v>0</v>
      </c>
      <c r="AO3" s="5">
        <f t="shared" ref="AO3:AO66" si="14">AM3+AN3</f>
        <v>63.954543999999999</v>
      </c>
      <c r="AP3" s="5">
        <f t="shared" ref="AP3:AP66" si="15">ABS(AL3-AO3)</f>
        <v>0.50644700000000853</v>
      </c>
      <c r="AQ3" s="5">
        <f>AP3/AL3</f>
        <v>7.8566430975286813E-3</v>
      </c>
      <c r="AR3" s="5">
        <f t="shared" ref="AR3:AR66" si="16">0.25*(AM3-AM2)+(1-0.25)*AR2</f>
        <v>0</v>
      </c>
      <c r="AS3" s="5">
        <f t="shared" si="0"/>
        <v>63.954543999999999</v>
      </c>
      <c r="AT3" s="5">
        <f t="shared" si="1"/>
        <v>0.50644700000000853</v>
      </c>
      <c r="AU3" s="5">
        <f t="shared" ref="AU3:AU66" si="17">AT3/AL3</f>
        <v>7.8566430975286813E-3</v>
      </c>
      <c r="AV3" s="5">
        <f t="shared" ref="AV3:AV66" si="18">0.45*(AM3-AM2)+(1-0.45)*AV2</f>
        <v>0</v>
      </c>
      <c r="AW3" s="5">
        <f t="shared" si="2"/>
        <v>63.954543999999999</v>
      </c>
      <c r="AX3" s="5">
        <f t="shared" si="3"/>
        <v>0.50644700000000853</v>
      </c>
      <c r="AY3" s="5">
        <f t="shared" ref="AY3:AY66" si="19">AX3/AL3</f>
        <v>7.8566430975286813E-3</v>
      </c>
      <c r="AZ3" s="5">
        <f t="shared" ref="AZ3:AZ66" si="20">0.85*(AM3-AM2)+(1-0.85)*AZ2</f>
        <v>0</v>
      </c>
      <c r="BA3" s="5">
        <f t="shared" si="4"/>
        <v>63.954543999999999</v>
      </c>
      <c r="BB3" s="5">
        <f t="shared" si="5"/>
        <v>0.50644700000000853</v>
      </c>
      <c r="BC3" s="5">
        <f t="shared" ref="BC3:BC66" si="21">BB3/AL3</f>
        <v>7.8566430975286813E-3</v>
      </c>
      <c r="BE3" s="1">
        <v>176.658142</v>
      </c>
      <c r="BF3" s="5">
        <v>177.02937299999999</v>
      </c>
      <c r="BG3" s="5">
        <f>0.15*(BF3-BF2)+(1-0.15)*BG2</f>
        <v>0</v>
      </c>
      <c r="BH3" s="5">
        <f t="shared" ref="BH3:BH66" si="22">BF3+BG3</f>
        <v>177.02937299999999</v>
      </c>
      <c r="BI3" s="5">
        <f t="shared" ref="BI3:BI66" si="23">ABS(BE3-BH3)</f>
        <v>0.37123099999999454</v>
      </c>
      <c r="BJ3" s="5">
        <f>ABS(BI3/BF3)</f>
        <v>2.0970022867334822E-3</v>
      </c>
      <c r="BK3" s="5">
        <f>0.25*(BF3-BF2)+(1-0.25)*BK2</f>
        <v>0</v>
      </c>
      <c r="BL3" s="5">
        <f t="shared" ref="BL3:BL66" si="24">BF3+BK3</f>
        <v>177.02937299999999</v>
      </c>
      <c r="BM3" s="5">
        <f t="shared" ref="BM3:BM66" si="25">ABS(BE3-BL3)</f>
        <v>0.37123099999999454</v>
      </c>
      <c r="BN3" s="5">
        <f t="shared" ref="BN3:BN66" si="26">BM3/BE3</f>
        <v>2.1014089460988134E-3</v>
      </c>
      <c r="BO3" s="5">
        <f>0.45*(BF3-BF2)+(1-0.45)*BO2</f>
        <v>0</v>
      </c>
      <c r="BP3" s="5">
        <f t="shared" ref="BP3:BP66" si="27">BF3+BO3</f>
        <v>177.02937299999999</v>
      </c>
      <c r="BQ3" s="5">
        <f t="shared" ref="BQ3:BQ66" si="28">ABS(BE3-BP3)</f>
        <v>0.37123099999999454</v>
      </c>
      <c r="BR3" s="5">
        <f t="shared" ref="BR3:BR66" si="29">BQ3/BE3</f>
        <v>2.1014089460988134E-3</v>
      </c>
      <c r="BS3" s="5">
        <f>0.85*(BF3-BF2)+(1-0.85)*BS2</f>
        <v>0</v>
      </c>
      <c r="BT3" s="5">
        <f t="shared" ref="BT3:BT66" si="30">BF3+BS3</f>
        <v>177.02937299999999</v>
      </c>
      <c r="BU3" s="5">
        <f t="shared" ref="BU3:BU66" si="31">BE3-BT3</f>
        <v>-0.37123099999999454</v>
      </c>
      <c r="BV3" s="5">
        <f t="shared" ref="BV3:BV66" si="32">ABS(BU3/BE3)</f>
        <v>2.1014089460988134E-3</v>
      </c>
    </row>
    <row r="4" spans="1:74" x14ac:dyDescent="0.2">
      <c r="A4" s="3">
        <v>43781</v>
      </c>
      <c r="B4" s="2">
        <v>3</v>
      </c>
      <c r="C4" s="1">
        <v>64.401978</v>
      </c>
      <c r="D4" s="2">
        <v>87388800</v>
      </c>
      <c r="E4" s="1">
        <v>177.810913</v>
      </c>
      <c r="F4" s="2">
        <v>1816900</v>
      </c>
      <c r="P4" s="2">
        <v>3</v>
      </c>
      <c r="Q4" s="1">
        <v>64.401978</v>
      </c>
      <c r="R4" s="5">
        <f t="shared" ref="R4:R67" si="33">(0.15*Q3) + ((1-0.15)*(R3))</f>
        <v>64.030511050000001</v>
      </c>
      <c r="S4" s="5">
        <f t="shared" si="6"/>
        <v>0.37146694999999852</v>
      </c>
      <c r="T4" s="5">
        <f t="shared" ref="T4:T67" si="34">((0.35*Q3)+(1-0.35)*T3)</f>
        <v>64.13180045</v>
      </c>
      <c r="U4" s="5">
        <f t="shared" si="7"/>
        <v>0.27017754999999966</v>
      </c>
      <c r="V4" s="5">
        <f t="shared" ref="V4:V67" si="35">((0.55*Q3)+(1-0.55)*V3)</f>
        <v>64.233089849999999</v>
      </c>
      <c r="W4" s="5">
        <f t="shared" si="8"/>
        <v>0.16888815000000079</v>
      </c>
      <c r="X4" s="5">
        <f t="shared" ref="X4:X67" si="36">((0.75*Q3)+(1-0.75)*X3)</f>
        <v>64.334379250000012</v>
      </c>
      <c r="Y4" s="5">
        <f t="shared" si="9"/>
        <v>6.7598749999987717E-2</v>
      </c>
      <c r="AA4" s="2">
        <v>3</v>
      </c>
      <c r="AB4" s="1">
        <v>177.810913</v>
      </c>
      <c r="AC4" s="5">
        <f t="shared" ref="AC4:AC67" si="37">((0.15*AB3)+(1-0.15)*AC3)</f>
        <v>176.97368835</v>
      </c>
      <c r="AD4" s="5">
        <f t="shared" si="10"/>
        <v>0.83722464999999602</v>
      </c>
      <c r="AE4" s="5">
        <f t="shared" ref="AE4:AE67" si="38">((0.35*AB3)+(1-0.35)*AE3)</f>
        <v>176.89944215</v>
      </c>
      <c r="AF4" s="5">
        <f t="shared" si="11"/>
        <v>0.91147085000000061</v>
      </c>
      <c r="AG4" s="5">
        <f t="shared" ref="AG4:AG67" si="39">((0.55*AB3)+(1-0.55)*AG3)</f>
        <v>176.82519595000002</v>
      </c>
      <c r="AH4" s="5">
        <f t="shared" si="12"/>
        <v>0.98571704999997678</v>
      </c>
      <c r="AI4" s="5">
        <f t="shared" ref="AI4:AI67" si="40">((0.75*AB3)+(1-0.75)*AI3)</f>
        <v>176.75094974999999</v>
      </c>
      <c r="AJ4" s="5">
        <f t="shared" si="13"/>
        <v>1.0599632500000098</v>
      </c>
      <c r="AK4" s="10"/>
      <c r="AL4" s="1">
        <v>64.401978</v>
      </c>
      <c r="AM4" s="5">
        <v>64.233089849999999</v>
      </c>
      <c r="AN4" s="5">
        <f t="shared" ref="AN4:AN67" si="41">0.15*(AM4-AM3)+(1-0.15)*AN3</f>
        <v>4.1781877500000064E-2</v>
      </c>
      <c r="AO4" s="5">
        <f t="shared" si="14"/>
        <v>64.274871727499999</v>
      </c>
      <c r="AP4" s="5">
        <f t="shared" si="15"/>
        <v>0.12710627250000073</v>
      </c>
      <c r="AQ4" s="5">
        <f t="shared" ref="AQ4:AQ66" si="42">AP4/AL4</f>
        <v>1.9736392646201137E-3</v>
      </c>
      <c r="AR4" s="5">
        <f t="shared" si="16"/>
        <v>6.9636462500000107E-2</v>
      </c>
      <c r="AS4" s="5">
        <f t="shared" si="0"/>
        <v>64.302726312499999</v>
      </c>
      <c r="AT4" s="5">
        <f t="shared" si="1"/>
        <v>9.9251687500000685E-2</v>
      </c>
      <c r="AU4" s="5">
        <f t="shared" si="17"/>
        <v>1.5411279370953588E-3</v>
      </c>
      <c r="AV4" s="5">
        <f t="shared" si="18"/>
        <v>0.12534563250000019</v>
      </c>
      <c r="AW4" s="5">
        <f t="shared" si="2"/>
        <v>64.358435482499999</v>
      </c>
      <c r="AX4" s="5">
        <f t="shared" si="3"/>
        <v>4.3542517500000599E-2</v>
      </c>
      <c r="AY4" s="5">
        <f t="shared" si="19"/>
        <v>6.7610528204584954E-4</v>
      </c>
      <c r="AZ4" s="5">
        <f t="shared" si="20"/>
        <v>0.23676397250000036</v>
      </c>
      <c r="BA4" s="5">
        <f t="shared" si="4"/>
        <v>64.469853822499999</v>
      </c>
      <c r="BB4" s="5">
        <f t="shared" si="5"/>
        <v>6.7875822499999572E-2</v>
      </c>
      <c r="BC4" s="5">
        <f t="shared" si="21"/>
        <v>1.0539400280531689E-3</v>
      </c>
      <c r="BE4" s="1">
        <v>177.810913</v>
      </c>
      <c r="BF4" s="5">
        <v>176.82519595000002</v>
      </c>
      <c r="BG4" s="5">
        <f t="shared" ref="BG4:BG67" si="43">0.15*(BF4-BF3)+(1-0.15)*BG3</f>
        <v>-3.0626557499995499E-2</v>
      </c>
      <c r="BH4" s="5">
        <f t="shared" si="22"/>
        <v>176.79456939250002</v>
      </c>
      <c r="BI4" s="5">
        <f t="shared" si="23"/>
        <v>1.0163436074999765</v>
      </c>
      <c r="BJ4" s="5">
        <f t="shared" ref="BJ4:BJ67" si="44">ABS(BI4/BF4)</f>
        <v>5.747730701157334E-3</v>
      </c>
      <c r="BK4" s="5">
        <f t="shared" ref="BK4:BK67" si="45">0.25*(BF4-BF3)+(1-0.25)*BK3</f>
        <v>-5.1044262499992499E-2</v>
      </c>
      <c r="BL4" s="5">
        <f t="shared" si="24"/>
        <v>176.77415168750002</v>
      </c>
      <c r="BM4" s="5">
        <f t="shared" si="25"/>
        <v>1.0367613124999764</v>
      </c>
      <c r="BN4" s="5">
        <f t="shared" si="26"/>
        <v>5.8306956249641233E-3</v>
      </c>
      <c r="BO4" s="5">
        <f t="shared" ref="BO4:BO67" si="46">0.45*(BF4-BF3)+(1-0.45)*BO3</f>
        <v>-9.1879672499986506E-2</v>
      </c>
      <c r="BP4" s="5">
        <f t="shared" si="27"/>
        <v>176.73331627750002</v>
      </c>
      <c r="BQ4" s="5">
        <f t="shared" si="28"/>
        <v>1.0775967224999761</v>
      </c>
      <c r="BR4" s="5">
        <f t="shared" si="29"/>
        <v>6.0603520015668332E-3</v>
      </c>
      <c r="BS4" s="5">
        <f t="shared" ref="BS4:BS67" si="47">0.85*(BF4-BF3)+(1-0.85)*BS3</f>
        <v>-0.17355049249997448</v>
      </c>
      <c r="BT4" s="5">
        <f t="shared" si="30"/>
        <v>176.65164545750005</v>
      </c>
      <c r="BU4" s="5">
        <f t="shared" si="31"/>
        <v>1.159267542499947</v>
      </c>
      <c r="BV4" s="5">
        <f t="shared" si="32"/>
        <v>6.5196647547720935E-3</v>
      </c>
    </row>
    <row r="5" spans="1:74" x14ac:dyDescent="0.2">
      <c r="A5" s="3">
        <v>43782</v>
      </c>
      <c r="B5" s="2">
        <v>4</v>
      </c>
      <c r="C5" s="1">
        <v>65.019051000000005</v>
      </c>
      <c r="D5" s="2">
        <v>102734400</v>
      </c>
      <c r="E5" s="1">
        <v>177.752319</v>
      </c>
      <c r="F5" s="2">
        <v>1855200</v>
      </c>
      <c r="P5" s="2">
        <v>4</v>
      </c>
      <c r="Q5" s="1">
        <v>65.019051000000005</v>
      </c>
      <c r="R5" s="5">
        <f t="shared" si="33"/>
        <v>64.0862310925</v>
      </c>
      <c r="S5" s="5">
        <f t="shared" si="6"/>
        <v>0.93281990750000432</v>
      </c>
      <c r="T5" s="5">
        <f t="shared" si="34"/>
        <v>64.226362592499996</v>
      </c>
      <c r="U5" s="5">
        <f t="shared" si="7"/>
        <v>0.79268840750000891</v>
      </c>
      <c r="V5" s="5">
        <f t="shared" si="35"/>
        <v>64.3259783325</v>
      </c>
      <c r="W5" s="5">
        <f t="shared" si="8"/>
        <v>0.69307266750000451</v>
      </c>
      <c r="X5" s="5">
        <f t="shared" si="36"/>
        <v>64.385078312500013</v>
      </c>
      <c r="Y5" s="5">
        <f t="shared" si="9"/>
        <v>0.63397268749999114</v>
      </c>
      <c r="AA5" s="2">
        <v>4</v>
      </c>
      <c r="AB5" s="1">
        <v>177.752319</v>
      </c>
      <c r="AC5" s="5">
        <f t="shared" si="37"/>
        <v>177.09927204749999</v>
      </c>
      <c r="AD5" s="5">
        <f t="shared" si="10"/>
        <v>0.65304695250000577</v>
      </c>
      <c r="AE5" s="5">
        <f t="shared" si="38"/>
        <v>177.21845694749999</v>
      </c>
      <c r="AF5" s="5">
        <f t="shared" si="11"/>
        <v>0.5338620525000124</v>
      </c>
      <c r="AG5" s="5">
        <f t="shared" si="39"/>
        <v>177.36734032750002</v>
      </c>
      <c r="AH5" s="5">
        <f t="shared" si="12"/>
        <v>0.38497867249998308</v>
      </c>
      <c r="AI5" s="5">
        <f t="shared" si="40"/>
        <v>177.5459221875</v>
      </c>
      <c r="AJ5" s="5">
        <f t="shared" si="13"/>
        <v>0.20639681250000308</v>
      </c>
      <c r="AK5" s="10"/>
      <c r="AL5" s="1">
        <v>65.019051000000005</v>
      </c>
      <c r="AM5" s="5">
        <v>64.3259783325</v>
      </c>
      <c r="AN5" s="5">
        <f t="shared" si="41"/>
        <v>4.9447868250000228E-2</v>
      </c>
      <c r="AO5" s="5">
        <f t="shared" si="14"/>
        <v>64.375426200749999</v>
      </c>
      <c r="AP5" s="5">
        <f t="shared" si="15"/>
        <v>0.64362479925000571</v>
      </c>
      <c r="AQ5" s="5">
        <f t="shared" si="42"/>
        <v>9.8990186622380204E-3</v>
      </c>
      <c r="AR5" s="5">
        <f t="shared" si="16"/>
        <v>7.5449467500000367E-2</v>
      </c>
      <c r="AS5" s="5">
        <f t="shared" si="0"/>
        <v>64.401427799999993</v>
      </c>
      <c r="AT5" s="5">
        <f t="shared" si="1"/>
        <v>0.61762320000001125</v>
      </c>
      <c r="AU5" s="5">
        <f t="shared" si="17"/>
        <v>9.4991112681729415E-3</v>
      </c>
      <c r="AV5" s="5">
        <f t="shared" si="18"/>
        <v>0.11073991500000063</v>
      </c>
      <c r="AW5" s="5">
        <f t="shared" si="2"/>
        <v>64.436718247499996</v>
      </c>
      <c r="AX5" s="5">
        <f t="shared" si="3"/>
        <v>0.58233275250000816</v>
      </c>
      <c r="AY5" s="5">
        <f t="shared" si="19"/>
        <v>8.9563403886040744E-3</v>
      </c>
      <c r="AZ5" s="5">
        <f t="shared" si="20"/>
        <v>0.11446980600000103</v>
      </c>
      <c r="BA5" s="5">
        <f t="shared" si="4"/>
        <v>64.440448138500003</v>
      </c>
      <c r="BB5" s="5">
        <f t="shared" si="5"/>
        <v>0.57860286150000206</v>
      </c>
      <c r="BC5" s="5">
        <f t="shared" si="21"/>
        <v>8.8989742637123701E-3</v>
      </c>
      <c r="BE5" s="1">
        <v>177.752319</v>
      </c>
      <c r="BF5" s="5">
        <v>177.36734032750002</v>
      </c>
      <c r="BG5" s="5">
        <f t="shared" si="43"/>
        <v>5.5289082750002966E-2</v>
      </c>
      <c r="BH5" s="5">
        <f t="shared" si="22"/>
        <v>177.42262941025001</v>
      </c>
      <c r="BI5" s="5">
        <f t="shared" si="23"/>
        <v>0.32968958974998941</v>
      </c>
      <c r="BJ5" s="5">
        <f t="shared" si="44"/>
        <v>1.8587953630089615E-3</v>
      </c>
      <c r="BK5" s="5">
        <f t="shared" si="45"/>
        <v>9.725289750000421E-2</v>
      </c>
      <c r="BL5" s="5">
        <f t="shared" si="24"/>
        <v>177.46459322500002</v>
      </c>
      <c r="BM5" s="5">
        <f t="shared" si="25"/>
        <v>0.2877257749999842</v>
      </c>
      <c r="BN5" s="5">
        <f t="shared" si="26"/>
        <v>1.6186892897863357E-3</v>
      </c>
      <c r="BO5" s="5">
        <f t="shared" si="46"/>
        <v>0.19343115000000488</v>
      </c>
      <c r="BP5" s="5">
        <f t="shared" si="27"/>
        <v>177.56077147750003</v>
      </c>
      <c r="BQ5" s="5">
        <f t="shared" si="28"/>
        <v>0.19154752249997387</v>
      </c>
      <c r="BR5" s="5">
        <f t="shared" si="29"/>
        <v>1.0776091337518577E-3</v>
      </c>
      <c r="BS5" s="5">
        <f t="shared" si="47"/>
        <v>0.43479014699999896</v>
      </c>
      <c r="BT5" s="5">
        <f t="shared" si="30"/>
        <v>177.80213047450002</v>
      </c>
      <c r="BU5" s="5">
        <f t="shared" si="31"/>
        <v>-4.9811474500017994E-2</v>
      </c>
      <c r="BV5" s="5">
        <f t="shared" si="32"/>
        <v>2.8022967452828561E-4</v>
      </c>
    </row>
    <row r="6" spans="1:74" x14ac:dyDescent="0.2">
      <c r="A6" s="3">
        <v>43783</v>
      </c>
      <c r="B6" s="2">
        <v>5</v>
      </c>
      <c r="C6" s="1">
        <v>64.569159999999997</v>
      </c>
      <c r="D6" s="2">
        <v>89182800</v>
      </c>
      <c r="E6" s="1">
        <v>176.37780799999999</v>
      </c>
      <c r="F6" s="2">
        <v>2208300</v>
      </c>
      <c r="P6" s="2">
        <v>5</v>
      </c>
      <c r="Q6" s="1">
        <v>64.569159999999997</v>
      </c>
      <c r="R6" s="5">
        <f t="shared" si="33"/>
        <v>64.226154078625001</v>
      </c>
      <c r="S6" s="5">
        <f t="shared" si="6"/>
        <v>0.34300592137499564</v>
      </c>
      <c r="T6" s="5">
        <f t="shared" si="34"/>
        <v>64.503803535125002</v>
      </c>
      <c r="U6" s="5">
        <f t="shared" si="7"/>
        <v>6.5356464874994913E-2</v>
      </c>
      <c r="V6" s="5">
        <f t="shared" si="35"/>
        <v>64.707168299624996</v>
      </c>
      <c r="W6" s="5">
        <f t="shared" si="8"/>
        <v>0.13800829962499961</v>
      </c>
      <c r="X6" s="5">
        <f t="shared" si="36"/>
        <v>64.86055782812501</v>
      </c>
      <c r="Y6" s="5">
        <f t="shared" si="9"/>
        <v>0.2913978281250138</v>
      </c>
      <c r="AA6" s="2">
        <v>5</v>
      </c>
      <c r="AB6" s="1">
        <v>176.37780799999999</v>
      </c>
      <c r="AC6" s="5">
        <f t="shared" si="37"/>
        <v>177.19722909037498</v>
      </c>
      <c r="AD6" s="5">
        <f t="shared" si="10"/>
        <v>0.81942109037498767</v>
      </c>
      <c r="AE6" s="5">
        <f t="shared" si="38"/>
        <v>177.405308665875</v>
      </c>
      <c r="AF6" s="5">
        <f t="shared" si="11"/>
        <v>1.0275006658750101</v>
      </c>
      <c r="AG6" s="5">
        <f t="shared" si="39"/>
        <v>177.57907859737503</v>
      </c>
      <c r="AH6" s="5">
        <f t="shared" si="12"/>
        <v>1.2012705973750428</v>
      </c>
      <c r="AI6" s="5">
        <f t="shared" si="40"/>
        <v>177.70071979687501</v>
      </c>
      <c r="AJ6" s="5">
        <f t="shared" si="13"/>
        <v>1.3229117968750188</v>
      </c>
      <c r="AK6" s="10"/>
      <c r="AL6" s="1">
        <v>64.569159999999997</v>
      </c>
      <c r="AM6" s="5">
        <v>64.707168299624996</v>
      </c>
      <c r="AN6" s="5">
        <f t="shared" si="41"/>
        <v>9.9209183081249597E-2</v>
      </c>
      <c r="AO6" s="5">
        <f t="shared" si="14"/>
        <v>64.806377482706239</v>
      </c>
      <c r="AP6" s="5">
        <f t="shared" si="15"/>
        <v>0.23721748270624232</v>
      </c>
      <c r="AQ6" s="5">
        <f t="shared" si="42"/>
        <v>3.6738511497786609E-3</v>
      </c>
      <c r="AR6" s="5">
        <f t="shared" si="16"/>
        <v>0.1518845924062493</v>
      </c>
      <c r="AS6" s="5">
        <f t="shared" si="0"/>
        <v>64.859052892031244</v>
      </c>
      <c r="AT6" s="5">
        <f t="shared" si="1"/>
        <v>0.28989289203124713</v>
      </c>
      <c r="AU6" s="5">
        <f t="shared" si="17"/>
        <v>4.4896494244504211E-3</v>
      </c>
      <c r="AV6" s="5">
        <f t="shared" si="18"/>
        <v>0.23244243845624862</v>
      </c>
      <c r="AW6" s="5">
        <f t="shared" si="2"/>
        <v>64.939610738081242</v>
      </c>
      <c r="AX6" s="5">
        <f t="shared" si="3"/>
        <v>0.37045073808124585</v>
      </c>
      <c r="AY6" s="5">
        <f t="shared" si="19"/>
        <v>5.7372705186384005E-3</v>
      </c>
      <c r="AZ6" s="5">
        <f t="shared" si="20"/>
        <v>0.34118194295624682</v>
      </c>
      <c r="BA6" s="5">
        <f t="shared" si="4"/>
        <v>65.048350242581236</v>
      </c>
      <c r="BB6" s="5">
        <f t="shared" si="5"/>
        <v>0.47919024258123954</v>
      </c>
      <c r="BC6" s="5">
        <f t="shared" si="21"/>
        <v>7.4213485599199302E-3</v>
      </c>
      <c r="BE6" s="1">
        <v>176.37780799999999</v>
      </c>
      <c r="BF6" s="5">
        <v>177.57907859737503</v>
      </c>
      <c r="BG6" s="5">
        <f t="shared" si="43"/>
        <v>7.8756460818754537E-2</v>
      </c>
      <c r="BH6" s="5">
        <f t="shared" si="22"/>
        <v>177.6578350581938</v>
      </c>
      <c r="BI6" s="5">
        <f t="shared" si="23"/>
        <v>1.2800270581938094</v>
      </c>
      <c r="BJ6" s="5">
        <f t="shared" si="44"/>
        <v>7.2082086938631672E-3</v>
      </c>
      <c r="BK6" s="5">
        <f t="shared" si="45"/>
        <v>0.12587424059375651</v>
      </c>
      <c r="BL6" s="5">
        <f t="shared" si="24"/>
        <v>177.70495283796879</v>
      </c>
      <c r="BM6" s="5">
        <f t="shared" si="25"/>
        <v>1.3271448379688024</v>
      </c>
      <c r="BN6" s="5">
        <f t="shared" si="26"/>
        <v>7.5244434264020478E-3</v>
      </c>
      <c r="BO6" s="5">
        <f t="shared" si="46"/>
        <v>0.20166935394375873</v>
      </c>
      <c r="BP6" s="5">
        <f t="shared" si="27"/>
        <v>177.7807479513188</v>
      </c>
      <c r="BQ6" s="5">
        <f t="shared" si="28"/>
        <v>1.4029399513188139</v>
      </c>
      <c r="BR6" s="5">
        <f t="shared" si="29"/>
        <v>7.954175002100116E-3</v>
      </c>
      <c r="BS6" s="5">
        <f t="shared" si="47"/>
        <v>0.24519605144376128</v>
      </c>
      <c r="BT6" s="5">
        <f t="shared" si="30"/>
        <v>177.8242746488188</v>
      </c>
      <c r="BU6" s="5">
        <f t="shared" si="31"/>
        <v>-1.4464666488188129</v>
      </c>
      <c r="BV6" s="5">
        <f t="shared" si="32"/>
        <v>8.2009560342127235E-3</v>
      </c>
    </row>
    <row r="7" spans="1:74" x14ac:dyDescent="0.2">
      <c r="A7" s="3">
        <v>43784</v>
      </c>
      <c r="B7" s="2">
        <v>6</v>
      </c>
      <c r="C7" s="1">
        <v>65.336212000000003</v>
      </c>
      <c r="D7" s="2">
        <v>100206400</v>
      </c>
      <c r="E7" s="1">
        <v>178.43956</v>
      </c>
      <c r="F7" s="2">
        <v>3242700</v>
      </c>
      <c r="P7" s="2">
        <v>6</v>
      </c>
      <c r="Q7" s="1">
        <v>65.336212000000003</v>
      </c>
      <c r="R7" s="5">
        <f t="shared" si="33"/>
        <v>64.277604966831248</v>
      </c>
      <c r="S7" s="5">
        <f t="shared" si="6"/>
        <v>1.0586070331687552</v>
      </c>
      <c r="T7" s="5">
        <f t="shared" si="34"/>
        <v>64.526678297831253</v>
      </c>
      <c r="U7" s="5">
        <f t="shared" si="7"/>
        <v>0.80953370216874987</v>
      </c>
      <c r="V7" s="5">
        <f t="shared" si="35"/>
        <v>64.631263734831251</v>
      </c>
      <c r="W7" s="5">
        <f t="shared" si="8"/>
        <v>0.70494826516875264</v>
      </c>
      <c r="X7" s="5">
        <f t="shared" si="36"/>
        <v>64.64200945703125</v>
      </c>
      <c r="Y7" s="5">
        <f t="shared" si="9"/>
        <v>0.69420254296875328</v>
      </c>
      <c r="AA7" s="2">
        <v>6</v>
      </c>
      <c r="AB7" s="1">
        <v>178.43956</v>
      </c>
      <c r="AC7" s="5">
        <f t="shared" si="37"/>
        <v>177.07431592681871</v>
      </c>
      <c r="AD7" s="5">
        <f t="shared" si="10"/>
        <v>1.3652440731812874</v>
      </c>
      <c r="AE7" s="5">
        <f t="shared" si="38"/>
        <v>177.04568343281875</v>
      </c>
      <c r="AF7" s="5">
        <f t="shared" si="11"/>
        <v>1.3938765671812519</v>
      </c>
      <c r="AG7" s="5">
        <f t="shared" si="39"/>
        <v>176.91837976881874</v>
      </c>
      <c r="AH7" s="5">
        <f t="shared" si="12"/>
        <v>1.5211802311812619</v>
      </c>
      <c r="AI7" s="5">
        <f t="shared" si="40"/>
        <v>176.70853594921874</v>
      </c>
      <c r="AJ7" s="5">
        <f t="shared" si="13"/>
        <v>1.731024050781258</v>
      </c>
      <c r="AK7" s="10"/>
      <c r="AL7" s="1">
        <v>65.336212000000003</v>
      </c>
      <c r="AM7" s="5">
        <v>64.631263734831251</v>
      </c>
      <c r="AN7" s="5">
        <f t="shared" si="41"/>
        <v>7.2942120900000323E-2</v>
      </c>
      <c r="AO7" s="5">
        <f t="shared" si="14"/>
        <v>64.704205855731246</v>
      </c>
      <c r="AP7" s="5">
        <f t="shared" si="15"/>
        <v>0.63200614426875745</v>
      </c>
      <c r="AQ7" s="5">
        <f t="shared" si="42"/>
        <v>9.6731372224143856E-3</v>
      </c>
      <c r="AR7" s="5">
        <f t="shared" si="16"/>
        <v>9.4937303106250592E-2</v>
      </c>
      <c r="AS7" s="5">
        <f t="shared" si="0"/>
        <v>64.7262010379375</v>
      </c>
      <c r="AT7" s="5">
        <f t="shared" si="1"/>
        <v>0.61001096206250338</v>
      </c>
      <c r="AU7" s="5">
        <f t="shared" si="17"/>
        <v>9.33649110331807E-3</v>
      </c>
      <c r="AV7" s="5">
        <f t="shared" si="18"/>
        <v>9.3686286993751283E-2</v>
      </c>
      <c r="AW7" s="5">
        <f t="shared" si="2"/>
        <v>64.724950021824995</v>
      </c>
      <c r="AX7" s="5">
        <f t="shared" si="3"/>
        <v>0.61126197817500838</v>
      </c>
      <c r="AY7" s="5">
        <f t="shared" si="19"/>
        <v>9.3556384654654972E-3</v>
      </c>
      <c r="AZ7" s="5">
        <f t="shared" si="20"/>
        <v>-1.3341588631246661E-2</v>
      </c>
      <c r="BA7" s="5">
        <f t="shared" si="4"/>
        <v>64.617922146200002</v>
      </c>
      <c r="BB7" s="5">
        <f t="shared" si="5"/>
        <v>0.71828985380000177</v>
      </c>
      <c r="BC7" s="5">
        <f t="shared" si="21"/>
        <v>1.0993748058121302E-2</v>
      </c>
      <c r="BE7" s="1">
        <v>178.43956</v>
      </c>
      <c r="BF7" s="5">
        <v>176.91837976881874</v>
      </c>
      <c r="BG7" s="5">
        <f t="shared" si="43"/>
        <v>-3.2161832587502451E-2</v>
      </c>
      <c r="BH7" s="5">
        <f t="shared" si="22"/>
        <v>176.88621793623125</v>
      </c>
      <c r="BI7" s="5">
        <f t="shared" si="23"/>
        <v>1.5533420637687527</v>
      </c>
      <c r="BJ7" s="5">
        <f t="shared" si="44"/>
        <v>8.7799925920558543E-3</v>
      </c>
      <c r="BK7" s="5">
        <f t="shared" si="45"/>
        <v>-7.0769026693755621E-2</v>
      </c>
      <c r="BL7" s="5">
        <f t="shared" si="24"/>
        <v>176.84761074212497</v>
      </c>
      <c r="BM7" s="5">
        <f t="shared" si="25"/>
        <v>1.5919492578750294</v>
      </c>
      <c r="BN7" s="5">
        <f t="shared" si="26"/>
        <v>8.921504053669654E-3</v>
      </c>
      <c r="BO7" s="5">
        <f t="shared" si="46"/>
        <v>-0.18639632818126411</v>
      </c>
      <c r="BP7" s="5">
        <f t="shared" si="27"/>
        <v>176.73198344063746</v>
      </c>
      <c r="BQ7" s="5">
        <f t="shared" si="28"/>
        <v>1.7075765593625363</v>
      </c>
      <c r="BR7" s="5">
        <f t="shared" si="29"/>
        <v>9.5694954603258164E-3</v>
      </c>
      <c r="BS7" s="5">
        <f t="shared" si="47"/>
        <v>-0.52481459655628404</v>
      </c>
      <c r="BT7" s="5">
        <f t="shared" si="30"/>
        <v>176.39356517226244</v>
      </c>
      <c r="BU7" s="5">
        <f t="shared" si="31"/>
        <v>2.0459948277375588</v>
      </c>
      <c r="BV7" s="5">
        <f t="shared" si="32"/>
        <v>1.1466038291831468E-2</v>
      </c>
    </row>
    <row r="8" spans="1:74" x14ac:dyDescent="0.2">
      <c r="A8" s="3">
        <v>43787</v>
      </c>
      <c r="B8" s="2">
        <v>7</v>
      </c>
      <c r="C8" s="1">
        <v>65.665633999999997</v>
      </c>
      <c r="D8" s="2">
        <v>86703200</v>
      </c>
      <c r="E8" s="1">
        <v>176.52507</v>
      </c>
      <c r="F8" s="2">
        <v>2405800</v>
      </c>
      <c r="P8" s="2">
        <v>7</v>
      </c>
      <c r="Q8" s="1">
        <v>65.665633999999997</v>
      </c>
      <c r="R8" s="5">
        <f t="shared" si="33"/>
        <v>64.436396021806559</v>
      </c>
      <c r="S8" s="5">
        <f t="shared" si="6"/>
        <v>1.2292379781934386</v>
      </c>
      <c r="T8" s="5">
        <f t="shared" si="34"/>
        <v>64.810015093590323</v>
      </c>
      <c r="U8" s="5">
        <f t="shared" si="7"/>
        <v>0.8556189064096742</v>
      </c>
      <c r="V8" s="5">
        <f t="shared" si="35"/>
        <v>65.018985280674073</v>
      </c>
      <c r="W8" s="5">
        <f t="shared" si="8"/>
        <v>0.64664871932592405</v>
      </c>
      <c r="X8" s="5">
        <f t="shared" si="36"/>
        <v>65.162661364257815</v>
      </c>
      <c r="Y8" s="5">
        <f t="shared" si="9"/>
        <v>0.50297263574218221</v>
      </c>
      <c r="AA8" s="2">
        <v>7</v>
      </c>
      <c r="AB8" s="1">
        <v>176.52507</v>
      </c>
      <c r="AC8" s="5">
        <f t="shared" si="37"/>
        <v>177.27910253779589</v>
      </c>
      <c r="AD8" s="5">
        <f t="shared" si="10"/>
        <v>0.75403253779589363</v>
      </c>
      <c r="AE8" s="5">
        <f t="shared" si="38"/>
        <v>177.53354023133218</v>
      </c>
      <c r="AF8" s="5">
        <f t="shared" si="11"/>
        <v>1.0084702313321827</v>
      </c>
      <c r="AG8" s="5">
        <f t="shared" si="39"/>
        <v>177.75502889596845</v>
      </c>
      <c r="AH8" s="5">
        <f t="shared" si="12"/>
        <v>1.2299588959684513</v>
      </c>
      <c r="AI8" s="5">
        <f t="shared" si="40"/>
        <v>178.00680398730469</v>
      </c>
      <c r="AJ8" s="5">
        <f t="shared" si="13"/>
        <v>1.4817339873046933</v>
      </c>
      <c r="AK8" s="10"/>
      <c r="AL8" s="1">
        <v>65.665633999999997</v>
      </c>
      <c r="AM8" s="5">
        <v>65.018985280674073</v>
      </c>
      <c r="AN8" s="5">
        <f t="shared" si="41"/>
        <v>0.12015903464142363</v>
      </c>
      <c r="AO8" s="5">
        <f t="shared" si="14"/>
        <v>65.139144315315491</v>
      </c>
      <c r="AP8" s="5">
        <f t="shared" si="15"/>
        <v>0.52648968468450619</v>
      </c>
      <c r="AQ8" s="5">
        <f t="shared" si="42"/>
        <v>8.017735497452232E-3</v>
      </c>
      <c r="AR8" s="5">
        <f t="shared" si="16"/>
        <v>0.16813336379039356</v>
      </c>
      <c r="AS8" s="5">
        <f t="shared" si="0"/>
        <v>65.187118644464462</v>
      </c>
      <c r="AT8" s="5">
        <f t="shared" si="1"/>
        <v>0.47851535553553504</v>
      </c>
      <c r="AU8" s="5">
        <f t="shared" si="17"/>
        <v>7.2871504680139853E-3</v>
      </c>
      <c r="AV8" s="5">
        <f t="shared" si="18"/>
        <v>0.22600215347583333</v>
      </c>
      <c r="AW8" s="5">
        <f t="shared" si="2"/>
        <v>65.244987434149905</v>
      </c>
      <c r="AX8" s="5">
        <f t="shared" si="3"/>
        <v>0.42064656585009175</v>
      </c>
      <c r="AY8" s="5">
        <f t="shared" si="19"/>
        <v>6.4058860050006028E-3</v>
      </c>
      <c r="AZ8" s="5">
        <f t="shared" si="20"/>
        <v>0.32756207567171208</v>
      </c>
      <c r="BA8" s="5">
        <f t="shared" si="4"/>
        <v>65.346547356345781</v>
      </c>
      <c r="BB8" s="5">
        <f t="shared" si="5"/>
        <v>0.31908664365421657</v>
      </c>
      <c r="BC8" s="5">
        <f t="shared" si="21"/>
        <v>4.8592638830566469E-3</v>
      </c>
      <c r="BE8" s="1">
        <v>176.52507</v>
      </c>
      <c r="BF8" s="5">
        <v>177.75502889596845</v>
      </c>
      <c r="BG8" s="5">
        <f t="shared" si="43"/>
        <v>9.8159811373079789E-2</v>
      </c>
      <c r="BH8" s="5">
        <f t="shared" si="22"/>
        <v>177.85318870734153</v>
      </c>
      <c r="BI8" s="5">
        <f t="shared" si="23"/>
        <v>1.328118707341531</v>
      </c>
      <c r="BJ8" s="5">
        <f t="shared" si="44"/>
        <v>7.4716238161611484E-3</v>
      </c>
      <c r="BK8" s="5">
        <f t="shared" si="45"/>
        <v>0.15608551176711141</v>
      </c>
      <c r="BL8" s="5">
        <f t="shared" si="24"/>
        <v>177.91111440773557</v>
      </c>
      <c r="BM8" s="5">
        <f t="shared" si="25"/>
        <v>1.386044407735568</v>
      </c>
      <c r="BN8" s="5">
        <f t="shared" si="26"/>
        <v>7.8518275491156475E-3</v>
      </c>
      <c r="BO8" s="5">
        <f t="shared" si="46"/>
        <v>0.2739741267176754</v>
      </c>
      <c r="BP8" s="5">
        <f t="shared" si="27"/>
        <v>178.02900302268614</v>
      </c>
      <c r="BQ8" s="5">
        <f t="shared" si="28"/>
        <v>1.5039330226861409</v>
      </c>
      <c r="BR8" s="5">
        <f t="shared" si="29"/>
        <v>8.5196568548939876E-3</v>
      </c>
      <c r="BS8" s="5">
        <f t="shared" si="47"/>
        <v>0.63242956859381305</v>
      </c>
      <c r="BT8" s="5">
        <f t="shared" si="30"/>
        <v>178.38745846456226</v>
      </c>
      <c r="BU8" s="5">
        <f t="shared" si="31"/>
        <v>-1.8623884645622582</v>
      </c>
      <c r="BV8" s="5">
        <f t="shared" si="32"/>
        <v>1.0550277445363757E-2</v>
      </c>
    </row>
    <row r="9" spans="1:74" x14ac:dyDescent="0.2">
      <c r="A9" s="3">
        <v>43788</v>
      </c>
      <c r="B9" s="2">
        <v>8</v>
      </c>
      <c r="C9" s="1">
        <v>65.466507000000007</v>
      </c>
      <c r="D9" s="2">
        <v>76167200</v>
      </c>
      <c r="E9" s="1">
        <v>176.839249</v>
      </c>
      <c r="F9" s="2">
        <v>2673200</v>
      </c>
      <c r="P9" s="2">
        <v>8</v>
      </c>
      <c r="Q9" s="1">
        <v>65.466507000000007</v>
      </c>
      <c r="R9" s="5">
        <f t="shared" si="33"/>
        <v>64.620781718535568</v>
      </c>
      <c r="S9" s="5">
        <f t="shared" si="6"/>
        <v>0.84572528146443915</v>
      </c>
      <c r="T9" s="5">
        <f t="shared" si="34"/>
        <v>65.109481710833705</v>
      </c>
      <c r="U9" s="5">
        <f t="shared" si="7"/>
        <v>0.35702528916630172</v>
      </c>
      <c r="V9" s="5">
        <f t="shared" si="35"/>
        <v>65.374642076303331</v>
      </c>
      <c r="W9" s="5">
        <f t="shared" si="8"/>
        <v>9.186492369667576E-2</v>
      </c>
      <c r="X9" s="5">
        <f t="shared" si="36"/>
        <v>65.539890841064448</v>
      </c>
      <c r="Y9" s="5">
        <f t="shared" si="9"/>
        <v>7.3383841064440958E-2</v>
      </c>
      <c r="AA9" s="2">
        <v>8</v>
      </c>
      <c r="AB9" s="1">
        <v>176.839249</v>
      </c>
      <c r="AC9" s="5">
        <f t="shared" si="37"/>
        <v>177.1659976571265</v>
      </c>
      <c r="AD9" s="5">
        <f t="shared" si="10"/>
        <v>0.32674865712650103</v>
      </c>
      <c r="AE9" s="5">
        <f t="shared" si="38"/>
        <v>177.18057565036591</v>
      </c>
      <c r="AF9" s="5">
        <f t="shared" si="11"/>
        <v>0.34132665036591447</v>
      </c>
      <c r="AG9" s="5">
        <f t="shared" si="39"/>
        <v>177.07855150318579</v>
      </c>
      <c r="AH9" s="5">
        <f t="shared" si="12"/>
        <v>0.23930250318579738</v>
      </c>
      <c r="AI9" s="5">
        <f t="shared" si="40"/>
        <v>176.89550349682617</v>
      </c>
      <c r="AJ9" s="5">
        <f t="shared" si="13"/>
        <v>5.6254496826170453E-2</v>
      </c>
      <c r="AK9" s="10"/>
      <c r="AL9" s="1">
        <v>65.466507000000007</v>
      </c>
      <c r="AM9" s="5">
        <v>65.374642076303331</v>
      </c>
      <c r="AN9" s="5">
        <f t="shared" si="41"/>
        <v>0.15548369878959881</v>
      </c>
      <c r="AO9" s="5">
        <f t="shared" si="14"/>
        <v>65.530125775092927</v>
      </c>
      <c r="AP9" s="5">
        <f t="shared" si="15"/>
        <v>6.3618775092919577E-2</v>
      </c>
      <c r="AQ9" s="5">
        <f t="shared" si="42"/>
        <v>9.7177592036366888E-4</v>
      </c>
      <c r="AR9" s="5">
        <f t="shared" si="16"/>
        <v>0.21501422175010973</v>
      </c>
      <c r="AS9" s="5">
        <f t="shared" si="0"/>
        <v>65.589656298053441</v>
      </c>
      <c r="AT9" s="5">
        <f t="shared" si="1"/>
        <v>0.12314929805343411</v>
      </c>
      <c r="AU9" s="5">
        <f t="shared" si="17"/>
        <v>1.881103845259899E-3</v>
      </c>
      <c r="AV9" s="5">
        <f t="shared" si="18"/>
        <v>0.28434674244487457</v>
      </c>
      <c r="AW9" s="5">
        <f t="shared" si="2"/>
        <v>65.658988818748199</v>
      </c>
      <c r="AX9" s="5">
        <f t="shared" si="3"/>
        <v>0.19248181874819181</v>
      </c>
      <c r="AY9" s="5">
        <f t="shared" si="19"/>
        <v>2.9401571516285692E-3</v>
      </c>
      <c r="AZ9" s="5">
        <f t="shared" si="20"/>
        <v>0.3514425876356263</v>
      </c>
      <c r="BA9" s="5">
        <f t="shared" si="4"/>
        <v>65.726084663938963</v>
      </c>
      <c r="BB9" s="5">
        <f t="shared" si="5"/>
        <v>0.25957766393895554</v>
      </c>
      <c r="BC9" s="5">
        <f t="shared" si="21"/>
        <v>3.9650452702319292E-3</v>
      </c>
      <c r="BE9" s="1">
        <v>176.839249</v>
      </c>
      <c r="BF9" s="5">
        <v>177.07855150318579</v>
      </c>
      <c r="BG9" s="5">
        <f t="shared" si="43"/>
        <v>-1.80357692502809E-2</v>
      </c>
      <c r="BH9" s="5">
        <f t="shared" si="22"/>
        <v>177.06051573393552</v>
      </c>
      <c r="BI9" s="5">
        <f t="shared" si="23"/>
        <v>0.2212667339355221</v>
      </c>
      <c r="BJ9" s="5">
        <f t="shared" si="44"/>
        <v>1.2495400038978822E-3</v>
      </c>
      <c r="BK9" s="5">
        <f t="shared" si="45"/>
        <v>-5.2055214370330977E-2</v>
      </c>
      <c r="BL9" s="5">
        <f t="shared" si="24"/>
        <v>177.02649628881545</v>
      </c>
      <c r="BM9" s="5">
        <f t="shared" si="25"/>
        <v>0.18724728881545616</v>
      </c>
      <c r="BN9" s="5">
        <f t="shared" si="26"/>
        <v>1.058855937662663E-3</v>
      </c>
      <c r="BO9" s="5">
        <f t="shared" si="46"/>
        <v>-0.15372905705747469</v>
      </c>
      <c r="BP9" s="5">
        <f t="shared" si="27"/>
        <v>176.92482244612833</v>
      </c>
      <c r="BQ9" s="5">
        <f t="shared" si="28"/>
        <v>8.5573446128336172E-2</v>
      </c>
      <c r="BR9" s="5">
        <f t="shared" si="29"/>
        <v>4.8390527901606375E-4</v>
      </c>
      <c r="BS9" s="5">
        <f t="shared" si="47"/>
        <v>-0.48014134857618751</v>
      </c>
      <c r="BT9" s="5">
        <f t="shared" si="30"/>
        <v>176.59841015460961</v>
      </c>
      <c r="BU9" s="5">
        <f t="shared" si="31"/>
        <v>0.24083884539038536</v>
      </c>
      <c r="BV9" s="5">
        <f t="shared" si="32"/>
        <v>1.3619083249464907E-3</v>
      </c>
    </row>
    <row r="10" spans="1:74" x14ac:dyDescent="0.2">
      <c r="A10" s="3">
        <v>43789</v>
      </c>
      <c r="B10" s="2">
        <v>9</v>
      </c>
      <c r="C10" s="1">
        <v>64.704375999999996</v>
      </c>
      <c r="D10" s="2">
        <v>106234400</v>
      </c>
      <c r="E10" s="1">
        <v>173.99208100000001</v>
      </c>
      <c r="F10" s="2">
        <v>4190700</v>
      </c>
      <c r="P10" s="2">
        <v>9</v>
      </c>
      <c r="Q10" s="1">
        <v>64.704375999999996</v>
      </c>
      <c r="R10" s="5">
        <f t="shared" si="33"/>
        <v>64.747640510755232</v>
      </c>
      <c r="S10" s="5">
        <f t="shared" si="6"/>
        <v>4.3264510755236074E-2</v>
      </c>
      <c r="T10" s="5">
        <f t="shared" si="34"/>
        <v>65.234440562041911</v>
      </c>
      <c r="U10" s="5">
        <f t="shared" si="7"/>
        <v>0.53006456204191466</v>
      </c>
      <c r="V10" s="5">
        <f t="shared" si="35"/>
        <v>65.425167784336509</v>
      </c>
      <c r="W10" s="5">
        <f t="shared" si="8"/>
        <v>0.72079178433651236</v>
      </c>
      <c r="X10" s="5">
        <f t="shared" si="36"/>
        <v>65.484852960266124</v>
      </c>
      <c r="Y10" s="5">
        <f t="shared" si="9"/>
        <v>0.78047696026612812</v>
      </c>
      <c r="AA10" s="2">
        <v>9</v>
      </c>
      <c r="AB10" s="1">
        <v>173.99208100000001</v>
      </c>
      <c r="AC10" s="5">
        <f t="shared" si="37"/>
        <v>177.11698535855751</v>
      </c>
      <c r="AD10" s="5">
        <f t="shared" si="10"/>
        <v>3.1249043585575009</v>
      </c>
      <c r="AE10" s="5">
        <f t="shared" si="38"/>
        <v>177.06111132273784</v>
      </c>
      <c r="AF10" s="5">
        <f t="shared" si="11"/>
        <v>3.0690303227378308</v>
      </c>
      <c r="AG10" s="5">
        <f t="shared" si="39"/>
        <v>176.9469351264336</v>
      </c>
      <c r="AH10" s="5">
        <f t="shared" si="12"/>
        <v>2.9548541264335881</v>
      </c>
      <c r="AI10" s="5">
        <f t="shared" si="40"/>
        <v>176.85331262420652</v>
      </c>
      <c r="AJ10" s="5">
        <f t="shared" si="13"/>
        <v>2.8612316242065106</v>
      </c>
      <c r="AK10" s="10"/>
      <c r="AL10" s="1">
        <v>64.704375999999996</v>
      </c>
      <c r="AM10" s="5">
        <v>65.425167784336509</v>
      </c>
      <c r="AN10" s="5">
        <f t="shared" si="41"/>
        <v>0.13974000017613561</v>
      </c>
      <c r="AO10" s="5">
        <f t="shared" si="14"/>
        <v>65.564907784512641</v>
      </c>
      <c r="AP10" s="5">
        <f t="shared" si="15"/>
        <v>0.860531784512645</v>
      </c>
      <c r="AQ10" s="5">
        <f t="shared" si="42"/>
        <v>1.3299437189729564E-2</v>
      </c>
      <c r="AR10" s="5">
        <f t="shared" si="16"/>
        <v>0.17389209332087663</v>
      </c>
      <c r="AS10" s="5">
        <f t="shared" si="0"/>
        <v>65.599059877657382</v>
      </c>
      <c r="AT10" s="5">
        <f t="shared" si="1"/>
        <v>0.89468387765738555</v>
      </c>
      <c r="AU10" s="5">
        <f t="shared" si="17"/>
        <v>1.3827254553191049E-2</v>
      </c>
      <c r="AV10" s="5">
        <f t="shared" si="18"/>
        <v>0.17912727695961084</v>
      </c>
      <c r="AW10" s="5">
        <f t="shared" si="2"/>
        <v>65.604295061296114</v>
      </c>
      <c r="AX10" s="5">
        <f t="shared" si="3"/>
        <v>0.89991906129611721</v>
      </c>
      <c r="AY10" s="5">
        <f t="shared" si="19"/>
        <v>1.3908163820266457E-2</v>
      </c>
      <c r="AZ10" s="5">
        <f t="shared" si="20"/>
        <v>9.56632399735447E-2</v>
      </c>
      <c r="BA10" s="5">
        <f t="shared" si="4"/>
        <v>65.520831024310056</v>
      </c>
      <c r="BB10" s="5">
        <f t="shared" si="5"/>
        <v>0.81645502431005923</v>
      </c>
      <c r="BC10" s="5">
        <f t="shared" si="21"/>
        <v>1.2618235037303494E-2</v>
      </c>
      <c r="BE10" s="1">
        <v>173.99208100000001</v>
      </c>
      <c r="BF10" s="5">
        <v>176.9469351264336</v>
      </c>
      <c r="BG10" s="5">
        <f t="shared" si="43"/>
        <v>-3.5072860375567477E-2</v>
      </c>
      <c r="BH10" s="5">
        <f t="shared" si="22"/>
        <v>176.91186226605802</v>
      </c>
      <c r="BI10" s="5">
        <f t="shared" si="23"/>
        <v>2.9197812660580098</v>
      </c>
      <c r="BJ10" s="5">
        <f t="shared" si="44"/>
        <v>1.6500886347490241E-2</v>
      </c>
      <c r="BK10" s="5">
        <f t="shared" si="45"/>
        <v>-7.1945504965796075E-2</v>
      </c>
      <c r="BL10" s="5">
        <f t="shared" si="24"/>
        <v>176.87498962146782</v>
      </c>
      <c r="BM10" s="5">
        <f t="shared" si="25"/>
        <v>2.8829086214678057</v>
      </c>
      <c r="BN10" s="5">
        <f t="shared" si="26"/>
        <v>1.6569194442060873E-2</v>
      </c>
      <c r="BO10" s="5">
        <f t="shared" si="46"/>
        <v>-0.14377835092009722</v>
      </c>
      <c r="BP10" s="5">
        <f t="shared" si="27"/>
        <v>176.80315677551351</v>
      </c>
      <c r="BQ10" s="5">
        <f t="shared" si="28"/>
        <v>2.8110757755135012</v>
      </c>
      <c r="BR10" s="5">
        <f t="shared" si="29"/>
        <v>1.6156343204570909E-2</v>
      </c>
      <c r="BS10" s="5">
        <f t="shared" si="47"/>
        <v>-0.18389512252579082</v>
      </c>
      <c r="BT10" s="5">
        <f t="shared" si="30"/>
        <v>176.7630400039078</v>
      </c>
      <c r="BU10" s="5">
        <f t="shared" si="31"/>
        <v>-2.7709590039077909</v>
      </c>
      <c r="BV10" s="5">
        <f t="shared" si="32"/>
        <v>1.592577655248454E-2</v>
      </c>
    </row>
    <row r="11" spans="1:74" x14ac:dyDescent="0.2">
      <c r="A11" s="3">
        <v>43790</v>
      </c>
      <c r="B11" s="2">
        <v>10</v>
      </c>
      <c r="C11" s="1">
        <v>64.414268000000007</v>
      </c>
      <c r="D11" s="2">
        <v>121395200</v>
      </c>
      <c r="E11" s="1">
        <v>173.31463600000001</v>
      </c>
      <c r="F11" s="2">
        <v>3135100</v>
      </c>
      <c r="P11" s="2">
        <v>10</v>
      </c>
      <c r="Q11" s="1">
        <v>64.414268000000007</v>
      </c>
      <c r="R11" s="5">
        <f t="shared" si="33"/>
        <v>64.741150834141948</v>
      </c>
      <c r="S11" s="5">
        <f t="shared" si="6"/>
        <v>0.32688283414194075</v>
      </c>
      <c r="T11" s="5">
        <f t="shared" si="34"/>
        <v>65.048917965327234</v>
      </c>
      <c r="U11" s="5">
        <f t="shared" si="7"/>
        <v>0.63464996532722751</v>
      </c>
      <c r="V11" s="5">
        <f t="shared" si="35"/>
        <v>65.028732302951425</v>
      </c>
      <c r="W11" s="5">
        <f t="shared" si="8"/>
        <v>0.61446430295141852</v>
      </c>
      <c r="X11" s="5">
        <f t="shared" si="36"/>
        <v>64.899495240066528</v>
      </c>
      <c r="Y11" s="5">
        <f t="shared" si="9"/>
        <v>0.4852272400665214</v>
      </c>
      <c r="AA11" s="2">
        <v>10</v>
      </c>
      <c r="AB11" s="1">
        <v>173.31463600000001</v>
      </c>
      <c r="AC11" s="5">
        <f t="shared" si="37"/>
        <v>176.64824970477389</v>
      </c>
      <c r="AD11" s="5">
        <f t="shared" si="10"/>
        <v>3.3336137047738816</v>
      </c>
      <c r="AE11" s="5">
        <f t="shared" si="38"/>
        <v>175.98695070977959</v>
      </c>
      <c r="AF11" s="5">
        <f t="shared" si="11"/>
        <v>2.6723147097795845</v>
      </c>
      <c r="AG11" s="5">
        <f t="shared" si="39"/>
        <v>175.32176535689513</v>
      </c>
      <c r="AH11" s="5">
        <f t="shared" si="12"/>
        <v>2.0071293568951205</v>
      </c>
      <c r="AI11" s="5">
        <f t="shared" si="40"/>
        <v>174.70738890605165</v>
      </c>
      <c r="AJ11" s="5">
        <f t="shared" si="13"/>
        <v>1.3927529060516406</v>
      </c>
      <c r="AK11" s="10"/>
      <c r="AL11" s="1">
        <v>64.414268000000007</v>
      </c>
      <c r="AM11" s="5">
        <v>65.028732302951425</v>
      </c>
      <c r="AN11" s="5">
        <f t="shared" si="41"/>
        <v>5.9313677941952782E-2</v>
      </c>
      <c r="AO11" s="5">
        <f t="shared" si="14"/>
        <v>65.088045980893384</v>
      </c>
      <c r="AP11" s="5">
        <f t="shared" si="15"/>
        <v>0.67377798089337659</v>
      </c>
      <c r="AQ11" s="5">
        <f t="shared" si="42"/>
        <v>1.0460073549130085E-2</v>
      </c>
      <c r="AR11" s="5">
        <f t="shared" si="16"/>
        <v>3.1310199644386666E-2</v>
      </c>
      <c r="AS11" s="5">
        <f t="shared" si="0"/>
        <v>65.060042502595806</v>
      </c>
      <c r="AT11" s="5">
        <f t="shared" si="1"/>
        <v>0.64577450259579905</v>
      </c>
      <c r="AU11" s="5">
        <f t="shared" si="17"/>
        <v>1.0025333247531416E-2</v>
      </c>
      <c r="AV11" s="5">
        <f t="shared" si="18"/>
        <v>-7.9875964295501492E-2</v>
      </c>
      <c r="AW11" s="5">
        <f t="shared" si="2"/>
        <v>64.948856338655929</v>
      </c>
      <c r="AX11" s="5">
        <f t="shared" si="3"/>
        <v>0.53458833865592226</v>
      </c>
      <c r="AY11" s="5">
        <f t="shared" si="19"/>
        <v>8.2992224433245474E-3</v>
      </c>
      <c r="AZ11" s="5">
        <f t="shared" si="20"/>
        <v>-0.32262067318128901</v>
      </c>
      <c r="BA11" s="5">
        <f t="shared" si="4"/>
        <v>64.706111629770135</v>
      </c>
      <c r="BB11" s="5">
        <f t="shared" si="5"/>
        <v>0.29184362977012768</v>
      </c>
      <c r="BC11" s="5">
        <f t="shared" si="21"/>
        <v>4.5307295857204746E-3</v>
      </c>
      <c r="BE11" s="1">
        <v>173.31463600000001</v>
      </c>
      <c r="BF11" s="5">
        <v>175.32176535689513</v>
      </c>
      <c r="BG11" s="5">
        <f t="shared" si="43"/>
        <v>-0.27358739675000338</v>
      </c>
      <c r="BH11" s="5">
        <f t="shared" si="22"/>
        <v>175.04817796014513</v>
      </c>
      <c r="BI11" s="5">
        <f t="shared" si="23"/>
        <v>1.7335419601451179</v>
      </c>
      <c r="BJ11" s="5">
        <f t="shared" si="44"/>
        <v>9.8877738118608345E-3</v>
      </c>
      <c r="BK11" s="5">
        <f t="shared" si="45"/>
        <v>-0.46025157110896542</v>
      </c>
      <c r="BL11" s="5">
        <f t="shared" si="24"/>
        <v>174.86151378578617</v>
      </c>
      <c r="BM11" s="5">
        <f t="shared" si="25"/>
        <v>1.5468777857861653</v>
      </c>
      <c r="BN11" s="5">
        <f t="shared" si="26"/>
        <v>8.9252576786773234E-3</v>
      </c>
      <c r="BO11" s="5">
        <f t="shared" si="46"/>
        <v>-0.81040448929836661</v>
      </c>
      <c r="BP11" s="5">
        <f t="shared" si="27"/>
        <v>174.51136086759675</v>
      </c>
      <c r="BQ11" s="5">
        <f t="shared" si="28"/>
        <v>1.1967248675967426</v>
      </c>
      <c r="BR11" s="5">
        <f t="shared" si="29"/>
        <v>6.9049267575806038E-3</v>
      </c>
      <c r="BS11" s="5">
        <f t="shared" si="47"/>
        <v>-1.4089785724865709</v>
      </c>
      <c r="BT11" s="5">
        <f t="shared" si="30"/>
        <v>173.91278678440855</v>
      </c>
      <c r="BU11" s="5">
        <f t="shared" si="31"/>
        <v>-0.59815078440854563</v>
      </c>
      <c r="BV11" s="5">
        <f t="shared" si="32"/>
        <v>3.4512421928898471E-3</v>
      </c>
    </row>
    <row r="12" spans="1:74" x14ac:dyDescent="0.2">
      <c r="A12" s="3">
        <v>43791</v>
      </c>
      <c r="B12" s="2">
        <v>11</v>
      </c>
      <c r="C12" s="1">
        <v>64.357726999999997</v>
      </c>
      <c r="D12" s="2">
        <v>65325200</v>
      </c>
      <c r="E12" s="1">
        <v>173.56990099999999</v>
      </c>
      <c r="F12" s="2">
        <v>1852200</v>
      </c>
      <c r="P12" s="2">
        <v>11</v>
      </c>
      <c r="Q12" s="1">
        <v>64.357726999999997</v>
      </c>
      <c r="R12" s="5">
        <f t="shared" si="33"/>
        <v>64.692118409020651</v>
      </c>
      <c r="S12" s="5">
        <f t="shared" si="6"/>
        <v>0.3343914090206539</v>
      </c>
      <c r="T12" s="5">
        <f t="shared" si="34"/>
        <v>64.826790477462708</v>
      </c>
      <c r="U12" s="5">
        <f t="shared" si="7"/>
        <v>0.46906347746271138</v>
      </c>
      <c r="V12" s="5">
        <f t="shared" si="35"/>
        <v>64.690776936328149</v>
      </c>
      <c r="W12" s="5">
        <f t="shared" si="8"/>
        <v>0.33304993632815183</v>
      </c>
      <c r="X12" s="5">
        <f t="shared" si="36"/>
        <v>64.535574810016641</v>
      </c>
      <c r="Y12" s="5">
        <f t="shared" si="9"/>
        <v>0.17784781001664385</v>
      </c>
      <c r="AA12" s="2">
        <v>11</v>
      </c>
      <c r="AB12" s="1">
        <v>173.56990099999999</v>
      </c>
      <c r="AC12" s="5">
        <f t="shared" si="37"/>
        <v>176.14820764905781</v>
      </c>
      <c r="AD12" s="5">
        <f t="shared" si="10"/>
        <v>2.5783066490578221</v>
      </c>
      <c r="AE12" s="5">
        <f t="shared" si="38"/>
        <v>175.05164056135675</v>
      </c>
      <c r="AF12" s="5">
        <f t="shared" si="11"/>
        <v>1.4817395613567612</v>
      </c>
      <c r="AG12" s="5">
        <f t="shared" si="39"/>
        <v>174.21784421060281</v>
      </c>
      <c r="AH12" s="5">
        <f t="shared" si="12"/>
        <v>0.64794321060281845</v>
      </c>
      <c r="AI12" s="5">
        <f t="shared" si="40"/>
        <v>173.6628242265129</v>
      </c>
      <c r="AJ12" s="5">
        <f t="shared" si="13"/>
        <v>9.2923226512908741E-2</v>
      </c>
      <c r="AK12" s="10"/>
      <c r="AL12" s="1">
        <v>64.357726999999997</v>
      </c>
      <c r="AM12" s="5">
        <v>64.690776936328149</v>
      </c>
      <c r="AN12" s="5">
        <f t="shared" si="41"/>
        <v>-2.7667874283163196E-4</v>
      </c>
      <c r="AO12" s="5">
        <f t="shared" si="14"/>
        <v>64.690500257585313</v>
      </c>
      <c r="AP12" s="5">
        <f t="shared" si="15"/>
        <v>0.33277325758531617</v>
      </c>
      <c r="AQ12" s="5">
        <f t="shared" si="42"/>
        <v>5.170680710729827E-3</v>
      </c>
      <c r="AR12" s="5">
        <f t="shared" si="16"/>
        <v>-6.1006191922529159E-2</v>
      </c>
      <c r="AS12" s="5">
        <f t="shared" si="0"/>
        <v>64.629770744405619</v>
      </c>
      <c r="AT12" s="5">
        <f t="shared" si="1"/>
        <v>0.27204374440562162</v>
      </c>
      <c r="AU12" s="5">
        <f t="shared" si="17"/>
        <v>4.2270564404119125E-3</v>
      </c>
      <c r="AV12" s="5">
        <f t="shared" si="18"/>
        <v>-0.19601169534300031</v>
      </c>
      <c r="AW12" s="5">
        <f t="shared" si="2"/>
        <v>64.494765240985146</v>
      </c>
      <c r="AX12" s="5">
        <f t="shared" si="3"/>
        <v>0.13703824098514872</v>
      </c>
      <c r="AY12" s="5">
        <f t="shared" si="19"/>
        <v>2.1293207105519546E-3</v>
      </c>
      <c r="AZ12" s="5">
        <f t="shared" si="20"/>
        <v>-0.33565516260697847</v>
      </c>
      <c r="BA12" s="5">
        <f t="shared" si="4"/>
        <v>64.355121773721166</v>
      </c>
      <c r="BB12" s="5">
        <f t="shared" si="5"/>
        <v>2.6052262788311964E-3</v>
      </c>
      <c r="BC12" s="5">
        <f t="shared" si="21"/>
        <v>4.0480396065435879E-5</v>
      </c>
      <c r="BE12" s="1">
        <v>173.56990099999999</v>
      </c>
      <c r="BF12" s="5">
        <v>174.21784421060281</v>
      </c>
      <c r="BG12" s="5">
        <f t="shared" si="43"/>
        <v>-0.39813745918135113</v>
      </c>
      <c r="BH12" s="5">
        <f t="shared" si="22"/>
        <v>173.81970675142145</v>
      </c>
      <c r="BI12" s="5">
        <f t="shared" si="23"/>
        <v>0.24980575142146222</v>
      </c>
      <c r="BJ12" s="5">
        <f t="shared" si="44"/>
        <v>1.4338700639613309E-3</v>
      </c>
      <c r="BK12" s="5">
        <f t="shared" si="45"/>
        <v>-0.62116896490480455</v>
      </c>
      <c r="BL12" s="5">
        <f t="shared" si="24"/>
        <v>173.59667524569801</v>
      </c>
      <c r="BM12" s="5">
        <f t="shared" si="25"/>
        <v>2.6774245698021559E-2</v>
      </c>
      <c r="BN12" s="5">
        <f t="shared" si="26"/>
        <v>1.5425627106868927E-4</v>
      </c>
      <c r="BO12" s="5">
        <f t="shared" si="46"/>
        <v>-0.94248698494564653</v>
      </c>
      <c r="BP12" s="5">
        <f t="shared" si="27"/>
        <v>173.27535722565716</v>
      </c>
      <c r="BQ12" s="5">
        <f t="shared" si="28"/>
        <v>0.29454377434282719</v>
      </c>
      <c r="BR12" s="5">
        <f t="shared" si="29"/>
        <v>1.6969749515662121E-3</v>
      </c>
      <c r="BS12" s="5">
        <f t="shared" si="47"/>
        <v>-1.1496797602214592</v>
      </c>
      <c r="BT12" s="5">
        <f t="shared" si="30"/>
        <v>173.06816445038135</v>
      </c>
      <c r="BU12" s="5">
        <f t="shared" si="31"/>
        <v>0.50173654961864145</v>
      </c>
      <c r="BV12" s="5">
        <f t="shared" si="32"/>
        <v>2.8906886892713125E-3</v>
      </c>
    </row>
    <row r="13" spans="1:74" x14ac:dyDescent="0.2">
      <c r="A13" s="3">
        <v>43794</v>
      </c>
      <c r="B13" s="2">
        <v>12</v>
      </c>
      <c r="C13" s="1">
        <v>65.486168000000006</v>
      </c>
      <c r="D13" s="2">
        <v>84020400</v>
      </c>
      <c r="E13" s="1">
        <v>173.29499799999999</v>
      </c>
      <c r="F13" s="2">
        <v>2657500</v>
      </c>
      <c r="P13" s="2">
        <v>12</v>
      </c>
      <c r="Q13" s="1">
        <v>65.486168000000006</v>
      </c>
      <c r="R13" s="5">
        <f t="shared" si="33"/>
        <v>64.641959697667545</v>
      </c>
      <c r="S13" s="5">
        <f t="shared" si="6"/>
        <v>0.84420830233246136</v>
      </c>
      <c r="T13" s="5">
        <f t="shared" si="34"/>
        <v>64.662618260350769</v>
      </c>
      <c r="U13" s="5">
        <f t="shared" si="7"/>
        <v>0.82354973964923772</v>
      </c>
      <c r="V13" s="5">
        <f t="shared" si="35"/>
        <v>64.50759947134766</v>
      </c>
      <c r="W13" s="5">
        <f t="shared" si="8"/>
        <v>0.978568528652346</v>
      </c>
      <c r="X13" s="5">
        <f t="shared" si="36"/>
        <v>64.402188952504162</v>
      </c>
      <c r="Y13" s="5">
        <f t="shared" si="9"/>
        <v>1.0839790474958448</v>
      </c>
      <c r="AA13" s="2">
        <v>12</v>
      </c>
      <c r="AB13" s="1">
        <v>173.29499799999999</v>
      </c>
      <c r="AC13" s="5">
        <f t="shared" si="37"/>
        <v>175.76146165169914</v>
      </c>
      <c r="AD13" s="5">
        <f t="shared" si="10"/>
        <v>2.4664636516991436</v>
      </c>
      <c r="AE13" s="5">
        <f t="shared" si="38"/>
        <v>174.53303171488187</v>
      </c>
      <c r="AF13" s="5">
        <f t="shared" si="11"/>
        <v>1.2380337148818796</v>
      </c>
      <c r="AG13" s="5">
        <f t="shared" si="39"/>
        <v>173.86147544477126</v>
      </c>
      <c r="AH13" s="5">
        <f t="shared" si="12"/>
        <v>0.56647744477126594</v>
      </c>
      <c r="AI13" s="5">
        <f t="shared" si="40"/>
        <v>173.59313180662821</v>
      </c>
      <c r="AJ13" s="5">
        <f t="shared" si="13"/>
        <v>0.29813380662821487</v>
      </c>
      <c r="AK13" s="10"/>
      <c r="AL13" s="1">
        <v>65.486168000000006</v>
      </c>
      <c r="AM13" s="5">
        <v>64.50759947134766</v>
      </c>
      <c r="AN13" s="5">
        <f t="shared" si="41"/>
        <v>-2.7711796678480158E-2</v>
      </c>
      <c r="AO13" s="5">
        <f t="shared" si="14"/>
        <v>64.479887674669186</v>
      </c>
      <c r="AP13" s="5">
        <f t="shared" si="15"/>
        <v>1.0062803253308203</v>
      </c>
      <c r="AQ13" s="5">
        <f t="shared" si="42"/>
        <v>1.5366303389913122E-2</v>
      </c>
      <c r="AR13" s="5">
        <f t="shared" si="16"/>
        <v>-9.1549010187018998E-2</v>
      </c>
      <c r="AS13" s="5">
        <f t="shared" si="0"/>
        <v>64.416050461160637</v>
      </c>
      <c r="AT13" s="5">
        <f t="shared" si="1"/>
        <v>1.0701175388393693</v>
      </c>
      <c r="AU13" s="5">
        <f t="shared" si="17"/>
        <v>1.6341123194738915E-2</v>
      </c>
      <c r="AV13" s="5">
        <f t="shared" si="18"/>
        <v>-0.19023629167987</v>
      </c>
      <c r="AW13" s="5">
        <f t="shared" si="2"/>
        <v>64.317363179667794</v>
      </c>
      <c r="AX13" s="5">
        <f t="shared" si="3"/>
        <v>1.1688048203322126</v>
      </c>
      <c r="AY13" s="5">
        <f t="shared" si="19"/>
        <v>1.7848117488447522E-2</v>
      </c>
      <c r="AZ13" s="5">
        <f t="shared" si="20"/>
        <v>-0.20604911962446198</v>
      </c>
      <c r="BA13" s="5">
        <f t="shared" si="4"/>
        <v>64.301550351723193</v>
      </c>
      <c r="BB13" s="5">
        <f t="shared" si="5"/>
        <v>1.1846176482768129</v>
      </c>
      <c r="BC13" s="5">
        <f t="shared" si="21"/>
        <v>1.8089585701163837E-2</v>
      </c>
      <c r="BE13" s="1">
        <v>173.29499799999999</v>
      </c>
      <c r="BF13" s="5">
        <v>173.86147544477126</v>
      </c>
      <c r="BG13" s="5">
        <f t="shared" si="43"/>
        <v>-0.39187215517888052</v>
      </c>
      <c r="BH13" s="5">
        <f t="shared" si="22"/>
        <v>173.46960328959238</v>
      </c>
      <c r="BI13" s="5">
        <f t="shared" si="23"/>
        <v>0.17460528959239241</v>
      </c>
      <c r="BJ13" s="5">
        <f t="shared" si="44"/>
        <v>1.0042781999043684E-3</v>
      </c>
      <c r="BK13" s="5">
        <f t="shared" si="45"/>
        <v>-0.55496891513649027</v>
      </c>
      <c r="BL13" s="5">
        <f t="shared" si="24"/>
        <v>173.30650652963476</v>
      </c>
      <c r="BM13" s="5">
        <f t="shared" si="25"/>
        <v>1.1508529634767228E-2</v>
      </c>
      <c r="BN13" s="5">
        <f t="shared" si="26"/>
        <v>6.6410050881948878E-5</v>
      </c>
      <c r="BO13" s="5">
        <f t="shared" si="46"/>
        <v>-0.67873378634430193</v>
      </c>
      <c r="BP13" s="5">
        <f t="shared" si="27"/>
        <v>173.18274165842695</v>
      </c>
      <c r="BQ13" s="5">
        <f t="shared" si="28"/>
        <v>0.11225634157304398</v>
      </c>
      <c r="BR13" s="5">
        <f t="shared" si="29"/>
        <v>6.4777600547387979E-4</v>
      </c>
      <c r="BS13" s="5">
        <f t="shared" si="47"/>
        <v>-0.47536541499003415</v>
      </c>
      <c r="BT13" s="5">
        <f t="shared" si="30"/>
        <v>173.38611002978124</v>
      </c>
      <c r="BU13" s="5">
        <f t="shared" si="31"/>
        <v>-9.1112029781243109E-2</v>
      </c>
      <c r="BV13" s="5">
        <f t="shared" si="32"/>
        <v>5.2576260615002355E-4</v>
      </c>
    </row>
    <row r="14" spans="1:74" x14ac:dyDescent="0.2">
      <c r="A14" s="3">
        <v>43795</v>
      </c>
      <c r="B14" s="2">
        <v>13</v>
      </c>
      <c r="C14" s="1">
        <v>64.974815000000007</v>
      </c>
      <c r="D14" s="2">
        <v>105207600</v>
      </c>
      <c r="E14" s="1">
        <v>175.26838699999999</v>
      </c>
      <c r="F14" s="2">
        <v>4578900</v>
      </c>
      <c r="P14" s="2">
        <v>13</v>
      </c>
      <c r="Q14" s="1">
        <v>64.974815000000007</v>
      </c>
      <c r="R14" s="5">
        <f t="shared" si="33"/>
        <v>64.768590943017415</v>
      </c>
      <c r="S14" s="5">
        <f t="shared" si="6"/>
        <v>0.20622405698259172</v>
      </c>
      <c r="T14" s="5">
        <f t="shared" si="34"/>
        <v>64.950860669228007</v>
      </c>
      <c r="U14" s="5">
        <f t="shared" si="7"/>
        <v>2.3954330771999821E-2</v>
      </c>
      <c r="V14" s="5">
        <f t="shared" si="35"/>
        <v>65.045812162106444</v>
      </c>
      <c r="W14" s="5">
        <f t="shared" si="8"/>
        <v>7.0997162106436917E-2</v>
      </c>
      <c r="X14" s="5">
        <f t="shared" si="36"/>
        <v>65.215173238126042</v>
      </c>
      <c r="Y14" s="5">
        <f t="shared" si="9"/>
        <v>0.24035823812603496</v>
      </c>
      <c r="AA14" s="2">
        <v>13</v>
      </c>
      <c r="AB14" s="1">
        <v>175.26838699999999</v>
      </c>
      <c r="AC14" s="5">
        <f t="shared" si="37"/>
        <v>175.39149210394424</v>
      </c>
      <c r="AD14" s="5">
        <f t="shared" si="10"/>
        <v>0.12310510394425478</v>
      </c>
      <c r="AE14" s="5">
        <f t="shared" si="38"/>
        <v>174.09971991467322</v>
      </c>
      <c r="AF14" s="5">
        <f t="shared" si="11"/>
        <v>1.1686670853267742</v>
      </c>
      <c r="AG14" s="5">
        <f t="shared" si="39"/>
        <v>173.54991285014705</v>
      </c>
      <c r="AH14" s="5">
        <f t="shared" si="12"/>
        <v>1.7184741498529377</v>
      </c>
      <c r="AI14" s="5">
        <f t="shared" si="40"/>
        <v>173.36953145165705</v>
      </c>
      <c r="AJ14" s="5">
        <f t="shared" si="13"/>
        <v>1.8988555483429366</v>
      </c>
      <c r="AK14" s="10"/>
      <c r="AL14" s="1">
        <v>64.974815000000007</v>
      </c>
      <c r="AM14" s="5">
        <v>65.045812162106444</v>
      </c>
      <c r="AN14" s="5">
        <f t="shared" si="41"/>
        <v>5.7176876437109343E-2</v>
      </c>
      <c r="AO14" s="5">
        <f t="shared" si="14"/>
        <v>65.102989038543555</v>
      </c>
      <c r="AP14" s="5">
        <f t="shared" si="15"/>
        <v>0.12817403854354836</v>
      </c>
      <c r="AQ14" s="5">
        <f t="shared" si="42"/>
        <v>1.9726726200536061E-3</v>
      </c>
      <c r="AR14" s="5">
        <f t="shared" si="16"/>
        <v>6.5891415049431551E-2</v>
      </c>
      <c r="AS14" s="5">
        <f t="shared" si="0"/>
        <v>65.111703577155879</v>
      </c>
      <c r="AT14" s="5">
        <f t="shared" si="1"/>
        <v>0.13688857715587233</v>
      </c>
      <c r="AU14" s="5">
        <f t="shared" si="17"/>
        <v>2.1067944118943979E-3</v>
      </c>
      <c r="AV14" s="5">
        <f t="shared" si="18"/>
        <v>0.13756575041752395</v>
      </c>
      <c r="AW14" s="5">
        <f t="shared" si="2"/>
        <v>65.183377912523966</v>
      </c>
      <c r="AX14" s="5">
        <f t="shared" si="3"/>
        <v>0.2085629125239592</v>
      </c>
      <c r="AY14" s="5">
        <f t="shared" si="19"/>
        <v>3.2099039069824081E-3</v>
      </c>
      <c r="AZ14" s="5">
        <f t="shared" si="20"/>
        <v>0.42657341920129638</v>
      </c>
      <c r="BA14" s="5">
        <f t="shared" si="4"/>
        <v>65.472385581307734</v>
      </c>
      <c r="BB14" s="5">
        <f t="shared" si="5"/>
        <v>0.49757058130772691</v>
      </c>
      <c r="BC14" s="5">
        <f t="shared" si="21"/>
        <v>7.6578991615093763E-3</v>
      </c>
      <c r="BE14" s="1">
        <v>175.26838699999999</v>
      </c>
      <c r="BF14" s="5">
        <v>173.54991285014705</v>
      </c>
      <c r="BG14" s="5">
        <f t="shared" si="43"/>
        <v>-0.37982572109567936</v>
      </c>
      <c r="BH14" s="5">
        <f t="shared" si="22"/>
        <v>173.17008712905138</v>
      </c>
      <c r="BI14" s="5">
        <f t="shared" si="23"/>
        <v>2.0982998709486083</v>
      </c>
      <c r="BJ14" s="5">
        <f t="shared" si="44"/>
        <v>1.2090469171024019E-2</v>
      </c>
      <c r="BK14" s="5">
        <f t="shared" si="45"/>
        <v>-0.49411733500841926</v>
      </c>
      <c r="BL14" s="5">
        <f t="shared" si="24"/>
        <v>173.05579551513864</v>
      </c>
      <c r="BM14" s="5">
        <f t="shared" si="25"/>
        <v>2.212591484861349</v>
      </c>
      <c r="BN14" s="5">
        <f t="shared" si="26"/>
        <v>1.2624019212668107E-2</v>
      </c>
      <c r="BO14" s="5">
        <f t="shared" si="46"/>
        <v>-0.51350675007025881</v>
      </c>
      <c r="BP14" s="5">
        <f t="shared" si="27"/>
        <v>173.03640610007679</v>
      </c>
      <c r="BQ14" s="5">
        <f t="shared" si="28"/>
        <v>2.2319808999232009</v>
      </c>
      <c r="BR14" s="5">
        <f t="shared" si="29"/>
        <v>1.2734646208179009E-2</v>
      </c>
      <c r="BS14" s="5">
        <f t="shared" si="47"/>
        <v>-0.33613301767908044</v>
      </c>
      <c r="BT14" s="5">
        <f t="shared" si="30"/>
        <v>173.21377983246796</v>
      </c>
      <c r="BU14" s="5">
        <f t="shared" si="31"/>
        <v>2.0546071675320263</v>
      </c>
      <c r="BV14" s="5">
        <f t="shared" si="32"/>
        <v>1.1722634085358624E-2</v>
      </c>
    </row>
    <row r="15" spans="1:74" x14ac:dyDescent="0.2">
      <c r="A15" s="3">
        <v>43796</v>
      </c>
      <c r="B15" s="2">
        <v>14</v>
      </c>
      <c r="C15" s="1">
        <v>65.847565000000003</v>
      </c>
      <c r="D15" s="2">
        <v>65235600</v>
      </c>
      <c r="E15" s="1">
        <v>176.151993</v>
      </c>
      <c r="F15" s="2">
        <v>1044800</v>
      </c>
      <c r="P15" s="2">
        <v>14</v>
      </c>
      <c r="Q15" s="1">
        <v>65.847565000000003</v>
      </c>
      <c r="R15" s="5">
        <f t="shared" si="33"/>
        <v>64.799524551564801</v>
      </c>
      <c r="S15" s="5">
        <f t="shared" si="6"/>
        <v>1.0480404484352022</v>
      </c>
      <c r="T15" s="5">
        <f t="shared" si="34"/>
        <v>64.959244684998197</v>
      </c>
      <c r="U15" s="5">
        <f t="shared" si="7"/>
        <v>0.88832031500180619</v>
      </c>
      <c r="V15" s="5">
        <f t="shared" si="35"/>
        <v>65.006763722947909</v>
      </c>
      <c r="W15" s="5">
        <f t="shared" si="8"/>
        <v>0.84080127705209406</v>
      </c>
      <c r="X15" s="5">
        <f t="shared" si="36"/>
        <v>65.034904559531512</v>
      </c>
      <c r="Y15" s="5">
        <f t="shared" si="9"/>
        <v>0.81266044046849117</v>
      </c>
      <c r="AA15" s="2">
        <v>14</v>
      </c>
      <c r="AB15" s="1">
        <v>176.151993</v>
      </c>
      <c r="AC15" s="5">
        <f t="shared" si="37"/>
        <v>175.37302633835262</v>
      </c>
      <c r="AD15" s="5">
        <f t="shared" si="10"/>
        <v>0.77896666164738804</v>
      </c>
      <c r="AE15" s="5">
        <f t="shared" si="38"/>
        <v>174.50875339453756</v>
      </c>
      <c r="AF15" s="5">
        <f t="shared" si="11"/>
        <v>1.6432396054624405</v>
      </c>
      <c r="AG15" s="5">
        <f t="shared" si="39"/>
        <v>174.49507363256618</v>
      </c>
      <c r="AH15" s="5">
        <f t="shared" si="12"/>
        <v>1.6569193674338294</v>
      </c>
      <c r="AI15" s="5">
        <f t="shared" si="40"/>
        <v>174.79367311291426</v>
      </c>
      <c r="AJ15" s="5">
        <f t="shared" si="13"/>
        <v>1.3583198870857416</v>
      </c>
      <c r="AK15" s="10"/>
      <c r="AL15" s="1">
        <v>65.847565000000003</v>
      </c>
      <c r="AM15" s="5">
        <v>65.006763722947909</v>
      </c>
      <c r="AN15" s="5">
        <f t="shared" si="41"/>
        <v>4.2743079097762746E-2</v>
      </c>
      <c r="AO15" s="5">
        <f t="shared" si="14"/>
        <v>65.04950680204567</v>
      </c>
      <c r="AP15" s="5">
        <f t="shared" si="15"/>
        <v>0.79805819795433308</v>
      </c>
      <c r="AQ15" s="5">
        <f t="shared" si="42"/>
        <v>1.2119782985966649E-2</v>
      </c>
      <c r="AR15" s="5">
        <f t="shared" si="16"/>
        <v>3.9656451497440008E-2</v>
      </c>
      <c r="AS15" s="5">
        <f t="shared" si="0"/>
        <v>65.046420174445345</v>
      </c>
      <c r="AT15" s="5">
        <f t="shared" si="1"/>
        <v>0.80114482555465827</v>
      </c>
      <c r="AU15" s="5">
        <f t="shared" si="17"/>
        <v>1.2166658335120794E-2</v>
      </c>
      <c r="AV15" s="5">
        <f t="shared" si="18"/>
        <v>5.8089365108297597E-2</v>
      </c>
      <c r="AW15" s="5">
        <f t="shared" si="2"/>
        <v>65.064853088056211</v>
      </c>
      <c r="AX15" s="5">
        <f t="shared" si="3"/>
        <v>0.78271191194379242</v>
      </c>
      <c r="AY15" s="5">
        <f t="shared" si="19"/>
        <v>1.1886725225811955E-2</v>
      </c>
      <c r="AZ15" s="5">
        <f t="shared" si="20"/>
        <v>3.0794839595440042E-2</v>
      </c>
      <c r="BA15" s="5">
        <f t="shared" si="4"/>
        <v>65.037558562543353</v>
      </c>
      <c r="BB15" s="5">
        <f t="shared" si="5"/>
        <v>0.81000643745665002</v>
      </c>
      <c r="BC15" s="5">
        <f t="shared" si="21"/>
        <v>1.2301236005563E-2</v>
      </c>
      <c r="BE15" s="1">
        <v>176.151993</v>
      </c>
      <c r="BF15" s="5">
        <v>174.49507363256618</v>
      </c>
      <c r="BG15" s="5">
        <f t="shared" si="43"/>
        <v>-0.18107774556845904</v>
      </c>
      <c r="BH15" s="5">
        <f t="shared" si="22"/>
        <v>174.3139958869977</v>
      </c>
      <c r="BI15" s="5">
        <f t="shared" si="23"/>
        <v>1.8379971130023023</v>
      </c>
      <c r="BJ15" s="5">
        <f t="shared" si="44"/>
        <v>1.0533232112171649E-2</v>
      </c>
      <c r="BK15" s="5">
        <f t="shared" si="45"/>
        <v>-0.13429780565153371</v>
      </c>
      <c r="BL15" s="5">
        <f t="shared" si="24"/>
        <v>174.36077582691465</v>
      </c>
      <c r="BM15" s="5">
        <f t="shared" si="25"/>
        <v>1.7912171730853572</v>
      </c>
      <c r="BN15" s="5">
        <f t="shared" si="26"/>
        <v>1.0168588743048494E-2</v>
      </c>
      <c r="BO15" s="5">
        <f t="shared" si="46"/>
        <v>0.14289363954996293</v>
      </c>
      <c r="BP15" s="5">
        <f t="shared" si="27"/>
        <v>174.63796727211613</v>
      </c>
      <c r="BQ15" s="5">
        <f t="shared" si="28"/>
        <v>1.514025727883876</v>
      </c>
      <c r="BR15" s="5">
        <f t="shared" si="29"/>
        <v>8.5949962989284832E-3</v>
      </c>
      <c r="BS15" s="5">
        <f t="shared" si="47"/>
        <v>0.75296671240439228</v>
      </c>
      <c r="BT15" s="5">
        <f t="shared" si="30"/>
        <v>175.24804034497058</v>
      </c>
      <c r="BU15" s="5">
        <f t="shared" si="31"/>
        <v>0.90395265502942834</v>
      </c>
      <c r="BV15" s="5">
        <f t="shared" si="32"/>
        <v>5.1316629442246979E-3</v>
      </c>
    </row>
    <row r="16" spans="1:74" x14ac:dyDescent="0.2">
      <c r="A16" s="3">
        <v>43798</v>
      </c>
      <c r="B16" s="2">
        <v>15</v>
      </c>
      <c r="C16" s="1">
        <v>65.702515000000005</v>
      </c>
      <c r="D16" s="2">
        <v>46617600</v>
      </c>
      <c r="E16" s="1">
        <v>175.29785200000001</v>
      </c>
      <c r="F16" s="2">
        <v>1633100</v>
      </c>
      <c r="P16" s="2">
        <v>15</v>
      </c>
      <c r="Q16" s="1">
        <v>65.702515000000005</v>
      </c>
      <c r="R16" s="5">
        <f t="shared" si="33"/>
        <v>64.956730618830079</v>
      </c>
      <c r="S16" s="5">
        <f t="shared" si="6"/>
        <v>0.74578438116992629</v>
      </c>
      <c r="T16" s="5">
        <f t="shared" si="34"/>
        <v>65.270156795248823</v>
      </c>
      <c r="U16" s="5">
        <f t="shared" si="7"/>
        <v>0.43235820475118203</v>
      </c>
      <c r="V16" s="5">
        <f t="shared" si="35"/>
        <v>65.469204425326566</v>
      </c>
      <c r="W16" s="5">
        <f t="shared" si="8"/>
        <v>0.23331057467343896</v>
      </c>
      <c r="X16" s="5">
        <f t="shared" si="36"/>
        <v>65.644399889882877</v>
      </c>
      <c r="Y16" s="5">
        <f t="shared" si="9"/>
        <v>5.8115110117128665E-2</v>
      </c>
      <c r="AA16" s="2">
        <v>15</v>
      </c>
      <c r="AB16" s="1">
        <v>175.29785200000001</v>
      </c>
      <c r="AC16" s="5">
        <f t="shared" si="37"/>
        <v>175.48987133759971</v>
      </c>
      <c r="AD16" s="5">
        <f t="shared" si="10"/>
        <v>0.19201933759970302</v>
      </c>
      <c r="AE16" s="5">
        <f t="shared" si="38"/>
        <v>175.0838872564494</v>
      </c>
      <c r="AF16" s="5">
        <f t="shared" si="11"/>
        <v>0.21396474355060491</v>
      </c>
      <c r="AG16" s="5">
        <f t="shared" si="39"/>
        <v>175.4063792846548</v>
      </c>
      <c r="AH16" s="5">
        <f t="shared" si="12"/>
        <v>0.108527284654798</v>
      </c>
      <c r="AI16" s="5">
        <f t="shared" si="40"/>
        <v>175.81241302822858</v>
      </c>
      <c r="AJ16" s="5">
        <f t="shared" si="13"/>
        <v>0.51456102822857019</v>
      </c>
      <c r="AK16" s="10"/>
      <c r="AL16" s="1">
        <v>65.702515000000005</v>
      </c>
      <c r="AM16" s="5">
        <v>65.469204425326566</v>
      </c>
      <c r="AN16" s="5">
        <f t="shared" si="41"/>
        <v>0.10569772258989696</v>
      </c>
      <c r="AO16" s="5">
        <f t="shared" si="14"/>
        <v>65.574902147916461</v>
      </c>
      <c r="AP16" s="5">
        <f t="shared" si="15"/>
        <v>0.12761285208354423</v>
      </c>
      <c r="AQ16" s="5">
        <f t="shared" si="42"/>
        <v>1.942282606435145E-3</v>
      </c>
      <c r="AR16" s="5">
        <f t="shared" si="16"/>
        <v>0.14535251421774437</v>
      </c>
      <c r="AS16" s="5">
        <f t="shared" si="0"/>
        <v>65.614556939544315</v>
      </c>
      <c r="AT16" s="5">
        <f t="shared" si="1"/>
        <v>8.7958060455690656E-2</v>
      </c>
      <c r="AU16" s="5">
        <f t="shared" si="17"/>
        <v>1.3387320174226306E-3</v>
      </c>
      <c r="AV16" s="5">
        <f t="shared" si="18"/>
        <v>0.24004746687995951</v>
      </c>
      <c r="AW16" s="5">
        <f t="shared" si="2"/>
        <v>65.709251892206524</v>
      </c>
      <c r="AX16" s="5">
        <f t="shared" si="3"/>
        <v>6.7368922065185188E-3</v>
      </c>
      <c r="AY16" s="5">
        <f t="shared" si="19"/>
        <v>1.0253629113769113E-4</v>
      </c>
      <c r="AZ16" s="5">
        <f t="shared" si="20"/>
        <v>0.39769382296117484</v>
      </c>
      <c r="BA16" s="5">
        <f t="shared" si="4"/>
        <v>65.86689824828774</v>
      </c>
      <c r="BB16" s="5">
        <f t="shared" si="5"/>
        <v>0.16438324828773432</v>
      </c>
      <c r="BC16" s="5">
        <f t="shared" si="21"/>
        <v>2.5019323581104056E-3</v>
      </c>
      <c r="BE16" s="1">
        <v>175.29785200000001</v>
      </c>
      <c r="BF16" s="5">
        <v>175.4063792846548</v>
      </c>
      <c r="BG16" s="5">
        <f t="shared" si="43"/>
        <v>-1.7220235919895854E-2</v>
      </c>
      <c r="BH16" s="5">
        <f t="shared" si="22"/>
        <v>175.38915904873491</v>
      </c>
      <c r="BI16" s="5">
        <f t="shared" si="23"/>
        <v>9.1307048734904583E-2</v>
      </c>
      <c r="BJ16" s="5">
        <f t="shared" si="44"/>
        <v>5.2054576981335854E-4</v>
      </c>
      <c r="BK16" s="5">
        <f t="shared" si="45"/>
        <v>0.12710305878350694</v>
      </c>
      <c r="BL16" s="5">
        <f t="shared" si="24"/>
        <v>175.53348234343832</v>
      </c>
      <c r="BM16" s="5">
        <f t="shared" si="25"/>
        <v>0.23563034343831646</v>
      </c>
      <c r="BN16" s="5">
        <f t="shared" si="26"/>
        <v>1.3441713104294995E-3</v>
      </c>
      <c r="BO16" s="5">
        <f t="shared" si="46"/>
        <v>0.4886790451923626</v>
      </c>
      <c r="BP16" s="5">
        <f t="shared" si="27"/>
        <v>175.89505832984716</v>
      </c>
      <c r="BQ16" s="5">
        <f t="shared" si="28"/>
        <v>0.59720632984715394</v>
      </c>
      <c r="BR16" s="5">
        <f t="shared" si="29"/>
        <v>3.4068091709826193E-3</v>
      </c>
      <c r="BS16" s="5">
        <f t="shared" si="47"/>
        <v>0.88755481113599344</v>
      </c>
      <c r="BT16" s="5">
        <f t="shared" si="30"/>
        <v>176.2939340957908</v>
      </c>
      <c r="BU16" s="5">
        <f t="shared" si="31"/>
        <v>-0.99608209579079698</v>
      </c>
      <c r="BV16" s="5">
        <f t="shared" si="32"/>
        <v>5.682226475831529E-3</v>
      </c>
    </row>
    <row r="17" spans="1:74" x14ac:dyDescent="0.2">
      <c r="A17" s="3">
        <v>43801</v>
      </c>
      <c r="B17" s="2">
        <v>16</v>
      </c>
      <c r="C17" s="1">
        <v>64.942841000000001</v>
      </c>
      <c r="D17" s="2">
        <v>94487200</v>
      </c>
      <c r="E17" s="1">
        <v>171.144913</v>
      </c>
      <c r="F17" s="2">
        <v>3053500</v>
      </c>
      <c r="P17" s="2">
        <v>16</v>
      </c>
      <c r="Q17" s="1">
        <v>64.942841000000001</v>
      </c>
      <c r="R17" s="5">
        <f t="shared" si="33"/>
        <v>65.068598276005559</v>
      </c>
      <c r="S17" s="5">
        <f t="shared" si="6"/>
        <v>0.12575727600555808</v>
      </c>
      <c r="T17" s="5">
        <f t="shared" si="34"/>
        <v>65.421482166911744</v>
      </c>
      <c r="U17" s="5">
        <f t="shared" si="7"/>
        <v>0.47864116691174274</v>
      </c>
      <c r="V17" s="5">
        <f t="shared" si="35"/>
        <v>65.597525241396966</v>
      </c>
      <c r="W17" s="5">
        <f t="shared" si="8"/>
        <v>0.65468424139696424</v>
      </c>
      <c r="X17" s="5">
        <f t="shared" si="36"/>
        <v>65.687986222470727</v>
      </c>
      <c r="Y17" s="5">
        <f t="shared" si="9"/>
        <v>0.74514522247072534</v>
      </c>
      <c r="AA17" s="2">
        <v>16</v>
      </c>
      <c r="AB17" s="1">
        <v>171.144913</v>
      </c>
      <c r="AC17" s="5">
        <f t="shared" si="37"/>
        <v>175.46106843695975</v>
      </c>
      <c r="AD17" s="5">
        <f t="shared" si="10"/>
        <v>4.3161554369597468</v>
      </c>
      <c r="AE17" s="5">
        <f t="shared" si="38"/>
        <v>175.1587749166921</v>
      </c>
      <c r="AF17" s="5">
        <f t="shared" si="11"/>
        <v>4.0138619166920932</v>
      </c>
      <c r="AG17" s="5">
        <f t="shared" si="39"/>
        <v>175.34668927809469</v>
      </c>
      <c r="AH17" s="5">
        <f t="shared" si="12"/>
        <v>4.2017762780946839</v>
      </c>
      <c r="AI17" s="5">
        <f t="shared" si="40"/>
        <v>175.42649225705713</v>
      </c>
      <c r="AJ17" s="5">
        <f t="shared" si="13"/>
        <v>4.2815792570571318</v>
      </c>
      <c r="AK17" s="10"/>
      <c r="AL17" s="1">
        <v>64.942841000000001</v>
      </c>
      <c r="AM17" s="5">
        <v>65.597525241396966</v>
      </c>
      <c r="AN17" s="5">
        <f t="shared" si="41"/>
        <v>0.1090911866119723</v>
      </c>
      <c r="AO17" s="5">
        <f t="shared" si="14"/>
        <v>65.706616428008942</v>
      </c>
      <c r="AP17" s="5">
        <f t="shared" si="15"/>
        <v>0.76377542800894105</v>
      </c>
      <c r="AQ17" s="5">
        <f t="shared" si="42"/>
        <v>1.1760733227068724E-2</v>
      </c>
      <c r="AR17" s="5">
        <f t="shared" si="16"/>
        <v>0.1410945896809081</v>
      </c>
      <c r="AS17" s="5">
        <f t="shared" si="0"/>
        <v>65.73861983107787</v>
      </c>
      <c r="AT17" s="5">
        <f t="shared" si="1"/>
        <v>0.79577883107786818</v>
      </c>
      <c r="AU17" s="5">
        <f t="shared" si="17"/>
        <v>1.2253526621631292E-2</v>
      </c>
      <c r="AV17" s="5">
        <f t="shared" si="18"/>
        <v>0.18977047401565741</v>
      </c>
      <c r="AW17" s="5">
        <f t="shared" si="2"/>
        <v>65.787295715412625</v>
      </c>
      <c r="AX17" s="5">
        <f t="shared" si="3"/>
        <v>0.84445471541262407</v>
      </c>
      <c r="AY17" s="5">
        <f t="shared" si="19"/>
        <v>1.3003045484453383E-2</v>
      </c>
      <c r="AZ17" s="5">
        <f t="shared" si="20"/>
        <v>0.1687267671040156</v>
      </c>
      <c r="BA17" s="5">
        <f t="shared" si="4"/>
        <v>65.766252008500985</v>
      </c>
      <c r="BB17" s="5">
        <f t="shared" si="5"/>
        <v>0.82341100850098314</v>
      </c>
      <c r="BC17" s="5">
        <f t="shared" si="21"/>
        <v>1.2679011201573135E-2</v>
      </c>
      <c r="BE17" s="1">
        <v>171.144913</v>
      </c>
      <c r="BF17" s="5">
        <v>175.34668927809469</v>
      </c>
      <c r="BG17" s="5">
        <f t="shared" si="43"/>
        <v>-2.3590701515929111E-2</v>
      </c>
      <c r="BH17" s="5">
        <f t="shared" si="22"/>
        <v>175.32309857657876</v>
      </c>
      <c r="BI17" s="5">
        <f t="shared" si="23"/>
        <v>4.1781855765787554</v>
      </c>
      <c r="BJ17" s="5">
        <f t="shared" si="44"/>
        <v>2.382814066111209E-2</v>
      </c>
      <c r="BK17" s="5">
        <f t="shared" si="45"/>
        <v>8.040479244760082E-2</v>
      </c>
      <c r="BL17" s="5">
        <f t="shared" si="24"/>
        <v>175.4270940705423</v>
      </c>
      <c r="BM17" s="5">
        <f t="shared" si="25"/>
        <v>4.2821810705422934</v>
      </c>
      <c r="BN17" s="5">
        <f t="shared" si="26"/>
        <v>2.5020790834386606E-2</v>
      </c>
      <c r="BO17" s="5">
        <f t="shared" si="46"/>
        <v>0.24191297190374653</v>
      </c>
      <c r="BP17" s="5">
        <f t="shared" si="27"/>
        <v>175.58860224999844</v>
      </c>
      <c r="BQ17" s="5">
        <f t="shared" si="28"/>
        <v>4.4436892499984424</v>
      </c>
      <c r="BR17" s="5">
        <f t="shared" si="29"/>
        <v>2.5964483384898752E-2</v>
      </c>
      <c r="BS17" s="5">
        <f t="shared" si="47"/>
        <v>8.2396716094299105E-2</v>
      </c>
      <c r="BT17" s="5">
        <f t="shared" si="30"/>
        <v>175.42908599418899</v>
      </c>
      <c r="BU17" s="5">
        <f t="shared" si="31"/>
        <v>-4.2841729941889923</v>
      </c>
      <c r="BV17" s="5">
        <f t="shared" si="32"/>
        <v>2.5032429647435635E-2</v>
      </c>
    </row>
    <row r="18" spans="1:74" x14ac:dyDescent="0.2">
      <c r="A18" s="3">
        <v>43802</v>
      </c>
      <c r="B18" s="2">
        <v>17</v>
      </c>
      <c r="C18" s="1">
        <v>63.784916000000003</v>
      </c>
      <c r="D18" s="2">
        <v>114430400</v>
      </c>
      <c r="E18" s="1">
        <v>169.40713500000001</v>
      </c>
      <c r="F18" s="2">
        <v>3775500</v>
      </c>
      <c r="P18" s="2">
        <v>17</v>
      </c>
      <c r="Q18" s="1">
        <v>63.784916000000003</v>
      </c>
      <c r="R18" s="5">
        <f t="shared" si="33"/>
        <v>65.049734684604729</v>
      </c>
      <c r="S18" s="5">
        <f t="shared" si="6"/>
        <v>1.2648186846047267</v>
      </c>
      <c r="T18" s="5">
        <f t="shared" si="34"/>
        <v>65.253957758492632</v>
      </c>
      <c r="U18" s="5">
        <f t="shared" si="7"/>
        <v>1.4690417584926294</v>
      </c>
      <c r="V18" s="5">
        <f t="shared" si="35"/>
        <v>65.237448908628636</v>
      </c>
      <c r="W18" s="5">
        <f t="shared" si="8"/>
        <v>1.4525329086286334</v>
      </c>
      <c r="X18" s="5">
        <f t="shared" si="36"/>
        <v>65.129127305617686</v>
      </c>
      <c r="Y18" s="5">
        <f t="shared" si="9"/>
        <v>1.3442113056176836</v>
      </c>
      <c r="AA18" s="2">
        <v>17</v>
      </c>
      <c r="AB18" s="1">
        <v>169.40713500000001</v>
      </c>
      <c r="AC18" s="5">
        <f t="shared" si="37"/>
        <v>174.81364512141579</v>
      </c>
      <c r="AD18" s="5">
        <f t="shared" si="10"/>
        <v>5.4065101214157778</v>
      </c>
      <c r="AE18" s="5">
        <f t="shared" si="38"/>
        <v>173.75392324584988</v>
      </c>
      <c r="AF18" s="5">
        <f t="shared" si="11"/>
        <v>4.346788245849865</v>
      </c>
      <c r="AG18" s="5">
        <f t="shared" si="39"/>
        <v>173.03571232514261</v>
      </c>
      <c r="AH18" s="5">
        <f t="shared" si="12"/>
        <v>3.6285773251426008</v>
      </c>
      <c r="AI18" s="5">
        <f t="shared" si="40"/>
        <v>172.21530781426429</v>
      </c>
      <c r="AJ18" s="5">
        <f t="shared" si="13"/>
        <v>2.8081728142642817</v>
      </c>
      <c r="AK18" s="10"/>
      <c r="AL18" s="1">
        <v>63.784916000000003</v>
      </c>
      <c r="AM18" s="5">
        <v>65.237448908628636</v>
      </c>
      <c r="AN18" s="5">
        <f t="shared" si="41"/>
        <v>3.871605870492701E-2</v>
      </c>
      <c r="AO18" s="5">
        <f t="shared" si="14"/>
        <v>65.276164967333557</v>
      </c>
      <c r="AP18" s="5">
        <f t="shared" si="15"/>
        <v>1.4912489673335543</v>
      </c>
      <c r="AQ18" s="5">
        <f t="shared" si="42"/>
        <v>2.3379335756020345E-2</v>
      </c>
      <c r="AR18" s="5">
        <f t="shared" si="16"/>
        <v>1.580185906859867E-2</v>
      </c>
      <c r="AS18" s="5">
        <f t="shared" si="0"/>
        <v>65.253250767697239</v>
      </c>
      <c r="AT18" s="5">
        <f t="shared" si="1"/>
        <v>1.468334767697236</v>
      </c>
      <c r="AU18" s="5">
        <f t="shared" si="17"/>
        <v>2.3020094087718733E-2</v>
      </c>
      <c r="AV18" s="5">
        <f t="shared" si="18"/>
        <v>-5.7660589037136764E-2</v>
      </c>
      <c r="AW18" s="5">
        <f t="shared" si="2"/>
        <v>65.179788319591495</v>
      </c>
      <c r="AX18" s="5">
        <f t="shared" si="3"/>
        <v>1.3948723195914923</v>
      </c>
      <c r="AY18" s="5">
        <f t="shared" si="19"/>
        <v>2.1868372760598952E-2</v>
      </c>
      <c r="AZ18" s="5">
        <f t="shared" si="20"/>
        <v>-0.2807558677874778</v>
      </c>
      <c r="BA18" s="5">
        <f t="shared" si="4"/>
        <v>64.956693040841159</v>
      </c>
      <c r="BB18" s="5">
        <f t="shared" si="5"/>
        <v>1.1717770408411567</v>
      </c>
      <c r="BC18" s="5">
        <f t="shared" si="21"/>
        <v>1.8370754628588941E-2</v>
      </c>
      <c r="BE18" s="1">
        <v>169.40713500000001</v>
      </c>
      <c r="BF18" s="5">
        <v>173.03571232514261</v>
      </c>
      <c r="BG18" s="5">
        <f t="shared" si="43"/>
        <v>-0.36669863923135099</v>
      </c>
      <c r="BH18" s="5">
        <f t="shared" si="22"/>
        <v>172.66901368591127</v>
      </c>
      <c r="BI18" s="5">
        <f t="shared" si="23"/>
        <v>3.2618786859112561</v>
      </c>
      <c r="BJ18" s="5">
        <f t="shared" si="44"/>
        <v>1.885089870801945E-2</v>
      </c>
      <c r="BK18" s="5">
        <f t="shared" si="45"/>
        <v>-0.51744064390231803</v>
      </c>
      <c r="BL18" s="5">
        <f t="shared" si="24"/>
        <v>172.51827168124029</v>
      </c>
      <c r="BM18" s="5">
        <f t="shared" si="25"/>
        <v>3.1111366812402821</v>
      </c>
      <c r="BN18" s="5">
        <f t="shared" si="26"/>
        <v>1.8364850342580209E-2</v>
      </c>
      <c r="BO18" s="5">
        <f t="shared" si="46"/>
        <v>-0.90688749428137316</v>
      </c>
      <c r="BP18" s="5">
        <f t="shared" si="27"/>
        <v>172.12882483086125</v>
      </c>
      <c r="BQ18" s="5">
        <f t="shared" si="28"/>
        <v>2.7216898308612372</v>
      </c>
      <c r="BR18" s="5">
        <f t="shared" si="29"/>
        <v>1.6065969304428867E-2</v>
      </c>
      <c r="BS18" s="5">
        <f t="shared" si="47"/>
        <v>-1.9519709025951186</v>
      </c>
      <c r="BT18" s="5">
        <f t="shared" si="30"/>
        <v>171.08374142254749</v>
      </c>
      <c r="BU18" s="5">
        <f t="shared" si="31"/>
        <v>-1.6766064225474793</v>
      </c>
      <c r="BV18" s="5">
        <f t="shared" si="32"/>
        <v>9.8969055969660262E-3</v>
      </c>
    </row>
    <row r="19" spans="1:74" x14ac:dyDescent="0.2">
      <c r="A19" s="3">
        <v>43803</v>
      </c>
      <c r="B19" s="2">
        <v>18</v>
      </c>
      <c r="C19" s="1">
        <v>64.347892999999999</v>
      </c>
      <c r="D19" s="2">
        <v>67181600</v>
      </c>
      <c r="E19" s="1">
        <v>170.055115</v>
      </c>
      <c r="F19" s="2">
        <v>2933400</v>
      </c>
      <c r="P19" s="2">
        <v>18</v>
      </c>
      <c r="Q19" s="1">
        <v>64.347892999999999</v>
      </c>
      <c r="R19" s="5">
        <f t="shared" si="33"/>
        <v>64.860011881914019</v>
      </c>
      <c r="S19" s="5">
        <f t="shared" si="6"/>
        <v>0.51211888191402011</v>
      </c>
      <c r="T19" s="5">
        <f t="shared" si="34"/>
        <v>64.739793143020222</v>
      </c>
      <c r="U19" s="5">
        <f t="shared" si="7"/>
        <v>0.39190014302022291</v>
      </c>
      <c r="V19" s="5">
        <f t="shared" si="35"/>
        <v>64.438555808882882</v>
      </c>
      <c r="W19" s="5">
        <f t="shared" si="8"/>
        <v>9.0662808882882473E-2</v>
      </c>
      <c r="X19" s="5">
        <f t="shared" si="36"/>
        <v>64.120968826404422</v>
      </c>
      <c r="Y19" s="5">
        <f t="shared" si="9"/>
        <v>0.22692417359557737</v>
      </c>
      <c r="AA19" s="2">
        <v>18</v>
      </c>
      <c r="AB19" s="1">
        <v>170.055115</v>
      </c>
      <c r="AC19" s="5">
        <f t="shared" si="37"/>
        <v>174.0026686032034</v>
      </c>
      <c r="AD19" s="5">
        <f t="shared" si="10"/>
        <v>3.9475536032034029</v>
      </c>
      <c r="AE19" s="5">
        <f t="shared" si="38"/>
        <v>172.23254735980242</v>
      </c>
      <c r="AF19" s="5">
        <f t="shared" si="11"/>
        <v>2.1774323598024239</v>
      </c>
      <c r="AG19" s="5">
        <f t="shared" si="39"/>
        <v>171.03999479631418</v>
      </c>
      <c r="AH19" s="5">
        <f t="shared" si="12"/>
        <v>0.98487979631417488</v>
      </c>
      <c r="AI19" s="5">
        <f t="shared" si="40"/>
        <v>170.10917820356607</v>
      </c>
      <c r="AJ19" s="5">
        <f t="shared" si="13"/>
        <v>5.4063203566073526E-2</v>
      </c>
      <c r="AK19" s="10"/>
      <c r="AL19" s="1">
        <v>64.347892999999999</v>
      </c>
      <c r="AM19" s="5">
        <v>64.438555808882882</v>
      </c>
      <c r="AN19" s="5">
        <f t="shared" si="41"/>
        <v>-8.6925315062675201E-2</v>
      </c>
      <c r="AO19" s="5">
        <f t="shared" si="14"/>
        <v>64.35163049382021</v>
      </c>
      <c r="AP19" s="5">
        <f t="shared" si="15"/>
        <v>3.7374938202106023E-3</v>
      </c>
      <c r="AQ19" s="5">
        <f t="shared" si="42"/>
        <v>5.8082613834933218E-5</v>
      </c>
      <c r="AR19" s="5">
        <f t="shared" si="16"/>
        <v>-0.18787188063498961</v>
      </c>
      <c r="AS19" s="5">
        <f t="shared" si="0"/>
        <v>64.250683928247895</v>
      </c>
      <c r="AT19" s="5">
        <f t="shared" si="1"/>
        <v>9.7209071752104137E-2</v>
      </c>
      <c r="AU19" s="5">
        <f t="shared" si="17"/>
        <v>1.5106799495688871E-3</v>
      </c>
      <c r="AV19" s="5">
        <f t="shared" si="18"/>
        <v>-0.39121521885601468</v>
      </c>
      <c r="AW19" s="5">
        <f t="shared" si="2"/>
        <v>64.047340590026863</v>
      </c>
      <c r="AX19" s="5">
        <f t="shared" si="3"/>
        <v>0.30055240997313604</v>
      </c>
      <c r="AY19" s="5">
        <f t="shared" si="19"/>
        <v>4.6707420548041259E-3</v>
      </c>
      <c r="AZ19" s="5">
        <f t="shared" si="20"/>
        <v>-0.72117251495201296</v>
      </c>
      <c r="BA19" s="5">
        <f t="shared" si="4"/>
        <v>63.717383293930865</v>
      </c>
      <c r="BB19" s="5">
        <f t="shared" si="5"/>
        <v>0.63050970606913381</v>
      </c>
      <c r="BC19" s="5">
        <f t="shared" si="21"/>
        <v>9.7984514593062715E-3</v>
      </c>
      <c r="BE19" s="1">
        <v>170.055115</v>
      </c>
      <c r="BF19" s="5">
        <v>171.03999479631418</v>
      </c>
      <c r="BG19" s="5">
        <f t="shared" si="43"/>
        <v>-0.61105147267091375</v>
      </c>
      <c r="BH19" s="5">
        <f t="shared" si="22"/>
        <v>170.42894332364327</v>
      </c>
      <c r="BI19" s="5">
        <f t="shared" si="23"/>
        <v>0.37382832364326646</v>
      </c>
      <c r="BJ19" s="5">
        <f t="shared" si="44"/>
        <v>2.1856193581416216E-3</v>
      </c>
      <c r="BK19" s="5">
        <f t="shared" si="45"/>
        <v>-0.88700986513384761</v>
      </c>
      <c r="BL19" s="5">
        <f t="shared" si="24"/>
        <v>170.15298493118033</v>
      </c>
      <c r="BM19" s="5">
        <f t="shared" si="25"/>
        <v>9.786993118032683E-2</v>
      </c>
      <c r="BN19" s="5">
        <f t="shared" si="26"/>
        <v>5.755188909214923E-4</v>
      </c>
      <c r="BO19" s="5">
        <f t="shared" si="46"/>
        <v>-1.3968610098275516</v>
      </c>
      <c r="BP19" s="5">
        <f t="shared" si="27"/>
        <v>169.64313378648663</v>
      </c>
      <c r="BQ19" s="5">
        <f t="shared" si="28"/>
        <v>0.41198121351337136</v>
      </c>
      <c r="BR19" s="5">
        <f t="shared" si="29"/>
        <v>2.422633470997749E-3</v>
      </c>
      <c r="BS19" s="5">
        <f t="shared" si="47"/>
        <v>-1.9891555348934384</v>
      </c>
      <c r="BT19" s="5">
        <f t="shared" si="30"/>
        <v>169.05083926142075</v>
      </c>
      <c r="BU19" s="5">
        <f t="shared" si="31"/>
        <v>1.0042757385792527</v>
      </c>
      <c r="BV19" s="5">
        <f t="shared" si="32"/>
        <v>5.9055897176586115E-3</v>
      </c>
    </row>
    <row r="20" spans="1:74" x14ac:dyDescent="0.2">
      <c r="A20" s="3">
        <v>43804</v>
      </c>
      <c r="B20" s="2">
        <v>19</v>
      </c>
      <c r="C20" s="1">
        <v>65.291945999999996</v>
      </c>
      <c r="D20" s="2">
        <v>74424400</v>
      </c>
      <c r="E20" s="1">
        <v>170.84053</v>
      </c>
      <c r="F20" s="2">
        <v>2342100</v>
      </c>
      <c r="P20" s="2">
        <v>19</v>
      </c>
      <c r="Q20" s="1">
        <v>65.291945999999996</v>
      </c>
      <c r="R20" s="5">
        <f t="shared" si="33"/>
        <v>64.783194049626914</v>
      </c>
      <c r="S20" s="5">
        <f t="shared" si="6"/>
        <v>0.50875195037308174</v>
      </c>
      <c r="T20" s="5">
        <f t="shared" si="34"/>
        <v>64.602628092963144</v>
      </c>
      <c r="U20" s="5">
        <f t="shared" si="7"/>
        <v>0.68931790703685181</v>
      </c>
      <c r="V20" s="5">
        <f t="shared" si="35"/>
        <v>64.388691263997288</v>
      </c>
      <c r="W20" s="5">
        <f t="shared" si="8"/>
        <v>0.90325473600270811</v>
      </c>
      <c r="X20" s="5">
        <f t="shared" si="36"/>
        <v>64.291161956601101</v>
      </c>
      <c r="Y20" s="5">
        <f t="shared" si="9"/>
        <v>1.0007840433988946</v>
      </c>
      <c r="AA20" s="2">
        <v>19</v>
      </c>
      <c r="AB20" s="1">
        <v>170.84053</v>
      </c>
      <c r="AC20" s="5">
        <f t="shared" si="37"/>
        <v>173.41053556272288</v>
      </c>
      <c r="AD20" s="5">
        <f t="shared" si="10"/>
        <v>2.5700055627228835</v>
      </c>
      <c r="AE20" s="5">
        <f t="shared" si="38"/>
        <v>171.47044603387158</v>
      </c>
      <c r="AF20" s="5">
        <f t="shared" si="11"/>
        <v>0.62991603387158079</v>
      </c>
      <c r="AG20" s="5">
        <f t="shared" si="39"/>
        <v>170.49831090834138</v>
      </c>
      <c r="AH20" s="5">
        <f t="shared" si="12"/>
        <v>0.3422190916586203</v>
      </c>
      <c r="AI20" s="5">
        <f t="shared" si="40"/>
        <v>170.06863080089153</v>
      </c>
      <c r="AJ20" s="5">
        <f t="shared" si="13"/>
        <v>0.77189919910847493</v>
      </c>
      <c r="AK20" s="10"/>
      <c r="AL20" s="1">
        <v>65.291945999999996</v>
      </c>
      <c r="AM20" s="5">
        <v>64.388691263997288</v>
      </c>
      <c r="AN20" s="5">
        <f t="shared" si="41"/>
        <v>-8.1366199536113001E-2</v>
      </c>
      <c r="AO20" s="5">
        <f t="shared" si="14"/>
        <v>64.307325064461182</v>
      </c>
      <c r="AP20" s="5">
        <f t="shared" si="15"/>
        <v>0.98462093553881402</v>
      </c>
      <c r="AQ20" s="5">
        <f t="shared" si="42"/>
        <v>1.5080281655854063E-2</v>
      </c>
      <c r="AR20" s="5">
        <f t="shared" si="16"/>
        <v>-0.15337004669764068</v>
      </c>
      <c r="AS20" s="5">
        <f t="shared" si="0"/>
        <v>64.235321217299642</v>
      </c>
      <c r="AT20" s="5">
        <f t="shared" si="1"/>
        <v>1.0566247827003536</v>
      </c>
      <c r="AU20" s="5">
        <f t="shared" si="17"/>
        <v>1.6183079957524219E-2</v>
      </c>
      <c r="AV20" s="5">
        <f t="shared" si="18"/>
        <v>-0.23760741556932535</v>
      </c>
      <c r="AW20" s="5">
        <f t="shared" si="2"/>
        <v>64.151083848427959</v>
      </c>
      <c r="AX20" s="5">
        <f t="shared" si="3"/>
        <v>1.140862151572037</v>
      </c>
      <c r="AY20" s="5">
        <f t="shared" si="19"/>
        <v>1.7473244733309634E-2</v>
      </c>
      <c r="AZ20" s="5">
        <f t="shared" si="20"/>
        <v>-0.15056074039555678</v>
      </c>
      <c r="BA20" s="5">
        <f t="shared" si="4"/>
        <v>64.238130523601725</v>
      </c>
      <c r="BB20" s="5">
        <f t="shared" si="5"/>
        <v>1.0538154763982703</v>
      </c>
      <c r="BC20" s="5">
        <f t="shared" si="21"/>
        <v>1.6140053114640975E-2</v>
      </c>
      <c r="BE20" s="1">
        <v>170.84053</v>
      </c>
      <c r="BF20" s="5">
        <v>170.49831090834138</v>
      </c>
      <c r="BG20" s="5">
        <f t="shared" si="43"/>
        <v>-0.60064633496619591</v>
      </c>
      <c r="BH20" s="5">
        <f t="shared" si="22"/>
        <v>169.89766457337518</v>
      </c>
      <c r="BI20" s="5">
        <f t="shared" si="23"/>
        <v>0.9428654266248202</v>
      </c>
      <c r="BJ20" s="5">
        <f t="shared" si="44"/>
        <v>5.5300572867944577E-3</v>
      </c>
      <c r="BK20" s="5">
        <f t="shared" si="45"/>
        <v>-0.8006783708435844</v>
      </c>
      <c r="BL20" s="5">
        <f t="shared" si="24"/>
        <v>169.69763253749781</v>
      </c>
      <c r="BM20" s="5">
        <f t="shared" si="25"/>
        <v>1.1428974625021908</v>
      </c>
      <c r="BN20" s="5">
        <f t="shared" si="26"/>
        <v>6.6898496656630068E-3</v>
      </c>
      <c r="BO20" s="5">
        <f t="shared" si="46"/>
        <v>-1.0120313049929111</v>
      </c>
      <c r="BP20" s="5">
        <f t="shared" si="27"/>
        <v>169.48627960334846</v>
      </c>
      <c r="BQ20" s="5">
        <f t="shared" si="28"/>
        <v>1.3542503966515369</v>
      </c>
      <c r="BR20" s="5">
        <f t="shared" si="29"/>
        <v>7.9269854562704582E-3</v>
      </c>
      <c r="BS20" s="5">
        <f t="shared" si="47"/>
        <v>-0.75880463501089135</v>
      </c>
      <c r="BT20" s="5">
        <f t="shared" si="30"/>
        <v>169.73950627333048</v>
      </c>
      <c r="BU20" s="5">
        <f t="shared" si="31"/>
        <v>1.1010237266695242</v>
      </c>
      <c r="BV20" s="5">
        <f t="shared" si="32"/>
        <v>6.444745439911268E-3</v>
      </c>
    </row>
    <row r="21" spans="1:74" x14ac:dyDescent="0.2">
      <c r="A21" s="3">
        <v>43805</v>
      </c>
      <c r="B21" s="2">
        <v>20</v>
      </c>
      <c r="C21" s="1">
        <v>66.553130999999993</v>
      </c>
      <c r="D21" s="2">
        <v>106075600</v>
      </c>
      <c r="E21" s="1">
        <v>172.26414500000001</v>
      </c>
      <c r="F21" s="2">
        <v>2118000</v>
      </c>
      <c r="P21" s="2">
        <v>20</v>
      </c>
      <c r="Q21" s="1">
        <v>66.553130999999993</v>
      </c>
      <c r="R21" s="5">
        <f t="shared" si="33"/>
        <v>64.859506842182867</v>
      </c>
      <c r="S21" s="5">
        <f t="shared" si="6"/>
        <v>1.6936241578171263</v>
      </c>
      <c r="T21" s="5">
        <f t="shared" si="34"/>
        <v>64.843889360426033</v>
      </c>
      <c r="U21" s="5">
        <f t="shared" si="7"/>
        <v>1.7092416395739605</v>
      </c>
      <c r="V21" s="5">
        <f t="shared" si="35"/>
        <v>64.885481368798779</v>
      </c>
      <c r="W21" s="5">
        <f t="shared" si="8"/>
        <v>1.6676496312012148</v>
      </c>
      <c r="X21" s="5">
        <f t="shared" si="36"/>
        <v>65.041749989150276</v>
      </c>
      <c r="Y21" s="5">
        <f t="shared" si="9"/>
        <v>1.5113810108497177</v>
      </c>
      <c r="AA21" s="2">
        <v>20</v>
      </c>
      <c r="AB21" s="1">
        <v>172.26414500000001</v>
      </c>
      <c r="AC21" s="5">
        <f t="shared" si="37"/>
        <v>173.02503472831444</v>
      </c>
      <c r="AD21" s="5">
        <f t="shared" si="10"/>
        <v>0.76088972831442447</v>
      </c>
      <c r="AE21" s="5">
        <f t="shared" si="38"/>
        <v>171.24997542201652</v>
      </c>
      <c r="AF21" s="5">
        <f t="shared" si="11"/>
        <v>1.0141695779834947</v>
      </c>
      <c r="AG21" s="5">
        <f t="shared" si="39"/>
        <v>170.68653140875364</v>
      </c>
      <c r="AH21" s="5">
        <f t="shared" si="12"/>
        <v>1.5776135912463758</v>
      </c>
      <c r="AI21" s="5">
        <f t="shared" si="40"/>
        <v>170.64755520022288</v>
      </c>
      <c r="AJ21" s="5">
        <f t="shared" si="13"/>
        <v>1.616589799777131</v>
      </c>
      <c r="AK21" s="10"/>
      <c r="AL21" s="1">
        <v>66.553130999999993</v>
      </c>
      <c r="AM21" s="5">
        <v>64.885481368798779</v>
      </c>
      <c r="AN21" s="5">
        <f t="shared" si="41"/>
        <v>5.3572461145275779E-3</v>
      </c>
      <c r="AO21" s="5">
        <f t="shared" si="14"/>
        <v>64.890838614913307</v>
      </c>
      <c r="AP21" s="5">
        <f t="shared" si="15"/>
        <v>1.6622923850866869</v>
      </c>
      <c r="AQ21" s="5">
        <f t="shared" si="42"/>
        <v>2.4976922349253364E-2</v>
      </c>
      <c r="AR21" s="5">
        <f t="shared" si="16"/>
        <v>9.169991177142206E-3</v>
      </c>
      <c r="AS21" s="5">
        <f t="shared" si="0"/>
        <v>64.894651359975924</v>
      </c>
      <c r="AT21" s="5">
        <f t="shared" si="1"/>
        <v>1.6584796400240691</v>
      </c>
      <c r="AU21" s="5">
        <f t="shared" si="17"/>
        <v>2.4919633608583635E-2</v>
      </c>
      <c r="AV21" s="5">
        <f t="shared" si="18"/>
        <v>9.2871468597541973E-2</v>
      </c>
      <c r="AW21" s="5">
        <f t="shared" si="2"/>
        <v>64.978352837396315</v>
      </c>
      <c r="AX21" s="5">
        <f t="shared" si="3"/>
        <v>1.5747781626036783</v>
      </c>
      <c r="AY21" s="5">
        <f t="shared" si="19"/>
        <v>2.366196960145539E-2</v>
      </c>
      <c r="AZ21" s="5">
        <f t="shared" si="20"/>
        <v>0.39968747802193372</v>
      </c>
      <c r="BA21" s="5">
        <f t="shared" si="4"/>
        <v>65.28516884682071</v>
      </c>
      <c r="BB21" s="5">
        <f t="shared" si="5"/>
        <v>1.2679621531792833</v>
      </c>
      <c r="BC21" s="5">
        <f t="shared" si="21"/>
        <v>1.9051878313272496E-2</v>
      </c>
      <c r="BE21" s="1">
        <v>172.26414500000001</v>
      </c>
      <c r="BF21" s="5">
        <v>170.68653140875364</v>
      </c>
      <c r="BG21" s="5">
        <f t="shared" si="43"/>
        <v>-0.48231630965942801</v>
      </c>
      <c r="BH21" s="5">
        <f t="shared" si="22"/>
        <v>170.2042150990942</v>
      </c>
      <c r="BI21" s="5">
        <f t="shared" si="23"/>
        <v>2.0599299009058143</v>
      </c>
      <c r="BJ21" s="5">
        <f t="shared" si="44"/>
        <v>1.2068497050729633E-2</v>
      </c>
      <c r="BK21" s="5">
        <f t="shared" si="45"/>
        <v>-0.55345365302962413</v>
      </c>
      <c r="BL21" s="5">
        <f t="shared" si="24"/>
        <v>170.133077755724</v>
      </c>
      <c r="BM21" s="5">
        <f t="shared" si="25"/>
        <v>2.1310672442760108</v>
      </c>
      <c r="BN21" s="5">
        <f t="shared" si="26"/>
        <v>1.2370927474640823E-2</v>
      </c>
      <c r="BO21" s="5">
        <f t="shared" si="46"/>
        <v>-0.47191799256058564</v>
      </c>
      <c r="BP21" s="5">
        <f t="shared" si="27"/>
        <v>170.21461341619306</v>
      </c>
      <c r="BQ21" s="5">
        <f t="shared" si="28"/>
        <v>2.049531583806953</v>
      </c>
      <c r="BR21" s="5">
        <f t="shared" si="29"/>
        <v>1.1897609823605214E-2</v>
      </c>
      <c r="BS21" s="5">
        <f t="shared" si="47"/>
        <v>4.6166730098784553E-2</v>
      </c>
      <c r="BT21" s="5">
        <f t="shared" si="30"/>
        <v>170.73269813885241</v>
      </c>
      <c r="BU21" s="5">
        <f t="shared" si="31"/>
        <v>1.5314468611476002</v>
      </c>
      <c r="BV21" s="5">
        <f t="shared" si="32"/>
        <v>8.8901080439437938E-3</v>
      </c>
    </row>
    <row r="22" spans="1:74" x14ac:dyDescent="0.2">
      <c r="A22" s="3">
        <v>43808</v>
      </c>
      <c r="B22" s="2">
        <v>21</v>
      </c>
      <c r="C22" s="1">
        <v>65.621384000000006</v>
      </c>
      <c r="D22" s="2">
        <v>128042400</v>
      </c>
      <c r="E22" s="1">
        <v>171.31179800000001</v>
      </c>
      <c r="F22" s="2">
        <v>1556500</v>
      </c>
      <c r="P22" s="2">
        <v>21</v>
      </c>
      <c r="Q22" s="1">
        <v>65.621384000000006</v>
      </c>
      <c r="R22" s="5">
        <f t="shared" si="33"/>
        <v>65.11355046585544</v>
      </c>
      <c r="S22" s="5">
        <f t="shared" si="6"/>
        <v>0.50783353414456656</v>
      </c>
      <c r="T22" s="5">
        <f t="shared" si="34"/>
        <v>65.442123934276921</v>
      </c>
      <c r="U22" s="5">
        <f t="shared" si="7"/>
        <v>0.17926006572308495</v>
      </c>
      <c r="V22" s="5">
        <f t="shared" si="35"/>
        <v>65.802688665959437</v>
      </c>
      <c r="W22" s="5">
        <f t="shared" si="8"/>
        <v>0.18130466595943062</v>
      </c>
      <c r="X22" s="5">
        <f t="shared" si="36"/>
        <v>66.17528574728756</v>
      </c>
      <c r="Y22" s="5">
        <f t="shared" si="9"/>
        <v>0.55390174728755426</v>
      </c>
      <c r="AA22" s="2">
        <v>21</v>
      </c>
      <c r="AB22" s="1">
        <v>171.31179800000001</v>
      </c>
      <c r="AC22" s="5">
        <f t="shared" si="37"/>
        <v>172.91090126906727</v>
      </c>
      <c r="AD22" s="5">
        <f t="shared" si="10"/>
        <v>1.5991032690672569</v>
      </c>
      <c r="AE22" s="5">
        <f t="shared" si="38"/>
        <v>171.60493477431072</v>
      </c>
      <c r="AF22" s="5">
        <f t="shared" si="11"/>
        <v>0.29313677431071028</v>
      </c>
      <c r="AG22" s="5">
        <f t="shared" si="39"/>
        <v>171.55421888393914</v>
      </c>
      <c r="AH22" s="5">
        <f t="shared" si="12"/>
        <v>0.24242088393913264</v>
      </c>
      <c r="AI22" s="5">
        <f t="shared" si="40"/>
        <v>171.85999755005574</v>
      </c>
      <c r="AJ22" s="5">
        <f t="shared" si="13"/>
        <v>0.54819955005572751</v>
      </c>
      <c r="AK22" s="10"/>
      <c r="AL22" s="1">
        <v>65.621384000000006</v>
      </c>
      <c r="AM22" s="5">
        <v>65.802688665959437</v>
      </c>
      <c r="AN22" s="5">
        <f t="shared" si="41"/>
        <v>0.14213475377144716</v>
      </c>
      <c r="AO22" s="5">
        <f t="shared" si="14"/>
        <v>65.944823419730881</v>
      </c>
      <c r="AP22" s="5">
        <f t="shared" si="15"/>
        <v>0.32343941973087453</v>
      </c>
      <c r="AQ22" s="5">
        <f t="shared" si="42"/>
        <v>4.9288722671694107E-3</v>
      </c>
      <c r="AR22" s="5">
        <f t="shared" si="16"/>
        <v>0.23617931767302119</v>
      </c>
      <c r="AS22" s="5">
        <f t="shared" si="0"/>
        <v>66.038867983632457</v>
      </c>
      <c r="AT22" s="5">
        <f t="shared" si="1"/>
        <v>0.41748398363245087</v>
      </c>
      <c r="AU22" s="5">
        <f t="shared" si="17"/>
        <v>6.3620112558499349E-3</v>
      </c>
      <c r="AV22" s="5">
        <f t="shared" si="18"/>
        <v>0.46382259145094429</v>
      </c>
      <c r="AW22" s="5">
        <f t="shared" si="2"/>
        <v>66.266511257410386</v>
      </c>
      <c r="AX22" s="5">
        <f t="shared" si="3"/>
        <v>0.64512725741037968</v>
      </c>
      <c r="AY22" s="5">
        <f t="shared" si="19"/>
        <v>9.8310522894546025E-3</v>
      </c>
      <c r="AZ22" s="5">
        <f t="shared" si="20"/>
        <v>0.83957932428984949</v>
      </c>
      <c r="BA22" s="5">
        <f t="shared" si="4"/>
        <v>66.64226799024928</v>
      </c>
      <c r="BB22" s="5">
        <f t="shared" si="5"/>
        <v>1.0208839902492741</v>
      </c>
      <c r="BC22" s="5">
        <f t="shared" si="21"/>
        <v>1.5557184686157702E-2</v>
      </c>
      <c r="BE22" s="1">
        <v>171.31179800000001</v>
      </c>
      <c r="BF22" s="5">
        <v>171.55421888393914</v>
      </c>
      <c r="BG22" s="5">
        <f t="shared" si="43"/>
        <v>-0.27981574193268799</v>
      </c>
      <c r="BH22" s="5">
        <f t="shared" si="22"/>
        <v>171.27440314200646</v>
      </c>
      <c r="BI22" s="5">
        <f t="shared" si="23"/>
        <v>3.7394857993547248E-2</v>
      </c>
      <c r="BJ22" s="5">
        <f t="shared" si="44"/>
        <v>2.1797690687423918E-4</v>
      </c>
      <c r="BK22" s="5">
        <f t="shared" si="45"/>
        <v>-0.19816837097584178</v>
      </c>
      <c r="BL22" s="5">
        <f t="shared" si="24"/>
        <v>171.35605051296329</v>
      </c>
      <c r="BM22" s="5">
        <f t="shared" si="25"/>
        <v>4.4252512963282697E-2</v>
      </c>
      <c r="BN22" s="5">
        <f t="shared" si="26"/>
        <v>2.5831561795459468E-4</v>
      </c>
      <c r="BO22" s="5">
        <f t="shared" si="46"/>
        <v>0.13090446792515525</v>
      </c>
      <c r="BP22" s="5">
        <f t="shared" si="27"/>
        <v>171.68512335186429</v>
      </c>
      <c r="BQ22" s="5">
        <f t="shared" si="28"/>
        <v>0.37332535186428117</v>
      </c>
      <c r="BR22" s="5">
        <f t="shared" si="29"/>
        <v>2.1792156536952646E-3</v>
      </c>
      <c r="BS22" s="5">
        <f t="shared" si="47"/>
        <v>0.74445936342249708</v>
      </c>
      <c r="BT22" s="5">
        <f t="shared" si="30"/>
        <v>172.29867824736164</v>
      </c>
      <c r="BU22" s="5">
        <f t="shared" si="31"/>
        <v>-0.98688024736162561</v>
      </c>
      <c r="BV22" s="5">
        <f t="shared" si="32"/>
        <v>5.7607255243542861E-3</v>
      </c>
    </row>
    <row r="23" spans="1:74" x14ac:dyDescent="0.2">
      <c r="A23" s="3">
        <v>43809</v>
      </c>
      <c r="B23" s="2">
        <v>22</v>
      </c>
      <c r="C23" s="1">
        <v>66.004897999999997</v>
      </c>
      <c r="D23" s="2">
        <v>90420400</v>
      </c>
      <c r="E23" s="1">
        <v>170.86998</v>
      </c>
      <c r="F23" s="2">
        <v>2027800</v>
      </c>
      <c r="P23" s="2">
        <v>22</v>
      </c>
      <c r="Q23" s="1">
        <v>66.004897999999997</v>
      </c>
      <c r="R23" s="5">
        <f t="shared" si="33"/>
        <v>65.189725495977129</v>
      </c>
      <c r="S23" s="5">
        <f t="shared" si="6"/>
        <v>0.81517250402286834</v>
      </c>
      <c r="T23" s="5">
        <f t="shared" si="34"/>
        <v>65.504864957280006</v>
      </c>
      <c r="U23" s="5">
        <f t="shared" si="7"/>
        <v>0.50003304271999127</v>
      </c>
      <c r="V23" s="5">
        <f t="shared" si="35"/>
        <v>65.702971099681747</v>
      </c>
      <c r="W23" s="5">
        <f t="shared" si="8"/>
        <v>0.30192690031825009</v>
      </c>
      <c r="X23" s="5">
        <f t="shared" si="36"/>
        <v>65.759859436821898</v>
      </c>
      <c r="Y23" s="5">
        <f t="shared" si="9"/>
        <v>0.24503856317809891</v>
      </c>
      <c r="AA23" s="2">
        <v>22</v>
      </c>
      <c r="AB23" s="1">
        <v>170.86998</v>
      </c>
      <c r="AC23" s="5">
        <f t="shared" si="37"/>
        <v>172.67103577870716</v>
      </c>
      <c r="AD23" s="5">
        <f t="shared" si="10"/>
        <v>1.8010557787071662</v>
      </c>
      <c r="AE23" s="5">
        <f t="shared" si="38"/>
        <v>171.50233690330197</v>
      </c>
      <c r="AF23" s="5">
        <f t="shared" si="11"/>
        <v>0.63235690330196803</v>
      </c>
      <c r="AG23" s="5">
        <f t="shared" si="39"/>
        <v>171.42088739777262</v>
      </c>
      <c r="AH23" s="5">
        <f t="shared" si="12"/>
        <v>0.55090739777261888</v>
      </c>
      <c r="AI23" s="5">
        <f t="shared" si="40"/>
        <v>171.44884788751395</v>
      </c>
      <c r="AJ23" s="5">
        <f t="shared" si="13"/>
        <v>0.57886788751395102</v>
      </c>
      <c r="AK23" s="10"/>
      <c r="AL23" s="1">
        <v>66.004897999999997</v>
      </c>
      <c r="AM23" s="5">
        <v>65.702971099681747</v>
      </c>
      <c r="AN23" s="5">
        <f t="shared" si="41"/>
        <v>0.10585690576407664</v>
      </c>
      <c r="AO23" s="5">
        <f t="shared" si="14"/>
        <v>65.808828005445818</v>
      </c>
      <c r="AP23" s="5">
        <f t="shared" si="15"/>
        <v>0.19606999455417906</v>
      </c>
      <c r="AQ23" s="5">
        <f t="shared" si="42"/>
        <v>2.9705370433900083E-3</v>
      </c>
      <c r="AR23" s="5">
        <f t="shared" si="16"/>
        <v>0.15220509668534349</v>
      </c>
      <c r="AS23" s="5">
        <f t="shared" si="0"/>
        <v>65.855176196367097</v>
      </c>
      <c r="AT23" s="5">
        <f t="shared" si="1"/>
        <v>0.14972180363290022</v>
      </c>
      <c r="AU23" s="5">
        <f t="shared" si="17"/>
        <v>2.2683438376482337E-3</v>
      </c>
      <c r="AV23" s="5">
        <f t="shared" si="18"/>
        <v>0.21022952047305898</v>
      </c>
      <c r="AW23" s="5">
        <f t="shared" si="2"/>
        <v>65.913200620154811</v>
      </c>
      <c r="AX23" s="5">
        <f t="shared" si="3"/>
        <v>9.1697379845186333E-2</v>
      </c>
      <c r="AY23" s="5">
        <f t="shared" si="19"/>
        <v>1.3892511408045254E-3</v>
      </c>
      <c r="AZ23" s="5">
        <f t="shared" si="20"/>
        <v>4.1176967307441206E-2</v>
      </c>
      <c r="BA23" s="5">
        <f t="shared" si="4"/>
        <v>65.744148066989183</v>
      </c>
      <c r="BB23" s="5">
        <f t="shared" si="5"/>
        <v>0.26074993301081406</v>
      </c>
      <c r="BC23" s="5">
        <f t="shared" si="21"/>
        <v>3.950463388502079E-3</v>
      </c>
      <c r="BE23" s="1">
        <v>170.86998</v>
      </c>
      <c r="BF23" s="5">
        <v>171.42088739777262</v>
      </c>
      <c r="BG23" s="5">
        <f t="shared" si="43"/>
        <v>-0.25784310356776363</v>
      </c>
      <c r="BH23" s="5">
        <f t="shared" si="22"/>
        <v>171.16304429420487</v>
      </c>
      <c r="BI23" s="5">
        <f t="shared" si="23"/>
        <v>0.29306429420486779</v>
      </c>
      <c r="BJ23" s="5">
        <f t="shared" si="44"/>
        <v>1.7096183472952652E-3</v>
      </c>
      <c r="BK23" s="5">
        <f t="shared" si="45"/>
        <v>-0.1819591497735128</v>
      </c>
      <c r="BL23" s="5">
        <f t="shared" si="24"/>
        <v>171.2389282479991</v>
      </c>
      <c r="BM23" s="5">
        <f t="shared" si="25"/>
        <v>0.36894824799909998</v>
      </c>
      <c r="BN23" s="5">
        <f t="shared" si="26"/>
        <v>2.1592338689282926E-3</v>
      </c>
      <c r="BO23" s="5">
        <f t="shared" si="46"/>
        <v>1.1998288583898786E-2</v>
      </c>
      <c r="BP23" s="5">
        <f t="shared" si="27"/>
        <v>171.43288568635651</v>
      </c>
      <c r="BQ23" s="5">
        <f t="shared" si="28"/>
        <v>0.56290568635651539</v>
      </c>
      <c r="BR23" s="5">
        <f t="shared" si="29"/>
        <v>3.294350981702669E-3</v>
      </c>
      <c r="BS23" s="5">
        <f t="shared" si="47"/>
        <v>-1.662858728172345E-3</v>
      </c>
      <c r="BT23" s="5">
        <f t="shared" si="30"/>
        <v>171.41922453904445</v>
      </c>
      <c r="BU23" s="5">
        <f t="shared" si="31"/>
        <v>-0.54924453904445159</v>
      </c>
      <c r="BV23" s="5">
        <f t="shared" si="32"/>
        <v>3.2144004408758728E-3</v>
      </c>
    </row>
    <row r="24" spans="1:74" x14ac:dyDescent="0.2">
      <c r="A24" s="3">
        <v>43810</v>
      </c>
      <c r="B24" s="2">
        <v>23</v>
      </c>
      <c r="C24" s="1">
        <v>66.567886000000001</v>
      </c>
      <c r="D24" s="2">
        <v>78756800</v>
      </c>
      <c r="E24" s="1">
        <v>172.804092</v>
      </c>
      <c r="F24" s="2">
        <v>2174100</v>
      </c>
      <c r="P24" s="2">
        <v>23</v>
      </c>
      <c r="Q24" s="1">
        <v>66.567886000000001</v>
      </c>
      <c r="R24" s="5">
        <f t="shared" si="33"/>
        <v>65.31200137158055</v>
      </c>
      <c r="S24" s="5">
        <f t="shared" si="6"/>
        <v>1.2558846284194516</v>
      </c>
      <c r="T24" s="5">
        <f t="shared" si="34"/>
        <v>65.679876522232007</v>
      </c>
      <c r="U24" s="5">
        <f t="shared" si="7"/>
        <v>0.88800947776799433</v>
      </c>
      <c r="V24" s="5">
        <f t="shared" si="35"/>
        <v>65.869030894856792</v>
      </c>
      <c r="W24" s="5">
        <f t="shared" si="8"/>
        <v>0.6988551051432097</v>
      </c>
      <c r="X24" s="5">
        <f t="shared" si="36"/>
        <v>65.943638359205465</v>
      </c>
      <c r="Y24" s="5">
        <f t="shared" si="9"/>
        <v>0.6242476407945361</v>
      </c>
      <c r="AA24" s="2">
        <v>23</v>
      </c>
      <c r="AB24" s="1">
        <v>172.804092</v>
      </c>
      <c r="AC24" s="5">
        <f t="shared" si="37"/>
        <v>172.40087741190106</v>
      </c>
      <c r="AD24" s="5">
        <f t="shared" si="10"/>
        <v>0.40321458809893329</v>
      </c>
      <c r="AE24" s="5">
        <f t="shared" si="38"/>
        <v>171.28101198714626</v>
      </c>
      <c r="AF24" s="5">
        <f t="shared" si="11"/>
        <v>1.5230800128537396</v>
      </c>
      <c r="AG24" s="5">
        <f t="shared" si="39"/>
        <v>171.11788832899768</v>
      </c>
      <c r="AH24" s="5">
        <f t="shared" si="12"/>
        <v>1.6862036710023176</v>
      </c>
      <c r="AI24" s="5">
        <f t="shared" si="40"/>
        <v>171.01469697187849</v>
      </c>
      <c r="AJ24" s="5">
        <f t="shared" si="13"/>
        <v>1.7893950281215041</v>
      </c>
      <c r="AK24" s="10"/>
      <c r="AL24" s="1">
        <v>66.567886000000001</v>
      </c>
      <c r="AM24" s="5">
        <v>65.869030894856792</v>
      </c>
      <c r="AN24" s="5">
        <f t="shared" si="41"/>
        <v>0.11488733917572184</v>
      </c>
      <c r="AO24" s="5">
        <f t="shared" si="14"/>
        <v>65.983918234032515</v>
      </c>
      <c r="AP24" s="5">
        <f t="shared" si="15"/>
        <v>0.58396776596748623</v>
      </c>
      <c r="AQ24" s="5">
        <f t="shared" si="42"/>
        <v>8.7725148124350259E-3</v>
      </c>
      <c r="AR24" s="5">
        <f t="shared" si="16"/>
        <v>0.15566877130776879</v>
      </c>
      <c r="AS24" s="5">
        <f t="shared" si="0"/>
        <v>66.024699666164565</v>
      </c>
      <c r="AT24" s="5">
        <f t="shared" si="1"/>
        <v>0.54318633383543613</v>
      </c>
      <c r="AU24" s="5">
        <f t="shared" si="17"/>
        <v>8.1598855916114876E-3</v>
      </c>
      <c r="AV24" s="5">
        <f t="shared" si="18"/>
        <v>0.19035314408895254</v>
      </c>
      <c r="AW24" s="5">
        <f t="shared" si="2"/>
        <v>66.059384038945751</v>
      </c>
      <c r="AX24" s="5">
        <f t="shared" si="3"/>
        <v>0.50850196105425027</v>
      </c>
      <c r="AY24" s="5">
        <f t="shared" si="19"/>
        <v>7.6388479732441899E-3</v>
      </c>
      <c r="AZ24" s="5">
        <f t="shared" si="20"/>
        <v>0.14732737099490412</v>
      </c>
      <c r="BA24" s="5">
        <f t="shared" si="4"/>
        <v>66.016358265851693</v>
      </c>
      <c r="BB24" s="5">
        <f t="shared" si="5"/>
        <v>0.55152773414830847</v>
      </c>
      <c r="BC24" s="5">
        <f t="shared" si="21"/>
        <v>8.2851922644547916E-3</v>
      </c>
      <c r="BE24" s="1">
        <v>172.804092</v>
      </c>
      <c r="BF24" s="5">
        <v>171.11788832899768</v>
      </c>
      <c r="BG24" s="5">
        <f t="shared" si="43"/>
        <v>-0.26461649834883971</v>
      </c>
      <c r="BH24" s="5">
        <f t="shared" si="22"/>
        <v>170.85327183064885</v>
      </c>
      <c r="BI24" s="5">
        <f t="shared" si="23"/>
        <v>1.9508201693511467</v>
      </c>
      <c r="BJ24" s="5">
        <f t="shared" si="44"/>
        <v>1.1400445554823739E-2</v>
      </c>
      <c r="BK24" s="5">
        <f t="shared" si="45"/>
        <v>-0.21221912952386898</v>
      </c>
      <c r="BL24" s="5">
        <f t="shared" si="24"/>
        <v>170.90566919947381</v>
      </c>
      <c r="BM24" s="5">
        <f t="shared" si="25"/>
        <v>1.8984228005261912</v>
      </c>
      <c r="BN24" s="5">
        <f t="shared" si="26"/>
        <v>1.0985982904422143E-2</v>
      </c>
      <c r="BO24" s="5">
        <f t="shared" si="46"/>
        <v>-0.12975052222757757</v>
      </c>
      <c r="BP24" s="5">
        <f t="shared" si="27"/>
        <v>170.98813780677011</v>
      </c>
      <c r="BQ24" s="5">
        <f t="shared" si="28"/>
        <v>1.815954193229885</v>
      </c>
      <c r="BR24" s="5">
        <f t="shared" si="29"/>
        <v>1.0508745320856668E-2</v>
      </c>
      <c r="BS24" s="5">
        <f t="shared" si="47"/>
        <v>-0.25779863726792274</v>
      </c>
      <c r="BT24" s="5">
        <f t="shared" si="30"/>
        <v>170.86008969172977</v>
      </c>
      <c r="BU24" s="5">
        <f t="shared" si="31"/>
        <v>1.9440023082702282</v>
      </c>
      <c r="BV24" s="5">
        <f t="shared" si="32"/>
        <v>1.1249746957787483E-2</v>
      </c>
    </row>
    <row r="25" spans="1:74" x14ac:dyDescent="0.2">
      <c r="A25" s="3">
        <v>43811</v>
      </c>
      <c r="B25" s="2">
        <v>24</v>
      </c>
      <c r="C25" s="1">
        <v>66.737517999999994</v>
      </c>
      <c r="D25" s="2">
        <v>137310400</v>
      </c>
      <c r="E25" s="1">
        <v>174.15898100000001</v>
      </c>
      <c r="F25" s="2">
        <v>2277600</v>
      </c>
      <c r="P25" s="2">
        <v>24</v>
      </c>
      <c r="Q25" s="1">
        <v>66.737517999999994</v>
      </c>
      <c r="R25" s="5">
        <f t="shared" si="33"/>
        <v>65.500384065843463</v>
      </c>
      <c r="S25" s="5">
        <f t="shared" si="6"/>
        <v>1.2371339341565317</v>
      </c>
      <c r="T25" s="5">
        <f t="shared" si="34"/>
        <v>65.990679839450806</v>
      </c>
      <c r="U25" s="5">
        <f t="shared" si="7"/>
        <v>0.7468381605491885</v>
      </c>
      <c r="V25" s="5">
        <f t="shared" si="35"/>
        <v>66.253401202685552</v>
      </c>
      <c r="W25" s="5">
        <f t="shared" si="8"/>
        <v>0.48411679731444224</v>
      </c>
      <c r="X25" s="5">
        <f t="shared" si="36"/>
        <v>66.411824089801371</v>
      </c>
      <c r="Y25" s="5">
        <f t="shared" si="9"/>
        <v>0.32569391019862337</v>
      </c>
      <c r="AA25" s="2">
        <v>24</v>
      </c>
      <c r="AB25" s="1">
        <v>174.15898100000001</v>
      </c>
      <c r="AC25" s="5">
        <f t="shared" si="37"/>
        <v>172.46135960011588</v>
      </c>
      <c r="AD25" s="5">
        <f t="shared" si="10"/>
        <v>1.6976213998841274</v>
      </c>
      <c r="AE25" s="5">
        <f t="shared" si="38"/>
        <v>171.81408999164506</v>
      </c>
      <c r="AF25" s="5">
        <f t="shared" si="11"/>
        <v>2.3448910083549492</v>
      </c>
      <c r="AG25" s="5">
        <f t="shared" si="39"/>
        <v>172.04530034804895</v>
      </c>
      <c r="AH25" s="5">
        <f t="shared" si="12"/>
        <v>2.1136806519510571</v>
      </c>
      <c r="AI25" s="5">
        <f t="shared" si="40"/>
        <v>172.35674324296963</v>
      </c>
      <c r="AJ25" s="5">
        <f t="shared" si="13"/>
        <v>1.8022377570303831</v>
      </c>
      <c r="AK25" s="10"/>
      <c r="AL25" s="1">
        <v>66.737517999999994</v>
      </c>
      <c r="AM25" s="5">
        <v>66.253401202685552</v>
      </c>
      <c r="AN25" s="5">
        <f t="shared" si="41"/>
        <v>0.1553097844736776</v>
      </c>
      <c r="AO25" s="5">
        <f t="shared" si="14"/>
        <v>66.408710987159225</v>
      </c>
      <c r="AP25" s="5">
        <f t="shared" si="15"/>
        <v>0.32880701284076963</v>
      </c>
      <c r="AQ25" s="5">
        <f t="shared" si="42"/>
        <v>4.9268690639764226E-3</v>
      </c>
      <c r="AR25" s="5">
        <f t="shared" si="16"/>
        <v>0.21284415543801669</v>
      </c>
      <c r="AS25" s="5">
        <f t="shared" si="0"/>
        <v>66.466245358123572</v>
      </c>
      <c r="AT25" s="5">
        <f t="shared" si="1"/>
        <v>0.27127264187642197</v>
      </c>
      <c r="AU25" s="5">
        <f t="shared" si="17"/>
        <v>4.0647697128386165E-3</v>
      </c>
      <c r="AV25" s="5">
        <f t="shared" si="18"/>
        <v>0.27766086777186605</v>
      </c>
      <c r="AW25" s="5">
        <f t="shared" si="2"/>
        <v>66.531062070457423</v>
      </c>
      <c r="AX25" s="5">
        <f t="shared" si="3"/>
        <v>0.20645592954257097</v>
      </c>
      <c r="AY25" s="5">
        <f t="shared" si="19"/>
        <v>3.0935512097194115E-3</v>
      </c>
      <c r="AZ25" s="5">
        <f t="shared" si="20"/>
        <v>0.34881386730368191</v>
      </c>
      <c r="BA25" s="5">
        <f t="shared" si="4"/>
        <v>66.602215069989228</v>
      </c>
      <c r="BB25" s="5">
        <f t="shared" si="5"/>
        <v>0.13530293001076643</v>
      </c>
      <c r="BC25" s="5">
        <f t="shared" si="21"/>
        <v>2.0273893016333998E-3</v>
      </c>
      <c r="BE25" s="1">
        <v>174.15898100000001</v>
      </c>
      <c r="BF25" s="5">
        <v>172.04530034804895</v>
      </c>
      <c r="BG25" s="5">
        <f t="shared" si="43"/>
        <v>-8.5812220738822553E-2</v>
      </c>
      <c r="BH25" s="5">
        <f t="shared" si="22"/>
        <v>171.95948812731012</v>
      </c>
      <c r="BI25" s="5">
        <f t="shared" si="23"/>
        <v>2.1994928726898877</v>
      </c>
      <c r="BJ25" s="5">
        <f t="shared" si="44"/>
        <v>1.2784382184461283E-2</v>
      </c>
      <c r="BK25" s="5">
        <f t="shared" si="45"/>
        <v>7.2688657619916941E-2</v>
      </c>
      <c r="BL25" s="5">
        <f t="shared" si="24"/>
        <v>172.11798900566887</v>
      </c>
      <c r="BM25" s="5">
        <f t="shared" si="25"/>
        <v>2.0409919943311365</v>
      </c>
      <c r="BN25" s="5">
        <f t="shared" si="26"/>
        <v>1.1719131466043295E-2</v>
      </c>
      <c r="BO25" s="5">
        <f t="shared" si="46"/>
        <v>0.34597262134790596</v>
      </c>
      <c r="BP25" s="5">
        <f t="shared" si="27"/>
        <v>172.39127296939685</v>
      </c>
      <c r="BQ25" s="5">
        <f t="shared" si="28"/>
        <v>1.7677080306031598</v>
      </c>
      <c r="BR25" s="5">
        <f t="shared" si="29"/>
        <v>1.0149967693042253E-2</v>
      </c>
      <c r="BS25" s="5">
        <f t="shared" si="47"/>
        <v>0.74963042060339502</v>
      </c>
      <c r="BT25" s="5">
        <f t="shared" si="30"/>
        <v>172.79493076865234</v>
      </c>
      <c r="BU25" s="5">
        <f t="shared" si="31"/>
        <v>1.3640502313476759</v>
      </c>
      <c r="BV25" s="5">
        <f t="shared" si="32"/>
        <v>7.8322129787132579E-3</v>
      </c>
    </row>
    <row r="26" spans="1:74" x14ac:dyDescent="0.2">
      <c r="A26" s="3">
        <v>43812</v>
      </c>
      <c r="B26" s="2">
        <v>25</v>
      </c>
      <c r="C26" s="1">
        <v>67.644706999999997</v>
      </c>
      <c r="D26" s="2">
        <v>133587600</v>
      </c>
      <c r="E26" s="1">
        <v>173.756439</v>
      </c>
      <c r="F26" s="2">
        <v>2050200</v>
      </c>
      <c r="P26" s="2">
        <v>25</v>
      </c>
      <c r="Q26" s="1">
        <v>67.644706999999997</v>
      </c>
      <c r="R26" s="5">
        <f t="shared" si="33"/>
        <v>65.68595415596694</v>
      </c>
      <c r="S26" s="5">
        <f t="shared" si="6"/>
        <v>1.9587528440330573</v>
      </c>
      <c r="T26" s="5">
        <f t="shared" si="34"/>
        <v>66.252073195643021</v>
      </c>
      <c r="U26" s="5">
        <f t="shared" si="7"/>
        <v>1.3926338043569757</v>
      </c>
      <c r="V26" s="5">
        <f t="shared" si="35"/>
        <v>66.519665441208502</v>
      </c>
      <c r="W26" s="5">
        <f t="shared" si="8"/>
        <v>1.1250415587914944</v>
      </c>
      <c r="X26" s="5">
        <f t="shared" si="36"/>
        <v>66.656094522450331</v>
      </c>
      <c r="Y26" s="5">
        <f t="shared" si="9"/>
        <v>0.98861247754966541</v>
      </c>
      <c r="AA26" s="2">
        <v>25</v>
      </c>
      <c r="AB26" s="1">
        <v>173.756439</v>
      </c>
      <c r="AC26" s="5">
        <f t="shared" si="37"/>
        <v>172.71600281009847</v>
      </c>
      <c r="AD26" s="5">
        <f t="shared" si="10"/>
        <v>1.0404361899015271</v>
      </c>
      <c r="AE26" s="5">
        <f t="shared" si="38"/>
        <v>172.6348018445693</v>
      </c>
      <c r="AF26" s="5">
        <f t="shared" si="11"/>
        <v>1.1216371554307045</v>
      </c>
      <c r="AG26" s="5">
        <f t="shared" si="39"/>
        <v>173.20782470662203</v>
      </c>
      <c r="AH26" s="5">
        <f t="shared" si="12"/>
        <v>0.54861429337796608</v>
      </c>
      <c r="AI26" s="5">
        <f t="shared" si="40"/>
        <v>173.70842156074241</v>
      </c>
      <c r="AJ26" s="5">
        <f t="shared" si="13"/>
        <v>4.8017439257591832E-2</v>
      </c>
      <c r="AK26" s="10"/>
      <c r="AL26" s="1">
        <v>67.644706999999997</v>
      </c>
      <c r="AM26" s="5">
        <v>66.519665441208502</v>
      </c>
      <c r="AN26" s="5">
        <f t="shared" si="41"/>
        <v>0.17195295258106852</v>
      </c>
      <c r="AO26" s="5">
        <f t="shared" si="14"/>
        <v>66.691618393789568</v>
      </c>
      <c r="AP26" s="5">
        <f t="shared" si="15"/>
        <v>0.95308860621042868</v>
      </c>
      <c r="AQ26" s="5">
        <f t="shared" si="42"/>
        <v>1.4089625759047618E-2</v>
      </c>
      <c r="AR26" s="5">
        <f t="shared" si="16"/>
        <v>0.22619917620925009</v>
      </c>
      <c r="AS26" s="5">
        <f t="shared" si="0"/>
        <v>66.745864617417752</v>
      </c>
      <c r="AT26" s="5">
        <f t="shared" si="1"/>
        <v>0.89884238258224514</v>
      </c>
      <c r="AU26" s="5">
        <f t="shared" si="17"/>
        <v>1.3287697182016698E-2</v>
      </c>
      <c r="AV26" s="5">
        <f t="shared" si="18"/>
        <v>0.27253238460985396</v>
      </c>
      <c r="AW26" s="5">
        <f t="shared" si="2"/>
        <v>66.792197825818363</v>
      </c>
      <c r="AX26" s="5">
        <f t="shared" si="3"/>
        <v>0.85250917418163397</v>
      </c>
      <c r="AY26" s="5">
        <f t="shared" si="19"/>
        <v>1.2602747679602396E-2</v>
      </c>
      <c r="AZ26" s="5">
        <f t="shared" si="20"/>
        <v>0.27864668284006006</v>
      </c>
      <c r="BA26" s="5">
        <f t="shared" si="4"/>
        <v>66.798312124048564</v>
      </c>
      <c r="BB26" s="5">
        <f t="shared" si="5"/>
        <v>0.84639487595143237</v>
      </c>
      <c r="BC26" s="5">
        <f t="shared" si="21"/>
        <v>1.2512359258965116E-2</v>
      </c>
      <c r="BE26" s="1">
        <v>173.756439</v>
      </c>
      <c r="BF26" s="5">
        <v>173.20782470662203</v>
      </c>
      <c r="BG26" s="5">
        <f t="shared" si="43"/>
        <v>0.10143826615796282</v>
      </c>
      <c r="BH26" s="5">
        <f t="shared" si="22"/>
        <v>173.30926297278</v>
      </c>
      <c r="BI26" s="5">
        <f t="shared" si="23"/>
        <v>0.44717602721999583</v>
      </c>
      <c r="BJ26" s="5">
        <f t="shared" si="44"/>
        <v>2.5817310966027018E-3</v>
      </c>
      <c r="BK26" s="5">
        <f t="shared" si="45"/>
        <v>0.34514758285820768</v>
      </c>
      <c r="BL26" s="5">
        <f t="shared" si="24"/>
        <v>173.55297228948024</v>
      </c>
      <c r="BM26" s="5">
        <f t="shared" si="25"/>
        <v>0.20346671051976273</v>
      </c>
      <c r="BN26" s="5">
        <f t="shared" si="26"/>
        <v>1.1709880318148251E-3</v>
      </c>
      <c r="BO26" s="5">
        <f t="shared" si="46"/>
        <v>0.71342090309923423</v>
      </c>
      <c r="BP26" s="5">
        <f t="shared" si="27"/>
        <v>173.92124560972127</v>
      </c>
      <c r="BQ26" s="5">
        <f t="shared" si="28"/>
        <v>0.16480660972126771</v>
      </c>
      <c r="BR26" s="5">
        <f t="shared" si="29"/>
        <v>9.4849210003243513E-4</v>
      </c>
      <c r="BS26" s="5">
        <f t="shared" si="47"/>
        <v>1.1005902678776271</v>
      </c>
      <c r="BT26" s="5">
        <f t="shared" si="30"/>
        <v>174.30841497449967</v>
      </c>
      <c r="BU26" s="5">
        <f t="shared" si="31"/>
        <v>-0.55197597449966906</v>
      </c>
      <c r="BV26" s="5">
        <f t="shared" si="32"/>
        <v>3.1767224148721708E-3</v>
      </c>
    </row>
    <row r="27" spans="1:74" x14ac:dyDescent="0.2">
      <c r="A27" s="3">
        <v>43815</v>
      </c>
      <c r="B27" s="2">
        <v>26</v>
      </c>
      <c r="C27" s="1">
        <v>68.802634999999995</v>
      </c>
      <c r="D27" s="2">
        <v>128186000</v>
      </c>
      <c r="E27" s="1">
        <v>173.18699599999999</v>
      </c>
      <c r="F27" s="2">
        <v>3207600</v>
      </c>
      <c r="P27" s="2">
        <v>26</v>
      </c>
      <c r="Q27" s="1">
        <v>68.802634999999995</v>
      </c>
      <c r="R27" s="5">
        <f t="shared" si="33"/>
        <v>65.979767082571897</v>
      </c>
      <c r="S27" s="5">
        <f t="shared" si="6"/>
        <v>2.8228679174280984</v>
      </c>
      <c r="T27" s="5">
        <f t="shared" si="34"/>
        <v>66.739495027167962</v>
      </c>
      <c r="U27" s="5">
        <f t="shared" si="7"/>
        <v>2.0631399728320332</v>
      </c>
      <c r="V27" s="5">
        <f t="shared" si="35"/>
        <v>67.138438298543832</v>
      </c>
      <c r="W27" s="5">
        <f t="shared" si="8"/>
        <v>1.6641967014561629</v>
      </c>
      <c r="X27" s="5">
        <f t="shared" si="36"/>
        <v>67.397553880612577</v>
      </c>
      <c r="Y27" s="5">
        <f t="shared" si="9"/>
        <v>1.4050811193874182</v>
      </c>
      <c r="AA27" s="2">
        <v>26</v>
      </c>
      <c r="AB27" s="1">
        <v>173.18699599999999</v>
      </c>
      <c r="AC27" s="5">
        <f t="shared" si="37"/>
        <v>172.87206823858369</v>
      </c>
      <c r="AD27" s="5">
        <f t="shared" si="10"/>
        <v>0.31492776141629975</v>
      </c>
      <c r="AE27" s="5">
        <f t="shared" si="38"/>
        <v>173.02737484897003</v>
      </c>
      <c r="AF27" s="5">
        <f t="shared" si="11"/>
        <v>0.15962115102996677</v>
      </c>
      <c r="AG27" s="5">
        <f t="shared" si="39"/>
        <v>173.50956256797991</v>
      </c>
      <c r="AH27" s="5">
        <f t="shared" si="12"/>
        <v>0.32256656797991923</v>
      </c>
      <c r="AI27" s="5">
        <f t="shared" si="40"/>
        <v>173.7444346401856</v>
      </c>
      <c r="AJ27" s="5">
        <f t="shared" si="13"/>
        <v>0.55743864018560885</v>
      </c>
      <c r="AK27" s="10"/>
      <c r="AL27" s="1">
        <v>68.802634999999995</v>
      </c>
      <c r="AM27" s="5">
        <v>67.138438298543832</v>
      </c>
      <c r="AN27" s="5">
        <f t="shared" si="41"/>
        <v>0.23897593829420771</v>
      </c>
      <c r="AO27" s="5">
        <f t="shared" si="14"/>
        <v>67.377414236838035</v>
      </c>
      <c r="AP27" s="5">
        <f t="shared" si="15"/>
        <v>1.4252207631619598</v>
      </c>
      <c r="AQ27" s="5">
        <f t="shared" si="42"/>
        <v>2.0714624711131484E-2</v>
      </c>
      <c r="AR27" s="5">
        <f t="shared" si="16"/>
        <v>0.32434259649077002</v>
      </c>
      <c r="AS27" s="5">
        <f t="shared" si="0"/>
        <v>67.462780895034598</v>
      </c>
      <c r="AT27" s="5">
        <f t="shared" si="1"/>
        <v>1.3398541049653971</v>
      </c>
      <c r="AU27" s="5">
        <f t="shared" si="17"/>
        <v>1.9473877780486128E-2</v>
      </c>
      <c r="AV27" s="5">
        <f t="shared" si="18"/>
        <v>0.42834059733631813</v>
      </c>
      <c r="AW27" s="5">
        <f t="shared" si="2"/>
        <v>67.566778895880148</v>
      </c>
      <c r="AX27" s="5">
        <f t="shared" si="3"/>
        <v>1.235856104119847</v>
      </c>
      <c r="AY27" s="5">
        <f t="shared" si="19"/>
        <v>1.7962336822126754E-2</v>
      </c>
      <c r="AZ27" s="5">
        <f t="shared" si="20"/>
        <v>0.56775393116103923</v>
      </c>
      <c r="BA27" s="5">
        <f t="shared" si="4"/>
        <v>67.706192229704868</v>
      </c>
      <c r="BB27" s="5">
        <f t="shared" si="5"/>
        <v>1.0964427702951269</v>
      </c>
      <c r="BC27" s="5">
        <f t="shared" si="21"/>
        <v>1.5936057831144504E-2</v>
      </c>
      <c r="BE27" s="1">
        <v>173.18699599999999</v>
      </c>
      <c r="BF27" s="5">
        <v>173.50956256797991</v>
      </c>
      <c r="BG27" s="5">
        <f t="shared" si="43"/>
        <v>0.13148320543795017</v>
      </c>
      <c r="BH27" s="5">
        <f t="shared" si="22"/>
        <v>173.64104577341786</v>
      </c>
      <c r="BI27" s="5">
        <f t="shared" si="23"/>
        <v>0.45404977341786434</v>
      </c>
      <c r="BJ27" s="5">
        <f t="shared" si="44"/>
        <v>2.6168573460610889E-3</v>
      </c>
      <c r="BK27" s="5">
        <f t="shared" si="45"/>
        <v>0.33429515248312536</v>
      </c>
      <c r="BL27" s="5">
        <f t="shared" si="24"/>
        <v>173.84385772046303</v>
      </c>
      <c r="BM27" s="5">
        <f t="shared" si="25"/>
        <v>0.65686172046304137</v>
      </c>
      <c r="BN27" s="5">
        <f t="shared" si="26"/>
        <v>3.7927889254632109E-3</v>
      </c>
      <c r="BO27" s="5">
        <f t="shared" si="46"/>
        <v>0.52816353431562413</v>
      </c>
      <c r="BP27" s="5">
        <f t="shared" si="27"/>
        <v>174.03772610229555</v>
      </c>
      <c r="BQ27" s="5">
        <f t="shared" si="28"/>
        <v>0.85073010229555734</v>
      </c>
      <c r="BR27" s="5">
        <f t="shared" si="29"/>
        <v>4.9122054308024226E-3</v>
      </c>
      <c r="BS27" s="5">
        <f t="shared" si="47"/>
        <v>0.42156572233584083</v>
      </c>
      <c r="BT27" s="5">
        <f t="shared" si="30"/>
        <v>173.93112829031574</v>
      </c>
      <c r="BU27" s="5">
        <f t="shared" si="31"/>
        <v>-0.74413229031574701</v>
      </c>
      <c r="BV27" s="5">
        <f t="shared" si="32"/>
        <v>4.2966984098260297E-3</v>
      </c>
    </row>
    <row r="28" spans="1:74" x14ac:dyDescent="0.2">
      <c r="A28" s="3">
        <v>43816</v>
      </c>
      <c r="B28" s="2">
        <v>27</v>
      </c>
      <c r="C28" s="1">
        <v>68.937850999999995</v>
      </c>
      <c r="D28" s="2">
        <v>114158400</v>
      </c>
      <c r="E28" s="1">
        <v>173.481537</v>
      </c>
      <c r="F28" s="2">
        <v>3039800</v>
      </c>
      <c r="P28" s="2">
        <v>27</v>
      </c>
      <c r="Q28" s="1">
        <v>68.937850999999995</v>
      </c>
      <c r="R28" s="5">
        <f t="shared" si="33"/>
        <v>66.403197270186112</v>
      </c>
      <c r="S28" s="5">
        <f t="shared" si="6"/>
        <v>2.5346537298138827</v>
      </c>
      <c r="T28" s="5">
        <f t="shared" si="34"/>
        <v>67.461594017659181</v>
      </c>
      <c r="U28" s="5">
        <f t="shared" si="7"/>
        <v>1.4762569823408143</v>
      </c>
      <c r="V28" s="5">
        <f t="shared" si="35"/>
        <v>68.053746484344728</v>
      </c>
      <c r="W28" s="5">
        <f t="shared" si="8"/>
        <v>0.88410451565526671</v>
      </c>
      <c r="X28" s="5">
        <f t="shared" si="36"/>
        <v>68.451364720153137</v>
      </c>
      <c r="Y28" s="5">
        <f t="shared" si="9"/>
        <v>0.48648627984685788</v>
      </c>
      <c r="AA28" s="2">
        <v>27</v>
      </c>
      <c r="AB28" s="1">
        <v>173.481537</v>
      </c>
      <c r="AC28" s="5">
        <f t="shared" si="37"/>
        <v>172.91930740279614</v>
      </c>
      <c r="AD28" s="5">
        <f t="shared" si="10"/>
        <v>0.56222959720386712</v>
      </c>
      <c r="AE28" s="5">
        <f t="shared" si="38"/>
        <v>173.08324225183051</v>
      </c>
      <c r="AF28" s="5">
        <f t="shared" si="11"/>
        <v>0.39829474816949073</v>
      </c>
      <c r="AG28" s="5">
        <f t="shared" si="39"/>
        <v>173.33215095559095</v>
      </c>
      <c r="AH28" s="5">
        <f t="shared" si="12"/>
        <v>0.14938604440905578</v>
      </c>
      <c r="AI28" s="5">
        <f t="shared" si="40"/>
        <v>173.32635566004637</v>
      </c>
      <c r="AJ28" s="5">
        <f t="shared" si="13"/>
        <v>0.15518133995362859</v>
      </c>
      <c r="AK28" s="10"/>
      <c r="AL28" s="1">
        <v>68.937850999999995</v>
      </c>
      <c r="AM28" s="5">
        <v>68.053746484344728</v>
      </c>
      <c r="AN28" s="5">
        <f t="shared" si="41"/>
        <v>0.34042577542021096</v>
      </c>
      <c r="AO28" s="5">
        <f t="shared" si="14"/>
        <v>68.394172259764943</v>
      </c>
      <c r="AP28" s="5">
        <f t="shared" si="15"/>
        <v>0.54367874023505181</v>
      </c>
      <c r="AQ28" s="5">
        <f t="shared" si="42"/>
        <v>7.8865054878930283E-3</v>
      </c>
      <c r="AR28" s="5">
        <f t="shared" si="16"/>
        <v>0.47208399381830152</v>
      </c>
      <c r="AS28" s="5">
        <f t="shared" si="0"/>
        <v>68.52583047816303</v>
      </c>
      <c r="AT28" s="5">
        <f t="shared" si="1"/>
        <v>0.4120205218369648</v>
      </c>
      <c r="AU28" s="5">
        <f t="shared" si="17"/>
        <v>5.9766951806630121E-3</v>
      </c>
      <c r="AV28" s="5">
        <f t="shared" si="18"/>
        <v>0.6474760121453782</v>
      </c>
      <c r="AW28" s="5">
        <f t="shared" si="2"/>
        <v>68.701222496490104</v>
      </c>
      <c r="AX28" s="5">
        <f t="shared" si="3"/>
        <v>0.23662850350989117</v>
      </c>
      <c r="AY28" s="5">
        <f t="shared" si="19"/>
        <v>3.432490280410557E-3</v>
      </c>
      <c r="AZ28" s="5">
        <f t="shared" si="20"/>
        <v>0.86317504760491748</v>
      </c>
      <c r="BA28" s="5">
        <f t="shared" si="4"/>
        <v>68.91692153194964</v>
      </c>
      <c r="BB28" s="5">
        <f t="shared" si="5"/>
        <v>2.0929468050354672E-2</v>
      </c>
      <c r="BC28" s="5">
        <f t="shared" si="21"/>
        <v>3.0359907868834891E-4</v>
      </c>
      <c r="BE28" s="1">
        <v>173.481537</v>
      </c>
      <c r="BF28" s="5">
        <v>173.33215095559095</v>
      </c>
      <c r="BG28" s="5">
        <f t="shared" si="43"/>
        <v>8.5148982763912806E-2</v>
      </c>
      <c r="BH28" s="5">
        <f t="shared" si="22"/>
        <v>173.41729993835486</v>
      </c>
      <c r="BI28" s="5">
        <f t="shared" si="23"/>
        <v>6.4237061645144422E-2</v>
      </c>
      <c r="BJ28" s="5">
        <f t="shared" si="44"/>
        <v>3.7060096058925881E-4</v>
      </c>
      <c r="BK28" s="5">
        <f t="shared" si="45"/>
        <v>0.20636846126510267</v>
      </c>
      <c r="BL28" s="5">
        <f t="shared" si="24"/>
        <v>173.53851941685605</v>
      </c>
      <c r="BM28" s="5">
        <f t="shared" si="25"/>
        <v>5.6982416856044438E-2</v>
      </c>
      <c r="BN28" s="5">
        <f t="shared" si="26"/>
        <v>3.2846386907469256E-4</v>
      </c>
      <c r="BO28" s="5">
        <f t="shared" si="46"/>
        <v>0.21065471829855881</v>
      </c>
      <c r="BP28" s="5">
        <f t="shared" si="27"/>
        <v>173.54280567388952</v>
      </c>
      <c r="BQ28" s="5">
        <f t="shared" si="28"/>
        <v>6.1268673889514957E-2</v>
      </c>
      <c r="BR28" s="5">
        <f t="shared" si="29"/>
        <v>3.5317114978935746E-4</v>
      </c>
      <c r="BS28" s="5">
        <f t="shared" si="47"/>
        <v>-8.7565012180244553E-2</v>
      </c>
      <c r="BT28" s="5">
        <f t="shared" si="30"/>
        <v>173.2445859434107</v>
      </c>
      <c r="BU28" s="5">
        <f t="shared" si="31"/>
        <v>0.23695105658930515</v>
      </c>
      <c r="BV28" s="5">
        <f t="shared" si="32"/>
        <v>1.3658574894301586E-3</v>
      </c>
    </row>
    <row r="29" spans="1:74" x14ac:dyDescent="0.2">
      <c r="A29" s="3">
        <v>43817</v>
      </c>
      <c r="B29" s="2">
        <v>28</v>
      </c>
      <c r="C29" s="1">
        <v>68.773132000000004</v>
      </c>
      <c r="D29" s="2">
        <v>116028400</v>
      </c>
      <c r="E29" s="1">
        <v>171.45906099999999</v>
      </c>
      <c r="F29" s="2">
        <v>3614700</v>
      </c>
      <c r="P29" s="2">
        <v>28</v>
      </c>
      <c r="Q29" s="1">
        <v>68.773132000000004</v>
      </c>
      <c r="R29" s="5">
        <f t="shared" si="33"/>
        <v>66.783395329658191</v>
      </c>
      <c r="S29" s="5">
        <f t="shared" si="6"/>
        <v>1.9897366703418129</v>
      </c>
      <c r="T29" s="5">
        <f t="shared" si="34"/>
        <v>67.978283961478468</v>
      </c>
      <c r="U29" s="5">
        <f t="shared" si="7"/>
        <v>0.79484803852153618</v>
      </c>
      <c r="V29" s="5">
        <f t="shared" si="35"/>
        <v>68.54000396795513</v>
      </c>
      <c r="W29" s="5">
        <f t="shared" si="8"/>
        <v>0.23312803204487409</v>
      </c>
      <c r="X29" s="5">
        <f t="shared" si="36"/>
        <v>68.816229430038277</v>
      </c>
      <c r="Y29" s="5">
        <f t="shared" si="9"/>
        <v>4.3097430038272933E-2</v>
      </c>
      <c r="AA29" s="2">
        <v>28</v>
      </c>
      <c r="AB29" s="1">
        <v>171.45906099999999</v>
      </c>
      <c r="AC29" s="5">
        <f t="shared" si="37"/>
        <v>173.00364184237671</v>
      </c>
      <c r="AD29" s="5">
        <f t="shared" si="10"/>
        <v>1.5445808423767176</v>
      </c>
      <c r="AE29" s="5">
        <f t="shared" si="38"/>
        <v>173.22264541368983</v>
      </c>
      <c r="AF29" s="5">
        <f t="shared" si="11"/>
        <v>1.7635844136898413</v>
      </c>
      <c r="AG29" s="5">
        <f t="shared" si="39"/>
        <v>173.41431328001593</v>
      </c>
      <c r="AH29" s="5">
        <f t="shared" si="12"/>
        <v>1.9552522800159409</v>
      </c>
      <c r="AI29" s="5">
        <f t="shared" si="40"/>
        <v>173.4427416650116</v>
      </c>
      <c r="AJ29" s="5">
        <f t="shared" si="13"/>
        <v>1.9836806650116046</v>
      </c>
      <c r="AK29" s="10"/>
      <c r="AL29" s="1">
        <v>68.773132000000004</v>
      </c>
      <c r="AM29" s="5">
        <v>68.54000396795513</v>
      </c>
      <c r="AN29" s="5">
        <f t="shared" si="41"/>
        <v>0.36230053164873954</v>
      </c>
      <c r="AO29" s="5">
        <f t="shared" si="14"/>
        <v>68.902304499603872</v>
      </c>
      <c r="AP29" s="5">
        <f t="shared" si="15"/>
        <v>0.12917249960386812</v>
      </c>
      <c r="AQ29" s="5">
        <f t="shared" si="42"/>
        <v>1.8782407583802947E-3</v>
      </c>
      <c r="AR29" s="5">
        <f t="shared" si="16"/>
        <v>0.47562736626632657</v>
      </c>
      <c r="AS29" s="5">
        <f t="shared" si="0"/>
        <v>69.015631334221453</v>
      </c>
      <c r="AT29" s="5">
        <f t="shared" si="1"/>
        <v>0.2424993342214492</v>
      </c>
      <c r="AU29" s="5">
        <f t="shared" si="17"/>
        <v>3.5260766402415581E-3</v>
      </c>
      <c r="AV29" s="5">
        <f t="shared" si="18"/>
        <v>0.57492767430463876</v>
      </c>
      <c r="AW29" s="5">
        <f t="shared" si="2"/>
        <v>69.114931642259762</v>
      </c>
      <c r="AX29" s="5">
        <f t="shared" si="3"/>
        <v>0.34179964225975823</v>
      </c>
      <c r="AY29" s="5">
        <f t="shared" si="19"/>
        <v>4.9699589406478999E-3</v>
      </c>
      <c r="AZ29" s="5">
        <f t="shared" si="20"/>
        <v>0.54279511820957904</v>
      </c>
      <c r="BA29" s="5">
        <f t="shared" si="4"/>
        <v>69.082799086164712</v>
      </c>
      <c r="BB29" s="5">
        <f t="shared" si="5"/>
        <v>0.30966708616470839</v>
      </c>
      <c r="BC29" s="5">
        <f t="shared" si="21"/>
        <v>4.5027335117543924E-3</v>
      </c>
      <c r="BE29" s="1">
        <v>171.45906099999999</v>
      </c>
      <c r="BF29" s="5">
        <v>173.41431328001593</v>
      </c>
      <c r="BG29" s="5">
        <f t="shared" si="43"/>
        <v>8.4700984013073619E-2</v>
      </c>
      <c r="BH29" s="5">
        <f t="shared" si="22"/>
        <v>173.499014264029</v>
      </c>
      <c r="BI29" s="5">
        <f t="shared" si="23"/>
        <v>2.039953264029009</v>
      </c>
      <c r="BJ29" s="5">
        <f t="shared" si="44"/>
        <v>1.1763465341727885E-2</v>
      </c>
      <c r="BK29" s="5">
        <f t="shared" si="45"/>
        <v>0.17531692705507324</v>
      </c>
      <c r="BL29" s="5">
        <f t="shared" si="24"/>
        <v>173.589630207071</v>
      </c>
      <c r="BM29" s="5">
        <f t="shared" si="25"/>
        <v>2.1305692070710052</v>
      </c>
      <c r="BN29" s="5">
        <f t="shared" si="26"/>
        <v>1.2426110318375098E-2</v>
      </c>
      <c r="BO29" s="5">
        <f t="shared" si="46"/>
        <v>0.15283314105545059</v>
      </c>
      <c r="BP29" s="5">
        <f t="shared" si="27"/>
        <v>173.56714642107139</v>
      </c>
      <c r="BQ29" s="5">
        <f t="shared" si="28"/>
        <v>2.1080854210713937</v>
      </c>
      <c r="BR29" s="5">
        <f t="shared" si="29"/>
        <v>1.2294978222652192E-2</v>
      </c>
      <c r="BS29" s="5">
        <f t="shared" si="47"/>
        <v>5.6703223934200506E-2</v>
      </c>
      <c r="BT29" s="5">
        <f t="shared" si="30"/>
        <v>173.47101650395012</v>
      </c>
      <c r="BU29" s="5">
        <f t="shared" si="31"/>
        <v>-2.0119555039501336</v>
      </c>
      <c r="BV29" s="5">
        <f t="shared" si="32"/>
        <v>1.1734320089097734E-2</v>
      </c>
    </row>
    <row r="30" spans="1:74" x14ac:dyDescent="0.2">
      <c r="A30" s="3">
        <v>43818</v>
      </c>
      <c r="B30" s="2">
        <v>29</v>
      </c>
      <c r="C30" s="1">
        <v>68.841965000000002</v>
      </c>
      <c r="D30" s="2">
        <v>98369200</v>
      </c>
      <c r="E30" s="1">
        <v>173.28518700000001</v>
      </c>
      <c r="F30" s="2">
        <v>2680600</v>
      </c>
      <c r="P30" s="2">
        <v>29</v>
      </c>
      <c r="Q30" s="1">
        <v>68.841965000000002</v>
      </c>
      <c r="R30" s="5">
        <f t="shared" si="33"/>
        <v>67.081855830209463</v>
      </c>
      <c r="S30" s="5">
        <f t="shared" si="6"/>
        <v>1.7601091697905389</v>
      </c>
      <c r="T30" s="5">
        <f t="shared" si="34"/>
        <v>68.256480774961005</v>
      </c>
      <c r="U30" s="5">
        <f t="shared" si="7"/>
        <v>0.58548422503899644</v>
      </c>
      <c r="V30" s="5">
        <f t="shared" si="35"/>
        <v>68.668224385579805</v>
      </c>
      <c r="W30" s="5">
        <f t="shared" si="8"/>
        <v>0.17374061442019695</v>
      </c>
      <c r="X30" s="5">
        <f t="shared" si="36"/>
        <v>68.783906357509579</v>
      </c>
      <c r="Y30" s="5">
        <f t="shared" si="9"/>
        <v>5.8058642490422585E-2</v>
      </c>
      <c r="AA30" s="2">
        <v>29</v>
      </c>
      <c r="AB30" s="1">
        <v>173.28518700000001</v>
      </c>
      <c r="AC30" s="5">
        <f t="shared" si="37"/>
        <v>172.77195471602019</v>
      </c>
      <c r="AD30" s="5">
        <f t="shared" si="10"/>
        <v>0.51323228397981779</v>
      </c>
      <c r="AE30" s="5">
        <f t="shared" si="38"/>
        <v>172.60539086889838</v>
      </c>
      <c r="AF30" s="5">
        <f t="shared" si="11"/>
        <v>0.67979613110162518</v>
      </c>
      <c r="AG30" s="5">
        <f t="shared" si="39"/>
        <v>172.33892452600716</v>
      </c>
      <c r="AH30" s="5">
        <f t="shared" si="12"/>
        <v>0.9462624739928458</v>
      </c>
      <c r="AI30" s="5">
        <f t="shared" si="40"/>
        <v>171.95498116625288</v>
      </c>
      <c r="AJ30" s="5">
        <f t="shared" si="13"/>
        <v>1.3302058337471294</v>
      </c>
      <c r="AK30" s="10"/>
      <c r="AL30" s="1">
        <v>68.841965000000002</v>
      </c>
      <c r="AM30" s="5">
        <v>68.668224385579805</v>
      </c>
      <c r="AN30" s="5">
        <f t="shared" si="41"/>
        <v>0.32718851454512987</v>
      </c>
      <c r="AO30" s="5">
        <f t="shared" si="14"/>
        <v>68.995412900124933</v>
      </c>
      <c r="AP30" s="5">
        <f t="shared" si="15"/>
        <v>0.15344790012493092</v>
      </c>
      <c r="AQ30" s="5">
        <f t="shared" si="42"/>
        <v>2.2289878001729166E-3</v>
      </c>
      <c r="AR30" s="5">
        <f t="shared" si="16"/>
        <v>0.38877562910591368</v>
      </c>
      <c r="AS30" s="5">
        <f t="shared" si="0"/>
        <v>69.057000014685713</v>
      </c>
      <c r="AT30" s="5">
        <f t="shared" si="1"/>
        <v>0.21503501468571073</v>
      </c>
      <c r="AU30" s="5">
        <f t="shared" si="17"/>
        <v>3.1236036723488463E-3</v>
      </c>
      <c r="AV30" s="5">
        <f t="shared" si="18"/>
        <v>0.37390940879865514</v>
      </c>
      <c r="AW30" s="5">
        <f t="shared" si="2"/>
        <v>69.042133794378458</v>
      </c>
      <c r="AX30" s="5">
        <f t="shared" si="3"/>
        <v>0.20016879437845603</v>
      </c>
      <c r="AY30" s="5">
        <f t="shared" si="19"/>
        <v>2.9076566071066685E-3</v>
      </c>
      <c r="AZ30" s="5">
        <f t="shared" si="20"/>
        <v>0.19040662271241066</v>
      </c>
      <c r="BA30" s="5">
        <f t="shared" si="4"/>
        <v>68.858631008292221</v>
      </c>
      <c r="BB30" s="5">
        <f t="shared" si="5"/>
        <v>1.6666008292219203E-2</v>
      </c>
      <c r="BC30" s="5">
        <f t="shared" si="21"/>
        <v>2.4209082777081105E-4</v>
      </c>
      <c r="BE30" s="1">
        <v>173.28518700000001</v>
      </c>
      <c r="BF30" s="5">
        <v>172.33892452600716</v>
      </c>
      <c r="BG30" s="5">
        <f t="shared" si="43"/>
        <v>-8.931247669020298E-2</v>
      </c>
      <c r="BH30" s="5">
        <f t="shared" si="22"/>
        <v>172.24961204931697</v>
      </c>
      <c r="BI30" s="5">
        <f t="shared" si="23"/>
        <v>1.0355749506830421</v>
      </c>
      <c r="BJ30" s="5">
        <f t="shared" si="44"/>
        <v>6.0089440242895708E-3</v>
      </c>
      <c r="BK30" s="5">
        <f t="shared" si="45"/>
        <v>-0.13735949321088764</v>
      </c>
      <c r="BL30" s="5">
        <f t="shared" si="24"/>
        <v>172.20156503279628</v>
      </c>
      <c r="BM30" s="5">
        <f t="shared" si="25"/>
        <v>1.0836219672037259</v>
      </c>
      <c r="BN30" s="5">
        <f t="shared" si="26"/>
        <v>6.2534021860952598E-3</v>
      </c>
      <c r="BO30" s="5">
        <f t="shared" si="46"/>
        <v>-0.39986671172344879</v>
      </c>
      <c r="BP30" s="5">
        <f t="shared" si="27"/>
        <v>171.9390578142837</v>
      </c>
      <c r="BQ30" s="5">
        <f t="shared" si="28"/>
        <v>1.3461291857163076</v>
      </c>
      <c r="BR30" s="5">
        <f t="shared" si="29"/>
        <v>7.7682876939522104E-3</v>
      </c>
      <c r="BS30" s="5">
        <f t="shared" si="47"/>
        <v>-0.90557495731732474</v>
      </c>
      <c r="BT30" s="5">
        <f t="shared" si="30"/>
        <v>171.43334956868983</v>
      </c>
      <c r="BU30" s="5">
        <f t="shared" si="31"/>
        <v>1.8518374313101731</v>
      </c>
      <c r="BV30" s="5">
        <f t="shared" si="32"/>
        <v>1.0686645889184821E-2</v>
      </c>
    </row>
    <row r="31" spans="1:74" x14ac:dyDescent="0.2">
      <c r="A31" s="3">
        <v>43819</v>
      </c>
      <c r="B31" s="2">
        <v>30</v>
      </c>
      <c r="C31" s="1">
        <v>68.699387000000002</v>
      </c>
      <c r="D31" s="2">
        <v>275978000</v>
      </c>
      <c r="E31" s="1">
        <v>173.19682299999999</v>
      </c>
      <c r="F31" s="2">
        <v>4351900</v>
      </c>
      <c r="P31" s="2">
        <v>30</v>
      </c>
      <c r="Q31" s="1">
        <v>68.699387000000002</v>
      </c>
      <c r="R31" s="5">
        <f t="shared" si="33"/>
        <v>67.345872205678035</v>
      </c>
      <c r="S31" s="5">
        <f t="shared" si="6"/>
        <v>1.353514794321967</v>
      </c>
      <c r="T31" s="5">
        <f t="shared" si="34"/>
        <v>68.461400253724662</v>
      </c>
      <c r="U31" s="5">
        <f t="shared" si="7"/>
        <v>0.23798674627533956</v>
      </c>
      <c r="V31" s="5">
        <f t="shared" si="35"/>
        <v>68.763781723510903</v>
      </c>
      <c r="W31" s="5">
        <f t="shared" si="8"/>
        <v>6.4394723510901031E-2</v>
      </c>
      <c r="X31" s="5">
        <f t="shared" si="36"/>
        <v>68.827450339377393</v>
      </c>
      <c r="Y31" s="5">
        <f t="shared" si="9"/>
        <v>0.12806333937739112</v>
      </c>
      <c r="AA31" s="2">
        <v>30</v>
      </c>
      <c r="AB31" s="1">
        <v>173.19682299999999</v>
      </c>
      <c r="AC31" s="5">
        <f t="shared" si="37"/>
        <v>172.84893955861716</v>
      </c>
      <c r="AD31" s="5">
        <f t="shared" si="10"/>
        <v>0.34788344138283378</v>
      </c>
      <c r="AE31" s="5">
        <f t="shared" si="38"/>
        <v>172.84331951478396</v>
      </c>
      <c r="AF31" s="5">
        <f t="shared" si="11"/>
        <v>0.35350348521603792</v>
      </c>
      <c r="AG31" s="5">
        <f t="shared" si="39"/>
        <v>172.85936888670324</v>
      </c>
      <c r="AH31" s="5">
        <f t="shared" si="12"/>
        <v>0.3374541132967579</v>
      </c>
      <c r="AI31" s="5">
        <f t="shared" si="40"/>
        <v>172.95263554156324</v>
      </c>
      <c r="AJ31" s="5">
        <f t="shared" si="13"/>
        <v>0.24418745843675538</v>
      </c>
      <c r="AK31" s="10"/>
      <c r="AL31" s="1">
        <v>68.699387000000002</v>
      </c>
      <c r="AM31" s="5">
        <v>68.763781723510903</v>
      </c>
      <c r="AN31" s="5">
        <f t="shared" si="41"/>
        <v>0.29244383805302504</v>
      </c>
      <c r="AO31" s="5">
        <f t="shared" si="14"/>
        <v>69.056225561563934</v>
      </c>
      <c r="AP31" s="5">
        <f t="shared" si="15"/>
        <v>0.3568385615639329</v>
      </c>
      <c r="AQ31" s="5">
        <f t="shared" si="42"/>
        <v>5.19420299287289E-3</v>
      </c>
      <c r="AR31" s="5">
        <f t="shared" si="16"/>
        <v>0.31547105631220967</v>
      </c>
      <c r="AS31" s="5">
        <f t="shared" si="0"/>
        <v>69.079252779823108</v>
      </c>
      <c r="AT31" s="5">
        <f t="shared" si="1"/>
        <v>0.37986577982310621</v>
      </c>
      <c r="AU31" s="5">
        <f t="shared" si="17"/>
        <v>5.5293911112060754E-3</v>
      </c>
      <c r="AV31" s="5">
        <f t="shared" si="18"/>
        <v>0.2486509769082543</v>
      </c>
      <c r="AW31" s="5">
        <f t="shared" si="2"/>
        <v>69.012432700419154</v>
      </c>
      <c r="AX31" s="5">
        <f t="shared" si="3"/>
        <v>0.31304570041915269</v>
      </c>
      <c r="AY31" s="5">
        <f t="shared" si="19"/>
        <v>4.5567466332582076E-3</v>
      </c>
      <c r="AZ31" s="5">
        <f t="shared" si="20"/>
        <v>0.10978473064829462</v>
      </c>
      <c r="BA31" s="5">
        <f t="shared" si="4"/>
        <v>68.873566454159203</v>
      </c>
      <c r="BB31" s="5">
        <f t="shared" si="5"/>
        <v>0.17417945415920144</v>
      </c>
      <c r="BC31" s="5">
        <f t="shared" si="21"/>
        <v>2.5353858566336471E-3</v>
      </c>
      <c r="BE31" s="1">
        <v>173.19682299999999</v>
      </c>
      <c r="BF31" s="5">
        <v>172.85936888670324</v>
      </c>
      <c r="BG31" s="5">
        <f t="shared" si="43"/>
        <v>2.1510489177387349E-3</v>
      </c>
      <c r="BH31" s="5">
        <f t="shared" si="22"/>
        <v>172.86151993562098</v>
      </c>
      <c r="BI31" s="5">
        <f t="shared" si="23"/>
        <v>0.33530306437901913</v>
      </c>
      <c r="BJ31" s="5">
        <f t="shared" si="44"/>
        <v>1.9397448141719523E-3</v>
      </c>
      <c r="BK31" s="5">
        <f t="shared" si="45"/>
        <v>2.7091470265853054E-2</v>
      </c>
      <c r="BL31" s="5">
        <f t="shared" si="24"/>
        <v>172.88646035696908</v>
      </c>
      <c r="BM31" s="5">
        <f t="shared" si="25"/>
        <v>0.31036264303091343</v>
      </c>
      <c r="BN31" s="5">
        <f t="shared" si="26"/>
        <v>1.7919649890512912E-3</v>
      </c>
      <c r="BO31" s="5">
        <f t="shared" si="46"/>
        <v>1.4273270865336973E-2</v>
      </c>
      <c r="BP31" s="5">
        <f t="shared" si="27"/>
        <v>172.87364215756858</v>
      </c>
      <c r="BQ31" s="5">
        <f t="shared" si="28"/>
        <v>0.32318084243141243</v>
      </c>
      <c r="BR31" s="5">
        <f t="shared" si="29"/>
        <v>1.8659744262827062E-3</v>
      </c>
      <c r="BS31" s="5">
        <f t="shared" si="47"/>
        <v>0.30654146299406515</v>
      </c>
      <c r="BT31" s="5">
        <f t="shared" si="30"/>
        <v>173.1659103496973</v>
      </c>
      <c r="BU31" s="5">
        <f t="shared" si="31"/>
        <v>3.0912650302695965E-2</v>
      </c>
      <c r="BV31" s="5">
        <f t="shared" si="32"/>
        <v>1.7848277911365596E-4</v>
      </c>
    </row>
    <row r="32" spans="1:74" x14ac:dyDescent="0.2">
      <c r="A32" s="3">
        <v>43822</v>
      </c>
      <c r="B32" s="2">
        <v>31</v>
      </c>
      <c r="C32" s="1">
        <v>69.820442</v>
      </c>
      <c r="D32" s="2">
        <v>98572000</v>
      </c>
      <c r="E32" s="1">
        <v>173.21646100000001</v>
      </c>
      <c r="F32" s="2">
        <v>2577700</v>
      </c>
      <c r="P32" s="2">
        <v>31</v>
      </c>
      <c r="Q32" s="1">
        <v>69.820442</v>
      </c>
      <c r="R32" s="5">
        <f t="shared" si="33"/>
        <v>67.548899424826331</v>
      </c>
      <c r="S32" s="5">
        <f t="shared" si="6"/>
        <v>2.2715425751736689</v>
      </c>
      <c r="T32" s="5">
        <f t="shared" si="34"/>
        <v>68.544695614921039</v>
      </c>
      <c r="U32" s="5">
        <f t="shared" si="7"/>
        <v>1.2757463850789605</v>
      </c>
      <c r="V32" s="5">
        <f t="shared" si="35"/>
        <v>68.7283646255799</v>
      </c>
      <c r="W32" s="5">
        <f t="shared" si="8"/>
        <v>1.0920773744201</v>
      </c>
      <c r="X32" s="5">
        <f t="shared" si="36"/>
        <v>68.731402834844346</v>
      </c>
      <c r="Y32" s="5">
        <f t="shared" si="9"/>
        <v>1.0890391651556541</v>
      </c>
      <c r="AA32" s="2">
        <v>31</v>
      </c>
      <c r="AB32" s="1">
        <v>173.21646100000001</v>
      </c>
      <c r="AC32" s="5">
        <f t="shared" si="37"/>
        <v>172.90112207482457</v>
      </c>
      <c r="AD32" s="5">
        <f t="shared" si="10"/>
        <v>0.31533892517543904</v>
      </c>
      <c r="AE32" s="5">
        <f t="shared" si="38"/>
        <v>172.96704573460957</v>
      </c>
      <c r="AF32" s="5">
        <f t="shared" si="11"/>
        <v>0.24941526539043934</v>
      </c>
      <c r="AG32" s="5">
        <f t="shared" si="39"/>
        <v>173.04496864901645</v>
      </c>
      <c r="AH32" s="5">
        <f t="shared" si="12"/>
        <v>0.17149235098355575</v>
      </c>
      <c r="AI32" s="5">
        <f t="shared" si="40"/>
        <v>173.13577613539081</v>
      </c>
      <c r="AJ32" s="5">
        <f t="shared" si="13"/>
        <v>8.0684864609196438E-2</v>
      </c>
      <c r="AK32" s="10"/>
      <c r="AL32" s="1">
        <v>69.820442</v>
      </c>
      <c r="AM32" s="5">
        <v>68.7283646255799</v>
      </c>
      <c r="AN32" s="5">
        <f t="shared" si="41"/>
        <v>0.24326469765542086</v>
      </c>
      <c r="AO32" s="5">
        <f t="shared" si="14"/>
        <v>68.971629323235319</v>
      </c>
      <c r="AP32" s="5">
        <f t="shared" si="15"/>
        <v>0.84881267676468042</v>
      </c>
      <c r="AQ32" s="5">
        <f t="shared" si="42"/>
        <v>1.2157079681115172E-2</v>
      </c>
      <c r="AR32" s="5">
        <f t="shared" si="16"/>
        <v>0.2277490177514066</v>
      </c>
      <c r="AS32" s="5">
        <f t="shared" si="0"/>
        <v>68.956113643331307</v>
      </c>
      <c r="AT32" s="5">
        <f t="shared" si="1"/>
        <v>0.86432835666869323</v>
      </c>
      <c r="AU32" s="5">
        <f t="shared" si="17"/>
        <v>1.2379302277529168E-2</v>
      </c>
      <c r="AV32" s="5">
        <f t="shared" si="18"/>
        <v>0.12082034323058866</v>
      </c>
      <c r="AW32" s="5">
        <f t="shared" si="2"/>
        <v>68.849184968810491</v>
      </c>
      <c r="AX32" s="5">
        <f t="shared" si="3"/>
        <v>0.97125703118950923</v>
      </c>
      <c r="AY32" s="5">
        <f t="shared" si="19"/>
        <v>1.3910783194261492E-2</v>
      </c>
      <c r="AZ32" s="5">
        <f t="shared" si="20"/>
        <v>-1.3636823644108075E-2</v>
      </c>
      <c r="BA32" s="5">
        <f t="shared" si="4"/>
        <v>68.714727801935794</v>
      </c>
      <c r="BB32" s="5">
        <f t="shared" si="5"/>
        <v>1.1057141980642058</v>
      </c>
      <c r="BC32" s="5">
        <f t="shared" si="21"/>
        <v>1.5836539649293623E-2</v>
      </c>
      <c r="BE32" s="1">
        <v>173.21646100000001</v>
      </c>
      <c r="BF32" s="5">
        <v>173.04496864901645</v>
      </c>
      <c r="BG32" s="5">
        <f t="shared" si="43"/>
        <v>2.966835592706045E-2</v>
      </c>
      <c r="BH32" s="5">
        <f t="shared" si="22"/>
        <v>173.07463700494353</v>
      </c>
      <c r="BI32" s="5">
        <f t="shared" si="23"/>
        <v>0.14182399505648391</v>
      </c>
      <c r="BJ32" s="5">
        <f t="shared" si="44"/>
        <v>8.1957884221495398E-4</v>
      </c>
      <c r="BK32" s="5">
        <f t="shared" si="45"/>
        <v>6.6718543277693998E-2</v>
      </c>
      <c r="BL32" s="5">
        <f t="shared" si="24"/>
        <v>173.11168719229414</v>
      </c>
      <c r="BM32" s="5">
        <f t="shared" si="25"/>
        <v>0.10477380770586819</v>
      </c>
      <c r="BN32" s="5">
        <f t="shared" si="26"/>
        <v>6.048721183944994E-4</v>
      </c>
      <c r="BO32" s="5">
        <f t="shared" si="46"/>
        <v>9.1370192016882915E-2</v>
      </c>
      <c r="BP32" s="5">
        <f t="shared" si="27"/>
        <v>173.13633884103334</v>
      </c>
      <c r="BQ32" s="5">
        <f t="shared" si="28"/>
        <v>8.0122158966673851E-2</v>
      </c>
      <c r="BR32" s="5">
        <f t="shared" si="29"/>
        <v>4.625551088165567E-4</v>
      </c>
      <c r="BS32" s="5">
        <f t="shared" si="47"/>
        <v>0.20374101741534412</v>
      </c>
      <c r="BT32" s="5">
        <f t="shared" si="30"/>
        <v>173.24870966643181</v>
      </c>
      <c r="BU32" s="5">
        <f t="shared" si="31"/>
        <v>-3.2248666431797801E-2</v>
      </c>
      <c r="BV32" s="5">
        <f t="shared" si="32"/>
        <v>1.8617553000230041E-4</v>
      </c>
    </row>
    <row r="33" spans="1:74" x14ac:dyDescent="0.2">
      <c r="A33" s="3">
        <v>43823</v>
      </c>
      <c r="B33" s="2">
        <v>32</v>
      </c>
      <c r="C33" s="1">
        <v>69.886818000000005</v>
      </c>
      <c r="D33" s="2">
        <v>48478800</v>
      </c>
      <c r="E33" s="1">
        <v>173.098648</v>
      </c>
      <c r="F33" s="2">
        <v>625500</v>
      </c>
      <c r="P33" s="2">
        <v>32</v>
      </c>
      <c r="Q33" s="1">
        <v>69.886818000000005</v>
      </c>
      <c r="R33" s="5">
        <f t="shared" si="33"/>
        <v>67.889630811102379</v>
      </c>
      <c r="S33" s="5">
        <f t="shared" si="6"/>
        <v>1.9971871888976267</v>
      </c>
      <c r="T33" s="5">
        <f t="shared" si="34"/>
        <v>68.991206849698671</v>
      </c>
      <c r="U33" s="5">
        <f t="shared" si="7"/>
        <v>0.89561115030133465</v>
      </c>
      <c r="V33" s="5">
        <f t="shared" si="35"/>
        <v>69.329007181510946</v>
      </c>
      <c r="W33" s="5">
        <f t="shared" si="8"/>
        <v>0.55781081848905956</v>
      </c>
      <c r="X33" s="5">
        <f t="shared" si="36"/>
        <v>69.548182208711083</v>
      </c>
      <c r="Y33" s="5">
        <f t="shared" si="9"/>
        <v>0.33863579128892241</v>
      </c>
      <c r="AA33" s="2">
        <v>32</v>
      </c>
      <c r="AB33" s="1">
        <v>173.098648</v>
      </c>
      <c r="AC33" s="5">
        <f t="shared" si="37"/>
        <v>172.94842291360089</v>
      </c>
      <c r="AD33" s="5">
        <f t="shared" si="10"/>
        <v>0.1502250863991037</v>
      </c>
      <c r="AE33" s="5">
        <f t="shared" si="38"/>
        <v>173.05434107749622</v>
      </c>
      <c r="AF33" s="5">
        <f t="shared" si="11"/>
        <v>4.4306922503778878E-2</v>
      </c>
      <c r="AG33" s="5">
        <f t="shared" si="39"/>
        <v>173.13928944205742</v>
      </c>
      <c r="AH33" s="5">
        <f t="shared" si="12"/>
        <v>4.0641442057420818E-2</v>
      </c>
      <c r="AI33" s="5">
        <f t="shared" si="40"/>
        <v>173.1962897838477</v>
      </c>
      <c r="AJ33" s="5">
        <f t="shared" si="13"/>
        <v>9.7641783847706165E-2</v>
      </c>
      <c r="AK33" s="10"/>
      <c r="AL33" s="1">
        <v>69.886818000000005</v>
      </c>
      <c r="AM33" s="5">
        <v>69.329007181510946</v>
      </c>
      <c r="AN33" s="5">
        <f t="shared" si="41"/>
        <v>0.29687137639676459</v>
      </c>
      <c r="AO33" s="5">
        <f t="shared" si="14"/>
        <v>69.625878557907711</v>
      </c>
      <c r="AP33" s="5">
        <f t="shared" si="15"/>
        <v>0.26093944209229392</v>
      </c>
      <c r="AQ33" s="5">
        <f t="shared" si="42"/>
        <v>3.7337433518906797E-3</v>
      </c>
      <c r="AR33" s="5">
        <f t="shared" si="16"/>
        <v>0.32097240229631641</v>
      </c>
      <c r="AS33" s="5">
        <f t="shared" si="0"/>
        <v>69.649979583807266</v>
      </c>
      <c r="AT33" s="5">
        <f t="shared" si="1"/>
        <v>0.23683841619273949</v>
      </c>
      <c r="AU33" s="5">
        <f t="shared" si="17"/>
        <v>3.3888853859785043E-3</v>
      </c>
      <c r="AV33" s="5">
        <f t="shared" si="18"/>
        <v>0.33674033894579436</v>
      </c>
      <c r="AW33" s="5">
        <f t="shared" si="2"/>
        <v>69.665747520456733</v>
      </c>
      <c r="AX33" s="5">
        <f t="shared" si="3"/>
        <v>0.22107047954327186</v>
      </c>
      <c r="AY33" s="5">
        <f t="shared" si="19"/>
        <v>3.1632643446904657E-3</v>
      </c>
      <c r="AZ33" s="5">
        <f t="shared" si="20"/>
        <v>0.50850064899477265</v>
      </c>
      <c r="BA33" s="5">
        <f t="shared" si="4"/>
        <v>69.837507830505714</v>
      </c>
      <c r="BB33" s="5">
        <f t="shared" si="5"/>
        <v>4.931016949429079E-2</v>
      </c>
      <c r="BC33" s="5">
        <f t="shared" si="21"/>
        <v>7.0557182177461255E-4</v>
      </c>
      <c r="BE33" s="1">
        <v>173.098648</v>
      </c>
      <c r="BF33" s="5">
        <v>173.13928944205742</v>
      </c>
      <c r="BG33" s="5">
        <f t="shared" si="43"/>
        <v>3.9366221494146009E-2</v>
      </c>
      <c r="BH33" s="5">
        <f t="shared" si="22"/>
        <v>173.17865566355155</v>
      </c>
      <c r="BI33" s="5">
        <f t="shared" si="23"/>
        <v>8.0007663551555197E-2</v>
      </c>
      <c r="BJ33" s="5">
        <f t="shared" si="44"/>
        <v>4.6209998787323465E-4</v>
      </c>
      <c r="BK33" s="5">
        <f t="shared" si="45"/>
        <v>7.3619105718511546E-2</v>
      </c>
      <c r="BL33" s="5">
        <f t="shared" si="24"/>
        <v>173.21290854777592</v>
      </c>
      <c r="BM33" s="5">
        <f t="shared" si="25"/>
        <v>0.11426054777592753</v>
      </c>
      <c r="BN33" s="5">
        <f t="shared" si="26"/>
        <v>6.6008919824681435E-4</v>
      </c>
      <c r="BO33" s="5">
        <f t="shared" si="46"/>
        <v>9.2697962477719498E-2</v>
      </c>
      <c r="BP33" s="5">
        <f t="shared" si="27"/>
        <v>173.23198740453515</v>
      </c>
      <c r="BQ33" s="5">
        <f t="shared" si="28"/>
        <v>0.1333394045351497</v>
      </c>
      <c r="BR33" s="5">
        <f t="shared" si="29"/>
        <v>7.703087579005799E-4</v>
      </c>
      <c r="BS33" s="5">
        <f t="shared" si="47"/>
        <v>0.11073382669712117</v>
      </c>
      <c r="BT33" s="5">
        <f t="shared" si="30"/>
        <v>173.25002326875455</v>
      </c>
      <c r="BU33" s="5">
        <f t="shared" si="31"/>
        <v>-0.1513752687545491</v>
      </c>
      <c r="BV33" s="5">
        <f t="shared" si="32"/>
        <v>8.7450289475715084E-4</v>
      </c>
    </row>
    <row r="34" spans="1:74" x14ac:dyDescent="0.2">
      <c r="A34" s="3">
        <v>43825</v>
      </c>
      <c r="B34" s="2">
        <v>33</v>
      </c>
      <c r="C34" s="1">
        <v>71.273392000000001</v>
      </c>
      <c r="D34" s="2">
        <v>93121200</v>
      </c>
      <c r="E34" s="1">
        <v>173.658264</v>
      </c>
      <c r="F34" s="2">
        <v>1269700</v>
      </c>
      <c r="P34" s="2">
        <v>33</v>
      </c>
      <c r="Q34" s="1">
        <v>71.273392000000001</v>
      </c>
      <c r="R34" s="5">
        <f t="shared" si="33"/>
        <v>68.189208889437026</v>
      </c>
      <c r="S34" s="5">
        <f t="shared" si="6"/>
        <v>3.0841831105629751</v>
      </c>
      <c r="T34" s="5">
        <f t="shared" si="34"/>
        <v>69.304670752304133</v>
      </c>
      <c r="U34" s="5">
        <f t="shared" si="7"/>
        <v>1.9687212476958678</v>
      </c>
      <c r="V34" s="5">
        <f t="shared" si="35"/>
        <v>69.635803131679921</v>
      </c>
      <c r="W34" s="5">
        <f t="shared" si="8"/>
        <v>1.6375888683200799</v>
      </c>
      <c r="X34" s="5">
        <f t="shared" si="36"/>
        <v>69.802159052177771</v>
      </c>
      <c r="Y34" s="5">
        <f t="shared" si="9"/>
        <v>1.4712329478222301</v>
      </c>
      <c r="AA34" s="2">
        <v>33</v>
      </c>
      <c r="AB34" s="1">
        <v>173.658264</v>
      </c>
      <c r="AC34" s="5">
        <f t="shared" si="37"/>
        <v>172.97095667656075</v>
      </c>
      <c r="AD34" s="5">
        <f t="shared" si="10"/>
        <v>0.68730732343925638</v>
      </c>
      <c r="AE34" s="5">
        <f t="shared" si="38"/>
        <v>173.06984850037253</v>
      </c>
      <c r="AF34" s="5">
        <f t="shared" si="11"/>
        <v>0.58841549962747308</v>
      </c>
      <c r="AG34" s="5">
        <f t="shared" si="39"/>
        <v>173.11693664892584</v>
      </c>
      <c r="AH34" s="5">
        <f t="shared" si="12"/>
        <v>0.54132735107415897</v>
      </c>
      <c r="AI34" s="5">
        <f t="shared" si="40"/>
        <v>173.12305844596193</v>
      </c>
      <c r="AJ34" s="5">
        <f t="shared" si="13"/>
        <v>0.5352055540380718</v>
      </c>
      <c r="AK34" s="10"/>
      <c r="AL34" s="1">
        <v>71.273392000000001</v>
      </c>
      <c r="AM34" s="5">
        <v>69.635803131679921</v>
      </c>
      <c r="AN34" s="5">
        <f t="shared" si="41"/>
        <v>0.29836006246259628</v>
      </c>
      <c r="AO34" s="5">
        <f t="shared" si="14"/>
        <v>69.934163194142513</v>
      </c>
      <c r="AP34" s="5">
        <f t="shared" si="15"/>
        <v>1.3392288058574877</v>
      </c>
      <c r="AQ34" s="5">
        <f t="shared" si="42"/>
        <v>1.8790024836442296E-2</v>
      </c>
      <c r="AR34" s="5">
        <f t="shared" si="16"/>
        <v>0.31742828926448119</v>
      </c>
      <c r="AS34" s="5">
        <f t="shared" si="0"/>
        <v>69.953231420944405</v>
      </c>
      <c r="AT34" s="5">
        <f t="shared" si="1"/>
        <v>1.3201605790555959</v>
      </c>
      <c r="AU34" s="5">
        <f t="shared" si="17"/>
        <v>1.852248843517362E-2</v>
      </c>
      <c r="AV34" s="5">
        <f t="shared" si="18"/>
        <v>0.32326536399622596</v>
      </c>
      <c r="AW34" s="5">
        <f t="shared" si="2"/>
        <v>69.959068495676149</v>
      </c>
      <c r="AX34" s="5">
        <f t="shared" si="3"/>
        <v>1.3143235043238519</v>
      </c>
      <c r="AY34" s="5">
        <f t="shared" si="19"/>
        <v>1.8440591466782608E-2</v>
      </c>
      <c r="AZ34" s="5">
        <f t="shared" si="20"/>
        <v>0.33705165499284517</v>
      </c>
      <c r="BA34" s="5">
        <f t="shared" si="4"/>
        <v>69.972854786672769</v>
      </c>
      <c r="BB34" s="5">
        <f t="shared" si="5"/>
        <v>1.3005372133272317</v>
      </c>
      <c r="BC34" s="5">
        <f t="shared" si="21"/>
        <v>1.8247163167528658E-2</v>
      </c>
      <c r="BE34" s="1">
        <v>173.658264</v>
      </c>
      <c r="BF34" s="5">
        <v>173.11693664892584</v>
      </c>
      <c r="BG34" s="5">
        <f t="shared" si="43"/>
        <v>3.0108369300287954E-2</v>
      </c>
      <c r="BH34" s="5">
        <f t="shared" si="22"/>
        <v>173.14704501822612</v>
      </c>
      <c r="BI34" s="5">
        <f t="shared" si="23"/>
        <v>0.51121898177387948</v>
      </c>
      <c r="BJ34" s="5">
        <f t="shared" si="44"/>
        <v>2.9530269635640038E-3</v>
      </c>
      <c r="BK34" s="5">
        <f t="shared" si="45"/>
        <v>4.9626131005990073E-2</v>
      </c>
      <c r="BL34" s="5">
        <f t="shared" si="24"/>
        <v>173.16656277993184</v>
      </c>
      <c r="BM34" s="5">
        <f t="shared" si="25"/>
        <v>0.49170122006816541</v>
      </c>
      <c r="BN34" s="5">
        <f t="shared" si="26"/>
        <v>2.8314300093899673E-3</v>
      </c>
      <c r="BO34" s="5">
        <f t="shared" si="46"/>
        <v>4.0925122453537272E-2</v>
      </c>
      <c r="BP34" s="5">
        <f t="shared" si="27"/>
        <v>173.15786177137937</v>
      </c>
      <c r="BQ34" s="5">
        <f t="shared" si="28"/>
        <v>0.50040222862062933</v>
      </c>
      <c r="BR34" s="5">
        <f t="shared" si="29"/>
        <v>2.8815342103191205E-3</v>
      </c>
      <c r="BS34" s="5">
        <f t="shared" si="47"/>
        <v>-2.3898001572700139E-3</v>
      </c>
      <c r="BT34" s="5">
        <f t="shared" si="30"/>
        <v>173.11454684876858</v>
      </c>
      <c r="BU34" s="5">
        <f t="shared" si="31"/>
        <v>0.54371715123141939</v>
      </c>
      <c r="BV34" s="5">
        <f t="shared" si="32"/>
        <v>3.130960420239024E-3</v>
      </c>
    </row>
    <row r="35" spans="1:74" x14ac:dyDescent="0.2">
      <c r="A35" s="3">
        <v>43826</v>
      </c>
      <c r="B35" s="2">
        <v>34</v>
      </c>
      <c r="C35" s="1">
        <v>71.246352999999999</v>
      </c>
      <c r="D35" s="2">
        <v>146266000</v>
      </c>
      <c r="E35" s="1">
        <v>173.26556400000001</v>
      </c>
      <c r="F35" s="2">
        <v>1303900</v>
      </c>
      <c r="P35" s="2">
        <v>34</v>
      </c>
      <c r="Q35" s="1">
        <v>71.246352999999999</v>
      </c>
      <c r="R35" s="5">
        <f t="shared" si="33"/>
        <v>68.651836356021477</v>
      </c>
      <c r="S35" s="5">
        <f t="shared" si="6"/>
        <v>2.5945166439785226</v>
      </c>
      <c r="T35" s="5">
        <f t="shared" si="34"/>
        <v>69.993723188997691</v>
      </c>
      <c r="U35" s="5">
        <f t="shared" si="7"/>
        <v>1.2526298110023077</v>
      </c>
      <c r="V35" s="5">
        <f t="shared" si="35"/>
        <v>70.536477009255975</v>
      </c>
      <c r="W35" s="5">
        <f t="shared" si="8"/>
        <v>0.70987599074402397</v>
      </c>
      <c r="X35" s="5">
        <f t="shared" si="36"/>
        <v>70.905583763044447</v>
      </c>
      <c r="Y35" s="5">
        <f t="shared" si="9"/>
        <v>0.34076923695555195</v>
      </c>
      <c r="AA35" s="2">
        <v>34</v>
      </c>
      <c r="AB35" s="1">
        <v>173.26556400000001</v>
      </c>
      <c r="AC35" s="5">
        <f t="shared" si="37"/>
        <v>173.07405277507664</v>
      </c>
      <c r="AD35" s="5">
        <f t="shared" si="10"/>
        <v>0.19151122492337436</v>
      </c>
      <c r="AE35" s="5">
        <f t="shared" si="38"/>
        <v>173.27579392524214</v>
      </c>
      <c r="AF35" s="5">
        <f t="shared" si="11"/>
        <v>1.0229925242128957E-2</v>
      </c>
      <c r="AG35" s="5">
        <f t="shared" si="39"/>
        <v>173.41466669201662</v>
      </c>
      <c r="AH35" s="5">
        <f t="shared" si="12"/>
        <v>0.14910269201661208</v>
      </c>
      <c r="AI35" s="5">
        <f t="shared" si="40"/>
        <v>173.52446261149049</v>
      </c>
      <c r="AJ35" s="5">
        <f t="shared" si="13"/>
        <v>0.25889861149047988</v>
      </c>
      <c r="AK35" s="10"/>
      <c r="AL35" s="1">
        <v>71.246352999999999</v>
      </c>
      <c r="AM35" s="5">
        <v>70.536477009255975</v>
      </c>
      <c r="AN35" s="5">
        <f t="shared" si="41"/>
        <v>0.38870713472961493</v>
      </c>
      <c r="AO35" s="5">
        <f t="shared" si="14"/>
        <v>70.925184143985589</v>
      </c>
      <c r="AP35" s="5">
        <f t="shared" si="15"/>
        <v>0.3211688560144097</v>
      </c>
      <c r="AQ35" s="5">
        <f t="shared" si="42"/>
        <v>4.5078638062275231E-3</v>
      </c>
      <c r="AR35" s="5">
        <f t="shared" si="16"/>
        <v>0.46323968634237433</v>
      </c>
      <c r="AS35" s="5">
        <f t="shared" si="0"/>
        <v>70.999716695598352</v>
      </c>
      <c r="AT35" s="5">
        <f t="shared" si="1"/>
        <v>0.24663630440164752</v>
      </c>
      <c r="AU35" s="5">
        <f t="shared" si="17"/>
        <v>3.4617393595100581E-3</v>
      </c>
      <c r="AV35" s="5">
        <f t="shared" si="18"/>
        <v>0.58309919510714858</v>
      </c>
      <c r="AW35" s="5">
        <f t="shared" si="2"/>
        <v>71.119576204363128</v>
      </c>
      <c r="AX35" s="5">
        <f t="shared" si="3"/>
        <v>0.1267767956368715</v>
      </c>
      <c r="AY35" s="5">
        <f t="shared" si="19"/>
        <v>1.779414528584663E-3</v>
      </c>
      <c r="AZ35" s="5">
        <f t="shared" si="20"/>
        <v>0.81613054418857256</v>
      </c>
      <c r="BA35" s="5">
        <f t="shared" si="4"/>
        <v>71.352607553444543</v>
      </c>
      <c r="BB35" s="5">
        <f t="shared" si="5"/>
        <v>0.10625455344454338</v>
      </c>
      <c r="BC35" s="5">
        <f t="shared" si="21"/>
        <v>1.4913683152952878E-3</v>
      </c>
      <c r="BE35" s="1">
        <v>173.26556400000001</v>
      </c>
      <c r="BF35" s="5">
        <v>173.41466669201662</v>
      </c>
      <c r="BG35" s="5">
        <f t="shared" si="43"/>
        <v>7.0251620368861817E-2</v>
      </c>
      <c r="BH35" s="5">
        <f t="shared" si="22"/>
        <v>173.48491831238547</v>
      </c>
      <c r="BI35" s="5">
        <f t="shared" si="23"/>
        <v>0.21935431238546244</v>
      </c>
      <c r="BJ35" s="5">
        <f t="shared" si="44"/>
        <v>1.2649121125091129E-3</v>
      </c>
      <c r="BK35" s="5">
        <f t="shared" si="45"/>
        <v>0.11165210902718764</v>
      </c>
      <c r="BL35" s="5">
        <f t="shared" si="24"/>
        <v>173.5263188010438</v>
      </c>
      <c r="BM35" s="5">
        <f t="shared" si="25"/>
        <v>0.26075480104378812</v>
      </c>
      <c r="BN35" s="5">
        <f t="shared" si="26"/>
        <v>1.5049430193976E-3</v>
      </c>
      <c r="BO35" s="5">
        <f t="shared" si="46"/>
        <v>0.15648733674029663</v>
      </c>
      <c r="BP35" s="5">
        <f t="shared" si="27"/>
        <v>173.57115402875692</v>
      </c>
      <c r="BQ35" s="5">
        <f t="shared" si="28"/>
        <v>0.30559002875691021</v>
      </c>
      <c r="BR35" s="5">
        <f t="shared" si="29"/>
        <v>1.7637089661792819E-3</v>
      </c>
      <c r="BS35" s="5">
        <f t="shared" si="47"/>
        <v>0.25271206660357276</v>
      </c>
      <c r="BT35" s="5">
        <f t="shared" si="30"/>
        <v>173.6673787586202</v>
      </c>
      <c r="BU35" s="5">
        <f t="shared" si="31"/>
        <v>-0.40181475862019056</v>
      </c>
      <c r="BV35" s="5">
        <f t="shared" si="32"/>
        <v>2.3190687713352583E-3</v>
      </c>
    </row>
    <row r="36" spans="1:74" x14ac:dyDescent="0.2">
      <c r="A36" s="3">
        <v>43829</v>
      </c>
      <c r="B36" s="2">
        <v>35</v>
      </c>
      <c r="C36" s="1">
        <v>71.669212000000002</v>
      </c>
      <c r="D36" s="2">
        <v>144114400</v>
      </c>
      <c r="E36" s="1">
        <v>173.20661899999999</v>
      </c>
      <c r="F36" s="2">
        <v>1670100</v>
      </c>
      <c r="P36" s="2">
        <v>35</v>
      </c>
      <c r="Q36" s="1">
        <v>71.669212000000002</v>
      </c>
      <c r="R36" s="5">
        <f t="shared" si="33"/>
        <v>69.041013852618249</v>
      </c>
      <c r="S36" s="5">
        <f t="shared" si="6"/>
        <v>2.6281981473817524</v>
      </c>
      <c r="T36" s="5">
        <f t="shared" si="34"/>
        <v>70.4321436228485</v>
      </c>
      <c r="U36" s="5">
        <f t="shared" si="7"/>
        <v>1.2370683771515019</v>
      </c>
      <c r="V36" s="5">
        <f t="shared" si="35"/>
        <v>70.926908804165194</v>
      </c>
      <c r="W36" s="5">
        <f t="shared" si="8"/>
        <v>0.74230319583480764</v>
      </c>
      <c r="X36" s="5">
        <f t="shared" si="36"/>
        <v>71.161160690761108</v>
      </c>
      <c r="Y36" s="5">
        <f t="shared" si="9"/>
        <v>0.50805130923889408</v>
      </c>
      <c r="AA36" s="2">
        <v>35</v>
      </c>
      <c r="AB36" s="1">
        <v>173.20661899999999</v>
      </c>
      <c r="AC36" s="5">
        <f t="shared" si="37"/>
        <v>173.10277945881512</v>
      </c>
      <c r="AD36" s="5">
        <f t="shared" si="10"/>
        <v>0.10383954118486827</v>
      </c>
      <c r="AE36" s="5">
        <f t="shared" si="38"/>
        <v>173.2722134514074</v>
      </c>
      <c r="AF36" s="5">
        <f t="shared" si="11"/>
        <v>6.5594451407406495E-2</v>
      </c>
      <c r="AG36" s="5">
        <f t="shared" si="39"/>
        <v>173.33266021140747</v>
      </c>
      <c r="AH36" s="5">
        <f t="shared" si="12"/>
        <v>0.12604121140748248</v>
      </c>
      <c r="AI36" s="5">
        <f t="shared" si="40"/>
        <v>173.33028865287264</v>
      </c>
      <c r="AJ36" s="5">
        <f t="shared" si="13"/>
        <v>0.12366965287264975</v>
      </c>
      <c r="AK36" s="10"/>
      <c r="AL36" s="1">
        <v>71.669212000000002</v>
      </c>
      <c r="AM36" s="5">
        <v>70.926908804165194</v>
      </c>
      <c r="AN36" s="5">
        <f t="shared" si="41"/>
        <v>0.38896583375655552</v>
      </c>
      <c r="AO36" s="5">
        <f t="shared" si="14"/>
        <v>71.315874637921752</v>
      </c>
      <c r="AP36" s="5">
        <f t="shared" si="15"/>
        <v>0.35333736207824984</v>
      </c>
      <c r="AQ36" s="5">
        <f t="shared" si="42"/>
        <v>4.9301136738917938E-3</v>
      </c>
      <c r="AR36" s="5">
        <f t="shared" si="16"/>
        <v>0.4450377134840855</v>
      </c>
      <c r="AS36" s="5">
        <f t="shared" si="0"/>
        <v>71.371946517649278</v>
      </c>
      <c r="AT36" s="5">
        <f t="shared" si="1"/>
        <v>0.29726548235072414</v>
      </c>
      <c r="AU36" s="5">
        <f t="shared" si="17"/>
        <v>4.1477431390026182E-3</v>
      </c>
      <c r="AV36" s="5">
        <f t="shared" si="18"/>
        <v>0.49639886501808028</v>
      </c>
      <c r="AW36" s="5">
        <f t="shared" si="2"/>
        <v>71.423307669183274</v>
      </c>
      <c r="AX36" s="5">
        <f t="shared" si="3"/>
        <v>0.24590433081672813</v>
      </c>
      <c r="AY36" s="5">
        <f t="shared" si="19"/>
        <v>3.4311013607450872E-3</v>
      </c>
      <c r="AZ36" s="5">
        <f t="shared" si="20"/>
        <v>0.45428660730112197</v>
      </c>
      <c r="BA36" s="5">
        <f t="shared" si="4"/>
        <v>71.381195411466322</v>
      </c>
      <c r="BB36" s="5">
        <f t="shared" si="5"/>
        <v>0.2880165885336794</v>
      </c>
      <c r="BC36" s="5">
        <f t="shared" si="21"/>
        <v>4.0186933900386596E-3</v>
      </c>
      <c r="BE36" s="1">
        <v>173.20661899999999</v>
      </c>
      <c r="BF36" s="5">
        <v>173.33266021140747</v>
      </c>
      <c r="BG36" s="5">
        <f t="shared" si="43"/>
        <v>4.7412905222159706E-2</v>
      </c>
      <c r="BH36" s="5">
        <f t="shared" si="22"/>
        <v>173.38007311662963</v>
      </c>
      <c r="BI36" s="5">
        <f t="shared" si="23"/>
        <v>0.17345411662964239</v>
      </c>
      <c r="BJ36" s="5">
        <f t="shared" si="44"/>
        <v>1.0007007128263465E-3</v>
      </c>
      <c r="BK36" s="5">
        <f t="shared" si="45"/>
        <v>6.3237461618102661E-2</v>
      </c>
      <c r="BL36" s="5">
        <f t="shared" si="24"/>
        <v>173.39589767302559</v>
      </c>
      <c r="BM36" s="5">
        <f t="shared" si="25"/>
        <v>0.18927867302559775</v>
      </c>
      <c r="BN36" s="5">
        <f t="shared" si="26"/>
        <v>1.0927912230975295E-3</v>
      </c>
      <c r="BO36" s="5">
        <f t="shared" si="46"/>
        <v>4.9165118933044635E-2</v>
      </c>
      <c r="BP36" s="5">
        <f t="shared" si="27"/>
        <v>173.38182533034052</v>
      </c>
      <c r="BQ36" s="5">
        <f t="shared" si="28"/>
        <v>0.17520633034052935</v>
      </c>
      <c r="BR36" s="5">
        <f t="shared" si="29"/>
        <v>1.0115452362737325E-3</v>
      </c>
      <c r="BS36" s="5">
        <f t="shared" si="47"/>
        <v>-3.1798698527243513E-2</v>
      </c>
      <c r="BT36" s="5">
        <f t="shared" si="30"/>
        <v>173.30086151288023</v>
      </c>
      <c r="BU36" s="5">
        <f t="shared" si="31"/>
        <v>-9.4242512880242657E-2</v>
      </c>
      <c r="BV36" s="5">
        <f t="shared" si="32"/>
        <v>5.4410456958485325E-4</v>
      </c>
    </row>
    <row r="37" spans="1:74" x14ac:dyDescent="0.2">
      <c r="A37" s="3">
        <v>43830</v>
      </c>
      <c r="B37" s="2">
        <v>36</v>
      </c>
      <c r="C37" s="1">
        <v>72.192863000000003</v>
      </c>
      <c r="D37" s="2">
        <v>100805600</v>
      </c>
      <c r="E37" s="1">
        <v>173.776062</v>
      </c>
      <c r="F37" s="2">
        <v>1728900</v>
      </c>
      <c r="P37" s="2">
        <v>36</v>
      </c>
      <c r="Q37" s="1">
        <v>72.192863000000003</v>
      </c>
      <c r="R37" s="5">
        <f t="shared" si="33"/>
        <v>69.435243574725519</v>
      </c>
      <c r="S37" s="5">
        <f t="shared" si="6"/>
        <v>2.7576194252744841</v>
      </c>
      <c r="T37" s="5">
        <f t="shared" si="34"/>
        <v>70.865117554851523</v>
      </c>
      <c r="U37" s="5">
        <f t="shared" si="7"/>
        <v>1.32774544514848</v>
      </c>
      <c r="V37" s="5">
        <f t="shared" si="35"/>
        <v>71.335175561874337</v>
      </c>
      <c r="W37" s="5">
        <f t="shared" si="8"/>
        <v>0.85768743812566584</v>
      </c>
      <c r="X37" s="5">
        <f t="shared" si="36"/>
        <v>71.542199172690275</v>
      </c>
      <c r="Y37" s="5">
        <f t="shared" si="9"/>
        <v>0.65066382730972805</v>
      </c>
      <c r="AA37" s="2">
        <v>36</v>
      </c>
      <c r="AB37" s="1">
        <v>173.776062</v>
      </c>
      <c r="AC37" s="5">
        <f t="shared" si="37"/>
        <v>173.11835538999284</v>
      </c>
      <c r="AD37" s="5">
        <f t="shared" si="10"/>
        <v>0.65770661000715336</v>
      </c>
      <c r="AE37" s="5">
        <f t="shared" si="38"/>
        <v>173.24925539341481</v>
      </c>
      <c r="AF37" s="5">
        <f t="shared" si="11"/>
        <v>0.52680660658518264</v>
      </c>
      <c r="AG37" s="5">
        <f t="shared" si="39"/>
        <v>173.26333754513337</v>
      </c>
      <c r="AH37" s="5">
        <f t="shared" si="12"/>
        <v>0.51272445486662832</v>
      </c>
      <c r="AI37" s="5">
        <f t="shared" si="40"/>
        <v>173.23753641321815</v>
      </c>
      <c r="AJ37" s="5">
        <f t="shared" si="13"/>
        <v>0.53852558678184437</v>
      </c>
      <c r="AK37" s="10"/>
      <c r="AL37" s="1">
        <v>72.192863000000003</v>
      </c>
      <c r="AM37" s="5">
        <v>71.335175561874337</v>
      </c>
      <c r="AN37" s="5">
        <f t="shared" si="41"/>
        <v>0.39186097234944361</v>
      </c>
      <c r="AO37" s="5">
        <f t="shared" si="14"/>
        <v>71.727036534223785</v>
      </c>
      <c r="AP37" s="5">
        <f t="shared" si="15"/>
        <v>0.46582646577621745</v>
      </c>
      <c r="AQ37" s="5">
        <f t="shared" si="42"/>
        <v>6.4525279427720917E-3</v>
      </c>
      <c r="AR37" s="5">
        <f t="shared" si="16"/>
        <v>0.43584497454034982</v>
      </c>
      <c r="AS37" s="5">
        <f t="shared" si="0"/>
        <v>71.771020536414682</v>
      </c>
      <c r="AT37" s="5">
        <f t="shared" si="1"/>
        <v>0.42184246358532107</v>
      </c>
      <c r="AU37" s="5">
        <f t="shared" si="17"/>
        <v>5.8432710112261517E-3</v>
      </c>
      <c r="AV37" s="5">
        <f t="shared" si="18"/>
        <v>0.45673941672905843</v>
      </c>
      <c r="AW37" s="5">
        <f t="shared" si="2"/>
        <v>71.791914978603401</v>
      </c>
      <c r="AX37" s="5">
        <f t="shared" si="3"/>
        <v>0.40094802139660146</v>
      </c>
      <c r="AY37" s="5">
        <f t="shared" si="19"/>
        <v>5.55384569519845E-3</v>
      </c>
      <c r="AZ37" s="5">
        <f t="shared" si="20"/>
        <v>0.41516973514793964</v>
      </c>
      <c r="BA37" s="5">
        <f t="shared" si="4"/>
        <v>71.750345297022278</v>
      </c>
      <c r="BB37" s="5">
        <f t="shared" si="5"/>
        <v>0.44251770297772453</v>
      </c>
      <c r="BC37" s="5">
        <f t="shared" si="21"/>
        <v>6.1296599772989267E-3</v>
      </c>
      <c r="BE37" s="1">
        <v>173.776062</v>
      </c>
      <c r="BF37" s="5">
        <v>173.26333754513337</v>
      </c>
      <c r="BG37" s="5">
        <f t="shared" si="43"/>
        <v>2.9902569497720154E-2</v>
      </c>
      <c r="BH37" s="5">
        <f t="shared" si="22"/>
        <v>173.29324011463109</v>
      </c>
      <c r="BI37" s="5">
        <f t="shared" si="23"/>
        <v>0.48282188536890658</v>
      </c>
      <c r="BJ37" s="5">
        <f t="shared" si="44"/>
        <v>2.786636181720419E-3</v>
      </c>
      <c r="BK37" s="5">
        <f t="shared" si="45"/>
        <v>3.0097429645050994E-2</v>
      </c>
      <c r="BL37" s="5">
        <f t="shared" si="24"/>
        <v>173.29343497477842</v>
      </c>
      <c r="BM37" s="5">
        <f t="shared" si="25"/>
        <v>0.48262702522157497</v>
      </c>
      <c r="BN37" s="5">
        <f t="shared" si="26"/>
        <v>2.777292911733579E-3</v>
      </c>
      <c r="BO37" s="5">
        <f t="shared" si="46"/>
        <v>-4.1543844101722439E-3</v>
      </c>
      <c r="BP37" s="5">
        <f t="shared" si="27"/>
        <v>173.25918316072318</v>
      </c>
      <c r="BQ37" s="5">
        <f t="shared" si="28"/>
        <v>0.51687883927681355</v>
      </c>
      <c r="BR37" s="5">
        <f t="shared" si="29"/>
        <v>2.9743960895880672E-3</v>
      </c>
      <c r="BS37" s="5">
        <f t="shared" si="47"/>
        <v>-6.3694071112074924E-2</v>
      </c>
      <c r="BT37" s="5">
        <f t="shared" si="30"/>
        <v>173.19964347402129</v>
      </c>
      <c r="BU37" s="5">
        <f t="shared" si="31"/>
        <v>0.57641852597870979</v>
      </c>
      <c r="BV37" s="5">
        <f t="shared" si="32"/>
        <v>3.3170191529527803E-3</v>
      </c>
    </row>
    <row r="38" spans="1:74" x14ac:dyDescent="0.2">
      <c r="A38" s="3">
        <v>43832</v>
      </c>
      <c r="B38" s="2">
        <v>37</v>
      </c>
      <c r="C38" s="1">
        <v>73.840041999999997</v>
      </c>
      <c r="D38" s="2">
        <v>135480400</v>
      </c>
      <c r="E38" s="1">
        <v>177.49704</v>
      </c>
      <c r="F38" s="2">
        <v>2857400</v>
      </c>
      <c r="P38" s="2">
        <v>37</v>
      </c>
      <c r="Q38" s="1">
        <v>73.840041999999997</v>
      </c>
      <c r="R38" s="5">
        <f t="shared" si="33"/>
        <v>69.848886488516683</v>
      </c>
      <c r="S38" s="5">
        <f t="shared" si="6"/>
        <v>3.9911555114833135</v>
      </c>
      <c r="T38" s="5">
        <f t="shared" si="34"/>
        <v>71.329828460653488</v>
      </c>
      <c r="U38" s="5">
        <f t="shared" si="7"/>
        <v>2.510213539346509</v>
      </c>
      <c r="V38" s="5">
        <f t="shared" si="35"/>
        <v>71.806903652843459</v>
      </c>
      <c r="W38" s="5">
        <f t="shared" si="8"/>
        <v>2.0331383471565374</v>
      </c>
      <c r="X38" s="5">
        <f t="shared" si="36"/>
        <v>72.030197043172578</v>
      </c>
      <c r="Y38" s="5">
        <f t="shared" si="9"/>
        <v>1.8098449568274191</v>
      </c>
      <c r="AA38" s="2">
        <v>37</v>
      </c>
      <c r="AB38" s="1">
        <v>177.49704</v>
      </c>
      <c r="AC38" s="5">
        <f t="shared" si="37"/>
        <v>173.2170113814939</v>
      </c>
      <c r="AD38" s="5">
        <f t="shared" si="10"/>
        <v>4.2800286185060941</v>
      </c>
      <c r="AE38" s="5">
        <f t="shared" si="38"/>
        <v>173.43363770571963</v>
      </c>
      <c r="AF38" s="5">
        <f t="shared" si="11"/>
        <v>4.0634022942803654</v>
      </c>
      <c r="AG38" s="5">
        <f t="shared" si="39"/>
        <v>173.54533599531001</v>
      </c>
      <c r="AH38" s="5">
        <f t="shared" si="12"/>
        <v>3.9517040046899865</v>
      </c>
      <c r="AI38" s="5">
        <f t="shared" si="40"/>
        <v>173.64143060330451</v>
      </c>
      <c r="AJ38" s="5">
        <f t="shared" si="13"/>
        <v>3.8556093966954847</v>
      </c>
      <c r="AK38" s="10"/>
      <c r="AL38" s="1">
        <v>73.840041999999997</v>
      </c>
      <c r="AM38" s="5">
        <v>71.806903652843459</v>
      </c>
      <c r="AN38" s="5">
        <f t="shared" si="41"/>
        <v>0.40384104014239541</v>
      </c>
      <c r="AO38" s="5">
        <f t="shared" si="14"/>
        <v>72.210744692985855</v>
      </c>
      <c r="AP38" s="5">
        <f t="shared" si="15"/>
        <v>1.6292973070141414</v>
      </c>
      <c r="AQ38" s="5">
        <f t="shared" si="42"/>
        <v>2.2065227251822819E-2</v>
      </c>
      <c r="AR38" s="5">
        <f t="shared" si="16"/>
        <v>0.444815753647543</v>
      </c>
      <c r="AS38" s="5">
        <f t="shared" si="0"/>
        <v>72.251719406491006</v>
      </c>
      <c r="AT38" s="5">
        <f t="shared" si="1"/>
        <v>1.5883225935089911</v>
      </c>
      <c r="AU38" s="5">
        <f t="shared" si="17"/>
        <v>2.1510315412726758E-2</v>
      </c>
      <c r="AV38" s="5">
        <f t="shared" si="18"/>
        <v>0.46348432013708735</v>
      </c>
      <c r="AW38" s="5">
        <f t="shared" si="2"/>
        <v>72.270387972980544</v>
      </c>
      <c r="AX38" s="5">
        <f t="shared" si="3"/>
        <v>1.5696540270194532</v>
      </c>
      <c r="AY38" s="5">
        <f t="shared" si="19"/>
        <v>2.1257490983272374E-2</v>
      </c>
      <c r="AZ38" s="5">
        <f t="shared" si="20"/>
        <v>0.46324433759594513</v>
      </c>
      <c r="BA38" s="5">
        <f t="shared" si="4"/>
        <v>72.270147990439398</v>
      </c>
      <c r="BB38" s="5">
        <f t="shared" si="5"/>
        <v>1.5698940095605991</v>
      </c>
      <c r="BC38" s="5">
        <f t="shared" si="21"/>
        <v>2.126074101583798E-2</v>
      </c>
      <c r="BE38" s="1">
        <v>177.49704</v>
      </c>
      <c r="BF38" s="5">
        <v>173.54533599531001</v>
      </c>
      <c r="BG38" s="5">
        <f t="shared" si="43"/>
        <v>6.7716951599558747E-2</v>
      </c>
      <c r="BH38" s="5">
        <f t="shared" si="22"/>
        <v>173.61305294690956</v>
      </c>
      <c r="BI38" s="5">
        <f t="shared" si="23"/>
        <v>3.8839870530904363</v>
      </c>
      <c r="BJ38" s="5">
        <f t="shared" si="44"/>
        <v>2.2380244509684774E-2</v>
      </c>
      <c r="BK38" s="5">
        <f t="shared" si="45"/>
        <v>9.3072684777949277E-2</v>
      </c>
      <c r="BL38" s="5">
        <f t="shared" si="24"/>
        <v>173.63840868008796</v>
      </c>
      <c r="BM38" s="5">
        <f t="shared" si="25"/>
        <v>3.8586313199120355</v>
      </c>
      <c r="BN38" s="5">
        <f t="shared" si="26"/>
        <v>2.1739130522469757E-2</v>
      </c>
      <c r="BO38" s="5">
        <f t="shared" si="46"/>
        <v>0.12461439115389512</v>
      </c>
      <c r="BP38" s="5">
        <f t="shared" si="27"/>
        <v>173.66995038646391</v>
      </c>
      <c r="BQ38" s="5">
        <f t="shared" si="28"/>
        <v>3.8270896135360886</v>
      </c>
      <c r="BR38" s="5">
        <f t="shared" si="29"/>
        <v>2.1561427804858542E-2</v>
      </c>
      <c r="BS38" s="5">
        <f t="shared" si="47"/>
        <v>0.23014457198333627</v>
      </c>
      <c r="BT38" s="5">
        <f t="shared" si="30"/>
        <v>173.77548056729336</v>
      </c>
      <c r="BU38" s="5">
        <f t="shared" si="31"/>
        <v>3.7215594327066412</v>
      </c>
      <c r="BV38" s="5">
        <f t="shared" si="32"/>
        <v>2.0966881660148481E-2</v>
      </c>
    </row>
    <row r="39" spans="1:74" x14ac:dyDescent="0.2">
      <c r="A39" s="3">
        <v>43833</v>
      </c>
      <c r="B39" s="2">
        <v>38</v>
      </c>
      <c r="C39" s="1">
        <v>73.122153999999995</v>
      </c>
      <c r="D39" s="2">
        <v>146322800</v>
      </c>
      <c r="E39" s="1">
        <v>175.602203</v>
      </c>
      <c r="F39" s="2">
        <v>2805200</v>
      </c>
      <c r="P39" s="2">
        <v>38</v>
      </c>
      <c r="Q39" s="1">
        <v>73.122153999999995</v>
      </c>
      <c r="R39" s="5">
        <f t="shared" si="33"/>
        <v>70.447559815239174</v>
      </c>
      <c r="S39" s="5">
        <f t="shared" si="6"/>
        <v>2.6745941847608208</v>
      </c>
      <c r="T39" s="5">
        <f t="shared" si="34"/>
        <v>72.208403199424765</v>
      </c>
      <c r="U39" s="5">
        <f t="shared" si="7"/>
        <v>0.9137508005752295</v>
      </c>
      <c r="V39" s="5">
        <f t="shared" si="35"/>
        <v>72.925129743779564</v>
      </c>
      <c r="W39" s="5">
        <f t="shared" si="8"/>
        <v>0.19702425622043052</v>
      </c>
      <c r="X39" s="5">
        <f t="shared" si="36"/>
        <v>73.387580760793142</v>
      </c>
      <c r="Y39" s="5">
        <f t="shared" si="9"/>
        <v>0.26542676079314731</v>
      </c>
      <c r="AA39" s="2">
        <v>38</v>
      </c>
      <c r="AB39" s="1">
        <v>175.602203</v>
      </c>
      <c r="AC39" s="5">
        <f t="shared" si="37"/>
        <v>173.85901567426981</v>
      </c>
      <c r="AD39" s="5">
        <f t="shared" si="10"/>
        <v>1.7431873257301902</v>
      </c>
      <c r="AE39" s="5">
        <f t="shared" si="38"/>
        <v>174.85582850871776</v>
      </c>
      <c r="AF39" s="5">
        <f t="shared" si="11"/>
        <v>0.74637449128223921</v>
      </c>
      <c r="AG39" s="5">
        <f t="shared" si="39"/>
        <v>175.7187731978895</v>
      </c>
      <c r="AH39" s="5">
        <f t="shared" si="12"/>
        <v>0.11657019788950151</v>
      </c>
      <c r="AI39" s="5">
        <f t="shared" si="40"/>
        <v>176.53313765082612</v>
      </c>
      <c r="AJ39" s="5">
        <f t="shared" si="13"/>
        <v>0.93093465082611715</v>
      </c>
      <c r="AK39" s="10"/>
      <c r="AL39" s="1">
        <v>73.122153999999995</v>
      </c>
      <c r="AM39" s="5">
        <v>72.925129743779564</v>
      </c>
      <c r="AN39" s="5">
        <f t="shared" si="41"/>
        <v>0.51099879776145185</v>
      </c>
      <c r="AO39" s="5">
        <f t="shared" si="14"/>
        <v>73.436128541541009</v>
      </c>
      <c r="AP39" s="5">
        <f t="shared" si="15"/>
        <v>0.31397454154101467</v>
      </c>
      <c r="AQ39" s="5">
        <f t="shared" si="42"/>
        <v>4.2938360587820579E-3</v>
      </c>
      <c r="AR39" s="5">
        <f t="shared" si="16"/>
        <v>0.61316833796968351</v>
      </c>
      <c r="AS39" s="5">
        <f t="shared" si="0"/>
        <v>73.538298081749247</v>
      </c>
      <c r="AT39" s="5">
        <f t="shared" si="1"/>
        <v>0.41614408174925188</v>
      </c>
      <c r="AU39" s="5">
        <f t="shared" si="17"/>
        <v>5.6910807325130479E-3</v>
      </c>
      <c r="AV39" s="5">
        <f t="shared" si="18"/>
        <v>0.75811811699664522</v>
      </c>
      <c r="AW39" s="5">
        <f t="shared" si="2"/>
        <v>73.683247860776206</v>
      </c>
      <c r="AX39" s="5">
        <f t="shared" si="3"/>
        <v>0.56109386077621082</v>
      </c>
      <c r="AY39" s="5">
        <f t="shared" si="19"/>
        <v>7.673377083177977E-3</v>
      </c>
      <c r="AZ39" s="5">
        <f t="shared" si="20"/>
        <v>1.0199788279350808</v>
      </c>
      <c r="BA39" s="5">
        <f t="shared" si="4"/>
        <v>73.945108571714641</v>
      </c>
      <c r="BB39" s="5">
        <f t="shared" si="5"/>
        <v>0.82295457171464648</v>
      </c>
      <c r="BC39" s="5">
        <f t="shared" si="21"/>
        <v>1.125451763517041E-2</v>
      </c>
      <c r="BE39" s="1">
        <v>175.602203</v>
      </c>
      <c r="BF39" s="5">
        <v>175.7187731978895</v>
      </c>
      <c r="BG39" s="5">
        <f t="shared" si="43"/>
        <v>0.38357498924654876</v>
      </c>
      <c r="BH39" s="5">
        <f t="shared" si="22"/>
        <v>176.10234818713604</v>
      </c>
      <c r="BI39" s="5">
        <f t="shared" si="23"/>
        <v>0.50014518713604161</v>
      </c>
      <c r="BJ39" s="5">
        <f t="shared" si="44"/>
        <v>2.8462820336947851E-3</v>
      </c>
      <c r="BK39" s="5">
        <f t="shared" si="45"/>
        <v>0.6131638142283351</v>
      </c>
      <c r="BL39" s="5">
        <f t="shared" si="24"/>
        <v>176.33193701211783</v>
      </c>
      <c r="BM39" s="5">
        <f t="shared" si="25"/>
        <v>0.72973401211783084</v>
      </c>
      <c r="BN39" s="5">
        <f t="shared" si="26"/>
        <v>4.1556085268351153E-3</v>
      </c>
      <c r="BO39" s="5">
        <f t="shared" si="46"/>
        <v>1.046584656295414</v>
      </c>
      <c r="BP39" s="5">
        <f t="shared" si="27"/>
        <v>176.76535785418491</v>
      </c>
      <c r="BQ39" s="5">
        <f t="shared" si="28"/>
        <v>1.1631548541849099</v>
      </c>
      <c r="BR39" s="5">
        <f t="shared" si="29"/>
        <v>6.623805591920222E-3</v>
      </c>
      <c r="BS39" s="5">
        <f t="shared" si="47"/>
        <v>1.8819433079900689</v>
      </c>
      <c r="BT39" s="5">
        <f t="shared" si="30"/>
        <v>177.60071650587957</v>
      </c>
      <c r="BU39" s="5">
        <f t="shared" si="31"/>
        <v>-1.998513505879572</v>
      </c>
      <c r="BV39" s="5">
        <f t="shared" si="32"/>
        <v>1.1380913631701829E-2</v>
      </c>
    </row>
    <row r="40" spans="1:74" x14ac:dyDescent="0.2">
      <c r="A40" s="3">
        <v>43836</v>
      </c>
      <c r="B40" s="2">
        <v>39</v>
      </c>
      <c r="C40" s="1">
        <v>73.704819000000001</v>
      </c>
      <c r="D40" s="2">
        <v>118387200</v>
      </c>
      <c r="E40" s="1">
        <v>174.276794</v>
      </c>
      <c r="F40" s="2">
        <v>3277900</v>
      </c>
      <c r="P40" s="2">
        <v>39</v>
      </c>
      <c r="Q40" s="1">
        <v>73.704819000000001</v>
      </c>
      <c r="R40" s="5">
        <f t="shared" si="33"/>
        <v>70.848748942953293</v>
      </c>
      <c r="S40" s="5">
        <f t="shared" si="6"/>
        <v>2.8560700570467077</v>
      </c>
      <c r="T40" s="5">
        <f t="shared" si="34"/>
        <v>72.528215979626097</v>
      </c>
      <c r="U40" s="5">
        <f t="shared" si="7"/>
        <v>1.1766030203739035</v>
      </c>
      <c r="V40" s="5">
        <f t="shared" si="35"/>
        <v>73.033493084700808</v>
      </c>
      <c r="W40" s="5">
        <f t="shared" si="8"/>
        <v>0.67132591529919239</v>
      </c>
      <c r="X40" s="5">
        <f t="shared" si="36"/>
        <v>73.188510690198285</v>
      </c>
      <c r="Y40" s="5">
        <f t="shared" si="9"/>
        <v>0.51630830980171538</v>
      </c>
      <c r="AA40" s="2">
        <v>39</v>
      </c>
      <c r="AB40" s="1">
        <v>174.276794</v>
      </c>
      <c r="AC40" s="5">
        <f t="shared" si="37"/>
        <v>174.12049377312934</v>
      </c>
      <c r="AD40" s="5">
        <f t="shared" si="10"/>
        <v>0.15630022687065548</v>
      </c>
      <c r="AE40" s="5">
        <f t="shared" si="38"/>
        <v>175.11705958066653</v>
      </c>
      <c r="AF40" s="5">
        <f t="shared" si="11"/>
        <v>0.84026558066653934</v>
      </c>
      <c r="AG40" s="5">
        <f t="shared" si="39"/>
        <v>175.65465958905028</v>
      </c>
      <c r="AH40" s="5">
        <f t="shared" si="12"/>
        <v>1.3778655890502876</v>
      </c>
      <c r="AI40" s="5">
        <f t="shared" si="40"/>
        <v>175.83493666270653</v>
      </c>
      <c r="AJ40" s="5">
        <f t="shared" si="13"/>
        <v>1.5581426627065298</v>
      </c>
      <c r="AK40" s="10"/>
      <c r="AL40" s="1">
        <v>73.704819000000001</v>
      </c>
      <c r="AM40" s="5">
        <v>73.033493084700808</v>
      </c>
      <c r="AN40" s="5">
        <f t="shared" si="41"/>
        <v>0.45060347923542066</v>
      </c>
      <c r="AO40" s="5">
        <f t="shared" si="14"/>
        <v>73.484096563936234</v>
      </c>
      <c r="AP40" s="5">
        <f t="shared" si="15"/>
        <v>0.22072243606376674</v>
      </c>
      <c r="AQ40" s="5">
        <f t="shared" si="42"/>
        <v>2.9946812034606141E-3</v>
      </c>
      <c r="AR40" s="5">
        <f t="shared" si="16"/>
        <v>0.4869670887075736</v>
      </c>
      <c r="AS40" s="5">
        <f t="shared" si="0"/>
        <v>73.520460173408381</v>
      </c>
      <c r="AT40" s="5">
        <f t="shared" si="1"/>
        <v>0.18435882659161962</v>
      </c>
      <c r="AU40" s="5">
        <f t="shared" si="17"/>
        <v>2.5013130632831433E-3</v>
      </c>
      <c r="AV40" s="5">
        <f t="shared" si="18"/>
        <v>0.46572846776271465</v>
      </c>
      <c r="AW40" s="5">
        <f t="shared" si="2"/>
        <v>73.499221552463524</v>
      </c>
      <c r="AX40" s="5">
        <f t="shared" si="3"/>
        <v>0.20559744753647635</v>
      </c>
      <c r="AY40" s="5">
        <f t="shared" si="19"/>
        <v>2.7894708965566601E-3</v>
      </c>
      <c r="AZ40" s="5">
        <f t="shared" si="20"/>
        <v>0.24510566397331945</v>
      </c>
      <c r="BA40" s="5">
        <f t="shared" si="4"/>
        <v>73.278598748674128</v>
      </c>
      <c r="BB40" s="5">
        <f t="shared" si="5"/>
        <v>0.42622025132587282</v>
      </c>
      <c r="BC40" s="5">
        <f t="shared" si="21"/>
        <v>5.7828003257951533E-3</v>
      </c>
      <c r="BE40" s="1">
        <v>174.276794</v>
      </c>
      <c r="BF40" s="5">
        <v>175.65465958905028</v>
      </c>
      <c r="BG40" s="5">
        <f t="shared" si="43"/>
        <v>0.31642169953368315</v>
      </c>
      <c r="BH40" s="5">
        <f t="shared" si="22"/>
        <v>175.97108128858397</v>
      </c>
      <c r="BI40" s="5">
        <f t="shared" si="23"/>
        <v>1.694287288583979</v>
      </c>
      <c r="BJ40" s="5">
        <f t="shared" si="44"/>
        <v>9.6455584642492175E-3</v>
      </c>
      <c r="BK40" s="5">
        <f t="shared" si="45"/>
        <v>0.44384445846144593</v>
      </c>
      <c r="BL40" s="5">
        <f t="shared" si="24"/>
        <v>176.09850404751174</v>
      </c>
      <c r="BM40" s="5">
        <f t="shared" si="25"/>
        <v>1.8217100475117434</v>
      </c>
      <c r="BN40" s="5">
        <f t="shared" si="26"/>
        <v>1.0452969702390459E-2</v>
      </c>
      <c r="BO40" s="5">
        <f t="shared" si="46"/>
        <v>0.54677043698482808</v>
      </c>
      <c r="BP40" s="5">
        <f t="shared" si="27"/>
        <v>176.2014300260351</v>
      </c>
      <c r="BQ40" s="5">
        <f t="shared" si="28"/>
        <v>1.9246360260351025</v>
      </c>
      <c r="BR40" s="5">
        <f t="shared" si="29"/>
        <v>1.1043558823070286E-2</v>
      </c>
      <c r="BS40" s="5">
        <f t="shared" si="47"/>
        <v>0.22779492868517207</v>
      </c>
      <c r="BT40" s="5">
        <f t="shared" si="30"/>
        <v>175.88245451773545</v>
      </c>
      <c r="BU40" s="5">
        <f t="shared" si="31"/>
        <v>-1.6056605177354584</v>
      </c>
      <c r="BV40" s="5">
        <f t="shared" si="32"/>
        <v>9.2132778029842474E-3</v>
      </c>
    </row>
    <row r="41" spans="1:74" x14ac:dyDescent="0.2">
      <c r="A41" s="3">
        <v>43837</v>
      </c>
      <c r="B41" s="2">
        <v>40</v>
      </c>
      <c r="C41" s="1">
        <v>73.358185000000006</v>
      </c>
      <c r="D41" s="2">
        <v>108872000</v>
      </c>
      <c r="E41" s="1">
        <v>174.37496899999999</v>
      </c>
      <c r="F41" s="2">
        <v>3002800</v>
      </c>
      <c r="P41" s="2">
        <v>40</v>
      </c>
      <c r="Q41" s="1">
        <v>73.358185000000006</v>
      </c>
      <c r="R41" s="5">
        <f t="shared" si="33"/>
        <v>71.2771594515103</v>
      </c>
      <c r="S41" s="5">
        <f t="shared" si="6"/>
        <v>2.0810255484897056</v>
      </c>
      <c r="T41" s="5">
        <f t="shared" si="34"/>
        <v>72.940027036756959</v>
      </c>
      <c r="U41" s="5">
        <f t="shared" si="7"/>
        <v>0.41815796324304699</v>
      </c>
      <c r="V41" s="5">
        <f t="shared" si="35"/>
        <v>73.402722338115353</v>
      </c>
      <c r="W41" s="5">
        <f t="shared" si="8"/>
        <v>4.4537338115347325E-2</v>
      </c>
      <c r="X41" s="5">
        <f t="shared" si="36"/>
        <v>73.575741922549582</v>
      </c>
      <c r="Y41" s="5">
        <f t="shared" si="9"/>
        <v>0.21755692254957637</v>
      </c>
      <c r="AA41" s="2">
        <v>40</v>
      </c>
      <c r="AB41" s="1">
        <v>174.37496899999999</v>
      </c>
      <c r="AC41" s="5">
        <f t="shared" si="37"/>
        <v>174.14393880715994</v>
      </c>
      <c r="AD41" s="5">
        <f t="shared" si="10"/>
        <v>0.231030192840052</v>
      </c>
      <c r="AE41" s="5">
        <f t="shared" si="38"/>
        <v>174.82296662743323</v>
      </c>
      <c r="AF41" s="5">
        <f t="shared" si="11"/>
        <v>0.44799762743323868</v>
      </c>
      <c r="AG41" s="5">
        <f t="shared" si="39"/>
        <v>174.89683351507261</v>
      </c>
      <c r="AH41" s="5">
        <f t="shared" si="12"/>
        <v>0.52186451507262177</v>
      </c>
      <c r="AI41" s="5">
        <f t="shared" si="40"/>
        <v>174.66632966567664</v>
      </c>
      <c r="AJ41" s="5">
        <f t="shared" si="13"/>
        <v>0.29136066567664898</v>
      </c>
      <c r="AK41" s="10"/>
      <c r="AL41" s="1">
        <v>73.358185000000006</v>
      </c>
      <c r="AM41" s="5">
        <v>73.402722338115353</v>
      </c>
      <c r="AN41" s="5">
        <f t="shared" si="41"/>
        <v>0.4383973453622893</v>
      </c>
      <c r="AO41" s="5">
        <f t="shared" si="14"/>
        <v>73.841119683477643</v>
      </c>
      <c r="AP41" s="5">
        <f t="shared" si="15"/>
        <v>0.48293468347763735</v>
      </c>
      <c r="AQ41" s="5">
        <f t="shared" si="42"/>
        <v>6.583241985575806E-3</v>
      </c>
      <c r="AR41" s="5">
        <f t="shared" si="16"/>
        <v>0.45753262988431648</v>
      </c>
      <c r="AS41" s="5">
        <f t="shared" si="0"/>
        <v>73.860254967999666</v>
      </c>
      <c r="AT41" s="5">
        <f t="shared" si="1"/>
        <v>0.50206996799965964</v>
      </c>
      <c r="AU41" s="5">
        <f t="shared" si="17"/>
        <v>6.8440892860102739E-3</v>
      </c>
      <c r="AV41" s="5">
        <f t="shared" si="18"/>
        <v>0.42230382130603838</v>
      </c>
      <c r="AW41" s="5">
        <f t="shared" si="2"/>
        <v>73.825026159421398</v>
      </c>
      <c r="AX41" s="5">
        <f t="shared" si="3"/>
        <v>0.46684115942139215</v>
      </c>
      <c r="AY41" s="5">
        <f t="shared" si="19"/>
        <v>6.3638591851937461E-3</v>
      </c>
      <c r="AZ41" s="5">
        <f t="shared" si="20"/>
        <v>0.35061071499836133</v>
      </c>
      <c r="BA41" s="5">
        <f t="shared" si="4"/>
        <v>73.753333053113721</v>
      </c>
      <c r="BB41" s="5">
        <f t="shared" si="5"/>
        <v>0.39514805311371504</v>
      </c>
      <c r="BC41" s="5">
        <f t="shared" si="21"/>
        <v>5.3865571117076442E-3</v>
      </c>
      <c r="BE41" s="1">
        <v>174.37496899999999</v>
      </c>
      <c r="BF41" s="5">
        <v>174.89683351507261</v>
      </c>
      <c r="BG41" s="5">
        <f t="shared" si="43"/>
        <v>0.15528453350698046</v>
      </c>
      <c r="BH41" s="5">
        <f t="shared" si="22"/>
        <v>175.05211804857959</v>
      </c>
      <c r="BI41" s="5">
        <f t="shared" si="23"/>
        <v>0.67714904857959368</v>
      </c>
      <c r="BJ41" s="5">
        <f t="shared" si="44"/>
        <v>3.8717055933504764E-3</v>
      </c>
      <c r="BK41" s="5">
        <f t="shared" si="45"/>
        <v>0.1434268253516674</v>
      </c>
      <c r="BL41" s="5">
        <f t="shared" si="24"/>
        <v>175.04026034042428</v>
      </c>
      <c r="BM41" s="5">
        <f t="shared" si="25"/>
        <v>0.6652913404242895</v>
      </c>
      <c r="BN41" s="5">
        <f t="shared" si="26"/>
        <v>3.8152915194169267E-3</v>
      </c>
      <c r="BO41" s="5">
        <f t="shared" si="46"/>
        <v>-4.0297992948295225E-2</v>
      </c>
      <c r="BP41" s="5">
        <f t="shared" si="27"/>
        <v>174.85653552212432</v>
      </c>
      <c r="BQ41" s="5">
        <f t="shared" si="28"/>
        <v>0.48156652212432505</v>
      </c>
      <c r="BR41" s="5">
        <f t="shared" si="29"/>
        <v>2.7616723024296284E-3</v>
      </c>
      <c r="BS41" s="5">
        <f t="shared" si="47"/>
        <v>-0.60998292357824202</v>
      </c>
      <c r="BT41" s="5">
        <f t="shared" si="30"/>
        <v>174.28685059149439</v>
      </c>
      <c r="BU41" s="5">
        <f t="shared" si="31"/>
        <v>8.8118408505607704E-2</v>
      </c>
      <c r="BV41" s="5">
        <f t="shared" si="32"/>
        <v>5.0533863323931377E-4</v>
      </c>
    </row>
    <row r="42" spans="1:74" x14ac:dyDescent="0.2">
      <c r="A42" s="3">
        <v>43838</v>
      </c>
      <c r="B42" s="2">
        <v>41</v>
      </c>
      <c r="C42" s="1">
        <v>74.538239000000004</v>
      </c>
      <c r="D42" s="2">
        <v>132079200</v>
      </c>
      <c r="E42" s="1">
        <v>174.522232</v>
      </c>
      <c r="F42" s="2">
        <v>2545500</v>
      </c>
      <c r="P42" s="2">
        <v>41</v>
      </c>
      <c r="Q42" s="1">
        <v>74.538239000000004</v>
      </c>
      <c r="R42" s="5">
        <f t="shared" si="33"/>
        <v>71.589313283783753</v>
      </c>
      <c r="S42" s="5">
        <f t="shared" si="6"/>
        <v>2.9489257162162517</v>
      </c>
      <c r="T42" s="5">
        <f t="shared" si="34"/>
        <v>73.086382323892025</v>
      </c>
      <c r="U42" s="5">
        <f t="shared" si="7"/>
        <v>1.4518566761079796</v>
      </c>
      <c r="V42" s="5">
        <f t="shared" si="35"/>
        <v>73.378226802151914</v>
      </c>
      <c r="W42" s="5">
        <f t="shared" si="8"/>
        <v>1.16001219784809</v>
      </c>
      <c r="X42" s="5">
        <f t="shared" si="36"/>
        <v>73.412574230637404</v>
      </c>
      <c r="Y42" s="5">
        <f t="shared" si="9"/>
        <v>1.1256647693626007</v>
      </c>
      <c r="AA42" s="2">
        <v>41</v>
      </c>
      <c r="AB42" s="1">
        <v>174.522232</v>
      </c>
      <c r="AC42" s="5">
        <f t="shared" si="37"/>
        <v>174.17859333608595</v>
      </c>
      <c r="AD42" s="5">
        <f t="shared" si="10"/>
        <v>0.3436386639140494</v>
      </c>
      <c r="AE42" s="5">
        <f t="shared" si="38"/>
        <v>174.66616745783159</v>
      </c>
      <c r="AF42" s="5">
        <f t="shared" si="11"/>
        <v>0.14393545783158856</v>
      </c>
      <c r="AG42" s="5">
        <f t="shared" si="39"/>
        <v>174.60980803178268</v>
      </c>
      <c r="AH42" s="5">
        <f t="shared" si="12"/>
        <v>8.757603178267459E-2</v>
      </c>
      <c r="AI42" s="5">
        <f t="shared" si="40"/>
        <v>174.44780916641918</v>
      </c>
      <c r="AJ42" s="5">
        <f t="shared" si="13"/>
        <v>7.4422833580825909E-2</v>
      </c>
      <c r="AK42" s="10"/>
      <c r="AL42" s="1">
        <v>74.538239000000004</v>
      </c>
      <c r="AM42" s="5">
        <v>73.378226802151914</v>
      </c>
      <c r="AN42" s="5">
        <f t="shared" si="41"/>
        <v>0.36896341316343007</v>
      </c>
      <c r="AO42" s="5">
        <f t="shared" si="14"/>
        <v>73.747190215315342</v>
      </c>
      <c r="AP42" s="5">
        <f t="shared" si="15"/>
        <v>0.79104878468466211</v>
      </c>
      <c r="AQ42" s="5">
        <f t="shared" si="42"/>
        <v>1.0612657278966063E-2</v>
      </c>
      <c r="AR42" s="5">
        <f t="shared" si="16"/>
        <v>0.33702558842237762</v>
      </c>
      <c r="AS42" s="5">
        <f t="shared" si="0"/>
        <v>73.715252390574292</v>
      </c>
      <c r="AT42" s="5">
        <f t="shared" si="1"/>
        <v>0.82298660942571189</v>
      </c>
      <c r="AU42" s="5">
        <f t="shared" si="17"/>
        <v>1.1041132987133112E-2</v>
      </c>
      <c r="AV42" s="5">
        <f t="shared" si="18"/>
        <v>0.22124411053477364</v>
      </c>
      <c r="AW42" s="5">
        <f t="shared" si="2"/>
        <v>73.599470912686684</v>
      </c>
      <c r="AX42" s="5">
        <f t="shared" si="3"/>
        <v>0.93876808731332062</v>
      </c>
      <c r="AY42" s="5">
        <f t="shared" si="19"/>
        <v>1.2594449505485642E-2</v>
      </c>
      <c r="AZ42" s="5">
        <f t="shared" si="20"/>
        <v>3.1770401680831145E-2</v>
      </c>
      <c r="BA42" s="5">
        <f t="shared" si="4"/>
        <v>73.409997203832745</v>
      </c>
      <c r="BB42" s="5">
        <f t="shared" si="5"/>
        <v>1.1282417961672593</v>
      </c>
      <c r="BC42" s="5">
        <f t="shared" si="21"/>
        <v>1.51364160369721E-2</v>
      </c>
      <c r="BE42" s="1">
        <v>174.522232</v>
      </c>
      <c r="BF42" s="5">
        <v>174.60980803178268</v>
      </c>
      <c r="BG42" s="5">
        <f t="shared" si="43"/>
        <v>8.893803098744274E-2</v>
      </c>
      <c r="BH42" s="5">
        <f t="shared" si="22"/>
        <v>174.69874606277011</v>
      </c>
      <c r="BI42" s="5">
        <f t="shared" si="23"/>
        <v>0.17651406277011006</v>
      </c>
      <c r="BJ42" s="5">
        <f t="shared" si="44"/>
        <v>1.0109057719024624E-3</v>
      </c>
      <c r="BK42" s="5">
        <f t="shared" si="45"/>
        <v>3.581374819126612E-2</v>
      </c>
      <c r="BL42" s="5">
        <f t="shared" si="24"/>
        <v>174.64562177997394</v>
      </c>
      <c r="BM42" s="5">
        <f t="shared" si="25"/>
        <v>0.12338977997393386</v>
      </c>
      <c r="BN42" s="5">
        <f t="shared" si="26"/>
        <v>7.0701467979124777E-4</v>
      </c>
      <c r="BO42" s="5">
        <f t="shared" si="46"/>
        <v>-0.15132536360203436</v>
      </c>
      <c r="BP42" s="5">
        <f t="shared" si="27"/>
        <v>174.45848266818064</v>
      </c>
      <c r="BQ42" s="5">
        <f t="shared" si="28"/>
        <v>6.3749331819366262E-2</v>
      </c>
      <c r="BR42" s="5">
        <f t="shared" si="29"/>
        <v>3.6527914575013146E-4</v>
      </c>
      <c r="BS42" s="5">
        <f t="shared" si="47"/>
        <v>-0.33546909933318336</v>
      </c>
      <c r="BT42" s="5">
        <f t="shared" si="30"/>
        <v>174.2743389324495</v>
      </c>
      <c r="BU42" s="5">
        <f t="shared" si="31"/>
        <v>0.24789306755050688</v>
      </c>
      <c r="BV42" s="5">
        <f t="shared" si="32"/>
        <v>1.4204096790975426E-3</v>
      </c>
    </row>
    <row r="43" spans="1:74" x14ac:dyDescent="0.2">
      <c r="A43" s="3">
        <v>43839</v>
      </c>
      <c r="B43" s="2">
        <v>42</v>
      </c>
      <c r="C43" s="1">
        <v>76.121498000000003</v>
      </c>
      <c r="D43" s="2">
        <v>170108400</v>
      </c>
      <c r="E43" s="1">
        <v>175.80838</v>
      </c>
      <c r="F43" s="2">
        <v>1789500</v>
      </c>
      <c r="P43" s="2">
        <v>42</v>
      </c>
      <c r="Q43" s="1">
        <v>76.121498000000003</v>
      </c>
      <c r="R43" s="5">
        <f t="shared" si="33"/>
        <v>72.031652141216185</v>
      </c>
      <c r="S43" s="5">
        <f t="shared" si="6"/>
        <v>4.0898458587838178</v>
      </c>
      <c r="T43" s="5">
        <f t="shared" si="34"/>
        <v>73.594532160529823</v>
      </c>
      <c r="U43" s="5">
        <f t="shared" si="7"/>
        <v>2.5269658394701793</v>
      </c>
      <c r="V43" s="5">
        <f t="shared" si="35"/>
        <v>74.016233510968362</v>
      </c>
      <c r="W43" s="5">
        <f t="shared" si="8"/>
        <v>2.1052644890316401</v>
      </c>
      <c r="X43" s="5">
        <f t="shared" si="36"/>
        <v>74.256822807659347</v>
      </c>
      <c r="Y43" s="5">
        <f t="shared" si="9"/>
        <v>1.8646751923406555</v>
      </c>
      <c r="AA43" s="2">
        <v>42</v>
      </c>
      <c r="AB43" s="1">
        <v>175.80838</v>
      </c>
      <c r="AC43" s="5">
        <f t="shared" si="37"/>
        <v>174.23013913567306</v>
      </c>
      <c r="AD43" s="5">
        <f t="shared" si="10"/>
        <v>1.5782408643269434</v>
      </c>
      <c r="AE43" s="5">
        <f t="shared" si="38"/>
        <v>174.61579004759054</v>
      </c>
      <c r="AF43" s="5">
        <f t="shared" si="11"/>
        <v>1.1925899524094632</v>
      </c>
      <c r="AG43" s="5">
        <f t="shared" si="39"/>
        <v>174.5616412143022</v>
      </c>
      <c r="AH43" s="5">
        <f t="shared" si="12"/>
        <v>1.2467387856978007</v>
      </c>
      <c r="AI43" s="5">
        <f t="shared" si="40"/>
        <v>174.5036262916048</v>
      </c>
      <c r="AJ43" s="5">
        <f t="shared" si="13"/>
        <v>1.3047537083951966</v>
      </c>
      <c r="AK43" s="10"/>
      <c r="AL43" s="1">
        <v>76.121498000000003</v>
      </c>
      <c r="AM43" s="5">
        <v>74.016233510968362</v>
      </c>
      <c r="AN43" s="5">
        <f t="shared" si="41"/>
        <v>0.40931990751138275</v>
      </c>
      <c r="AO43" s="5">
        <f t="shared" si="14"/>
        <v>74.425553418479751</v>
      </c>
      <c r="AP43" s="5">
        <f t="shared" si="15"/>
        <v>1.6959445815202514</v>
      </c>
      <c r="AQ43" s="5">
        <f t="shared" si="42"/>
        <v>2.2279443075598059E-2</v>
      </c>
      <c r="AR43" s="5">
        <f t="shared" si="16"/>
        <v>0.41227086852089523</v>
      </c>
      <c r="AS43" s="5">
        <f t="shared" si="0"/>
        <v>74.428504379489254</v>
      </c>
      <c r="AT43" s="5">
        <f t="shared" si="1"/>
        <v>1.6929936205107481</v>
      </c>
      <c r="AU43" s="5">
        <f t="shared" si="17"/>
        <v>2.2240676615569863E-2</v>
      </c>
      <c r="AV43" s="5">
        <f t="shared" si="18"/>
        <v>0.40878727976152718</v>
      </c>
      <c r="AW43" s="5">
        <f t="shared" si="2"/>
        <v>74.425020790729889</v>
      </c>
      <c r="AX43" s="5">
        <f t="shared" si="3"/>
        <v>1.6964772092701139</v>
      </c>
      <c r="AY43" s="5">
        <f t="shared" si="19"/>
        <v>2.2286440149537175E-2</v>
      </c>
      <c r="AZ43" s="5">
        <f t="shared" si="20"/>
        <v>0.54707126274610551</v>
      </c>
      <c r="BA43" s="5">
        <f t="shared" si="4"/>
        <v>74.563304773714464</v>
      </c>
      <c r="BB43" s="5">
        <f t="shared" si="5"/>
        <v>1.5581932262855389</v>
      </c>
      <c r="BC43" s="5">
        <f t="shared" si="21"/>
        <v>2.0469818214632861E-2</v>
      </c>
      <c r="BE43" s="1">
        <v>175.80838</v>
      </c>
      <c r="BF43" s="5">
        <v>174.5616412143022</v>
      </c>
      <c r="BG43" s="5">
        <f t="shared" si="43"/>
        <v>6.8372303717254598E-2</v>
      </c>
      <c r="BH43" s="5">
        <f t="shared" si="22"/>
        <v>174.63001351801947</v>
      </c>
      <c r="BI43" s="5">
        <f t="shared" si="23"/>
        <v>1.1783664819805324</v>
      </c>
      <c r="BJ43" s="5">
        <f t="shared" si="44"/>
        <v>6.7504319607874213E-3</v>
      </c>
      <c r="BK43" s="5">
        <f t="shared" si="45"/>
        <v>1.4818606773330058E-2</v>
      </c>
      <c r="BL43" s="5">
        <f t="shared" si="24"/>
        <v>174.57645982107553</v>
      </c>
      <c r="BM43" s="5">
        <f t="shared" si="25"/>
        <v>1.2319201789244687</v>
      </c>
      <c r="BN43" s="5">
        <f t="shared" si="26"/>
        <v>7.0071755335238779E-3</v>
      </c>
      <c r="BO43" s="5">
        <f t="shared" si="46"/>
        <v>-0.10490401784733407</v>
      </c>
      <c r="BP43" s="5">
        <f t="shared" si="27"/>
        <v>174.45673719645487</v>
      </c>
      <c r="BQ43" s="5">
        <f t="shared" si="28"/>
        <v>1.3516428035451327</v>
      </c>
      <c r="BR43" s="5">
        <f t="shared" si="29"/>
        <v>7.6881591397698597E-3</v>
      </c>
      <c r="BS43" s="5">
        <f t="shared" si="47"/>
        <v>-9.1262159758383921E-2</v>
      </c>
      <c r="BT43" s="5">
        <f t="shared" si="30"/>
        <v>174.47037905454383</v>
      </c>
      <c r="BU43" s="5">
        <f t="shared" si="31"/>
        <v>1.338000945456173</v>
      </c>
      <c r="BV43" s="5">
        <f t="shared" si="32"/>
        <v>7.6105641008475987E-3</v>
      </c>
    </row>
    <row r="44" spans="1:74" x14ac:dyDescent="0.2">
      <c r="A44" s="3">
        <v>43840</v>
      </c>
      <c r="B44" s="2">
        <v>43</v>
      </c>
      <c r="C44" s="1">
        <v>76.293578999999994</v>
      </c>
      <c r="D44" s="2">
        <v>140644800</v>
      </c>
      <c r="E44" s="1">
        <v>175.42546100000001</v>
      </c>
      <c r="F44" s="2">
        <v>1671700</v>
      </c>
      <c r="P44" s="2">
        <v>43</v>
      </c>
      <c r="Q44" s="1">
        <v>76.293578999999994</v>
      </c>
      <c r="R44" s="5">
        <f t="shared" si="33"/>
        <v>72.64512902003375</v>
      </c>
      <c r="S44" s="5">
        <f t="shared" si="6"/>
        <v>3.6484499799662444</v>
      </c>
      <c r="T44" s="5">
        <f t="shared" si="34"/>
        <v>74.478970204344392</v>
      </c>
      <c r="U44" s="5">
        <f t="shared" si="7"/>
        <v>1.8146087956556016</v>
      </c>
      <c r="V44" s="5">
        <f t="shared" si="35"/>
        <v>75.174128979935773</v>
      </c>
      <c r="W44" s="5">
        <f t="shared" si="8"/>
        <v>1.119450020064221</v>
      </c>
      <c r="X44" s="5">
        <f t="shared" si="36"/>
        <v>75.655329201914839</v>
      </c>
      <c r="Y44" s="5">
        <f t="shared" si="9"/>
        <v>0.63824979808515536</v>
      </c>
      <c r="AA44" s="2">
        <v>43</v>
      </c>
      <c r="AB44" s="1">
        <v>175.42546100000001</v>
      </c>
      <c r="AC44" s="5">
        <f t="shared" si="37"/>
        <v>174.46687526532207</v>
      </c>
      <c r="AD44" s="5">
        <f t="shared" si="10"/>
        <v>0.95858573467793917</v>
      </c>
      <c r="AE44" s="5">
        <f t="shared" si="38"/>
        <v>175.03319653093385</v>
      </c>
      <c r="AF44" s="5">
        <f t="shared" si="11"/>
        <v>0.39226446906616275</v>
      </c>
      <c r="AG44" s="5">
        <f t="shared" si="39"/>
        <v>175.247347546436</v>
      </c>
      <c r="AH44" s="5">
        <f t="shared" si="12"/>
        <v>0.17811345356400921</v>
      </c>
      <c r="AI44" s="5">
        <f t="shared" si="40"/>
        <v>175.48219157290123</v>
      </c>
      <c r="AJ44" s="5">
        <f t="shared" si="13"/>
        <v>5.6730572901216192E-2</v>
      </c>
      <c r="AK44" s="10"/>
      <c r="AL44" s="1">
        <v>76.293578999999994</v>
      </c>
      <c r="AM44" s="5">
        <v>75.174128979935773</v>
      </c>
      <c r="AN44" s="5">
        <f t="shared" si="41"/>
        <v>0.52160624172978687</v>
      </c>
      <c r="AO44" s="5">
        <f t="shared" si="14"/>
        <v>75.695735221665558</v>
      </c>
      <c r="AP44" s="5">
        <f t="shared" si="15"/>
        <v>0.59784377833443614</v>
      </c>
      <c r="AQ44" s="5">
        <f t="shared" si="42"/>
        <v>7.8360955950753895E-3</v>
      </c>
      <c r="AR44" s="5">
        <f t="shared" si="16"/>
        <v>0.59867701863252409</v>
      </c>
      <c r="AS44" s="5">
        <f t="shared" si="0"/>
        <v>75.772805998568302</v>
      </c>
      <c r="AT44" s="5">
        <f t="shared" si="1"/>
        <v>0.52077300143169225</v>
      </c>
      <c r="AU44" s="5">
        <f t="shared" si="17"/>
        <v>6.8259086578136841E-3</v>
      </c>
      <c r="AV44" s="5">
        <f t="shared" si="18"/>
        <v>0.7458859649041748</v>
      </c>
      <c r="AW44" s="5">
        <f t="shared" si="2"/>
        <v>75.920014944839949</v>
      </c>
      <c r="AX44" s="5">
        <f t="shared" si="3"/>
        <v>0.37356405516004543</v>
      </c>
      <c r="AY44" s="5">
        <f t="shared" si="19"/>
        <v>4.8964022930428454E-3</v>
      </c>
      <c r="AZ44" s="5">
        <f t="shared" si="20"/>
        <v>1.0662718380342149</v>
      </c>
      <c r="BA44" s="5">
        <f t="shared" si="4"/>
        <v>76.240400817969984</v>
      </c>
      <c r="BB44" s="5">
        <f t="shared" si="5"/>
        <v>5.317818203000968E-2</v>
      </c>
      <c r="BC44" s="5">
        <f t="shared" si="21"/>
        <v>6.9702041412960433E-4</v>
      </c>
      <c r="BE44" s="1">
        <v>175.42546100000001</v>
      </c>
      <c r="BF44" s="5">
        <v>175.247347546436</v>
      </c>
      <c r="BG44" s="5">
        <f t="shared" si="43"/>
        <v>0.16097240797973711</v>
      </c>
      <c r="BH44" s="5">
        <f t="shared" si="22"/>
        <v>175.40831995441573</v>
      </c>
      <c r="BI44" s="5">
        <f t="shared" si="23"/>
        <v>1.7141045584281756E-2</v>
      </c>
      <c r="BJ44" s="5">
        <f t="shared" si="44"/>
        <v>9.7810585006085892E-5</v>
      </c>
      <c r="BK44" s="5">
        <f t="shared" si="45"/>
        <v>0.1825405381134487</v>
      </c>
      <c r="BL44" s="5">
        <f t="shared" si="24"/>
        <v>175.42988808454945</v>
      </c>
      <c r="BM44" s="5">
        <f t="shared" si="25"/>
        <v>4.4270845494338573E-3</v>
      </c>
      <c r="BN44" s="5">
        <f t="shared" si="26"/>
        <v>2.5236271429458333E-5</v>
      </c>
      <c r="BO44" s="5">
        <f t="shared" si="46"/>
        <v>0.25087063964417833</v>
      </c>
      <c r="BP44" s="5">
        <f t="shared" si="27"/>
        <v>175.49821818608018</v>
      </c>
      <c r="BQ44" s="5">
        <f t="shared" si="28"/>
        <v>7.2757186080167457E-2</v>
      </c>
      <c r="BR44" s="5">
        <f t="shared" si="29"/>
        <v>4.1474701371978982E-4</v>
      </c>
      <c r="BS44" s="5">
        <f t="shared" si="47"/>
        <v>0.56916105834997632</v>
      </c>
      <c r="BT44" s="5">
        <f t="shared" si="30"/>
        <v>175.81650860478598</v>
      </c>
      <c r="BU44" s="5">
        <f t="shared" si="31"/>
        <v>-0.39104760478596745</v>
      </c>
      <c r="BV44" s="5">
        <f t="shared" si="32"/>
        <v>2.2291382479876589E-3</v>
      </c>
    </row>
    <row r="45" spans="1:74" x14ac:dyDescent="0.2">
      <c r="A45" s="3">
        <v>43843</v>
      </c>
      <c r="B45" s="2">
        <v>44</v>
      </c>
      <c r="C45" s="1">
        <v>77.923537999999994</v>
      </c>
      <c r="D45" s="2">
        <v>121532000</v>
      </c>
      <c r="E45" s="1">
        <v>177.96829199999999</v>
      </c>
      <c r="F45" s="2">
        <v>2261900</v>
      </c>
      <c r="P45" s="2">
        <v>44</v>
      </c>
      <c r="Q45" s="1">
        <v>77.923537999999994</v>
      </c>
      <c r="R45" s="5">
        <f t="shared" si="33"/>
        <v>73.192396517028683</v>
      </c>
      <c r="S45" s="5">
        <f t="shared" si="6"/>
        <v>4.7311414829713101</v>
      </c>
      <c r="T45" s="5">
        <f t="shared" si="34"/>
        <v>75.114083282823856</v>
      </c>
      <c r="U45" s="5">
        <f t="shared" si="7"/>
        <v>2.8094547171761377</v>
      </c>
      <c r="V45" s="5">
        <f t="shared" si="35"/>
        <v>75.789826490971095</v>
      </c>
      <c r="W45" s="5">
        <f t="shared" si="8"/>
        <v>2.1337115090288989</v>
      </c>
      <c r="X45" s="5">
        <f t="shared" si="36"/>
        <v>76.134016550478705</v>
      </c>
      <c r="Y45" s="5">
        <f t="shared" si="9"/>
        <v>1.7895214495212883</v>
      </c>
      <c r="AA45" s="2">
        <v>44</v>
      </c>
      <c r="AB45" s="1">
        <v>177.96829199999999</v>
      </c>
      <c r="AC45" s="5">
        <f t="shared" si="37"/>
        <v>174.61066312552376</v>
      </c>
      <c r="AD45" s="5">
        <f t="shared" si="10"/>
        <v>3.3576288744762337</v>
      </c>
      <c r="AE45" s="5">
        <f t="shared" si="38"/>
        <v>175.170489095107</v>
      </c>
      <c r="AF45" s="5">
        <f t="shared" si="11"/>
        <v>2.7978029048929898</v>
      </c>
      <c r="AG45" s="5">
        <f t="shared" si="39"/>
        <v>175.34530994589619</v>
      </c>
      <c r="AH45" s="5">
        <f t="shared" si="12"/>
        <v>2.6229820541038009</v>
      </c>
      <c r="AI45" s="5">
        <f t="shared" si="40"/>
        <v>175.43964364322531</v>
      </c>
      <c r="AJ45" s="5">
        <f t="shared" si="13"/>
        <v>2.5286483567746814</v>
      </c>
      <c r="AK45" s="10"/>
      <c r="AL45" s="1">
        <v>77.923537999999994</v>
      </c>
      <c r="AM45" s="5">
        <v>75.789826490971095</v>
      </c>
      <c r="AN45" s="5">
        <f t="shared" si="41"/>
        <v>0.53571993212561708</v>
      </c>
      <c r="AO45" s="5">
        <f t="shared" si="14"/>
        <v>76.325546423096711</v>
      </c>
      <c r="AP45" s="5">
        <f t="shared" si="15"/>
        <v>1.5979915769032829</v>
      </c>
      <c r="AQ45" s="5">
        <f t="shared" si="42"/>
        <v>2.0507174313662235E-2</v>
      </c>
      <c r="AR45" s="5">
        <f t="shared" si="16"/>
        <v>0.6029321417332234</v>
      </c>
      <c r="AS45" s="5">
        <f t="shared" si="0"/>
        <v>76.392758632704314</v>
      </c>
      <c r="AT45" s="5">
        <f t="shared" si="1"/>
        <v>1.5307793672956791</v>
      </c>
      <c r="AU45" s="5">
        <f t="shared" si="17"/>
        <v>1.9644633785694886E-2</v>
      </c>
      <c r="AV45" s="5">
        <f t="shared" si="18"/>
        <v>0.68730116066319091</v>
      </c>
      <c r="AW45" s="5">
        <f t="shared" si="2"/>
        <v>76.477127651634291</v>
      </c>
      <c r="AX45" s="5">
        <f t="shared" si="3"/>
        <v>1.4464103483657027</v>
      </c>
      <c r="AY45" s="5">
        <f t="shared" si="19"/>
        <v>1.8561918330321486E-2</v>
      </c>
      <c r="AZ45" s="5">
        <f t="shared" si="20"/>
        <v>0.68328366008515551</v>
      </c>
      <c r="BA45" s="5">
        <f t="shared" si="4"/>
        <v>76.473110151056247</v>
      </c>
      <c r="BB45" s="5">
        <f t="shared" si="5"/>
        <v>1.4504278489437468</v>
      </c>
      <c r="BC45" s="5">
        <f t="shared" si="21"/>
        <v>1.861347528834929E-2</v>
      </c>
      <c r="BE45" s="1">
        <v>177.96829199999999</v>
      </c>
      <c r="BF45" s="5">
        <v>175.34530994589619</v>
      </c>
      <c r="BG45" s="5">
        <f t="shared" si="43"/>
        <v>0.15152090670180451</v>
      </c>
      <c r="BH45" s="5">
        <f t="shared" si="22"/>
        <v>175.49683085259798</v>
      </c>
      <c r="BI45" s="5">
        <f t="shared" si="23"/>
        <v>2.4714611474020103</v>
      </c>
      <c r="BJ45" s="5">
        <f t="shared" si="44"/>
        <v>1.4094823227177242E-2</v>
      </c>
      <c r="BK45" s="5">
        <f t="shared" si="45"/>
        <v>0.16139600345013316</v>
      </c>
      <c r="BL45" s="5">
        <f t="shared" si="24"/>
        <v>175.50670594934633</v>
      </c>
      <c r="BM45" s="5">
        <f t="shared" si="25"/>
        <v>2.4615860506536649</v>
      </c>
      <c r="BN45" s="5">
        <f t="shared" si="26"/>
        <v>1.3831599005589518E-2</v>
      </c>
      <c r="BO45" s="5">
        <f t="shared" si="46"/>
        <v>0.18206193156138206</v>
      </c>
      <c r="BP45" s="5">
        <f t="shared" si="27"/>
        <v>175.52737187745757</v>
      </c>
      <c r="BQ45" s="5">
        <f t="shared" si="28"/>
        <v>2.4409201225424226</v>
      </c>
      <c r="BR45" s="5">
        <f t="shared" si="29"/>
        <v>1.3715477600596531E-2</v>
      </c>
      <c r="BS45" s="5">
        <f t="shared" si="47"/>
        <v>0.16864219829365507</v>
      </c>
      <c r="BT45" s="5">
        <f t="shared" si="30"/>
        <v>175.51395214418986</v>
      </c>
      <c r="BU45" s="5">
        <f t="shared" si="31"/>
        <v>2.454339855810133</v>
      </c>
      <c r="BV45" s="5">
        <f t="shared" si="32"/>
        <v>1.3790882792818695E-2</v>
      </c>
    </row>
    <row r="46" spans="1:74" x14ac:dyDescent="0.2">
      <c r="A46" s="3">
        <v>43844</v>
      </c>
      <c r="B46" s="2">
        <v>45</v>
      </c>
      <c r="C46" s="1">
        <v>76.871323000000004</v>
      </c>
      <c r="D46" s="2">
        <v>161954400</v>
      </c>
      <c r="E46" s="1">
        <v>177.16322299999999</v>
      </c>
      <c r="F46" s="2">
        <v>2191200</v>
      </c>
      <c r="P46" s="2">
        <v>45</v>
      </c>
      <c r="Q46" s="1">
        <v>76.871323000000004</v>
      </c>
      <c r="R46" s="5">
        <f t="shared" si="33"/>
        <v>73.902067739474376</v>
      </c>
      <c r="S46" s="5">
        <f t="shared" si="6"/>
        <v>2.9692552605256282</v>
      </c>
      <c r="T46" s="5">
        <f t="shared" si="34"/>
        <v>76.097392433835495</v>
      </c>
      <c r="U46" s="5">
        <f t="shared" si="7"/>
        <v>0.77393056616450906</v>
      </c>
      <c r="V46" s="5">
        <f t="shared" si="35"/>
        <v>76.96336782093698</v>
      </c>
      <c r="W46" s="5">
        <f t="shared" si="8"/>
        <v>9.2044820936976635E-2</v>
      </c>
      <c r="X46" s="5">
        <f t="shared" si="36"/>
        <v>77.476157637619664</v>
      </c>
      <c r="Y46" s="5">
        <f t="shared" si="9"/>
        <v>0.6048346376196605</v>
      </c>
      <c r="AA46" s="2">
        <v>45</v>
      </c>
      <c r="AB46" s="1">
        <v>177.16322299999999</v>
      </c>
      <c r="AC46" s="5">
        <f t="shared" si="37"/>
        <v>175.11430745669517</v>
      </c>
      <c r="AD46" s="5">
        <f t="shared" si="10"/>
        <v>2.0489155433048154</v>
      </c>
      <c r="AE46" s="5">
        <f t="shared" si="38"/>
        <v>176.14972011181953</v>
      </c>
      <c r="AF46" s="5">
        <f t="shared" si="11"/>
        <v>1.0135028881804544</v>
      </c>
      <c r="AG46" s="5">
        <f t="shared" si="39"/>
        <v>176.78795007565327</v>
      </c>
      <c r="AH46" s="5">
        <f t="shared" si="12"/>
        <v>0.37527292434671722</v>
      </c>
      <c r="AI46" s="5">
        <f t="shared" si="40"/>
        <v>177.33612991080631</v>
      </c>
      <c r="AJ46" s="5">
        <f t="shared" si="13"/>
        <v>0.17290691080631859</v>
      </c>
      <c r="AK46" s="10"/>
      <c r="AL46" s="1">
        <v>76.871323000000004</v>
      </c>
      <c r="AM46" s="5">
        <v>76.96336782093698</v>
      </c>
      <c r="AN46" s="5">
        <f t="shared" si="41"/>
        <v>0.6313931418016574</v>
      </c>
      <c r="AO46" s="5">
        <f t="shared" si="14"/>
        <v>77.594760962738633</v>
      </c>
      <c r="AP46" s="5">
        <f t="shared" si="15"/>
        <v>0.72343796273862893</v>
      </c>
      <c r="AQ46" s="5">
        <f t="shared" si="42"/>
        <v>9.4110252628100202E-3</v>
      </c>
      <c r="AR46" s="5">
        <f t="shared" si="16"/>
        <v>0.74558443879138903</v>
      </c>
      <c r="AS46" s="5">
        <f t="shared" si="0"/>
        <v>77.708952259728363</v>
      </c>
      <c r="AT46" s="5">
        <f t="shared" si="1"/>
        <v>0.83762925972835944</v>
      </c>
      <c r="AU46" s="5">
        <f t="shared" si="17"/>
        <v>1.0896511560342983E-2</v>
      </c>
      <c r="AV46" s="5">
        <f t="shared" si="18"/>
        <v>0.9061092368494037</v>
      </c>
      <c r="AW46" s="5">
        <f t="shared" si="2"/>
        <v>77.869477057786384</v>
      </c>
      <c r="AX46" s="5">
        <f t="shared" si="3"/>
        <v>0.99815405778637967</v>
      </c>
      <c r="AY46" s="5">
        <f t="shared" si="19"/>
        <v>1.2984738896537264E-2</v>
      </c>
      <c r="AZ46" s="5">
        <f t="shared" si="20"/>
        <v>1.1000026794837763</v>
      </c>
      <c r="BA46" s="5">
        <f t="shared" si="4"/>
        <v>78.06337050042076</v>
      </c>
      <c r="BB46" s="5">
        <f t="shared" si="5"/>
        <v>1.192047500420756</v>
      </c>
      <c r="BC46" s="5">
        <f t="shared" si="21"/>
        <v>1.5507050664664065E-2</v>
      </c>
      <c r="BE46" s="1">
        <v>177.16322299999999</v>
      </c>
      <c r="BF46" s="5">
        <v>176.78795007565327</v>
      </c>
      <c r="BG46" s="5">
        <f t="shared" si="43"/>
        <v>0.3451887901600959</v>
      </c>
      <c r="BH46" s="5">
        <f t="shared" si="22"/>
        <v>177.13313886581338</v>
      </c>
      <c r="BI46" s="5">
        <f t="shared" si="23"/>
        <v>3.0084134186608935E-2</v>
      </c>
      <c r="BJ46" s="5">
        <f t="shared" si="44"/>
        <v>1.7017072811656542E-4</v>
      </c>
      <c r="BK46" s="5">
        <f t="shared" si="45"/>
        <v>0.48170703502687001</v>
      </c>
      <c r="BL46" s="5">
        <f t="shared" si="24"/>
        <v>177.26965711068013</v>
      </c>
      <c r="BM46" s="5">
        <f t="shared" si="25"/>
        <v>0.10643411068014075</v>
      </c>
      <c r="BN46" s="5">
        <f t="shared" si="26"/>
        <v>6.0076865208159348E-4</v>
      </c>
      <c r="BO46" s="5">
        <f t="shared" si="46"/>
        <v>0.74932212074944637</v>
      </c>
      <c r="BP46" s="5">
        <f t="shared" si="27"/>
        <v>177.53727219640271</v>
      </c>
      <c r="BQ46" s="5">
        <f t="shared" si="28"/>
        <v>0.37404919640272283</v>
      </c>
      <c r="BR46" s="5">
        <f t="shared" si="29"/>
        <v>2.1113253082030623E-3</v>
      </c>
      <c r="BS46" s="5">
        <f t="shared" si="47"/>
        <v>1.2515404400375667</v>
      </c>
      <c r="BT46" s="5">
        <f t="shared" si="30"/>
        <v>178.03949051569083</v>
      </c>
      <c r="BU46" s="5">
        <f t="shared" si="31"/>
        <v>-0.87626751569084149</v>
      </c>
      <c r="BV46" s="5">
        <f t="shared" si="32"/>
        <v>4.9461028132844562E-3</v>
      </c>
    </row>
    <row r="47" spans="1:74" x14ac:dyDescent="0.2">
      <c r="A47" s="3">
        <v>43845</v>
      </c>
      <c r="B47" s="2">
        <v>46</v>
      </c>
      <c r="C47" s="1">
        <v>76.541884999999994</v>
      </c>
      <c r="D47" s="2">
        <v>121923600</v>
      </c>
      <c r="E47" s="1">
        <v>177.43812600000001</v>
      </c>
      <c r="F47" s="2">
        <v>2600800</v>
      </c>
      <c r="P47" s="2">
        <v>46</v>
      </c>
      <c r="Q47" s="1">
        <v>76.541884999999994</v>
      </c>
      <c r="R47" s="5">
        <f t="shared" si="33"/>
        <v>74.347456028553211</v>
      </c>
      <c r="S47" s="5">
        <f t="shared" si="6"/>
        <v>2.1944289714467828</v>
      </c>
      <c r="T47" s="5">
        <f t="shared" si="34"/>
        <v>76.368268131993062</v>
      </c>
      <c r="U47" s="5">
        <f t="shared" si="7"/>
        <v>0.17361686800693121</v>
      </c>
      <c r="V47" s="5">
        <f t="shared" si="35"/>
        <v>76.912743169421645</v>
      </c>
      <c r="W47" s="5">
        <f t="shared" si="8"/>
        <v>0.37085816942165195</v>
      </c>
      <c r="X47" s="5">
        <f t="shared" si="36"/>
        <v>77.022531659404919</v>
      </c>
      <c r="Y47" s="5">
        <f t="shared" si="9"/>
        <v>0.48064665940492546</v>
      </c>
      <c r="AA47" s="2">
        <v>46</v>
      </c>
      <c r="AB47" s="1">
        <v>177.43812600000001</v>
      </c>
      <c r="AC47" s="5">
        <f t="shared" si="37"/>
        <v>175.42164478819089</v>
      </c>
      <c r="AD47" s="5">
        <f t="shared" si="10"/>
        <v>2.016481211809122</v>
      </c>
      <c r="AE47" s="5">
        <f t="shared" si="38"/>
        <v>176.50444612268268</v>
      </c>
      <c r="AF47" s="5">
        <f t="shared" si="11"/>
        <v>0.93367987731733137</v>
      </c>
      <c r="AG47" s="5">
        <f t="shared" si="39"/>
        <v>176.99435018404395</v>
      </c>
      <c r="AH47" s="5">
        <f t="shared" si="12"/>
        <v>0.44377581595605875</v>
      </c>
      <c r="AI47" s="5">
        <f t="shared" si="40"/>
        <v>177.20644972770157</v>
      </c>
      <c r="AJ47" s="5">
        <f t="shared" si="13"/>
        <v>0.23167627229844356</v>
      </c>
      <c r="AK47" s="10"/>
      <c r="AL47" s="1">
        <v>76.541884999999994</v>
      </c>
      <c r="AM47" s="5">
        <v>76.912743169421645</v>
      </c>
      <c r="AN47" s="5">
        <f t="shared" si="41"/>
        <v>0.52909047280410859</v>
      </c>
      <c r="AO47" s="5">
        <f t="shared" si="14"/>
        <v>77.44183364222576</v>
      </c>
      <c r="AP47" s="5">
        <f t="shared" si="15"/>
        <v>0.89994864222576609</v>
      </c>
      <c r="AQ47" s="5">
        <f t="shared" si="42"/>
        <v>1.1757597062389647E-2</v>
      </c>
      <c r="AR47" s="5">
        <f t="shared" si="16"/>
        <v>0.54653216621470802</v>
      </c>
      <c r="AS47" s="5">
        <f t="shared" si="0"/>
        <v>77.459275335636349</v>
      </c>
      <c r="AT47" s="5">
        <f t="shared" si="1"/>
        <v>0.9173903356363553</v>
      </c>
      <c r="AU47" s="5">
        <f t="shared" si="17"/>
        <v>1.1985468291463627E-2</v>
      </c>
      <c r="AV47" s="5">
        <f t="shared" si="18"/>
        <v>0.47557898708527135</v>
      </c>
      <c r="AW47" s="5">
        <f t="shared" si="2"/>
        <v>77.388322156506916</v>
      </c>
      <c r="AX47" s="5">
        <f t="shared" si="3"/>
        <v>0.84643715650692286</v>
      </c>
      <c r="AY47" s="5">
        <f t="shared" si="19"/>
        <v>1.1058483293257319E-2</v>
      </c>
      <c r="AZ47" s="5">
        <f t="shared" si="20"/>
        <v>0.1219694481345317</v>
      </c>
      <c r="BA47" s="5">
        <f t="shared" si="4"/>
        <v>77.034712617556181</v>
      </c>
      <c r="BB47" s="5">
        <f t="shared" si="5"/>
        <v>0.49282761755618765</v>
      </c>
      <c r="BC47" s="5">
        <f t="shared" si="21"/>
        <v>6.4386658044309686E-3</v>
      </c>
      <c r="BE47" s="1">
        <v>177.43812600000001</v>
      </c>
      <c r="BF47" s="5">
        <v>176.99435018404395</v>
      </c>
      <c r="BG47" s="5">
        <f t="shared" si="43"/>
        <v>0.32437048789468376</v>
      </c>
      <c r="BH47" s="5">
        <f t="shared" si="22"/>
        <v>177.31872067193865</v>
      </c>
      <c r="BI47" s="5">
        <f t="shared" si="23"/>
        <v>0.11940532806136162</v>
      </c>
      <c r="BJ47" s="5">
        <f t="shared" si="44"/>
        <v>6.7462790725918891E-4</v>
      </c>
      <c r="BK47" s="5">
        <f t="shared" si="45"/>
        <v>0.41288030336782294</v>
      </c>
      <c r="BL47" s="5">
        <f t="shared" si="24"/>
        <v>177.40723048741177</v>
      </c>
      <c r="BM47" s="5">
        <f t="shared" si="25"/>
        <v>3.0895512588244856E-2</v>
      </c>
      <c r="BN47" s="5">
        <f t="shared" si="26"/>
        <v>1.7411992160154381E-4</v>
      </c>
      <c r="BO47" s="5">
        <f t="shared" si="46"/>
        <v>0.50500721518800229</v>
      </c>
      <c r="BP47" s="5">
        <f t="shared" si="27"/>
        <v>177.49935739923197</v>
      </c>
      <c r="BQ47" s="5">
        <f t="shared" si="28"/>
        <v>6.1231399231957084E-2</v>
      </c>
      <c r="BR47" s="5">
        <f t="shared" si="29"/>
        <v>3.4508592156770796E-4</v>
      </c>
      <c r="BS47" s="5">
        <f t="shared" si="47"/>
        <v>0.36317115813771444</v>
      </c>
      <c r="BT47" s="5">
        <f t="shared" si="30"/>
        <v>177.35752134218166</v>
      </c>
      <c r="BU47" s="5">
        <f t="shared" si="31"/>
        <v>8.0604657818355463E-2</v>
      </c>
      <c r="BV47" s="5">
        <f t="shared" si="32"/>
        <v>4.5426910008255757E-4</v>
      </c>
    </row>
    <row r="48" spans="1:74" x14ac:dyDescent="0.2">
      <c r="A48" s="3">
        <v>43846</v>
      </c>
      <c r="B48" s="2">
        <v>47</v>
      </c>
      <c r="C48" s="1">
        <v>77.500693999999996</v>
      </c>
      <c r="D48" s="2">
        <v>108829200</v>
      </c>
      <c r="E48" s="1">
        <v>178.94026199999999</v>
      </c>
      <c r="F48" s="2">
        <v>2215400</v>
      </c>
      <c r="P48" s="2">
        <v>47</v>
      </c>
      <c r="Q48" s="1">
        <v>77.500693999999996</v>
      </c>
      <c r="R48" s="5">
        <f t="shared" si="33"/>
        <v>74.676620374270229</v>
      </c>
      <c r="S48" s="5">
        <f t="shared" si="6"/>
        <v>2.8240736257297669</v>
      </c>
      <c r="T48" s="5">
        <f t="shared" si="34"/>
        <v>76.429034035795482</v>
      </c>
      <c r="U48" s="5">
        <f t="shared" si="7"/>
        <v>1.0716599642045139</v>
      </c>
      <c r="V48" s="5">
        <f t="shared" si="35"/>
        <v>76.708771176239736</v>
      </c>
      <c r="W48" s="5">
        <f t="shared" si="8"/>
        <v>0.79192282376025958</v>
      </c>
      <c r="X48" s="5">
        <f t="shared" si="36"/>
        <v>76.662046664851232</v>
      </c>
      <c r="Y48" s="5">
        <f t="shared" si="9"/>
        <v>0.83864733514876377</v>
      </c>
      <c r="AA48" s="2">
        <v>47</v>
      </c>
      <c r="AB48" s="1">
        <v>178.94026199999999</v>
      </c>
      <c r="AC48" s="5">
        <f t="shared" si="37"/>
        <v>175.72411696996224</v>
      </c>
      <c r="AD48" s="5">
        <f t="shared" si="10"/>
        <v>3.216145030037751</v>
      </c>
      <c r="AE48" s="5">
        <f t="shared" si="38"/>
        <v>176.83123407974375</v>
      </c>
      <c r="AF48" s="5">
        <f t="shared" si="11"/>
        <v>2.1090279202562385</v>
      </c>
      <c r="AG48" s="5">
        <f t="shared" si="39"/>
        <v>177.23842688281979</v>
      </c>
      <c r="AH48" s="5">
        <f t="shared" si="12"/>
        <v>1.7018351171801953</v>
      </c>
      <c r="AI48" s="5">
        <f t="shared" si="40"/>
        <v>177.38020693192539</v>
      </c>
      <c r="AJ48" s="5">
        <f t="shared" si="13"/>
        <v>1.5600550680746039</v>
      </c>
      <c r="AK48" s="10"/>
      <c r="AL48" s="1">
        <v>77.500693999999996</v>
      </c>
      <c r="AM48" s="5">
        <v>76.708771176239736</v>
      </c>
      <c r="AN48" s="5">
        <f t="shared" si="41"/>
        <v>0.41913110290620592</v>
      </c>
      <c r="AO48" s="5">
        <f t="shared" si="14"/>
        <v>77.127902279145943</v>
      </c>
      <c r="AP48" s="5">
        <f t="shared" si="15"/>
        <v>0.37279172085405321</v>
      </c>
      <c r="AQ48" s="5">
        <f t="shared" si="42"/>
        <v>4.8101726786350229E-3</v>
      </c>
      <c r="AR48" s="5">
        <f t="shared" si="16"/>
        <v>0.35890612636555369</v>
      </c>
      <c r="AS48" s="5">
        <f t="shared" si="0"/>
        <v>77.06767730260529</v>
      </c>
      <c r="AT48" s="5">
        <f t="shared" si="1"/>
        <v>0.43301669739470583</v>
      </c>
      <c r="AU48" s="5">
        <f t="shared" si="17"/>
        <v>5.5872621914160644E-3</v>
      </c>
      <c r="AV48" s="5">
        <f t="shared" si="18"/>
        <v>0.16978104596504012</v>
      </c>
      <c r="AW48" s="5">
        <f t="shared" si="2"/>
        <v>76.878552222204775</v>
      </c>
      <c r="AX48" s="5">
        <f t="shared" si="3"/>
        <v>0.62214177779522117</v>
      </c>
      <c r="AY48" s="5">
        <f t="shared" si="19"/>
        <v>8.027563956978517E-3</v>
      </c>
      <c r="AZ48" s="5">
        <f t="shared" si="20"/>
        <v>-0.15508077698444311</v>
      </c>
      <c r="BA48" s="5">
        <f t="shared" si="4"/>
        <v>76.553690399255288</v>
      </c>
      <c r="BB48" s="5">
        <f t="shared" si="5"/>
        <v>0.9470036007447078</v>
      </c>
      <c r="BC48" s="5">
        <f t="shared" si="21"/>
        <v>1.2219291878143799E-2</v>
      </c>
      <c r="BE48" s="1">
        <v>178.94026199999999</v>
      </c>
      <c r="BF48" s="5">
        <v>177.23842688281979</v>
      </c>
      <c r="BG48" s="5">
        <f t="shared" si="43"/>
        <v>0.31232641952685752</v>
      </c>
      <c r="BH48" s="5">
        <f t="shared" si="22"/>
        <v>177.55075330234666</v>
      </c>
      <c r="BI48" s="5">
        <f t="shared" si="23"/>
        <v>1.3895086976533264</v>
      </c>
      <c r="BJ48" s="5">
        <f t="shared" si="44"/>
        <v>7.839771104332767E-3</v>
      </c>
      <c r="BK48" s="5">
        <f t="shared" si="45"/>
        <v>0.37067940221982776</v>
      </c>
      <c r="BL48" s="5">
        <f t="shared" si="24"/>
        <v>177.60910628503962</v>
      </c>
      <c r="BM48" s="5">
        <f t="shared" si="25"/>
        <v>1.3311557149603743</v>
      </c>
      <c r="BN48" s="5">
        <f t="shared" si="26"/>
        <v>7.4391067727417005E-3</v>
      </c>
      <c r="BO48" s="5">
        <f t="shared" si="46"/>
        <v>0.38758848280253028</v>
      </c>
      <c r="BP48" s="5">
        <f t="shared" si="27"/>
        <v>177.62601536562232</v>
      </c>
      <c r="BQ48" s="5">
        <f t="shared" si="28"/>
        <v>1.3142466343776675</v>
      </c>
      <c r="BR48" s="5">
        <f t="shared" si="29"/>
        <v>7.3446110991927998E-3</v>
      </c>
      <c r="BS48" s="5">
        <f t="shared" si="47"/>
        <v>0.26194086768012309</v>
      </c>
      <c r="BT48" s="5">
        <f t="shared" si="30"/>
        <v>177.50036775049992</v>
      </c>
      <c r="BU48" s="5">
        <f t="shared" si="31"/>
        <v>1.4398942495000711</v>
      </c>
      <c r="BV48" s="5">
        <f t="shared" si="32"/>
        <v>8.046787421715473E-3</v>
      </c>
    </row>
    <row r="49" spans="1:74" x14ac:dyDescent="0.2">
      <c r="A49" s="3">
        <v>43847</v>
      </c>
      <c r="B49" s="2">
        <v>48</v>
      </c>
      <c r="C49" s="1">
        <v>78.358695999999995</v>
      </c>
      <c r="D49" s="2">
        <v>137816400</v>
      </c>
      <c r="E49" s="1">
        <v>179.89259300000001</v>
      </c>
      <c r="F49" s="2">
        <v>2608000</v>
      </c>
      <c r="P49" s="2">
        <v>48</v>
      </c>
      <c r="Q49" s="1">
        <v>78.358695999999995</v>
      </c>
      <c r="R49" s="5">
        <f t="shared" si="33"/>
        <v>75.100231418129695</v>
      </c>
      <c r="S49" s="5">
        <f t="shared" si="6"/>
        <v>3.2584645818702995</v>
      </c>
      <c r="T49" s="5">
        <f t="shared" si="34"/>
        <v>76.804115023267059</v>
      </c>
      <c r="U49" s="5">
        <f t="shared" si="7"/>
        <v>1.5545809767329359</v>
      </c>
      <c r="V49" s="5">
        <f t="shared" si="35"/>
        <v>77.144328729307887</v>
      </c>
      <c r="W49" s="5">
        <f t="shared" si="8"/>
        <v>1.214367270692108</v>
      </c>
      <c r="X49" s="5">
        <f t="shared" si="36"/>
        <v>77.291032166212801</v>
      </c>
      <c r="Y49" s="5">
        <f t="shared" si="9"/>
        <v>1.0676638337871935</v>
      </c>
      <c r="AA49" s="2">
        <v>48</v>
      </c>
      <c r="AB49" s="1">
        <v>179.89259300000001</v>
      </c>
      <c r="AC49" s="5">
        <f t="shared" si="37"/>
        <v>176.20653872446792</v>
      </c>
      <c r="AD49" s="5">
        <f t="shared" si="10"/>
        <v>3.6860542755320864</v>
      </c>
      <c r="AE49" s="5">
        <f t="shared" si="38"/>
        <v>177.56939385183341</v>
      </c>
      <c r="AF49" s="5">
        <f t="shared" si="11"/>
        <v>2.3231991481665943</v>
      </c>
      <c r="AG49" s="5">
        <f t="shared" si="39"/>
        <v>178.1744361972689</v>
      </c>
      <c r="AH49" s="5">
        <f t="shared" si="12"/>
        <v>1.7181568027311016</v>
      </c>
      <c r="AI49" s="5">
        <f t="shared" si="40"/>
        <v>178.55024823298135</v>
      </c>
      <c r="AJ49" s="5">
        <f t="shared" si="13"/>
        <v>1.342344767018659</v>
      </c>
      <c r="AK49" s="10"/>
      <c r="AL49" s="1">
        <v>78.358695999999995</v>
      </c>
      <c r="AM49" s="5">
        <v>77.144328729307887</v>
      </c>
      <c r="AN49" s="5">
        <f t="shared" si="41"/>
        <v>0.4215950704304976</v>
      </c>
      <c r="AO49" s="5">
        <f t="shared" si="14"/>
        <v>77.565923799738385</v>
      </c>
      <c r="AP49" s="5">
        <f t="shared" si="15"/>
        <v>0.79277220026160933</v>
      </c>
      <c r="AQ49" s="5">
        <f t="shared" si="42"/>
        <v>1.0117220432836317E-2</v>
      </c>
      <c r="AR49" s="5">
        <f t="shared" si="16"/>
        <v>0.3780689830412029</v>
      </c>
      <c r="AS49" s="5">
        <f t="shared" si="0"/>
        <v>77.52239771234909</v>
      </c>
      <c r="AT49" s="5">
        <f t="shared" si="1"/>
        <v>0.83629828765090508</v>
      </c>
      <c r="AU49" s="5">
        <f t="shared" si="17"/>
        <v>1.0672692762152462E-2</v>
      </c>
      <c r="AV49" s="5">
        <f t="shared" si="18"/>
        <v>0.28938047416143986</v>
      </c>
      <c r="AW49" s="5">
        <f t="shared" si="2"/>
        <v>77.43370920346932</v>
      </c>
      <c r="AX49" s="5">
        <f t="shared" si="3"/>
        <v>0.92498679653067484</v>
      </c>
      <c r="AY49" s="5">
        <f t="shared" si="19"/>
        <v>1.1804520030944298E-2</v>
      </c>
      <c r="AZ49" s="5">
        <f t="shared" si="20"/>
        <v>0.34696180356026152</v>
      </c>
      <c r="BA49" s="5">
        <f t="shared" si="4"/>
        <v>77.491290532868149</v>
      </c>
      <c r="BB49" s="5">
        <f t="shared" si="5"/>
        <v>0.86740546713184585</v>
      </c>
      <c r="BC49" s="5">
        <f t="shared" si="21"/>
        <v>1.1069677156595943E-2</v>
      </c>
      <c r="BE49" s="1">
        <v>179.89259300000001</v>
      </c>
      <c r="BF49" s="5">
        <v>178.1744361972689</v>
      </c>
      <c r="BG49" s="5">
        <f t="shared" si="43"/>
        <v>0.40587885376519522</v>
      </c>
      <c r="BH49" s="5">
        <f t="shared" si="22"/>
        <v>178.58031505103409</v>
      </c>
      <c r="BI49" s="5">
        <f t="shared" si="23"/>
        <v>1.3122779489659138</v>
      </c>
      <c r="BJ49" s="5">
        <f t="shared" si="44"/>
        <v>7.3651303574941724E-3</v>
      </c>
      <c r="BK49" s="5">
        <f t="shared" si="45"/>
        <v>0.51201188027714806</v>
      </c>
      <c r="BL49" s="5">
        <f t="shared" si="24"/>
        <v>178.68644807754606</v>
      </c>
      <c r="BM49" s="5">
        <f t="shared" si="25"/>
        <v>1.2061449224539444</v>
      </c>
      <c r="BN49" s="5">
        <f t="shared" si="26"/>
        <v>6.7048059196853334E-3</v>
      </c>
      <c r="BO49" s="5">
        <f t="shared" si="46"/>
        <v>0.63437785704349059</v>
      </c>
      <c r="BP49" s="5">
        <f t="shared" si="27"/>
        <v>178.80881405431239</v>
      </c>
      <c r="BQ49" s="5">
        <f t="shared" si="28"/>
        <v>1.0837789456876123</v>
      </c>
      <c r="BR49" s="5">
        <f t="shared" si="29"/>
        <v>6.024589048464115E-3</v>
      </c>
      <c r="BS49" s="5">
        <f t="shared" si="47"/>
        <v>0.83489904743376098</v>
      </c>
      <c r="BT49" s="5">
        <f t="shared" si="30"/>
        <v>179.00933524470267</v>
      </c>
      <c r="BU49" s="5">
        <f t="shared" si="31"/>
        <v>0.88325775529733619</v>
      </c>
      <c r="BV49" s="5">
        <f t="shared" si="32"/>
        <v>4.9099173043624768E-3</v>
      </c>
    </row>
    <row r="50" spans="1:74" x14ac:dyDescent="0.2">
      <c r="A50" s="3">
        <v>43851</v>
      </c>
      <c r="B50" s="2">
        <v>49</v>
      </c>
      <c r="C50" s="1">
        <v>77.827667000000005</v>
      </c>
      <c r="D50" s="2">
        <v>110843200</v>
      </c>
      <c r="E50" s="1">
        <v>177.634491</v>
      </c>
      <c r="F50" s="2">
        <v>2188600</v>
      </c>
      <c r="P50" s="2">
        <v>49</v>
      </c>
      <c r="Q50" s="1">
        <v>77.827667000000005</v>
      </c>
      <c r="R50" s="5">
        <f t="shared" si="33"/>
        <v>75.589001105410233</v>
      </c>
      <c r="S50" s="5">
        <f t="shared" si="6"/>
        <v>2.2386658945897722</v>
      </c>
      <c r="T50" s="5">
        <f t="shared" si="34"/>
        <v>77.348218365123586</v>
      </c>
      <c r="U50" s="5">
        <f t="shared" si="7"/>
        <v>0.47944863487641953</v>
      </c>
      <c r="V50" s="5">
        <f t="shared" si="35"/>
        <v>77.812230728188553</v>
      </c>
      <c r="W50" s="5">
        <f t="shared" si="8"/>
        <v>1.5436271811452684E-2</v>
      </c>
      <c r="X50" s="5">
        <f t="shared" si="36"/>
        <v>78.091780041553193</v>
      </c>
      <c r="Y50" s="5">
        <f t="shared" si="9"/>
        <v>0.2641130415531876</v>
      </c>
      <c r="AA50" s="2">
        <v>49</v>
      </c>
      <c r="AB50" s="1">
        <v>177.634491</v>
      </c>
      <c r="AC50" s="5">
        <f t="shared" si="37"/>
        <v>176.75944686579771</v>
      </c>
      <c r="AD50" s="5">
        <f t="shared" si="10"/>
        <v>0.87504413420228389</v>
      </c>
      <c r="AE50" s="5">
        <f t="shared" si="38"/>
        <v>178.38251355369169</v>
      </c>
      <c r="AF50" s="5">
        <f t="shared" si="11"/>
        <v>0.74802255369169757</v>
      </c>
      <c r="AG50" s="5">
        <f t="shared" si="39"/>
        <v>179.11942243877101</v>
      </c>
      <c r="AH50" s="5">
        <f t="shared" si="12"/>
        <v>1.4849314387710137</v>
      </c>
      <c r="AI50" s="5">
        <f t="shared" si="40"/>
        <v>179.55700680824532</v>
      </c>
      <c r="AJ50" s="5">
        <f t="shared" si="13"/>
        <v>1.922515808245322</v>
      </c>
      <c r="AK50" s="10"/>
      <c r="AL50" s="1">
        <v>77.827667000000005</v>
      </c>
      <c r="AM50" s="5">
        <v>77.812230728188553</v>
      </c>
      <c r="AN50" s="5">
        <f t="shared" si="41"/>
        <v>0.45854110969802286</v>
      </c>
      <c r="AO50" s="5">
        <f t="shared" si="14"/>
        <v>78.270771837886571</v>
      </c>
      <c r="AP50" s="5">
        <f t="shared" si="15"/>
        <v>0.44310483788656541</v>
      </c>
      <c r="AQ50" s="5">
        <f t="shared" si="42"/>
        <v>5.6934102609881056E-3</v>
      </c>
      <c r="AR50" s="5">
        <f t="shared" si="16"/>
        <v>0.45052723700106861</v>
      </c>
      <c r="AS50" s="5">
        <f t="shared" si="0"/>
        <v>78.262757965189621</v>
      </c>
      <c r="AT50" s="5">
        <f t="shared" si="1"/>
        <v>0.43509096518961599</v>
      </c>
      <c r="AU50" s="5">
        <f t="shared" si="17"/>
        <v>5.5904408028781844E-3</v>
      </c>
      <c r="AV50" s="5">
        <f t="shared" si="18"/>
        <v>0.45971516028509157</v>
      </c>
      <c r="AW50" s="5">
        <f t="shared" si="2"/>
        <v>78.271945888473638</v>
      </c>
      <c r="AX50" s="5">
        <f t="shared" si="3"/>
        <v>0.44427888847363306</v>
      </c>
      <c r="AY50" s="5">
        <f t="shared" si="19"/>
        <v>5.7084955209261642E-3</v>
      </c>
      <c r="AZ50" s="5">
        <f t="shared" si="20"/>
        <v>0.61976096958260518</v>
      </c>
      <c r="BA50" s="5">
        <f t="shared" si="4"/>
        <v>78.431991697771153</v>
      </c>
      <c r="BB50" s="5">
        <f t="shared" si="5"/>
        <v>0.60432469777114761</v>
      </c>
      <c r="BC50" s="5">
        <f t="shared" si="21"/>
        <v>7.7649083040244229E-3</v>
      </c>
      <c r="BE50" s="1">
        <v>177.634491</v>
      </c>
      <c r="BF50" s="5">
        <v>179.11942243877101</v>
      </c>
      <c r="BG50" s="5">
        <f t="shared" si="43"/>
        <v>0.48674496192573202</v>
      </c>
      <c r="BH50" s="5">
        <f t="shared" si="22"/>
        <v>179.60616740069673</v>
      </c>
      <c r="BI50" s="5">
        <f t="shared" si="23"/>
        <v>1.9716764006967367</v>
      </c>
      <c r="BJ50" s="5">
        <f t="shared" si="44"/>
        <v>1.1007608074276375E-2</v>
      </c>
      <c r="BK50" s="5">
        <f t="shared" si="45"/>
        <v>0.62025547058338781</v>
      </c>
      <c r="BL50" s="5">
        <f t="shared" si="24"/>
        <v>179.73967790935441</v>
      </c>
      <c r="BM50" s="5">
        <f t="shared" si="25"/>
        <v>2.1051869093544155</v>
      </c>
      <c r="BN50" s="5">
        <f t="shared" si="26"/>
        <v>1.1851228314406664E-2</v>
      </c>
      <c r="BO50" s="5">
        <f t="shared" si="46"/>
        <v>0.77415163004986809</v>
      </c>
      <c r="BP50" s="5">
        <f t="shared" si="27"/>
        <v>179.89357406882087</v>
      </c>
      <c r="BQ50" s="5">
        <f t="shared" si="28"/>
        <v>2.2590830688208712</v>
      </c>
      <c r="BR50" s="5">
        <f t="shared" si="29"/>
        <v>1.2717592490643448E-2</v>
      </c>
      <c r="BS50" s="5">
        <f t="shared" si="47"/>
        <v>0.9284731623918554</v>
      </c>
      <c r="BT50" s="5">
        <f t="shared" si="30"/>
        <v>180.04789560116288</v>
      </c>
      <c r="BU50" s="5">
        <f t="shared" si="31"/>
        <v>-2.4134046011628811</v>
      </c>
      <c r="BV50" s="5">
        <f t="shared" si="32"/>
        <v>1.3586351319366695E-2</v>
      </c>
    </row>
    <row r="51" spans="1:74" x14ac:dyDescent="0.2">
      <c r="A51" s="3">
        <v>43852</v>
      </c>
      <c r="B51" s="2">
        <v>50</v>
      </c>
      <c r="C51" s="1">
        <v>78.105475999999996</v>
      </c>
      <c r="D51" s="2">
        <v>101832400</v>
      </c>
      <c r="E51" s="1">
        <v>176.770523</v>
      </c>
      <c r="F51" s="2">
        <v>1881700</v>
      </c>
      <c r="P51" s="2">
        <v>50</v>
      </c>
      <c r="Q51" s="1">
        <v>78.105475999999996</v>
      </c>
      <c r="R51" s="5">
        <f t="shared" si="33"/>
        <v>75.924800989598694</v>
      </c>
      <c r="S51" s="5">
        <f t="shared" si="6"/>
        <v>2.180675010401302</v>
      </c>
      <c r="T51" s="5">
        <f t="shared" si="34"/>
        <v>77.51602538733033</v>
      </c>
      <c r="U51" s="5">
        <f t="shared" si="7"/>
        <v>0.58945061266966547</v>
      </c>
      <c r="V51" s="5">
        <f t="shared" si="35"/>
        <v>77.820720677684847</v>
      </c>
      <c r="W51" s="5">
        <f t="shared" si="8"/>
        <v>0.28475532231514933</v>
      </c>
      <c r="X51" s="5">
        <f t="shared" si="36"/>
        <v>77.893695260388299</v>
      </c>
      <c r="Y51" s="5">
        <f t="shared" si="9"/>
        <v>0.2117807396116973</v>
      </c>
      <c r="AA51" s="2">
        <v>50</v>
      </c>
      <c r="AB51" s="1">
        <v>176.770523</v>
      </c>
      <c r="AC51" s="5">
        <f t="shared" si="37"/>
        <v>176.89070348592804</v>
      </c>
      <c r="AD51" s="5">
        <f t="shared" si="10"/>
        <v>0.12018048592804575</v>
      </c>
      <c r="AE51" s="5">
        <f t="shared" si="38"/>
        <v>178.12070565989961</v>
      </c>
      <c r="AF51" s="5">
        <f t="shared" si="11"/>
        <v>1.3501826598996161</v>
      </c>
      <c r="AG51" s="5">
        <f t="shared" si="39"/>
        <v>178.30271014744693</v>
      </c>
      <c r="AH51" s="5">
        <f t="shared" si="12"/>
        <v>1.5321871474469333</v>
      </c>
      <c r="AI51" s="5">
        <f t="shared" si="40"/>
        <v>178.11511995206132</v>
      </c>
      <c r="AJ51" s="5">
        <f t="shared" si="13"/>
        <v>1.3445969520613232</v>
      </c>
      <c r="AK51" s="10"/>
      <c r="AL51" s="1">
        <v>78.105475999999996</v>
      </c>
      <c r="AM51" s="5">
        <v>77.820720677684847</v>
      </c>
      <c r="AN51" s="5">
        <f t="shared" si="41"/>
        <v>0.3910334356677635</v>
      </c>
      <c r="AO51" s="5">
        <f t="shared" si="14"/>
        <v>78.211754113352612</v>
      </c>
      <c r="AP51" s="5">
        <f t="shared" si="15"/>
        <v>0.10627811335261583</v>
      </c>
      <c r="AQ51" s="5">
        <f t="shared" si="42"/>
        <v>1.3606998996154359E-3</v>
      </c>
      <c r="AR51" s="5">
        <f t="shared" si="16"/>
        <v>0.34001791512487495</v>
      </c>
      <c r="AS51" s="5">
        <f t="shared" si="0"/>
        <v>78.160738592809722</v>
      </c>
      <c r="AT51" s="5">
        <f t="shared" si="1"/>
        <v>5.5262592809725675E-2</v>
      </c>
      <c r="AU51" s="5">
        <f t="shared" si="17"/>
        <v>7.0753800680666327E-4</v>
      </c>
      <c r="AV51" s="5">
        <f t="shared" si="18"/>
        <v>0.25666381543013267</v>
      </c>
      <c r="AW51" s="5">
        <f t="shared" si="2"/>
        <v>78.077384493114977</v>
      </c>
      <c r="AX51" s="5">
        <f t="shared" si="3"/>
        <v>2.8091506885019157E-2</v>
      </c>
      <c r="AY51" s="5">
        <f t="shared" si="19"/>
        <v>3.5966117004419969E-4</v>
      </c>
      <c r="AZ51" s="5">
        <f t="shared" si="20"/>
        <v>0.10018060250924068</v>
      </c>
      <c r="BA51" s="5">
        <f t="shared" si="4"/>
        <v>77.920901280194087</v>
      </c>
      <c r="BB51" s="5">
        <f t="shared" si="5"/>
        <v>0.18457471980590867</v>
      </c>
      <c r="BC51" s="5">
        <f t="shared" si="21"/>
        <v>2.3631469809608317E-3</v>
      </c>
      <c r="BE51" s="1">
        <v>176.770523</v>
      </c>
      <c r="BF51" s="5">
        <v>178.30271014744693</v>
      </c>
      <c r="BG51" s="5">
        <f t="shared" si="43"/>
        <v>0.29122637393826017</v>
      </c>
      <c r="BH51" s="5">
        <f t="shared" si="22"/>
        <v>178.59393652138519</v>
      </c>
      <c r="BI51" s="5">
        <f t="shared" si="23"/>
        <v>1.8234135213851914</v>
      </c>
      <c r="BJ51" s="5">
        <f t="shared" si="44"/>
        <v>1.0226504801173941E-2</v>
      </c>
      <c r="BK51" s="5">
        <f t="shared" si="45"/>
        <v>0.26101353010652079</v>
      </c>
      <c r="BL51" s="5">
        <f t="shared" si="24"/>
        <v>178.56372367755344</v>
      </c>
      <c r="BM51" s="5">
        <f t="shared" si="25"/>
        <v>1.7932006775534433</v>
      </c>
      <c r="BN51" s="5">
        <f t="shared" si="26"/>
        <v>1.0144229066706123E-2</v>
      </c>
      <c r="BO51" s="5">
        <f t="shared" si="46"/>
        <v>5.8262865431591315E-2</v>
      </c>
      <c r="BP51" s="5">
        <f t="shared" si="27"/>
        <v>178.36097301287853</v>
      </c>
      <c r="BQ51" s="5">
        <f t="shared" si="28"/>
        <v>1.5904500128785344</v>
      </c>
      <c r="BR51" s="5">
        <f t="shared" si="29"/>
        <v>8.9972580602623118E-3</v>
      </c>
      <c r="BS51" s="5">
        <f t="shared" si="47"/>
        <v>-0.55493447326668988</v>
      </c>
      <c r="BT51" s="5">
        <f t="shared" si="30"/>
        <v>177.74777567418025</v>
      </c>
      <c r="BU51" s="5">
        <f t="shared" si="31"/>
        <v>-0.97725267418024941</v>
      </c>
      <c r="BV51" s="5">
        <f t="shared" si="32"/>
        <v>5.5283689700926517E-3</v>
      </c>
    </row>
    <row r="52" spans="1:74" x14ac:dyDescent="0.2">
      <c r="A52" s="3">
        <v>43853</v>
      </c>
      <c r="B52" s="2">
        <v>51</v>
      </c>
      <c r="C52" s="1">
        <v>78.481621000000004</v>
      </c>
      <c r="D52" s="2">
        <v>104472000</v>
      </c>
      <c r="E52" s="1">
        <v>176.30909700000001</v>
      </c>
      <c r="F52" s="2">
        <v>2434000</v>
      </c>
      <c r="P52" s="2">
        <v>51</v>
      </c>
      <c r="Q52" s="1">
        <v>78.481621000000004</v>
      </c>
      <c r="R52" s="5">
        <f t="shared" si="33"/>
        <v>76.251902241158888</v>
      </c>
      <c r="S52" s="5">
        <f t="shared" si="6"/>
        <v>2.2297187588411163</v>
      </c>
      <c r="T52" s="5">
        <f t="shared" si="34"/>
        <v>77.722333101764718</v>
      </c>
      <c r="U52" s="5">
        <f t="shared" si="7"/>
        <v>0.75928789823528575</v>
      </c>
      <c r="V52" s="5">
        <f t="shared" si="35"/>
        <v>77.977336104958169</v>
      </c>
      <c r="W52" s="5">
        <f t="shared" si="8"/>
        <v>0.5042848950418346</v>
      </c>
      <c r="X52" s="5">
        <f t="shared" si="36"/>
        <v>78.052530815097072</v>
      </c>
      <c r="Y52" s="5">
        <f t="shared" si="9"/>
        <v>0.42909018490293249</v>
      </c>
      <c r="AA52" s="2">
        <v>51</v>
      </c>
      <c r="AB52" s="1">
        <v>176.30909700000001</v>
      </c>
      <c r="AC52" s="5">
        <f t="shared" si="37"/>
        <v>176.87267641303882</v>
      </c>
      <c r="AD52" s="5">
        <f t="shared" si="10"/>
        <v>0.56357941303880921</v>
      </c>
      <c r="AE52" s="5">
        <f t="shared" si="38"/>
        <v>177.64814172893475</v>
      </c>
      <c r="AF52" s="5">
        <f t="shared" si="11"/>
        <v>1.3390447289347378</v>
      </c>
      <c r="AG52" s="5">
        <f t="shared" si="39"/>
        <v>177.46000721635113</v>
      </c>
      <c r="AH52" s="5">
        <f t="shared" si="12"/>
        <v>1.1509102163511216</v>
      </c>
      <c r="AI52" s="5">
        <f t="shared" si="40"/>
        <v>177.10667223801534</v>
      </c>
      <c r="AJ52" s="5">
        <f t="shared" si="13"/>
        <v>0.7975752380153267</v>
      </c>
      <c r="AK52" s="10"/>
      <c r="AL52" s="1">
        <v>78.481621000000004</v>
      </c>
      <c r="AM52" s="5">
        <v>77.977336104958169</v>
      </c>
      <c r="AN52" s="5">
        <f t="shared" si="41"/>
        <v>0.3558707344085974</v>
      </c>
      <c r="AO52" s="5">
        <f t="shared" si="14"/>
        <v>78.333206839366767</v>
      </c>
      <c r="AP52" s="5">
        <f t="shared" si="15"/>
        <v>0.1484141606332372</v>
      </c>
      <c r="AQ52" s="5">
        <f t="shared" si="42"/>
        <v>1.8910690011517115E-3</v>
      </c>
      <c r="AR52" s="5">
        <f t="shared" si="16"/>
        <v>0.29416729316198692</v>
      </c>
      <c r="AS52" s="5">
        <f t="shared" si="0"/>
        <v>78.27150339812016</v>
      </c>
      <c r="AT52" s="5">
        <f t="shared" si="1"/>
        <v>0.21011760187984407</v>
      </c>
      <c r="AU52" s="5">
        <f t="shared" si="17"/>
        <v>2.6772841743399269E-3</v>
      </c>
      <c r="AV52" s="5">
        <f t="shared" si="18"/>
        <v>0.2116420407595683</v>
      </c>
      <c r="AW52" s="5">
        <f t="shared" si="2"/>
        <v>78.188978145717741</v>
      </c>
      <c r="AX52" s="5">
        <f t="shared" si="3"/>
        <v>0.29264285428226344</v>
      </c>
      <c r="AY52" s="5">
        <f t="shared" si="19"/>
        <v>3.7288074654098116E-3</v>
      </c>
      <c r="AZ52" s="5">
        <f t="shared" si="20"/>
        <v>0.14815020355871056</v>
      </c>
      <c r="BA52" s="5">
        <f t="shared" si="4"/>
        <v>78.125486308516884</v>
      </c>
      <c r="BB52" s="5">
        <f t="shared" si="5"/>
        <v>0.35613469148312049</v>
      </c>
      <c r="BC52" s="5">
        <f t="shared" si="21"/>
        <v>4.5378100878308882E-3</v>
      </c>
      <c r="BE52" s="1">
        <v>176.30909700000001</v>
      </c>
      <c r="BF52" s="5">
        <v>177.46000721635113</v>
      </c>
      <c r="BG52" s="5">
        <f t="shared" si="43"/>
        <v>0.12113697818315108</v>
      </c>
      <c r="BH52" s="5">
        <f t="shared" si="22"/>
        <v>177.58114419453429</v>
      </c>
      <c r="BI52" s="5">
        <f t="shared" si="23"/>
        <v>1.2720471945342808</v>
      </c>
      <c r="BJ52" s="5">
        <f t="shared" si="44"/>
        <v>7.1680781179246714E-3</v>
      </c>
      <c r="BK52" s="5">
        <f t="shared" si="45"/>
        <v>-1.4915585194059555E-2</v>
      </c>
      <c r="BL52" s="5">
        <f t="shared" si="24"/>
        <v>177.44509163115708</v>
      </c>
      <c r="BM52" s="5">
        <f t="shared" si="25"/>
        <v>1.1359946311570752</v>
      </c>
      <c r="BN52" s="5">
        <f t="shared" si="26"/>
        <v>6.4431991910041666E-3</v>
      </c>
      <c r="BO52" s="5">
        <f t="shared" si="46"/>
        <v>-0.34717174300573506</v>
      </c>
      <c r="BP52" s="5">
        <f t="shared" si="27"/>
        <v>177.1128354733454</v>
      </c>
      <c r="BQ52" s="5">
        <f t="shared" si="28"/>
        <v>0.8037384733453905</v>
      </c>
      <c r="BR52" s="5">
        <f t="shared" si="29"/>
        <v>4.5586897501119321E-3</v>
      </c>
      <c r="BS52" s="5">
        <f t="shared" si="47"/>
        <v>-0.79953766242143387</v>
      </c>
      <c r="BT52" s="5">
        <f t="shared" si="30"/>
        <v>176.66046955392969</v>
      </c>
      <c r="BU52" s="5">
        <f t="shared" si="31"/>
        <v>-0.35137255392967859</v>
      </c>
      <c r="BV52" s="5">
        <f t="shared" si="32"/>
        <v>1.9929349075486365E-3</v>
      </c>
    </row>
    <row r="53" spans="1:74" x14ac:dyDescent="0.2">
      <c r="A53" s="3">
        <v>43854</v>
      </c>
      <c r="B53" s="2">
        <v>52</v>
      </c>
      <c r="C53" s="1">
        <v>78.255439999999993</v>
      </c>
      <c r="D53" s="2">
        <v>146537600</v>
      </c>
      <c r="E53" s="1">
        <v>173.903717</v>
      </c>
      <c r="F53" s="2">
        <v>2737000</v>
      </c>
      <c r="P53" s="2">
        <v>52</v>
      </c>
      <c r="Q53" s="1">
        <v>78.255439999999993</v>
      </c>
      <c r="R53" s="5">
        <f t="shared" si="33"/>
        <v>76.58636005498505</v>
      </c>
      <c r="S53" s="5">
        <f t="shared" si="6"/>
        <v>1.6690799450149427</v>
      </c>
      <c r="T53" s="5">
        <f t="shared" si="34"/>
        <v>77.988083866147065</v>
      </c>
      <c r="U53" s="5">
        <f t="shared" si="7"/>
        <v>0.26735613385292822</v>
      </c>
      <c r="V53" s="5">
        <f t="shared" si="35"/>
        <v>78.254692797231172</v>
      </c>
      <c r="W53" s="5">
        <f t="shared" si="8"/>
        <v>7.472027688208982E-4</v>
      </c>
      <c r="X53" s="5">
        <f t="shared" si="36"/>
        <v>78.374348453774275</v>
      </c>
      <c r="Y53" s="5">
        <f t="shared" si="9"/>
        <v>0.1189084537742815</v>
      </c>
      <c r="AA53" s="2">
        <v>52</v>
      </c>
      <c r="AB53" s="1">
        <v>173.903717</v>
      </c>
      <c r="AC53" s="5">
        <f t="shared" si="37"/>
        <v>176.78813950108298</v>
      </c>
      <c r="AD53" s="5">
        <f t="shared" si="10"/>
        <v>2.8844225010829803</v>
      </c>
      <c r="AE53" s="5">
        <f t="shared" si="38"/>
        <v>177.17947607380759</v>
      </c>
      <c r="AF53" s="5">
        <f t="shared" si="11"/>
        <v>3.2757590738075919</v>
      </c>
      <c r="AG53" s="5">
        <f t="shared" si="39"/>
        <v>176.82700659735801</v>
      </c>
      <c r="AH53" s="5">
        <f t="shared" si="12"/>
        <v>2.9232895973580071</v>
      </c>
      <c r="AI53" s="5">
        <f t="shared" si="40"/>
        <v>176.50849080950383</v>
      </c>
      <c r="AJ53" s="5">
        <f t="shared" si="13"/>
        <v>2.6047738095038255</v>
      </c>
      <c r="AK53" s="10"/>
      <c r="AL53" s="1">
        <v>78.255439999999993</v>
      </c>
      <c r="AM53" s="5">
        <v>78.254692797231172</v>
      </c>
      <c r="AN53" s="5">
        <f t="shared" si="41"/>
        <v>0.34409362808825816</v>
      </c>
      <c r="AO53" s="5">
        <f t="shared" si="14"/>
        <v>78.598786425319432</v>
      </c>
      <c r="AP53" s="5">
        <f t="shared" si="15"/>
        <v>0.34334642531943871</v>
      </c>
      <c r="AQ53" s="5">
        <f t="shared" si="42"/>
        <v>4.3875087191310759E-3</v>
      </c>
      <c r="AR53" s="5">
        <f t="shared" si="16"/>
        <v>0.28996464293974084</v>
      </c>
      <c r="AS53" s="5">
        <f t="shared" si="0"/>
        <v>78.544657440170909</v>
      </c>
      <c r="AT53" s="5">
        <f t="shared" si="1"/>
        <v>0.28921744017091555</v>
      </c>
      <c r="AU53" s="5">
        <f t="shared" si="17"/>
        <v>3.6958125872260839E-3</v>
      </c>
      <c r="AV53" s="5">
        <f t="shared" si="18"/>
        <v>0.24121363394061376</v>
      </c>
      <c r="AW53" s="5">
        <f t="shared" si="2"/>
        <v>78.49590643117179</v>
      </c>
      <c r="AX53" s="5">
        <f t="shared" si="3"/>
        <v>0.24046643117179656</v>
      </c>
      <c r="AY53" s="5">
        <f t="shared" si="19"/>
        <v>3.0728398073258112E-3</v>
      </c>
      <c r="AZ53" s="5">
        <f t="shared" si="20"/>
        <v>0.2579757189658588</v>
      </c>
      <c r="BA53" s="5">
        <f t="shared" si="4"/>
        <v>78.512668516197024</v>
      </c>
      <c r="BB53" s="5">
        <f t="shared" si="5"/>
        <v>0.25722851619703135</v>
      </c>
      <c r="BC53" s="5">
        <f t="shared" si="21"/>
        <v>3.2870368653863729E-3</v>
      </c>
      <c r="BE53" s="1">
        <v>173.903717</v>
      </c>
      <c r="BF53" s="5">
        <v>176.82700659735801</v>
      </c>
      <c r="BG53" s="5">
        <f t="shared" si="43"/>
        <v>8.0163386067100412E-3</v>
      </c>
      <c r="BH53" s="5">
        <f t="shared" si="22"/>
        <v>176.83502293596473</v>
      </c>
      <c r="BI53" s="5">
        <f t="shared" si="23"/>
        <v>2.9313059359647298</v>
      </c>
      <c r="BJ53" s="5">
        <f t="shared" si="44"/>
        <v>1.6577252493107163E-2</v>
      </c>
      <c r="BK53" s="5">
        <f t="shared" si="45"/>
        <v>-0.1694368436438253</v>
      </c>
      <c r="BL53" s="5">
        <f t="shared" si="24"/>
        <v>176.65756975371417</v>
      </c>
      <c r="BM53" s="5">
        <f t="shared" si="25"/>
        <v>2.7538527537141704</v>
      </c>
      <c r="BN53" s="5">
        <f t="shared" si="26"/>
        <v>1.5835502548310513E-2</v>
      </c>
      <c r="BO53" s="5">
        <f t="shared" si="46"/>
        <v>-0.47579473720005944</v>
      </c>
      <c r="BP53" s="5">
        <f t="shared" si="27"/>
        <v>176.35121186015795</v>
      </c>
      <c r="BQ53" s="5">
        <f t="shared" si="28"/>
        <v>2.4474948601579456</v>
      </c>
      <c r="BR53" s="5">
        <f t="shared" si="29"/>
        <v>1.4073850187790671E-2</v>
      </c>
      <c r="BS53" s="5">
        <f t="shared" si="47"/>
        <v>-0.65798117550736923</v>
      </c>
      <c r="BT53" s="5">
        <f t="shared" si="30"/>
        <v>176.16902542185065</v>
      </c>
      <c r="BU53" s="5">
        <f t="shared" si="31"/>
        <v>-2.2653084218506478</v>
      </c>
      <c r="BV53" s="5">
        <f t="shared" si="32"/>
        <v>1.3026221986104229E-2</v>
      </c>
    </row>
    <row r="54" spans="1:74" x14ac:dyDescent="0.2">
      <c r="A54" s="3">
        <v>43857</v>
      </c>
      <c r="B54" s="2">
        <v>53</v>
      </c>
      <c r="C54" s="1">
        <v>75.954314999999994</v>
      </c>
      <c r="D54" s="2">
        <v>161940000</v>
      </c>
      <c r="E54" s="1">
        <v>170.37908899999999</v>
      </c>
      <c r="F54" s="2">
        <v>2491500</v>
      </c>
      <c r="P54" s="2">
        <v>53</v>
      </c>
      <c r="Q54" s="1">
        <v>75.954314999999994</v>
      </c>
      <c r="R54" s="5">
        <f t="shared" si="33"/>
        <v>76.836722046737293</v>
      </c>
      <c r="S54" s="5">
        <f t="shared" si="6"/>
        <v>0.88240704673729908</v>
      </c>
      <c r="T54" s="5">
        <f t="shared" si="34"/>
        <v>78.081658512995588</v>
      </c>
      <c r="U54" s="5">
        <f t="shared" si="7"/>
        <v>2.1273435129955942</v>
      </c>
      <c r="V54" s="5">
        <f t="shared" si="35"/>
        <v>78.255103758754018</v>
      </c>
      <c r="W54" s="5">
        <f t="shared" si="8"/>
        <v>2.3007887587540239</v>
      </c>
      <c r="X54" s="5">
        <f t="shared" si="36"/>
        <v>78.285167113443563</v>
      </c>
      <c r="Y54" s="5">
        <f t="shared" si="9"/>
        <v>2.3308521134435694</v>
      </c>
      <c r="AA54" s="2">
        <v>53</v>
      </c>
      <c r="AB54" s="1">
        <v>170.37908899999999</v>
      </c>
      <c r="AC54" s="5">
        <f t="shared" si="37"/>
        <v>176.35547612592055</v>
      </c>
      <c r="AD54" s="5">
        <f t="shared" si="10"/>
        <v>5.976387125920553</v>
      </c>
      <c r="AE54" s="5">
        <f t="shared" si="38"/>
        <v>176.03296039797493</v>
      </c>
      <c r="AF54" s="5">
        <f t="shared" si="11"/>
        <v>5.6538713979749389</v>
      </c>
      <c r="AG54" s="5">
        <f t="shared" si="39"/>
        <v>175.2191973188111</v>
      </c>
      <c r="AH54" s="5">
        <f t="shared" si="12"/>
        <v>4.8401083188111045</v>
      </c>
      <c r="AI54" s="5">
        <f t="shared" si="40"/>
        <v>174.55491045237596</v>
      </c>
      <c r="AJ54" s="5">
        <f t="shared" si="13"/>
        <v>4.1758214523759705</v>
      </c>
      <c r="AK54" s="10"/>
      <c r="AL54" s="1">
        <v>75.954314999999994</v>
      </c>
      <c r="AM54" s="5">
        <v>78.255103758754018</v>
      </c>
      <c r="AN54" s="5">
        <f t="shared" si="41"/>
        <v>0.29254122810344629</v>
      </c>
      <c r="AO54" s="5">
        <f t="shared" si="14"/>
        <v>78.547644986857463</v>
      </c>
      <c r="AP54" s="5">
        <f t="shared" si="15"/>
        <v>2.5933299868574693</v>
      </c>
      <c r="AQ54" s="5">
        <f t="shared" si="42"/>
        <v>3.4143287143824148E-2</v>
      </c>
      <c r="AR54" s="5">
        <f t="shared" si="16"/>
        <v>0.21757622258551707</v>
      </c>
      <c r="AS54" s="5">
        <f t="shared" si="0"/>
        <v>78.472679981339539</v>
      </c>
      <c r="AT54" s="5">
        <f t="shared" si="1"/>
        <v>2.5183649813395448</v>
      </c>
      <c r="AU54" s="5">
        <f t="shared" si="17"/>
        <v>3.3156312203454733E-2</v>
      </c>
      <c r="AV54" s="5">
        <f t="shared" si="18"/>
        <v>0.13285243135261818</v>
      </c>
      <c r="AW54" s="5">
        <f t="shared" si="2"/>
        <v>78.387956190106635</v>
      </c>
      <c r="AX54" s="5">
        <f t="shared" si="3"/>
        <v>2.4336411901066413</v>
      </c>
      <c r="AY54" s="5">
        <f t="shared" si="19"/>
        <v>3.2040854954805943E-2</v>
      </c>
      <c r="AZ54" s="5">
        <f t="shared" si="20"/>
        <v>3.9045675139297763E-2</v>
      </c>
      <c r="BA54" s="5">
        <f t="shared" si="4"/>
        <v>78.29414943389331</v>
      </c>
      <c r="BB54" s="5">
        <f t="shared" si="5"/>
        <v>2.3398344338933157</v>
      </c>
      <c r="BC54" s="5">
        <f t="shared" si="21"/>
        <v>3.0805813124551461E-2</v>
      </c>
      <c r="BE54" s="1">
        <v>170.37908899999999</v>
      </c>
      <c r="BF54" s="5">
        <v>175.2191973188111</v>
      </c>
      <c r="BG54" s="5">
        <f t="shared" si="43"/>
        <v>-0.2343575039663329</v>
      </c>
      <c r="BH54" s="5">
        <f t="shared" si="22"/>
        <v>174.98483981484478</v>
      </c>
      <c r="BI54" s="5">
        <f t="shared" si="23"/>
        <v>4.6057508148447823</v>
      </c>
      <c r="BJ54" s="5">
        <f t="shared" si="44"/>
        <v>2.628565183108689E-2</v>
      </c>
      <c r="BK54" s="5">
        <f t="shared" si="45"/>
        <v>-0.52902995236959638</v>
      </c>
      <c r="BL54" s="5">
        <f t="shared" si="24"/>
        <v>174.6901673664415</v>
      </c>
      <c r="BM54" s="5">
        <f t="shared" si="25"/>
        <v>4.3110783664415067</v>
      </c>
      <c r="BN54" s="5">
        <f t="shared" si="26"/>
        <v>2.5302860766214724E-2</v>
      </c>
      <c r="BO54" s="5">
        <f t="shared" si="46"/>
        <v>-0.985201280806142</v>
      </c>
      <c r="BP54" s="5">
        <f t="shared" si="27"/>
        <v>174.23399603800496</v>
      </c>
      <c r="BQ54" s="5">
        <f t="shared" si="28"/>
        <v>3.854907038004967</v>
      </c>
      <c r="BR54" s="5">
        <f t="shared" si="29"/>
        <v>2.2625470417939417E-2</v>
      </c>
      <c r="BS54" s="5">
        <f t="shared" si="47"/>
        <v>-1.4653350630909785</v>
      </c>
      <c r="BT54" s="5">
        <f t="shared" si="30"/>
        <v>173.75386225572012</v>
      </c>
      <c r="BU54" s="5">
        <f t="shared" si="31"/>
        <v>-3.3747732557201289</v>
      </c>
      <c r="BV54" s="5">
        <f t="shared" si="32"/>
        <v>1.9807438081325398E-2</v>
      </c>
    </row>
    <row r="55" spans="1:74" x14ac:dyDescent="0.2">
      <c r="A55" s="3">
        <v>43858</v>
      </c>
      <c r="B55" s="2">
        <v>54</v>
      </c>
      <c r="C55" s="1">
        <v>78.103012000000007</v>
      </c>
      <c r="D55" s="2">
        <v>162234000</v>
      </c>
      <c r="E55" s="1">
        <v>172.26414500000001</v>
      </c>
      <c r="F55" s="2">
        <v>2178400</v>
      </c>
      <c r="P55" s="2">
        <v>54</v>
      </c>
      <c r="Q55" s="1">
        <v>78.103012000000007</v>
      </c>
      <c r="R55" s="5">
        <f t="shared" si="33"/>
        <v>76.704360989726695</v>
      </c>
      <c r="S55" s="5">
        <f t="shared" si="6"/>
        <v>1.3986510102733121</v>
      </c>
      <c r="T55" s="5">
        <f t="shared" si="34"/>
        <v>77.33708828344713</v>
      </c>
      <c r="U55" s="5">
        <f t="shared" si="7"/>
        <v>0.7659237165528765</v>
      </c>
      <c r="V55" s="5">
        <f t="shared" si="35"/>
        <v>76.989669941439303</v>
      </c>
      <c r="W55" s="5">
        <f t="shared" si="8"/>
        <v>1.1133420585607041</v>
      </c>
      <c r="X55" s="5">
        <f t="shared" si="36"/>
        <v>76.537028028360879</v>
      </c>
      <c r="Y55" s="5">
        <f t="shared" si="9"/>
        <v>1.5659839716391275</v>
      </c>
      <c r="AA55" s="2">
        <v>54</v>
      </c>
      <c r="AB55" s="1">
        <v>172.26414500000001</v>
      </c>
      <c r="AC55" s="5">
        <f t="shared" si="37"/>
        <v>175.45901805703244</v>
      </c>
      <c r="AD55" s="5">
        <f t="shared" si="10"/>
        <v>3.1948730570324244</v>
      </c>
      <c r="AE55" s="5">
        <f t="shared" si="38"/>
        <v>174.05410540868371</v>
      </c>
      <c r="AF55" s="5">
        <f t="shared" si="11"/>
        <v>1.7899604086836973</v>
      </c>
      <c r="AG55" s="5">
        <f t="shared" si="39"/>
        <v>172.55713774346498</v>
      </c>
      <c r="AH55" s="5">
        <f t="shared" si="12"/>
        <v>0.29299274346496418</v>
      </c>
      <c r="AI55" s="5">
        <f t="shared" si="40"/>
        <v>171.42304436309399</v>
      </c>
      <c r="AJ55" s="5">
        <f t="shared" si="13"/>
        <v>0.84110063690602033</v>
      </c>
      <c r="AK55" s="10"/>
      <c r="AL55" s="1">
        <v>78.103012000000007</v>
      </c>
      <c r="AM55" s="5">
        <v>76.989669941439303</v>
      </c>
      <c r="AN55" s="5">
        <f t="shared" si="41"/>
        <v>5.8844971290722053E-2</v>
      </c>
      <c r="AO55" s="5">
        <f t="shared" si="14"/>
        <v>77.048514912730028</v>
      </c>
      <c r="AP55" s="5">
        <f t="shared" si="15"/>
        <v>1.0544970872699793</v>
      </c>
      <c r="AQ55" s="5">
        <f t="shared" si="42"/>
        <v>1.3501362626962186E-2</v>
      </c>
      <c r="AR55" s="5">
        <f t="shared" si="16"/>
        <v>-0.15317628738954103</v>
      </c>
      <c r="AS55" s="5">
        <f t="shared" si="0"/>
        <v>76.836493654049761</v>
      </c>
      <c r="AT55" s="5">
        <f t="shared" si="1"/>
        <v>1.2665183459502458</v>
      </c>
      <c r="AU55" s="5">
        <f t="shared" si="17"/>
        <v>1.6215998762637292E-2</v>
      </c>
      <c r="AV55" s="5">
        <f t="shared" si="18"/>
        <v>-0.49637638054768196</v>
      </c>
      <c r="AW55" s="5">
        <f t="shared" si="2"/>
        <v>76.493293560891615</v>
      </c>
      <c r="AX55" s="5">
        <f t="shared" si="3"/>
        <v>1.6097184391083914</v>
      </c>
      <c r="AY55" s="5">
        <f t="shared" si="19"/>
        <v>2.0610196686248045E-2</v>
      </c>
      <c r="AZ55" s="5">
        <f t="shared" si="20"/>
        <v>-1.0697618934466131</v>
      </c>
      <c r="BA55" s="5">
        <f t="shared" si="4"/>
        <v>75.919908047992692</v>
      </c>
      <c r="BB55" s="5">
        <f t="shared" si="5"/>
        <v>2.1831039520073148</v>
      </c>
      <c r="BC55" s="5">
        <f t="shared" si="21"/>
        <v>2.7951597462173603E-2</v>
      </c>
      <c r="BE55" s="1">
        <v>172.26414500000001</v>
      </c>
      <c r="BF55" s="5">
        <v>172.55713774346498</v>
      </c>
      <c r="BG55" s="5">
        <f t="shared" si="43"/>
        <v>-0.59851281467330097</v>
      </c>
      <c r="BH55" s="5">
        <f t="shared" si="22"/>
        <v>171.95862492879166</v>
      </c>
      <c r="BI55" s="5">
        <f t="shared" si="23"/>
        <v>0.30552007120834901</v>
      </c>
      <c r="BJ55" s="5">
        <f t="shared" si="44"/>
        <v>1.7705443843334702E-3</v>
      </c>
      <c r="BK55" s="5">
        <f t="shared" si="45"/>
        <v>-1.0622873581137273</v>
      </c>
      <c r="BL55" s="5">
        <f t="shared" si="24"/>
        <v>171.49485038535124</v>
      </c>
      <c r="BM55" s="5">
        <f t="shared" si="25"/>
        <v>0.76929461464877136</v>
      </c>
      <c r="BN55" s="5">
        <f t="shared" si="26"/>
        <v>4.4657848831442621E-3</v>
      </c>
      <c r="BO55" s="5">
        <f t="shared" si="46"/>
        <v>-1.7397875133491323</v>
      </c>
      <c r="BP55" s="5">
        <f t="shared" si="27"/>
        <v>170.81735023011584</v>
      </c>
      <c r="BQ55" s="5">
        <f t="shared" si="28"/>
        <v>1.4467947698841783</v>
      </c>
      <c r="BR55" s="5">
        <f t="shared" si="29"/>
        <v>8.3986993920538607E-3</v>
      </c>
      <c r="BS55" s="5">
        <f t="shared" si="47"/>
        <v>-2.4825508985078488</v>
      </c>
      <c r="BT55" s="5">
        <f t="shared" si="30"/>
        <v>170.07458684495714</v>
      </c>
      <c r="BU55" s="5">
        <f t="shared" si="31"/>
        <v>2.1895581550428744</v>
      </c>
      <c r="BV55" s="5">
        <f t="shared" si="32"/>
        <v>1.2710469465615578E-2</v>
      </c>
    </row>
    <row r="56" spans="1:74" x14ac:dyDescent="0.2">
      <c r="A56" s="3">
        <v>43859</v>
      </c>
      <c r="B56" s="2">
        <v>55</v>
      </c>
      <c r="C56" s="1">
        <v>79.737899999999996</v>
      </c>
      <c r="D56" s="2">
        <v>216229200</v>
      </c>
      <c r="E56" s="1">
        <v>172.47030599999999</v>
      </c>
      <c r="F56" s="2">
        <v>2199000</v>
      </c>
      <c r="P56" s="2">
        <v>55</v>
      </c>
      <c r="Q56" s="1">
        <v>79.737899999999996</v>
      </c>
      <c r="R56" s="5">
        <f t="shared" si="33"/>
        <v>76.91415864126769</v>
      </c>
      <c r="S56" s="5">
        <f t="shared" si="6"/>
        <v>2.8237413587323061</v>
      </c>
      <c r="T56" s="5">
        <f t="shared" si="34"/>
        <v>77.605161584240633</v>
      </c>
      <c r="U56" s="5">
        <f t="shared" si="7"/>
        <v>2.1327384157593627</v>
      </c>
      <c r="V56" s="5">
        <f t="shared" si="35"/>
        <v>77.602008073647696</v>
      </c>
      <c r="W56" s="5">
        <f t="shared" si="8"/>
        <v>2.1358919263523006</v>
      </c>
      <c r="X56" s="5">
        <f t="shared" si="36"/>
        <v>77.711516007090225</v>
      </c>
      <c r="Y56" s="5">
        <f t="shared" si="9"/>
        <v>2.0263839929097713</v>
      </c>
      <c r="AA56" s="2">
        <v>55</v>
      </c>
      <c r="AB56" s="1">
        <v>172.47030599999999</v>
      </c>
      <c r="AC56" s="5">
        <f t="shared" si="37"/>
        <v>174.97978709847757</v>
      </c>
      <c r="AD56" s="5">
        <f t="shared" si="10"/>
        <v>2.5094810984775791</v>
      </c>
      <c r="AE56" s="5">
        <f t="shared" si="38"/>
        <v>173.42761926564441</v>
      </c>
      <c r="AF56" s="5">
        <f t="shared" si="11"/>
        <v>0.95731326564441588</v>
      </c>
      <c r="AG56" s="5">
        <f t="shared" si="39"/>
        <v>172.39599173455923</v>
      </c>
      <c r="AH56" s="5">
        <f t="shared" si="12"/>
        <v>7.4314265440762028E-2</v>
      </c>
      <c r="AI56" s="5">
        <f t="shared" si="40"/>
        <v>172.05386984077353</v>
      </c>
      <c r="AJ56" s="5">
        <f t="shared" si="13"/>
        <v>0.41643615922646404</v>
      </c>
      <c r="AK56" s="10"/>
      <c r="AL56" s="1">
        <v>79.737899999999996</v>
      </c>
      <c r="AM56" s="5">
        <v>77.602008073647696</v>
      </c>
      <c r="AN56" s="5">
        <f t="shared" si="41"/>
        <v>0.14186894542837269</v>
      </c>
      <c r="AO56" s="5">
        <f t="shared" si="14"/>
        <v>77.743877019076066</v>
      </c>
      <c r="AP56" s="5">
        <f t="shared" si="15"/>
        <v>1.9940229809239298</v>
      </c>
      <c r="AQ56" s="5">
        <f t="shared" si="42"/>
        <v>2.5007217156758955E-2</v>
      </c>
      <c r="AR56" s="5">
        <f t="shared" si="16"/>
        <v>3.8202317509942463E-2</v>
      </c>
      <c r="AS56" s="5">
        <f t="shared" si="0"/>
        <v>77.640210391157638</v>
      </c>
      <c r="AT56" s="5">
        <f t="shared" si="1"/>
        <v>2.0976896088423587</v>
      </c>
      <c r="AU56" s="5">
        <f t="shared" si="17"/>
        <v>2.6307309433059547E-2</v>
      </c>
      <c r="AV56" s="5">
        <f t="shared" si="18"/>
        <v>2.5451501925516928E-3</v>
      </c>
      <c r="AW56" s="5">
        <f t="shared" si="2"/>
        <v>77.604553223840242</v>
      </c>
      <c r="AX56" s="5">
        <f t="shared" si="3"/>
        <v>2.1333467761597547</v>
      </c>
      <c r="AY56" s="5">
        <f t="shared" si="19"/>
        <v>2.6754489096900654E-2</v>
      </c>
      <c r="AZ56" s="5">
        <f t="shared" si="20"/>
        <v>0.36002312836014205</v>
      </c>
      <c r="BA56" s="5">
        <f t="shared" si="4"/>
        <v>77.962031202007836</v>
      </c>
      <c r="BB56" s="5">
        <f t="shared" si="5"/>
        <v>1.7758687979921604</v>
      </c>
      <c r="BC56" s="5">
        <f t="shared" si="21"/>
        <v>2.2271326408046369E-2</v>
      </c>
      <c r="BE56" s="1">
        <v>172.47030599999999</v>
      </c>
      <c r="BF56" s="5">
        <v>172.39599173455923</v>
      </c>
      <c r="BG56" s="5">
        <f t="shared" si="43"/>
        <v>-0.53290779380816766</v>
      </c>
      <c r="BH56" s="5">
        <f t="shared" si="22"/>
        <v>171.86308394075107</v>
      </c>
      <c r="BI56" s="5">
        <f t="shared" si="23"/>
        <v>0.60722205924892592</v>
      </c>
      <c r="BJ56" s="5">
        <f t="shared" si="44"/>
        <v>3.522251608864985E-3</v>
      </c>
      <c r="BK56" s="5">
        <f t="shared" si="45"/>
        <v>-0.83700202081173192</v>
      </c>
      <c r="BL56" s="5">
        <f t="shared" si="24"/>
        <v>171.55898971374751</v>
      </c>
      <c r="BM56" s="5">
        <f t="shared" si="25"/>
        <v>0.91131628625248595</v>
      </c>
      <c r="BN56" s="5">
        <f t="shared" si="26"/>
        <v>5.2839025301693729E-3</v>
      </c>
      <c r="BO56" s="5">
        <f t="shared" si="46"/>
        <v>-1.0293988363496085</v>
      </c>
      <c r="BP56" s="5">
        <f t="shared" si="27"/>
        <v>171.36659289820963</v>
      </c>
      <c r="BQ56" s="5">
        <f t="shared" si="28"/>
        <v>1.1037131017903619</v>
      </c>
      <c r="BR56" s="5">
        <f t="shared" si="29"/>
        <v>6.3994384157372687E-3</v>
      </c>
      <c r="BS56" s="5">
        <f t="shared" si="47"/>
        <v>-0.50935674234606143</v>
      </c>
      <c r="BT56" s="5">
        <f t="shared" si="30"/>
        <v>171.88663499221317</v>
      </c>
      <c r="BU56" s="5">
        <f t="shared" si="31"/>
        <v>0.58367100778681902</v>
      </c>
      <c r="BV56" s="5">
        <f t="shared" si="32"/>
        <v>3.3841825953901828E-3</v>
      </c>
    </row>
    <row r="57" spans="1:74" x14ac:dyDescent="0.2">
      <c r="A57" s="3">
        <v>43860</v>
      </c>
      <c r="B57" s="2">
        <v>56</v>
      </c>
      <c r="C57" s="1">
        <v>79.622337000000002</v>
      </c>
      <c r="D57" s="2">
        <v>126743200</v>
      </c>
      <c r="E57" s="1">
        <v>175.09165999999999</v>
      </c>
      <c r="F57" s="2">
        <v>3076100</v>
      </c>
      <c r="P57" s="2">
        <v>56</v>
      </c>
      <c r="Q57" s="1">
        <v>79.622337000000002</v>
      </c>
      <c r="R57" s="5">
        <f t="shared" si="33"/>
        <v>77.33771984507753</v>
      </c>
      <c r="S57" s="5">
        <f t="shared" si="6"/>
        <v>2.2846171549224721</v>
      </c>
      <c r="T57" s="5">
        <f t="shared" si="34"/>
        <v>78.351620029756404</v>
      </c>
      <c r="U57" s="5">
        <f t="shared" si="7"/>
        <v>1.2707169702435976</v>
      </c>
      <c r="V57" s="5">
        <f t="shared" si="35"/>
        <v>78.776748633141466</v>
      </c>
      <c r="W57" s="5">
        <f t="shared" si="8"/>
        <v>0.84558836685853578</v>
      </c>
      <c r="X57" s="5">
        <f t="shared" si="36"/>
        <v>79.231304001772557</v>
      </c>
      <c r="Y57" s="5">
        <f t="shared" si="9"/>
        <v>0.39103299822744475</v>
      </c>
      <c r="AA57" s="2">
        <v>56</v>
      </c>
      <c r="AB57" s="1">
        <v>175.09165999999999</v>
      </c>
      <c r="AC57" s="5">
        <f t="shared" si="37"/>
        <v>174.60336493370593</v>
      </c>
      <c r="AD57" s="5">
        <f t="shared" si="10"/>
        <v>0.48829506629405728</v>
      </c>
      <c r="AE57" s="5">
        <f t="shared" si="38"/>
        <v>173.09255962266886</v>
      </c>
      <c r="AF57" s="5">
        <f t="shared" si="11"/>
        <v>1.999100377331132</v>
      </c>
      <c r="AG57" s="5">
        <f t="shared" si="39"/>
        <v>172.43686458055166</v>
      </c>
      <c r="AH57" s="5">
        <f t="shared" si="12"/>
        <v>2.6547954194483339</v>
      </c>
      <c r="AI57" s="5">
        <f t="shared" si="40"/>
        <v>172.36619696019341</v>
      </c>
      <c r="AJ57" s="5">
        <f t="shared" si="13"/>
        <v>2.7254630398065842</v>
      </c>
      <c r="AK57" s="10"/>
      <c r="AL57" s="1">
        <v>79.622337000000002</v>
      </c>
      <c r="AM57" s="5">
        <v>78.776748633141466</v>
      </c>
      <c r="AN57" s="5">
        <f t="shared" si="41"/>
        <v>0.29679968753818231</v>
      </c>
      <c r="AO57" s="5">
        <f t="shared" si="14"/>
        <v>79.073548320679649</v>
      </c>
      <c r="AP57" s="5">
        <f t="shared" si="15"/>
        <v>0.54878867932035291</v>
      </c>
      <c r="AQ57" s="5">
        <f t="shared" si="42"/>
        <v>6.8923960285209021E-3</v>
      </c>
      <c r="AR57" s="5">
        <f t="shared" si="16"/>
        <v>0.32233687800589944</v>
      </c>
      <c r="AS57" s="5">
        <f t="shared" si="0"/>
        <v>79.099085511147365</v>
      </c>
      <c r="AT57" s="5">
        <f t="shared" si="1"/>
        <v>0.52325148885263673</v>
      </c>
      <c r="AU57" s="5">
        <f t="shared" si="17"/>
        <v>6.5716670543422596E-3</v>
      </c>
      <c r="AV57" s="5">
        <f t="shared" si="18"/>
        <v>0.53003308437810015</v>
      </c>
      <c r="AW57" s="5">
        <f t="shared" si="2"/>
        <v>79.30678171751957</v>
      </c>
      <c r="AX57" s="5">
        <f t="shared" si="3"/>
        <v>0.31555528248043174</v>
      </c>
      <c r="AY57" s="5">
        <f t="shared" si="19"/>
        <v>3.9631502210294546E-3</v>
      </c>
      <c r="AZ57" s="5">
        <f t="shared" si="20"/>
        <v>1.0525329448237259</v>
      </c>
      <c r="BA57" s="5">
        <f t="shared" si="4"/>
        <v>79.82928157796519</v>
      </c>
      <c r="BB57" s="5">
        <f t="shared" si="5"/>
        <v>0.20694457796518861</v>
      </c>
      <c r="BC57" s="5">
        <f t="shared" si="21"/>
        <v>2.5990769143737721E-3</v>
      </c>
      <c r="BE57" s="1">
        <v>175.09165999999999</v>
      </c>
      <c r="BF57" s="5">
        <v>172.43686458055166</v>
      </c>
      <c r="BG57" s="5">
        <f t="shared" si="43"/>
        <v>-0.44684069783807878</v>
      </c>
      <c r="BH57" s="5">
        <f t="shared" si="22"/>
        <v>171.99002388271359</v>
      </c>
      <c r="BI57" s="5">
        <f t="shared" si="23"/>
        <v>3.1016361172864038</v>
      </c>
      <c r="BJ57" s="5">
        <f t="shared" si="44"/>
        <v>1.7987082546594986E-2</v>
      </c>
      <c r="BK57" s="5">
        <f t="shared" si="45"/>
        <v>-0.61753330411069274</v>
      </c>
      <c r="BL57" s="5">
        <f t="shared" si="24"/>
        <v>171.81933127644098</v>
      </c>
      <c r="BM57" s="5">
        <f t="shared" si="25"/>
        <v>3.2723287235590135</v>
      </c>
      <c r="BN57" s="5">
        <f t="shared" si="26"/>
        <v>1.8689232391531464E-2</v>
      </c>
      <c r="BO57" s="5">
        <f t="shared" si="46"/>
        <v>-0.54777657929569357</v>
      </c>
      <c r="BP57" s="5">
        <f t="shared" si="27"/>
        <v>171.88908800125597</v>
      </c>
      <c r="BQ57" s="5">
        <f t="shared" si="28"/>
        <v>3.2025719987440198</v>
      </c>
      <c r="BR57" s="5">
        <f t="shared" si="29"/>
        <v>1.8290831206603558E-2</v>
      </c>
      <c r="BS57" s="5">
        <f t="shared" si="47"/>
        <v>-4.1661592258348153E-2</v>
      </c>
      <c r="BT57" s="5">
        <f t="shared" si="30"/>
        <v>172.39520298829331</v>
      </c>
      <c r="BU57" s="5">
        <f t="shared" si="31"/>
        <v>2.6964570117066842</v>
      </c>
      <c r="BV57" s="5">
        <f t="shared" si="32"/>
        <v>1.5400259565228202E-2</v>
      </c>
    </row>
    <row r="58" spans="1:74" x14ac:dyDescent="0.2">
      <c r="A58" s="3">
        <v>43861</v>
      </c>
      <c r="B58" s="2">
        <v>57</v>
      </c>
      <c r="C58" s="1">
        <v>76.091994999999997</v>
      </c>
      <c r="D58" s="2">
        <v>199588400</v>
      </c>
      <c r="E58" s="1">
        <v>170.06492600000001</v>
      </c>
      <c r="F58" s="2">
        <v>5500000</v>
      </c>
      <c r="P58" s="2">
        <v>57</v>
      </c>
      <c r="Q58" s="1">
        <v>76.091994999999997</v>
      </c>
      <c r="R58" s="5">
        <f t="shared" si="33"/>
        <v>77.68041241831591</v>
      </c>
      <c r="S58" s="5">
        <f t="shared" si="6"/>
        <v>1.5884174183159132</v>
      </c>
      <c r="T58" s="5">
        <f t="shared" si="34"/>
        <v>78.796370969341666</v>
      </c>
      <c r="U58" s="5">
        <f t="shared" si="7"/>
        <v>2.7043759693416689</v>
      </c>
      <c r="V58" s="5">
        <f t="shared" si="35"/>
        <v>79.241822234913656</v>
      </c>
      <c r="W58" s="5">
        <f t="shared" si="8"/>
        <v>3.1498272349136585</v>
      </c>
      <c r="X58" s="5">
        <f t="shared" si="36"/>
        <v>79.524578750443141</v>
      </c>
      <c r="Y58" s="5">
        <f t="shared" si="9"/>
        <v>3.4325837504431433</v>
      </c>
      <c r="AA58" s="2">
        <v>57</v>
      </c>
      <c r="AB58" s="1">
        <v>170.06492600000001</v>
      </c>
      <c r="AC58" s="5">
        <f t="shared" si="37"/>
        <v>174.67660919365002</v>
      </c>
      <c r="AD58" s="5">
        <f t="shared" si="10"/>
        <v>4.6116831936500091</v>
      </c>
      <c r="AE58" s="5">
        <f t="shared" si="38"/>
        <v>173.79224475473475</v>
      </c>
      <c r="AF58" s="5">
        <f t="shared" si="11"/>
        <v>3.7273187547347391</v>
      </c>
      <c r="AG58" s="5">
        <f t="shared" si="39"/>
        <v>173.89700206124826</v>
      </c>
      <c r="AH58" s="5">
        <f t="shared" si="12"/>
        <v>3.8320760612482445</v>
      </c>
      <c r="AI58" s="5">
        <f t="shared" si="40"/>
        <v>174.41029424004833</v>
      </c>
      <c r="AJ58" s="5">
        <f t="shared" si="13"/>
        <v>4.345368240048316</v>
      </c>
      <c r="AK58" s="10"/>
      <c r="AL58" s="1">
        <v>76.091994999999997</v>
      </c>
      <c r="AM58" s="5">
        <v>79.241822234913656</v>
      </c>
      <c r="AN58" s="5">
        <f t="shared" si="41"/>
        <v>0.3220407746732834</v>
      </c>
      <c r="AO58" s="5">
        <f t="shared" si="14"/>
        <v>79.563863009586939</v>
      </c>
      <c r="AP58" s="5">
        <f t="shared" si="15"/>
        <v>3.4718680095869416</v>
      </c>
      <c r="AQ58" s="5">
        <f t="shared" si="42"/>
        <v>4.5627243832770344E-2</v>
      </c>
      <c r="AR58" s="5">
        <f t="shared" si="16"/>
        <v>0.35802105894747199</v>
      </c>
      <c r="AS58" s="5">
        <f t="shared" si="0"/>
        <v>79.599843293861127</v>
      </c>
      <c r="AT58" s="5">
        <f t="shared" si="1"/>
        <v>3.5078482938611302</v>
      </c>
      <c r="AU58" s="5">
        <f t="shared" si="17"/>
        <v>4.6100096256657883E-2</v>
      </c>
      <c r="AV58" s="5">
        <f t="shared" si="18"/>
        <v>0.50080131720544052</v>
      </c>
      <c r="AW58" s="5">
        <f t="shared" si="2"/>
        <v>79.742623552119099</v>
      </c>
      <c r="AX58" s="5">
        <f t="shared" si="3"/>
        <v>3.6506285521191018</v>
      </c>
      <c r="AY58" s="5">
        <f t="shared" si="19"/>
        <v>4.7976512537476534E-2</v>
      </c>
      <c r="AZ58" s="5">
        <f t="shared" si="20"/>
        <v>0.55319250322992009</v>
      </c>
      <c r="BA58" s="5">
        <f t="shared" si="4"/>
        <v>79.795014738143578</v>
      </c>
      <c r="BB58" s="5">
        <f t="shared" si="5"/>
        <v>3.7030197381435812</v>
      </c>
      <c r="BC58" s="5">
        <f t="shared" si="21"/>
        <v>4.8665036816863343E-2</v>
      </c>
      <c r="BE58" s="1">
        <v>170.06492600000001</v>
      </c>
      <c r="BF58" s="5">
        <v>173.89700206124826</v>
      </c>
      <c r="BG58" s="5">
        <f t="shared" si="43"/>
        <v>-0.16079397105787663</v>
      </c>
      <c r="BH58" s="5">
        <f t="shared" si="22"/>
        <v>173.73620809019039</v>
      </c>
      <c r="BI58" s="5">
        <f t="shared" si="23"/>
        <v>3.671282090190374</v>
      </c>
      <c r="BJ58" s="5">
        <f t="shared" si="44"/>
        <v>2.1111819333707156E-2</v>
      </c>
      <c r="BK58" s="5">
        <f t="shared" si="45"/>
        <v>-9.8115607908869029E-2</v>
      </c>
      <c r="BL58" s="5">
        <f t="shared" si="24"/>
        <v>173.79888645333938</v>
      </c>
      <c r="BM58" s="5">
        <f t="shared" si="25"/>
        <v>3.733960453339364</v>
      </c>
      <c r="BN58" s="5">
        <f t="shared" si="26"/>
        <v>2.1956087837531908E-2</v>
      </c>
      <c r="BO58" s="5">
        <f t="shared" si="46"/>
        <v>0.35578474770083945</v>
      </c>
      <c r="BP58" s="5">
        <f t="shared" si="27"/>
        <v>174.25278680894911</v>
      </c>
      <c r="BQ58" s="5">
        <f t="shared" si="28"/>
        <v>4.1878608089490967</v>
      </c>
      <c r="BR58" s="5">
        <f t="shared" si="29"/>
        <v>2.4625070597738045E-2</v>
      </c>
      <c r="BS58" s="5">
        <f t="shared" si="47"/>
        <v>1.2348676197533595</v>
      </c>
      <c r="BT58" s="5">
        <f t="shared" si="30"/>
        <v>175.13186968100163</v>
      </c>
      <c r="BU58" s="5">
        <f t="shared" si="31"/>
        <v>-5.066943681001618</v>
      </c>
      <c r="BV58" s="5">
        <f t="shared" si="32"/>
        <v>2.9794172144593869E-2</v>
      </c>
    </row>
    <row r="59" spans="1:74" x14ac:dyDescent="0.2">
      <c r="A59" s="3">
        <v>43864</v>
      </c>
      <c r="B59" s="2">
        <v>58</v>
      </c>
      <c r="C59" s="1">
        <v>75.883018000000007</v>
      </c>
      <c r="D59" s="2">
        <v>173985600</v>
      </c>
      <c r="E59" s="1">
        <v>168.19955400000001</v>
      </c>
      <c r="F59" s="2">
        <v>3542700</v>
      </c>
      <c r="P59" s="2">
        <v>58</v>
      </c>
      <c r="Q59" s="1">
        <v>75.883018000000007</v>
      </c>
      <c r="R59" s="5">
        <f t="shared" si="33"/>
        <v>77.442149805568519</v>
      </c>
      <c r="S59" s="5">
        <f t="shared" si="6"/>
        <v>1.5591318055685122</v>
      </c>
      <c r="T59" s="5">
        <f t="shared" si="34"/>
        <v>77.849839380072083</v>
      </c>
      <c r="U59" s="5">
        <f t="shared" si="7"/>
        <v>1.9668213800720764</v>
      </c>
      <c r="V59" s="5">
        <f t="shared" si="35"/>
        <v>77.509417255711142</v>
      </c>
      <c r="W59" s="5">
        <f t="shared" si="8"/>
        <v>1.6263992557111351</v>
      </c>
      <c r="X59" s="5">
        <f t="shared" si="36"/>
        <v>76.950140937610783</v>
      </c>
      <c r="Y59" s="5">
        <f t="shared" si="9"/>
        <v>1.067122937610776</v>
      </c>
      <c r="AA59" s="2">
        <v>58</v>
      </c>
      <c r="AB59" s="1">
        <v>168.19955400000001</v>
      </c>
      <c r="AC59" s="5">
        <f t="shared" si="37"/>
        <v>173.98485671460253</v>
      </c>
      <c r="AD59" s="5">
        <f t="shared" si="10"/>
        <v>5.7853027146025227</v>
      </c>
      <c r="AE59" s="5">
        <f t="shared" si="38"/>
        <v>172.4876831905776</v>
      </c>
      <c r="AF59" s="5">
        <f t="shared" si="11"/>
        <v>4.2881291905775925</v>
      </c>
      <c r="AG59" s="5">
        <f t="shared" si="39"/>
        <v>171.78936022756173</v>
      </c>
      <c r="AH59" s="5">
        <f t="shared" si="12"/>
        <v>3.5898062275617235</v>
      </c>
      <c r="AI59" s="5">
        <f t="shared" si="40"/>
        <v>171.15126806001209</v>
      </c>
      <c r="AJ59" s="5">
        <f t="shared" si="13"/>
        <v>2.9517140600120797</v>
      </c>
      <c r="AK59" s="10"/>
      <c r="AL59" s="1">
        <v>75.883018000000007</v>
      </c>
      <c r="AM59" s="5">
        <v>77.509417255711142</v>
      </c>
      <c r="AN59" s="5">
        <f t="shared" si="41"/>
        <v>1.3873911591913868E-2</v>
      </c>
      <c r="AO59" s="5">
        <f t="shared" si="14"/>
        <v>77.523291167303057</v>
      </c>
      <c r="AP59" s="5">
        <f t="shared" si="15"/>
        <v>1.6402731673030502</v>
      </c>
      <c r="AQ59" s="5">
        <f t="shared" si="42"/>
        <v>2.161581353160005E-2</v>
      </c>
      <c r="AR59" s="5">
        <f t="shared" si="16"/>
        <v>-0.16458545059002438</v>
      </c>
      <c r="AS59" s="5">
        <f t="shared" si="0"/>
        <v>77.344831805121117</v>
      </c>
      <c r="AT59" s="5">
        <f t="shared" si="1"/>
        <v>1.4618138051211105</v>
      </c>
      <c r="AU59" s="5">
        <f t="shared" si="17"/>
        <v>1.926404409905139E-2</v>
      </c>
      <c r="AV59" s="5">
        <f t="shared" si="18"/>
        <v>-0.50414151617813885</v>
      </c>
      <c r="AW59" s="5">
        <f t="shared" si="2"/>
        <v>77.005275739533005</v>
      </c>
      <c r="AX59" s="5">
        <f t="shared" si="3"/>
        <v>1.1222577395329978</v>
      </c>
      <c r="AY59" s="5">
        <f t="shared" si="19"/>
        <v>1.4789313460529439E-2</v>
      </c>
      <c r="AZ59" s="5">
        <f t="shared" si="20"/>
        <v>-1.3895653568376485</v>
      </c>
      <c r="BA59" s="5">
        <f t="shared" si="4"/>
        <v>76.119851898873492</v>
      </c>
      <c r="BB59" s="5">
        <f t="shared" si="5"/>
        <v>0.23683389887348483</v>
      </c>
      <c r="BC59" s="5">
        <f t="shared" si="21"/>
        <v>3.1210395305242711E-3</v>
      </c>
      <c r="BE59" s="1">
        <v>168.19955400000001</v>
      </c>
      <c r="BF59" s="5">
        <v>171.78936022756173</v>
      </c>
      <c r="BG59" s="5">
        <f t="shared" si="43"/>
        <v>-0.45282115045217441</v>
      </c>
      <c r="BH59" s="5">
        <f t="shared" si="22"/>
        <v>171.33653907710956</v>
      </c>
      <c r="BI59" s="5">
        <f t="shared" si="23"/>
        <v>3.1369850771095571</v>
      </c>
      <c r="BJ59" s="5">
        <f t="shared" si="44"/>
        <v>1.8260648231963449E-2</v>
      </c>
      <c r="BK59" s="5">
        <f t="shared" si="45"/>
        <v>-0.60049716435328393</v>
      </c>
      <c r="BL59" s="5">
        <f t="shared" si="24"/>
        <v>171.18886306320846</v>
      </c>
      <c r="BM59" s="5">
        <f t="shared" si="25"/>
        <v>2.9893090632084522</v>
      </c>
      <c r="BN59" s="5">
        <f t="shared" si="26"/>
        <v>1.7772395895939486E-2</v>
      </c>
      <c r="BO59" s="5">
        <f t="shared" si="46"/>
        <v>-0.75275721392347628</v>
      </c>
      <c r="BP59" s="5">
        <f t="shared" si="27"/>
        <v>171.03660301363826</v>
      </c>
      <c r="BQ59" s="5">
        <f t="shared" si="28"/>
        <v>2.83704901363825</v>
      </c>
      <c r="BR59" s="5">
        <f t="shared" si="29"/>
        <v>1.6867161334079697E-2</v>
      </c>
      <c r="BS59" s="5">
        <f t="shared" si="47"/>
        <v>-1.6062654156705456</v>
      </c>
      <c r="BT59" s="5">
        <f t="shared" si="30"/>
        <v>170.18309481189118</v>
      </c>
      <c r="BU59" s="5">
        <f t="shared" si="31"/>
        <v>-1.9835408118911744</v>
      </c>
      <c r="BV59" s="5">
        <f t="shared" si="32"/>
        <v>1.1792782826827081E-2</v>
      </c>
    </row>
    <row r="60" spans="1:74" x14ac:dyDescent="0.2">
      <c r="A60" s="3">
        <v>43865</v>
      </c>
      <c r="B60" s="2">
        <v>59</v>
      </c>
      <c r="C60" s="1">
        <v>78.388199</v>
      </c>
      <c r="D60" s="2">
        <v>136616400</v>
      </c>
      <c r="E60" s="1">
        <v>172.01869199999999</v>
      </c>
      <c r="F60" s="2">
        <v>2992500</v>
      </c>
      <c r="P60" s="2">
        <v>59</v>
      </c>
      <c r="Q60" s="1">
        <v>78.388199</v>
      </c>
      <c r="R60" s="5">
        <f t="shared" si="33"/>
        <v>77.208280034733235</v>
      </c>
      <c r="S60" s="5">
        <f t="shared" si="6"/>
        <v>1.179918965266765</v>
      </c>
      <c r="T60" s="5">
        <f t="shared" si="34"/>
        <v>77.161451897046859</v>
      </c>
      <c r="U60" s="5">
        <f t="shared" si="7"/>
        <v>1.2267471029531407</v>
      </c>
      <c r="V60" s="5">
        <f t="shared" si="35"/>
        <v>76.614897665070018</v>
      </c>
      <c r="W60" s="5">
        <f t="shared" si="8"/>
        <v>1.7733013349299824</v>
      </c>
      <c r="X60" s="5">
        <f t="shared" si="36"/>
        <v>76.149798734402708</v>
      </c>
      <c r="Y60" s="5">
        <f t="shared" si="9"/>
        <v>2.2384002655972921</v>
      </c>
      <c r="AA60" s="2">
        <v>59</v>
      </c>
      <c r="AB60" s="1">
        <v>172.01869199999999</v>
      </c>
      <c r="AC60" s="5">
        <f t="shared" si="37"/>
        <v>173.11706130741214</v>
      </c>
      <c r="AD60" s="5">
        <f t="shared" si="10"/>
        <v>1.0983693074121561</v>
      </c>
      <c r="AE60" s="5">
        <f t="shared" si="38"/>
        <v>170.98683797387545</v>
      </c>
      <c r="AF60" s="5">
        <f t="shared" si="11"/>
        <v>1.0318540261245346</v>
      </c>
      <c r="AG60" s="5">
        <f t="shared" si="39"/>
        <v>169.81496680240281</v>
      </c>
      <c r="AH60" s="5">
        <f t="shared" si="12"/>
        <v>2.2037251975971799</v>
      </c>
      <c r="AI60" s="5">
        <f t="shared" si="40"/>
        <v>168.93748251500301</v>
      </c>
      <c r="AJ60" s="5">
        <f t="shared" si="13"/>
        <v>3.0812094849969753</v>
      </c>
      <c r="AK60" s="10"/>
      <c r="AL60" s="1">
        <v>78.388199</v>
      </c>
      <c r="AM60" s="5">
        <v>76.614897665070018</v>
      </c>
      <c r="AN60" s="5">
        <f t="shared" si="41"/>
        <v>-0.12238511374304185</v>
      </c>
      <c r="AO60" s="5">
        <f t="shared" si="14"/>
        <v>76.492512551326982</v>
      </c>
      <c r="AP60" s="5">
        <f t="shared" si="15"/>
        <v>1.8956864486730183</v>
      </c>
      <c r="AQ60" s="5">
        <f t="shared" si="42"/>
        <v>2.4183314234238477E-2</v>
      </c>
      <c r="AR60" s="5">
        <f t="shared" si="16"/>
        <v>-0.34706898560279936</v>
      </c>
      <c r="AS60" s="5">
        <f t="shared" si="0"/>
        <v>76.267828679467215</v>
      </c>
      <c r="AT60" s="5">
        <f t="shared" si="1"/>
        <v>2.1203703205327855</v>
      </c>
      <c r="AU60" s="5">
        <f t="shared" si="17"/>
        <v>2.7049611390265332E-2</v>
      </c>
      <c r="AV60" s="5">
        <f t="shared" si="18"/>
        <v>-0.67981164968648233</v>
      </c>
      <c r="AW60" s="5">
        <f t="shared" si="2"/>
        <v>75.935086015383533</v>
      </c>
      <c r="AX60" s="5">
        <f t="shared" si="3"/>
        <v>2.4531129846164674</v>
      </c>
      <c r="AY60" s="5">
        <f t="shared" si="19"/>
        <v>3.1294416964681986E-2</v>
      </c>
      <c r="AZ60" s="5">
        <f t="shared" si="20"/>
        <v>-0.96877645557060288</v>
      </c>
      <c r="BA60" s="5">
        <f t="shared" si="4"/>
        <v>75.646121209499412</v>
      </c>
      <c r="BB60" s="5">
        <f t="shared" si="5"/>
        <v>2.7420777905005878</v>
      </c>
      <c r="BC60" s="5">
        <f t="shared" si="21"/>
        <v>3.4980747427308383E-2</v>
      </c>
      <c r="BE60" s="1">
        <v>172.01869199999999</v>
      </c>
      <c r="BF60" s="5">
        <v>169.81496680240281</v>
      </c>
      <c r="BG60" s="5">
        <f t="shared" si="43"/>
        <v>-0.68105699165818656</v>
      </c>
      <c r="BH60" s="5">
        <f t="shared" si="22"/>
        <v>169.13390981074463</v>
      </c>
      <c r="BI60" s="5">
        <f t="shared" si="23"/>
        <v>2.8847821892553611</v>
      </c>
      <c r="BJ60" s="5">
        <f t="shared" si="44"/>
        <v>1.6987797033297437E-2</v>
      </c>
      <c r="BK60" s="5">
        <f t="shared" si="45"/>
        <v>-0.94397122955469359</v>
      </c>
      <c r="BL60" s="5">
        <f t="shared" si="24"/>
        <v>168.8709955728481</v>
      </c>
      <c r="BM60" s="5">
        <f t="shared" si="25"/>
        <v>3.1476964271518852</v>
      </c>
      <c r="BN60" s="5">
        <f t="shared" si="26"/>
        <v>1.8298572036298737E-2</v>
      </c>
      <c r="BO60" s="5">
        <f t="shared" si="46"/>
        <v>-1.3024935089794272</v>
      </c>
      <c r="BP60" s="5">
        <f t="shared" si="27"/>
        <v>168.51247329342337</v>
      </c>
      <c r="BQ60" s="5">
        <f t="shared" si="28"/>
        <v>3.5062187065766182</v>
      </c>
      <c r="BR60" s="5">
        <f t="shared" si="29"/>
        <v>2.038277739361382E-2</v>
      </c>
      <c r="BS60" s="5">
        <f t="shared" si="47"/>
        <v>-1.9191742237356659</v>
      </c>
      <c r="BT60" s="5">
        <f t="shared" si="30"/>
        <v>167.89579257866714</v>
      </c>
      <c r="BU60" s="5">
        <f t="shared" si="31"/>
        <v>4.1228994213328463</v>
      </c>
      <c r="BV60" s="5">
        <f t="shared" si="32"/>
        <v>2.3967740792569487E-2</v>
      </c>
    </row>
    <row r="61" spans="1:74" x14ac:dyDescent="0.2">
      <c r="A61" s="3">
        <v>43866</v>
      </c>
      <c r="B61" s="2">
        <v>60</v>
      </c>
      <c r="C61" s="1">
        <v>79.027405000000002</v>
      </c>
      <c r="D61" s="2">
        <v>118826800</v>
      </c>
      <c r="E61" s="1">
        <v>173.677887</v>
      </c>
      <c r="F61" s="2">
        <v>2818100</v>
      </c>
      <c r="P61" s="2">
        <v>60</v>
      </c>
      <c r="Q61" s="1">
        <v>79.027405000000002</v>
      </c>
      <c r="R61" s="5">
        <f t="shared" si="33"/>
        <v>77.385267879523241</v>
      </c>
      <c r="S61" s="5">
        <f t="shared" si="6"/>
        <v>1.642137120476761</v>
      </c>
      <c r="T61" s="5">
        <f t="shared" si="34"/>
        <v>77.590813383080459</v>
      </c>
      <c r="U61" s="5">
        <f t="shared" si="7"/>
        <v>1.436591616919543</v>
      </c>
      <c r="V61" s="5">
        <f t="shared" si="35"/>
        <v>77.59021339928151</v>
      </c>
      <c r="W61" s="5">
        <f t="shared" si="8"/>
        <v>1.4371916007184922</v>
      </c>
      <c r="X61" s="5">
        <f t="shared" si="36"/>
        <v>77.828598933600688</v>
      </c>
      <c r="Y61" s="5">
        <f t="shared" si="9"/>
        <v>1.1988060663993139</v>
      </c>
      <c r="AA61" s="2">
        <v>60</v>
      </c>
      <c r="AB61" s="1">
        <v>173.677887</v>
      </c>
      <c r="AC61" s="5">
        <f t="shared" si="37"/>
        <v>172.9523059113003</v>
      </c>
      <c r="AD61" s="5">
        <f t="shared" si="10"/>
        <v>0.72558108869969828</v>
      </c>
      <c r="AE61" s="5">
        <f t="shared" si="38"/>
        <v>171.34798688301905</v>
      </c>
      <c r="AF61" s="5">
        <f t="shared" si="11"/>
        <v>2.3299001169809515</v>
      </c>
      <c r="AG61" s="5">
        <f t="shared" si="39"/>
        <v>171.02701566108124</v>
      </c>
      <c r="AH61" s="5">
        <f t="shared" si="12"/>
        <v>2.6508713389187619</v>
      </c>
      <c r="AI61" s="5">
        <f t="shared" si="40"/>
        <v>171.24838962875074</v>
      </c>
      <c r="AJ61" s="5">
        <f t="shared" si="13"/>
        <v>2.4294973712492549</v>
      </c>
      <c r="AK61" s="10"/>
      <c r="AL61" s="1">
        <v>79.027405000000002</v>
      </c>
      <c r="AM61" s="5">
        <v>77.59021339928151</v>
      </c>
      <c r="AN61" s="5">
        <f t="shared" si="41"/>
        <v>4.2270013450138186E-2</v>
      </c>
      <c r="AO61" s="5">
        <f t="shared" si="14"/>
        <v>77.632483412731645</v>
      </c>
      <c r="AP61" s="5">
        <f t="shared" si="15"/>
        <v>1.3949215872683567</v>
      </c>
      <c r="AQ61" s="5">
        <f t="shared" si="42"/>
        <v>1.7651112133422027E-2</v>
      </c>
      <c r="AR61" s="5">
        <f t="shared" si="16"/>
        <v>-1.6472805649226596E-2</v>
      </c>
      <c r="AS61" s="5">
        <f t="shared" si="0"/>
        <v>77.57374059363228</v>
      </c>
      <c r="AT61" s="5">
        <f t="shared" si="1"/>
        <v>1.4536644063677215</v>
      </c>
      <c r="AU61" s="5">
        <f t="shared" si="17"/>
        <v>1.839443426451522E-2</v>
      </c>
      <c r="AV61" s="5">
        <f t="shared" si="18"/>
        <v>6.4995673067606008E-2</v>
      </c>
      <c r="AW61" s="5">
        <f t="shared" si="2"/>
        <v>77.655209072349109</v>
      </c>
      <c r="AX61" s="5">
        <f t="shared" si="3"/>
        <v>1.3721959276508926</v>
      </c>
      <c r="AY61" s="5">
        <f t="shared" si="19"/>
        <v>1.7363545312551926E-2</v>
      </c>
      <c r="AZ61" s="5">
        <f t="shared" si="20"/>
        <v>0.68370190574417755</v>
      </c>
      <c r="BA61" s="5">
        <f t="shared" si="4"/>
        <v>78.273915305025682</v>
      </c>
      <c r="BB61" s="5">
        <f t="shared" si="5"/>
        <v>0.75348969497431995</v>
      </c>
      <c r="BC61" s="5">
        <f t="shared" si="21"/>
        <v>9.5345367214616245E-3</v>
      </c>
      <c r="BE61" s="1">
        <v>173.677887</v>
      </c>
      <c r="BF61" s="5">
        <v>171.02701566108124</v>
      </c>
      <c r="BG61" s="5">
        <f t="shared" si="43"/>
        <v>-0.39709111410769427</v>
      </c>
      <c r="BH61" s="5">
        <f t="shared" si="22"/>
        <v>170.62992454697354</v>
      </c>
      <c r="BI61" s="5">
        <f t="shared" si="23"/>
        <v>3.0479624530264573</v>
      </c>
      <c r="BJ61" s="5">
        <f t="shared" si="44"/>
        <v>1.7821526273173748E-2</v>
      </c>
      <c r="BK61" s="5">
        <f t="shared" si="45"/>
        <v>-0.40496620749641288</v>
      </c>
      <c r="BL61" s="5">
        <f t="shared" si="24"/>
        <v>170.62204945358482</v>
      </c>
      <c r="BM61" s="5">
        <f t="shared" si="25"/>
        <v>3.0558375464151766</v>
      </c>
      <c r="BN61" s="5">
        <f t="shared" si="26"/>
        <v>1.7594856773074263E-2</v>
      </c>
      <c r="BO61" s="5">
        <f t="shared" si="46"/>
        <v>-0.17094944353339192</v>
      </c>
      <c r="BP61" s="5">
        <f t="shared" si="27"/>
        <v>170.85606621754783</v>
      </c>
      <c r="BQ61" s="5">
        <f t="shared" si="28"/>
        <v>2.8218207824521642</v>
      </c>
      <c r="BR61" s="5">
        <f t="shared" si="29"/>
        <v>1.6247438468963895E-2</v>
      </c>
      <c r="BS61" s="5">
        <f t="shared" si="47"/>
        <v>0.74236539631631482</v>
      </c>
      <c r="BT61" s="5">
        <f t="shared" si="30"/>
        <v>171.76938105739754</v>
      </c>
      <c r="BU61" s="5">
        <f t="shared" si="31"/>
        <v>1.90850594260246</v>
      </c>
      <c r="BV61" s="5">
        <f t="shared" si="32"/>
        <v>1.0988767629367001E-2</v>
      </c>
    </row>
    <row r="62" spans="1:74" x14ac:dyDescent="0.2">
      <c r="A62" s="3">
        <v>43867</v>
      </c>
      <c r="B62" s="2">
        <v>61</v>
      </c>
      <c r="C62" s="1">
        <v>79.951774999999998</v>
      </c>
      <c r="D62" s="2">
        <v>105425600</v>
      </c>
      <c r="E62" s="1">
        <v>173.137924</v>
      </c>
      <c r="F62" s="2">
        <v>2427500</v>
      </c>
      <c r="P62" s="2">
        <v>61</v>
      </c>
      <c r="Q62" s="1">
        <v>79.951774999999998</v>
      </c>
      <c r="R62" s="5">
        <f t="shared" si="33"/>
        <v>77.631588447594751</v>
      </c>
      <c r="S62" s="5">
        <f t="shared" si="6"/>
        <v>2.3201865524052465</v>
      </c>
      <c r="T62" s="5">
        <f t="shared" si="34"/>
        <v>78.093620449002302</v>
      </c>
      <c r="U62" s="5">
        <f t="shared" si="7"/>
        <v>1.8581545509976962</v>
      </c>
      <c r="V62" s="5">
        <f t="shared" si="35"/>
        <v>78.380668779676682</v>
      </c>
      <c r="W62" s="5">
        <f t="shared" si="8"/>
        <v>1.5711062203233155</v>
      </c>
      <c r="X62" s="5">
        <f t="shared" si="36"/>
        <v>78.727703483400177</v>
      </c>
      <c r="Y62" s="5">
        <f t="shared" si="9"/>
        <v>1.2240715165998211</v>
      </c>
      <c r="AA62" s="2">
        <v>61</v>
      </c>
      <c r="AB62" s="1">
        <v>173.137924</v>
      </c>
      <c r="AC62" s="5">
        <f t="shared" si="37"/>
        <v>173.06114307460527</v>
      </c>
      <c r="AD62" s="5">
        <f t="shared" si="10"/>
        <v>7.6780925394729138E-2</v>
      </c>
      <c r="AE62" s="5">
        <f t="shared" si="38"/>
        <v>172.16345192396238</v>
      </c>
      <c r="AF62" s="5">
        <f t="shared" si="11"/>
        <v>0.97447207603761399</v>
      </c>
      <c r="AG62" s="5">
        <f t="shared" si="39"/>
        <v>172.48499489748656</v>
      </c>
      <c r="AH62" s="5">
        <f t="shared" si="12"/>
        <v>0.65292910251343983</v>
      </c>
      <c r="AI62" s="5">
        <f t="shared" si="40"/>
        <v>173.07051265718766</v>
      </c>
      <c r="AJ62" s="5">
        <f t="shared" si="13"/>
        <v>6.7411342812334851E-2</v>
      </c>
      <c r="AK62" s="10"/>
      <c r="AL62" s="1">
        <v>79.951774999999998</v>
      </c>
      <c r="AM62" s="5">
        <v>78.380668779676682</v>
      </c>
      <c r="AN62" s="5">
        <f t="shared" si="41"/>
        <v>0.15449781849189337</v>
      </c>
      <c r="AO62" s="5">
        <f t="shared" si="14"/>
        <v>78.535166598168573</v>
      </c>
      <c r="AP62" s="5">
        <f t="shared" si="15"/>
        <v>1.4166084018314251</v>
      </c>
      <c r="AQ62" s="5">
        <f t="shared" si="42"/>
        <v>1.7718285827067942E-2</v>
      </c>
      <c r="AR62" s="5">
        <f t="shared" si="16"/>
        <v>0.18525924086187326</v>
      </c>
      <c r="AS62" s="5">
        <f t="shared" si="0"/>
        <v>78.56592802053855</v>
      </c>
      <c r="AT62" s="5">
        <f t="shared" si="1"/>
        <v>1.3858469794614479</v>
      </c>
      <c r="AU62" s="5">
        <f t="shared" si="17"/>
        <v>1.7333536115507728E-2</v>
      </c>
      <c r="AV62" s="5">
        <f t="shared" si="18"/>
        <v>0.39145254136501106</v>
      </c>
      <c r="AW62" s="5">
        <f t="shared" si="2"/>
        <v>78.772121321041695</v>
      </c>
      <c r="AX62" s="5">
        <f t="shared" si="3"/>
        <v>1.179653678958303</v>
      </c>
      <c r="AY62" s="5">
        <f t="shared" si="19"/>
        <v>1.4754565223327475E-2</v>
      </c>
      <c r="AZ62" s="5">
        <f t="shared" si="20"/>
        <v>0.77444235919752358</v>
      </c>
      <c r="BA62" s="5">
        <f t="shared" si="4"/>
        <v>79.155111138874204</v>
      </c>
      <c r="BB62" s="5">
        <f t="shared" si="5"/>
        <v>0.79666386112579346</v>
      </c>
      <c r="BC62" s="5">
        <f t="shared" si="21"/>
        <v>9.9643048716028318E-3</v>
      </c>
      <c r="BE62" s="1">
        <v>173.137924</v>
      </c>
      <c r="BF62" s="5">
        <v>172.48499489748656</v>
      </c>
      <c r="BG62" s="5">
        <f t="shared" si="43"/>
        <v>-0.11883056153074187</v>
      </c>
      <c r="BH62" s="5">
        <f t="shared" si="22"/>
        <v>172.36616433595583</v>
      </c>
      <c r="BI62" s="5">
        <f t="shared" si="23"/>
        <v>0.7717596640441684</v>
      </c>
      <c r="BJ62" s="5">
        <f t="shared" si="44"/>
        <v>4.4743582739057985E-3</v>
      </c>
      <c r="BK62" s="5">
        <f t="shared" si="45"/>
        <v>6.0770153479020816E-2</v>
      </c>
      <c r="BL62" s="5">
        <f t="shared" si="24"/>
        <v>172.54576505096557</v>
      </c>
      <c r="BM62" s="5">
        <f t="shared" si="25"/>
        <v>0.59215894903442745</v>
      </c>
      <c r="BN62" s="5">
        <f t="shared" si="26"/>
        <v>3.4201573829337785E-3</v>
      </c>
      <c r="BO62" s="5">
        <f t="shared" si="46"/>
        <v>0.5620684624390293</v>
      </c>
      <c r="BP62" s="5">
        <f t="shared" si="27"/>
        <v>173.04706335992557</v>
      </c>
      <c r="BQ62" s="5">
        <f t="shared" si="28"/>
        <v>9.0860640074424737E-2</v>
      </c>
      <c r="BR62" s="5">
        <f t="shared" si="29"/>
        <v>5.2478762581457743E-4</v>
      </c>
      <c r="BS62" s="5">
        <f t="shared" si="47"/>
        <v>1.3506371603919709</v>
      </c>
      <c r="BT62" s="5">
        <f t="shared" si="30"/>
        <v>173.83563205787854</v>
      </c>
      <c r="BU62" s="5">
        <f t="shared" si="31"/>
        <v>-0.69770805787854329</v>
      </c>
      <c r="BV62" s="5">
        <f t="shared" si="32"/>
        <v>4.0297818164814272E-3</v>
      </c>
    </row>
    <row r="63" spans="1:74" x14ac:dyDescent="0.2">
      <c r="A63" s="3">
        <v>43868</v>
      </c>
      <c r="B63" s="2">
        <v>62</v>
      </c>
      <c r="C63" s="1">
        <v>78.865020999999999</v>
      </c>
      <c r="D63" s="2">
        <v>117684000</v>
      </c>
      <c r="E63" s="1">
        <v>172.08738700000001</v>
      </c>
      <c r="F63" s="2">
        <v>3254500</v>
      </c>
      <c r="P63" s="2">
        <v>62</v>
      </c>
      <c r="Q63" s="1">
        <v>78.865020999999999</v>
      </c>
      <c r="R63" s="5">
        <f t="shared" si="33"/>
        <v>77.979616430455536</v>
      </c>
      <c r="S63" s="5">
        <f t="shared" si="6"/>
        <v>0.88540456954446256</v>
      </c>
      <c r="T63" s="5">
        <f t="shared" si="34"/>
        <v>78.743974541851486</v>
      </c>
      <c r="U63" s="5">
        <f t="shared" si="7"/>
        <v>0.12104645814851267</v>
      </c>
      <c r="V63" s="5">
        <f t="shared" si="35"/>
        <v>79.244777200854514</v>
      </c>
      <c r="W63" s="5">
        <f t="shared" si="8"/>
        <v>0.37975620085451567</v>
      </c>
      <c r="X63" s="5">
        <f t="shared" si="36"/>
        <v>79.64575712085005</v>
      </c>
      <c r="Y63" s="5">
        <f t="shared" si="9"/>
        <v>0.78073612085005095</v>
      </c>
      <c r="AA63" s="2">
        <v>62</v>
      </c>
      <c r="AB63" s="1">
        <v>172.08738700000001</v>
      </c>
      <c r="AC63" s="5">
        <f t="shared" si="37"/>
        <v>173.07266021341445</v>
      </c>
      <c r="AD63" s="5">
        <f t="shared" si="10"/>
        <v>0.98527321341444463</v>
      </c>
      <c r="AE63" s="5">
        <f t="shared" si="38"/>
        <v>172.50451715057557</v>
      </c>
      <c r="AF63" s="5">
        <f t="shared" si="11"/>
        <v>0.41713015057555936</v>
      </c>
      <c r="AG63" s="5">
        <f t="shared" si="39"/>
        <v>172.84410590386895</v>
      </c>
      <c r="AH63" s="5">
        <f t="shared" si="12"/>
        <v>0.75671890386894347</v>
      </c>
      <c r="AI63" s="5">
        <f t="shared" si="40"/>
        <v>173.12107116429692</v>
      </c>
      <c r="AJ63" s="5">
        <f t="shared" si="13"/>
        <v>1.0336841642969148</v>
      </c>
      <c r="AK63" s="10"/>
      <c r="AL63" s="1">
        <v>78.865020999999999</v>
      </c>
      <c r="AM63" s="5">
        <v>79.244777200854514</v>
      </c>
      <c r="AN63" s="5">
        <f t="shared" si="41"/>
        <v>0.26093940889478417</v>
      </c>
      <c r="AO63" s="5">
        <f t="shared" si="14"/>
        <v>79.5057166097493</v>
      </c>
      <c r="AP63" s="5">
        <f t="shared" si="15"/>
        <v>0.64069560974930084</v>
      </c>
      <c r="AQ63" s="5">
        <f t="shared" si="42"/>
        <v>8.1239515519725899E-3</v>
      </c>
      <c r="AR63" s="5">
        <f t="shared" si="16"/>
        <v>0.35497153594086295</v>
      </c>
      <c r="AS63" s="5">
        <f t="shared" si="0"/>
        <v>79.599748736795377</v>
      </c>
      <c r="AT63" s="5">
        <f t="shared" si="1"/>
        <v>0.73472773679537795</v>
      </c>
      <c r="AU63" s="5">
        <f t="shared" si="17"/>
        <v>9.3162688284249354E-3</v>
      </c>
      <c r="AV63" s="5">
        <f t="shared" si="18"/>
        <v>0.6041476872807805</v>
      </c>
      <c r="AW63" s="5">
        <f t="shared" si="2"/>
        <v>79.848924888135301</v>
      </c>
      <c r="AX63" s="5">
        <f t="shared" si="3"/>
        <v>0.98390388813530194</v>
      </c>
      <c r="AY63" s="5">
        <f t="shared" si="19"/>
        <v>1.2475795677976196E-2</v>
      </c>
      <c r="AZ63" s="5">
        <f t="shared" si="20"/>
        <v>0.85065851188078578</v>
      </c>
      <c r="BA63" s="5">
        <f t="shared" si="4"/>
        <v>80.095435712735295</v>
      </c>
      <c r="BB63" s="5">
        <f t="shared" si="5"/>
        <v>1.2304147127352962</v>
      </c>
      <c r="BC63" s="5">
        <f t="shared" si="21"/>
        <v>1.560152647059203E-2</v>
      </c>
      <c r="BE63" s="1">
        <v>172.08738700000001</v>
      </c>
      <c r="BF63" s="5">
        <v>172.84410590386895</v>
      </c>
      <c r="BG63" s="5">
        <f t="shared" si="43"/>
        <v>-4.7139326343771805E-2</v>
      </c>
      <c r="BH63" s="5">
        <f t="shared" si="22"/>
        <v>172.79696657752518</v>
      </c>
      <c r="BI63" s="5">
        <f t="shared" si="23"/>
        <v>0.70957957752517586</v>
      </c>
      <c r="BJ63" s="5">
        <f t="shared" si="44"/>
        <v>4.1053154448889573E-3</v>
      </c>
      <c r="BK63" s="5">
        <f t="shared" si="45"/>
        <v>0.13535536670486359</v>
      </c>
      <c r="BL63" s="5">
        <f t="shared" si="24"/>
        <v>172.97946127057381</v>
      </c>
      <c r="BM63" s="5">
        <f t="shared" si="25"/>
        <v>0.89207427057380073</v>
      </c>
      <c r="BN63" s="5">
        <f t="shared" si="26"/>
        <v>5.183844592711497E-3</v>
      </c>
      <c r="BO63" s="5">
        <f t="shared" si="46"/>
        <v>0.47073760721354252</v>
      </c>
      <c r="BP63" s="5">
        <f t="shared" si="27"/>
        <v>173.3148435110825</v>
      </c>
      <c r="BQ63" s="5">
        <f t="shared" si="28"/>
        <v>1.2274565110824938</v>
      </c>
      <c r="BR63" s="5">
        <f t="shared" si="29"/>
        <v>7.1327511706740813E-3</v>
      </c>
      <c r="BS63" s="5">
        <f t="shared" si="47"/>
        <v>0.50783992948382872</v>
      </c>
      <c r="BT63" s="5">
        <f t="shared" si="30"/>
        <v>173.35194583335277</v>
      </c>
      <c r="BU63" s="5">
        <f t="shared" si="31"/>
        <v>-1.2645588333527655</v>
      </c>
      <c r="BV63" s="5">
        <f t="shared" si="32"/>
        <v>7.3483528072441793E-3</v>
      </c>
    </row>
    <row r="64" spans="1:74" x14ac:dyDescent="0.2">
      <c r="A64" s="3">
        <v>43871</v>
      </c>
      <c r="B64" s="2">
        <v>63</v>
      </c>
      <c r="C64" s="1">
        <v>79.239593999999997</v>
      </c>
      <c r="D64" s="2">
        <v>109348800</v>
      </c>
      <c r="E64" s="1">
        <v>173.72699</v>
      </c>
      <c r="F64" s="2">
        <v>2399700</v>
      </c>
      <c r="P64" s="2">
        <v>63</v>
      </c>
      <c r="Q64" s="1">
        <v>79.239593999999997</v>
      </c>
      <c r="R64" s="5">
        <f t="shared" si="33"/>
        <v>78.112427115887201</v>
      </c>
      <c r="S64" s="5">
        <f t="shared" si="6"/>
        <v>1.1271668841127962</v>
      </c>
      <c r="T64" s="5">
        <f t="shared" si="34"/>
        <v>78.786340802203455</v>
      </c>
      <c r="U64" s="5">
        <f t="shared" si="7"/>
        <v>0.45325319779654194</v>
      </c>
      <c r="V64" s="5">
        <f t="shared" si="35"/>
        <v>79.035911290384519</v>
      </c>
      <c r="W64" s="5">
        <f t="shared" si="8"/>
        <v>0.20368270961547807</v>
      </c>
      <c r="X64" s="5">
        <f t="shared" si="36"/>
        <v>79.060205030212501</v>
      </c>
      <c r="Y64" s="5">
        <f t="shared" si="9"/>
        <v>0.17938896978749597</v>
      </c>
      <c r="AA64" s="2">
        <v>63</v>
      </c>
      <c r="AB64" s="1">
        <v>173.72699</v>
      </c>
      <c r="AC64" s="5">
        <f t="shared" si="37"/>
        <v>172.92486923140228</v>
      </c>
      <c r="AD64" s="5">
        <f t="shared" si="10"/>
        <v>0.80212076859771742</v>
      </c>
      <c r="AE64" s="5">
        <f t="shared" si="38"/>
        <v>172.35852159787413</v>
      </c>
      <c r="AF64" s="5">
        <f t="shared" si="11"/>
        <v>1.3684684021258704</v>
      </c>
      <c r="AG64" s="5">
        <f t="shared" si="39"/>
        <v>172.42791050674106</v>
      </c>
      <c r="AH64" s="5">
        <f t="shared" si="12"/>
        <v>1.2990794932589438</v>
      </c>
      <c r="AI64" s="5">
        <f t="shared" si="40"/>
        <v>172.34580804107424</v>
      </c>
      <c r="AJ64" s="5">
        <f t="shared" si="13"/>
        <v>1.3811819589257652</v>
      </c>
      <c r="AK64" s="10"/>
      <c r="AL64" s="1">
        <v>79.239593999999997</v>
      </c>
      <c r="AM64" s="5">
        <v>79.035911290384519</v>
      </c>
      <c r="AN64" s="5">
        <f t="shared" si="41"/>
        <v>0.19046861099006721</v>
      </c>
      <c r="AO64" s="5">
        <f t="shared" si="14"/>
        <v>79.226379901374585</v>
      </c>
      <c r="AP64" s="5">
        <f t="shared" si="15"/>
        <v>1.3214098625411452E-2</v>
      </c>
      <c r="AQ64" s="5">
        <f t="shared" si="42"/>
        <v>1.6676131159141795E-4</v>
      </c>
      <c r="AR64" s="5">
        <f t="shared" si="16"/>
        <v>0.21401217433814829</v>
      </c>
      <c r="AS64" s="5">
        <f t="shared" si="0"/>
        <v>79.24992346472267</v>
      </c>
      <c r="AT64" s="5">
        <f t="shared" si="1"/>
        <v>1.0329464722673265E-2</v>
      </c>
      <c r="AU64" s="5">
        <f t="shared" si="17"/>
        <v>1.3035736556996072E-4</v>
      </c>
      <c r="AV64" s="5">
        <f t="shared" si="18"/>
        <v>0.23829156829293119</v>
      </c>
      <c r="AW64" s="5">
        <f t="shared" si="2"/>
        <v>79.274202858677455</v>
      </c>
      <c r="AX64" s="5">
        <f t="shared" si="3"/>
        <v>3.4608858677458443E-2</v>
      </c>
      <c r="AY64" s="5">
        <f t="shared" si="19"/>
        <v>4.3676219084941862E-4</v>
      </c>
      <c r="AZ64" s="5">
        <f t="shared" si="20"/>
        <v>-4.993724711737843E-2</v>
      </c>
      <c r="BA64" s="5">
        <f t="shared" si="4"/>
        <v>78.985974043267134</v>
      </c>
      <c r="BB64" s="5">
        <f t="shared" si="5"/>
        <v>0.25361995673286231</v>
      </c>
      <c r="BC64" s="5">
        <f t="shared" si="21"/>
        <v>3.200672087401941E-3</v>
      </c>
      <c r="BE64" s="1">
        <v>173.72699</v>
      </c>
      <c r="BF64" s="5">
        <v>172.42791050674106</v>
      </c>
      <c r="BG64" s="5">
        <f t="shared" si="43"/>
        <v>-0.10249773696139003</v>
      </c>
      <c r="BH64" s="5">
        <f t="shared" si="22"/>
        <v>172.32541276977966</v>
      </c>
      <c r="BI64" s="5">
        <f t="shared" si="23"/>
        <v>1.4015772302203402</v>
      </c>
      <c r="BJ64" s="5">
        <f t="shared" si="44"/>
        <v>8.1284823675082784E-3</v>
      </c>
      <c r="BK64" s="5">
        <f t="shared" si="45"/>
        <v>-2.5323242533256407E-3</v>
      </c>
      <c r="BL64" s="5">
        <f t="shared" si="24"/>
        <v>172.42537818248772</v>
      </c>
      <c r="BM64" s="5">
        <f t="shared" si="25"/>
        <v>1.3016118175122813</v>
      </c>
      <c r="BN64" s="5">
        <f t="shared" si="26"/>
        <v>7.4922832515102074E-3</v>
      </c>
      <c r="BO64" s="5">
        <f t="shared" si="46"/>
        <v>7.1617755259896387E-2</v>
      </c>
      <c r="BP64" s="5">
        <f t="shared" si="27"/>
        <v>172.49952826200095</v>
      </c>
      <c r="BQ64" s="5">
        <f t="shared" si="28"/>
        <v>1.2274617379990502</v>
      </c>
      <c r="BR64" s="5">
        <f t="shared" si="29"/>
        <v>7.0654636795298778E-3</v>
      </c>
      <c r="BS64" s="5">
        <f t="shared" si="47"/>
        <v>-0.277590098136135</v>
      </c>
      <c r="BT64" s="5">
        <f t="shared" si="30"/>
        <v>172.15032040860493</v>
      </c>
      <c r="BU64" s="5">
        <f t="shared" si="31"/>
        <v>1.5766695913950741</v>
      </c>
      <c r="BV64" s="5">
        <f t="shared" si="32"/>
        <v>9.0755592518760274E-3</v>
      </c>
    </row>
    <row r="65" spans="1:74" x14ac:dyDescent="0.2">
      <c r="A65" s="3">
        <v>43872</v>
      </c>
      <c r="B65" s="2">
        <v>64</v>
      </c>
      <c r="C65" s="1">
        <v>78.761520000000004</v>
      </c>
      <c r="D65" s="2">
        <v>94323200</v>
      </c>
      <c r="E65" s="1">
        <v>175.88691700000001</v>
      </c>
      <c r="F65" s="2">
        <v>2948500</v>
      </c>
      <c r="P65" s="2">
        <v>64</v>
      </c>
      <c r="Q65" s="1">
        <v>78.761520000000004</v>
      </c>
      <c r="R65" s="5">
        <f t="shared" si="33"/>
        <v>78.281502148504117</v>
      </c>
      <c r="S65" s="5">
        <f t="shared" si="6"/>
        <v>0.48001785149588727</v>
      </c>
      <c r="T65" s="5">
        <f t="shared" si="34"/>
        <v>78.944979421432237</v>
      </c>
      <c r="U65" s="5">
        <f t="shared" si="7"/>
        <v>0.18345942143223226</v>
      </c>
      <c r="V65" s="5">
        <f t="shared" si="35"/>
        <v>79.147936780673035</v>
      </c>
      <c r="W65" s="5">
        <f t="shared" si="8"/>
        <v>0.38641678067303076</v>
      </c>
      <c r="X65" s="5">
        <f t="shared" si="36"/>
        <v>79.194746757553119</v>
      </c>
      <c r="Y65" s="5">
        <f t="shared" si="9"/>
        <v>0.43322675755311479</v>
      </c>
      <c r="AA65" s="2">
        <v>64</v>
      </c>
      <c r="AB65" s="1">
        <v>175.88691700000001</v>
      </c>
      <c r="AC65" s="5">
        <f t="shared" si="37"/>
        <v>173.04518734669193</v>
      </c>
      <c r="AD65" s="5">
        <f t="shared" si="10"/>
        <v>2.8417296533080787</v>
      </c>
      <c r="AE65" s="5">
        <f t="shared" si="38"/>
        <v>172.83748553861818</v>
      </c>
      <c r="AF65" s="5">
        <f t="shared" si="11"/>
        <v>3.049431461381829</v>
      </c>
      <c r="AG65" s="5">
        <f t="shared" si="39"/>
        <v>173.14240422803346</v>
      </c>
      <c r="AH65" s="5">
        <f t="shared" si="12"/>
        <v>2.744512771966555</v>
      </c>
      <c r="AI65" s="5">
        <f t="shared" si="40"/>
        <v>173.38169451026857</v>
      </c>
      <c r="AJ65" s="5">
        <f t="shared" si="13"/>
        <v>2.5052224897314375</v>
      </c>
      <c r="AK65" s="10"/>
      <c r="AL65" s="1">
        <v>78.761520000000004</v>
      </c>
      <c r="AM65" s="5">
        <v>79.147936780673035</v>
      </c>
      <c r="AN65" s="5">
        <f t="shared" si="41"/>
        <v>0.1787021428848346</v>
      </c>
      <c r="AO65" s="5">
        <f t="shared" si="14"/>
        <v>79.326638923557866</v>
      </c>
      <c r="AP65" s="5">
        <f t="shared" si="15"/>
        <v>0.56511892355786131</v>
      </c>
      <c r="AQ65" s="5">
        <f t="shared" si="42"/>
        <v>7.1750637057012264E-3</v>
      </c>
      <c r="AR65" s="5">
        <f t="shared" si="16"/>
        <v>0.18851550332574035</v>
      </c>
      <c r="AS65" s="5">
        <f t="shared" si="0"/>
        <v>79.336452283998781</v>
      </c>
      <c r="AT65" s="5">
        <f t="shared" si="1"/>
        <v>0.57493228399877694</v>
      </c>
      <c r="AU65" s="5">
        <f t="shared" si="17"/>
        <v>7.2996595799417899E-3</v>
      </c>
      <c r="AV65" s="5">
        <f t="shared" si="18"/>
        <v>0.18147183319094459</v>
      </c>
      <c r="AW65" s="5">
        <f t="shared" si="2"/>
        <v>79.329408613863976</v>
      </c>
      <c r="AX65" s="5">
        <f t="shared" si="3"/>
        <v>0.56788861386397116</v>
      </c>
      <c r="AY65" s="5">
        <f t="shared" si="19"/>
        <v>7.2102292320408634E-3</v>
      </c>
      <c r="AZ65" s="5">
        <f t="shared" si="20"/>
        <v>8.7731079677632259E-2</v>
      </c>
      <c r="BA65" s="5">
        <f t="shared" si="4"/>
        <v>79.235667860350674</v>
      </c>
      <c r="BB65" s="5">
        <f t="shared" si="5"/>
        <v>0.47414786035066925</v>
      </c>
      <c r="BC65" s="5">
        <f t="shared" si="21"/>
        <v>6.0200445642830305E-3</v>
      </c>
      <c r="BE65" s="1">
        <v>175.88691700000001</v>
      </c>
      <c r="BF65" s="5">
        <v>173.14240422803346</v>
      </c>
      <c r="BG65" s="5">
        <f t="shared" si="43"/>
        <v>2.0050981776678356E-2</v>
      </c>
      <c r="BH65" s="5">
        <f t="shared" si="22"/>
        <v>173.16245520981013</v>
      </c>
      <c r="BI65" s="5">
        <f t="shared" si="23"/>
        <v>2.7244617901898778</v>
      </c>
      <c r="BJ65" s="5">
        <f t="shared" si="44"/>
        <v>1.5735381533698033E-2</v>
      </c>
      <c r="BK65" s="5">
        <f t="shared" si="45"/>
        <v>0.17672418713310556</v>
      </c>
      <c r="BL65" s="5">
        <f t="shared" si="24"/>
        <v>173.31912841516657</v>
      </c>
      <c r="BM65" s="5">
        <f t="shared" si="25"/>
        <v>2.567788584833437</v>
      </c>
      <c r="BN65" s="5">
        <f t="shared" si="26"/>
        <v>1.4599088031279989E-2</v>
      </c>
      <c r="BO65" s="5">
        <f t="shared" si="46"/>
        <v>0.3609119399745227</v>
      </c>
      <c r="BP65" s="5">
        <f t="shared" si="27"/>
        <v>173.50331616800798</v>
      </c>
      <c r="BQ65" s="5">
        <f t="shared" si="28"/>
        <v>2.3836008319920268</v>
      </c>
      <c r="BR65" s="5">
        <f t="shared" si="29"/>
        <v>1.3551893868217762E-2</v>
      </c>
      <c r="BS65" s="5">
        <f t="shared" si="47"/>
        <v>0.565681148378119</v>
      </c>
      <c r="BT65" s="5">
        <f t="shared" si="30"/>
        <v>173.70808537641159</v>
      </c>
      <c r="BU65" s="5">
        <f t="shared" si="31"/>
        <v>2.1788316235884224</v>
      </c>
      <c r="BV65" s="5">
        <f t="shared" si="32"/>
        <v>1.2387684432426672E-2</v>
      </c>
    </row>
    <row r="66" spans="1:74" x14ac:dyDescent="0.2">
      <c r="A66" s="3">
        <v>43873</v>
      </c>
      <c r="B66" s="2">
        <v>65</v>
      </c>
      <c r="C66" s="1">
        <v>80.631927000000005</v>
      </c>
      <c r="D66" s="2">
        <v>113730400</v>
      </c>
      <c r="E66" s="1">
        <v>177.879929</v>
      </c>
      <c r="F66" s="2">
        <v>2950800</v>
      </c>
      <c r="P66" s="2">
        <v>65</v>
      </c>
      <c r="Q66" s="1">
        <v>80.631927000000005</v>
      </c>
      <c r="R66" s="5">
        <f t="shared" si="33"/>
        <v>78.353504826228502</v>
      </c>
      <c r="S66" s="5">
        <f t="shared" si="6"/>
        <v>2.2784221737715029</v>
      </c>
      <c r="T66" s="5">
        <f t="shared" si="34"/>
        <v>78.880768623930948</v>
      </c>
      <c r="U66" s="5">
        <f t="shared" si="7"/>
        <v>1.751158376069057</v>
      </c>
      <c r="V66" s="5">
        <f t="shared" si="35"/>
        <v>78.935407551302859</v>
      </c>
      <c r="W66" s="5">
        <f t="shared" si="8"/>
        <v>1.6965194486971455</v>
      </c>
      <c r="X66" s="5">
        <f t="shared" si="36"/>
        <v>78.869826689388276</v>
      </c>
      <c r="Y66" s="5">
        <f t="shared" si="9"/>
        <v>1.7621003106117286</v>
      </c>
      <c r="AA66" s="2">
        <v>65</v>
      </c>
      <c r="AB66" s="1">
        <v>177.879929</v>
      </c>
      <c r="AC66" s="5">
        <f t="shared" si="37"/>
        <v>173.47144679468815</v>
      </c>
      <c r="AD66" s="5">
        <f t="shared" si="10"/>
        <v>4.4084822053118558</v>
      </c>
      <c r="AE66" s="5">
        <f t="shared" si="38"/>
        <v>173.90478655010182</v>
      </c>
      <c r="AF66" s="5">
        <f t="shared" si="11"/>
        <v>3.9751424498981862</v>
      </c>
      <c r="AG66" s="5">
        <f t="shared" si="39"/>
        <v>174.65188625261507</v>
      </c>
      <c r="AH66" s="5">
        <f t="shared" si="12"/>
        <v>3.2280427473849329</v>
      </c>
      <c r="AI66" s="5">
        <f t="shared" si="40"/>
        <v>175.26061137756716</v>
      </c>
      <c r="AJ66" s="5">
        <f t="shared" si="13"/>
        <v>2.6193176224328454</v>
      </c>
      <c r="AK66" s="10"/>
      <c r="AL66" s="1">
        <v>80.631927000000005</v>
      </c>
      <c r="AM66" s="5">
        <v>78.935407551302859</v>
      </c>
      <c r="AN66" s="5">
        <f t="shared" si="41"/>
        <v>0.12001743704658299</v>
      </c>
      <c r="AO66" s="5">
        <f t="shared" si="14"/>
        <v>79.055424988349444</v>
      </c>
      <c r="AP66" s="5">
        <f t="shared" si="15"/>
        <v>1.576502011650561</v>
      </c>
      <c r="AQ66" s="5">
        <f t="shared" si="42"/>
        <v>1.9551833502014171E-2</v>
      </c>
      <c r="AR66" s="5">
        <f t="shared" si="16"/>
        <v>8.8254320151761212E-2</v>
      </c>
      <c r="AS66" s="5">
        <f t="shared" ref="AS66:AS129" si="48">AM66+AR66</f>
        <v>79.023661871454621</v>
      </c>
      <c r="AT66" s="5">
        <f t="shared" ref="AT66:AT129" si="49">ABS(AL66-AS66)</f>
        <v>1.6082651285453835</v>
      </c>
      <c r="AU66" s="5">
        <f t="shared" si="17"/>
        <v>1.9945760797027503E-2</v>
      </c>
      <c r="AV66" s="5">
        <f t="shared" si="18"/>
        <v>4.1713550384402664E-3</v>
      </c>
      <c r="AW66" s="5">
        <f t="shared" ref="AW66:AW129" si="50">AM66+AV66</f>
        <v>78.939578906341296</v>
      </c>
      <c r="AX66" s="5">
        <f t="shared" ref="AX66:AX129" si="51">ABS(AL66-AW66)</f>
        <v>1.6923480936587083</v>
      </c>
      <c r="AY66" s="5">
        <f t="shared" si="19"/>
        <v>2.0988560693318271E-2</v>
      </c>
      <c r="AZ66" s="5">
        <f t="shared" si="20"/>
        <v>-0.16749018301300489</v>
      </c>
      <c r="BA66" s="5">
        <f t="shared" ref="BA66:BA129" si="52">AM66+AZ66</f>
        <v>78.767917368289858</v>
      </c>
      <c r="BB66" s="5">
        <f t="shared" ref="BB66:BB129" si="53">ABS(AL66-BA66)</f>
        <v>1.8640096317101467</v>
      </c>
      <c r="BC66" s="5">
        <f t="shared" si="21"/>
        <v>2.3117513137322722E-2</v>
      </c>
      <c r="BE66" s="1">
        <v>177.879929</v>
      </c>
      <c r="BF66" s="5">
        <v>174.65188625261507</v>
      </c>
      <c r="BG66" s="5">
        <f t="shared" si="43"/>
        <v>0.24346563819741884</v>
      </c>
      <c r="BH66" s="5">
        <f t="shared" si="22"/>
        <v>174.89535189081249</v>
      </c>
      <c r="BI66" s="5">
        <f t="shared" si="23"/>
        <v>2.9845771091875122</v>
      </c>
      <c r="BJ66" s="5">
        <f t="shared" si="44"/>
        <v>1.7088719585144612E-2</v>
      </c>
      <c r="BK66" s="5">
        <f t="shared" si="45"/>
        <v>0.50991364649523296</v>
      </c>
      <c r="BL66" s="5">
        <f t="shared" si="24"/>
        <v>175.16179989911029</v>
      </c>
      <c r="BM66" s="5">
        <f t="shared" si="25"/>
        <v>2.7181291008897119</v>
      </c>
      <c r="BN66" s="5">
        <f t="shared" si="26"/>
        <v>1.5280695895092873E-2</v>
      </c>
      <c r="BO66" s="5">
        <f t="shared" si="46"/>
        <v>0.87776847804771441</v>
      </c>
      <c r="BP66" s="5">
        <f t="shared" si="27"/>
        <v>175.5296547306628</v>
      </c>
      <c r="BQ66" s="5">
        <f t="shared" si="28"/>
        <v>2.3502742693372056</v>
      </c>
      <c r="BR66" s="5">
        <f t="shared" si="29"/>
        <v>1.321270073891926E-2</v>
      </c>
      <c r="BS66" s="5">
        <f t="shared" si="47"/>
        <v>1.3679118931510907</v>
      </c>
      <c r="BT66" s="5">
        <f t="shared" si="30"/>
        <v>176.01979814576617</v>
      </c>
      <c r="BU66" s="5">
        <f t="shared" si="31"/>
        <v>1.8601308542338302</v>
      </c>
      <c r="BV66" s="5">
        <f t="shared" si="32"/>
        <v>1.0457227325708175E-2</v>
      </c>
    </row>
    <row r="67" spans="1:74" x14ac:dyDescent="0.2">
      <c r="A67" s="3">
        <v>43874</v>
      </c>
      <c r="B67" s="2">
        <v>66</v>
      </c>
      <c r="C67" s="1">
        <v>80.057738999999998</v>
      </c>
      <c r="D67" s="2">
        <v>94747600</v>
      </c>
      <c r="E67" s="1">
        <v>176.839249</v>
      </c>
      <c r="F67" s="2">
        <v>1985700</v>
      </c>
      <c r="P67" s="2">
        <v>66</v>
      </c>
      <c r="Q67" s="1">
        <v>80.057738999999998</v>
      </c>
      <c r="R67" s="5">
        <f t="shared" si="33"/>
        <v>78.695268152294233</v>
      </c>
      <c r="S67" s="5">
        <f t="shared" ref="S67:S130" si="54">ABS(Q67-R67)</f>
        <v>1.3624708477057652</v>
      </c>
      <c r="T67" s="5">
        <f t="shared" si="34"/>
        <v>79.493674055555118</v>
      </c>
      <c r="U67" s="5">
        <f t="shared" ref="U67:U130" si="55">ABS(Q67-T67)</f>
        <v>0.56406494444487976</v>
      </c>
      <c r="V67" s="5">
        <f t="shared" si="35"/>
        <v>79.868493248086281</v>
      </c>
      <c r="W67" s="5">
        <f t="shared" ref="W67:W130" si="56">ABS(Q67-V67)</f>
        <v>0.18924575191371673</v>
      </c>
      <c r="X67" s="5">
        <f t="shared" si="36"/>
        <v>80.191401922347069</v>
      </c>
      <c r="Y67" s="5">
        <f t="shared" ref="Y67:Y130" si="57">ABS(Q67-X67)</f>
        <v>0.13366292234707089</v>
      </c>
      <c r="AA67" s="2">
        <v>66</v>
      </c>
      <c r="AB67" s="1">
        <v>176.839249</v>
      </c>
      <c r="AC67" s="5">
        <f t="shared" si="37"/>
        <v>174.13271912548493</v>
      </c>
      <c r="AD67" s="5">
        <f t="shared" ref="AD67:AD130" si="58">ABS(AB67-AC67)</f>
        <v>2.7065298745150699</v>
      </c>
      <c r="AE67" s="5">
        <f t="shared" si="38"/>
        <v>175.29608640756618</v>
      </c>
      <c r="AF67" s="5">
        <f t="shared" ref="AF67:AF130" si="59">ABS(AB67-AE67)</f>
        <v>1.5431625924338164</v>
      </c>
      <c r="AG67" s="5">
        <f t="shared" si="39"/>
        <v>176.42730976367676</v>
      </c>
      <c r="AH67" s="5">
        <f t="shared" ref="AH67:AH130" si="60">ABS(AB67-AG67)</f>
        <v>0.41193923632323504</v>
      </c>
      <c r="AI67" s="5">
        <f t="shared" si="40"/>
        <v>177.22509959439179</v>
      </c>
      <c r="AJ67" s="5">
        <f t="shared" ref="AJ67:AJ130" si="61">ABS(AB67-AI67)</f>
        <v>0.38585059439179759</v>
      </c>
      <c r="AK67" s="10"/>
      <c r="AL67" s="1">
        <v>80.057738999999998</v>
      </c>
      <c r="AM67" s="5">
        <v>79.868493248086281</v>
      </c>
      <c r="AN67" s="5">
        <f t="shared" si="41"/>
        <v>0.24197767600710887</v>
      </c>
      <c r="AO67" s="5">
        <f t="shared" ref="AO67:AO130" si="62">AM67+AN67</f>
        <v>80.110470924093391</v>
      </c>
      <c r="AP67" s="5">
        <f t="shared" ref="AP67:AP130" si="63">ABS(AL67-AO67)</f>
        <v>5.2731924093393445E-2</v>
      </c>
      <c r="AQ67" s="5">
        <f t="shared" ref="AQ67:AQ130" si="64">AP67/AL67</f>
        <v>6.5867366168551728E-4</v>
      </c>
      <c r="AR67" s="5">
        <f t="shared" ref="AR67:AR130" si="65">0.25*(AM67-AM66)+(1-0.25)*AR66</f>
        <v>0.29946216430967648</v>
      </c>
      <c r="AS67" s="5">
        <f t="shared" si="48"/>
        <v>80.167955412395955</v>
      </c>
      <c r="AT67" s="5">
        <f t="shared" si="49"/>
        <v>0.11021641239595681</v>
      </c>
      <c r="AU67" s="5">
        <f t="shared" ref="AU67:AU130" si="66">AT67/AL67</f>
        <v>1.3767115306111356E-3</v>
      </c>
      <c r="AV67" s="5">
        <f t="shared" ref="AV67:AV130" si="67">0.45*(AM67-AM66)+(1-0.45)*AV66</f>
        <v>0.42218280882368214</v>
      </c>
      <c r="AW67" s="5">
        <f t="shared" si="50"/>
        <v>80.290676056909959</v>
      </c>
      <c r="AX67" s="5">
        <f t="shared" si="51"/>
        <v>0.23293705690996092</v>
      </c>
      <c r="AY67" s="5">
        <f t="shared" ref="AY67:AY130" si="68">AX67/AL67</f>
        <v>2.909613234392754E-3</v>
      </c>
      <c r="AZ67" s="5">
        <f t="shared" ref="AZ67:AZ130" si="69">0.85*(AM67-AM66)+(1-0.85)*AZ66</f>
        <v>0.76799931481395811</v>
      </c>
      <c r="BA67" s="5">
        <f t="shared" si="52"/>
        <v>80.636492562900244</v>
      </c>
      <c r="BB67" s="5">
        <f t="shared" si="53"/>
        <v>0.57875356290024627</v>
      </c>
      <c r="BC67" s="5">
        <f t="shared" ref="BC67:BC130" si="70">BB67/AL67</f>
        <v>7.2292019501106102E-3</v>
      </c>
      <c r="BE67" s="1">
        <v>176.839249</v>
      </c>
      <c r="BF67" s="5">
        <v>176.42730976367676</v>
      </c>
      <c r="BG67" s="5">
        <f t="shared" si="43"/>
        <v>0.47325931912705932</v>
      </c>
      <c r="BH67" s="5">
        <f t="shared" ref="BH67:BH130" si="71">BF67+BG67</f>
        <v>176.90056908280383</v>
      </c>
      <c r="BI67" s="5">
        <f t="shared" ref="BI67:BI130" si="72">ABS(BE67-BH67)</f>
        <v>6.132008280383161E-2</v>
      </c>
      <c r="BJ67" s="5">
        <f t="shared" si="44"/>
        <v>3.475657078599082E-4</v>
      </c>
      <c r="BK67" s="5">
        <f t="shared" si="45"/>
        <v>0.82629111263684696</v>
      </c>
      <c r="BL67" s="5">
        <f t="shared" ref="BL67:BL130" si="73">BF67+BK67</f>
        <v>177.25360087631361</v>
      </c>
      <c r="BM67" s="5">
        <f t="shared" ref="BM67:BM130" si="74">ABS(BE67-BL67)</f>
        <v>0.41435187631361714</v>
      </c>
      <c r="BN67" s="5">
        <f t="shared" ref="BN67:BN130" si="75">BM67/BE67</f>
        <v>2.3430990498812692E-3</v>
      </c>
      <c r="BO67" s="5">
        <f t="shared" si="46"/>
        <v>1.281713242904003</v>
      </c>
      <c r="BP67" s="5">
        <f t="shared" ref="BP67:BP130" si="76">BF67+BO67</f>
        <v>177.70902300658076</v>
      </c>
      <c r="BQ67" s="5">
        <f t="shared" ref="BQ67:BQ130" si="77">ABS(BE67-BP67)</f>
        <v>0.86977400658076931</v>
      </c>
      <c r="BR67" s="5">
        <f t="shared" ref="BR67:BR130" si="78">BQ67/BE67</f>
        <v>4.9184443583605662E-3</v>
      </c>
      <c r="BS67" s="5">
        <f t="shared" si="47"/>
        <v>1.7142967683750991</v>
      </c>
      <c r="BT67" s="5">
        <f t="shared" ref="BT67:BT130" si="79">BF67+BS67</f>
        <v>178.14160653205187</v>
      </c>
      <c r="BU67" s="5">
        <f t="shared" ref="BU67:BU130" si="80">BE67-BT67</f>
        <v>-1.3023575320518717</v>
      </c>
      <c r="BV67" s="5">
        <f t="shared" ref="BV67:BV130" si="81">ABS(BU67/BE67)</f>
        <v>7.3646407085333852E-3</v>
      </c>
    </row>
    <row r="68" spans="1:74" x14ac:dyDescent="0.2">
      <c r="A68" s="3">
        <v>43875</v>
      </c>
      <c r="B68" s="2">
        <v>67</v>
      </c>
      <c r="C68" s="1">
        <v>80.077461</v>
      </c>
      <c r="D68" s="2">
        <v>80113600</v>
      </c>
      <c r="E68" s="1">
        <v>177.516693</v>
      </c>
      <c r="F68" s="2">
        <v>2489000</v>
      </c>
      <c r="P68" s="2">
        <v>67</v>
      </c>
      <c r="Q68" s="1">
        <v>80.077461</v>
      </c>
      <c r="R68" s="5">
        <f t="shared" ref="R68:R131" si="82">(0.15*Q67) + ((1-0.15)*(R67))</f>
        <v>78.8996387794501</v>
      </c>
      <c r="S68" s="5">
        <f t="shared" si="54"/>
        <v>1.1778222205498992</v>
      </c>
      <c r="T68" s="5">
        <f t="shared" ref="T68:T131" si="83">((0.35*Q67)+(1-0.35)*T67)</f>
        <v>79.691096786110819</v>
      </c>
      <c r="U68" s="5">
        <f t="shared" si="55"/>
        <v>0.38636421388918052</v>
      </c>
      <c r="V68" s="5">
        <f t="shared" ref="V68:V131" si="84">((0.55*Q67)+(1-0.55)*V67)</f>
        <v>79.972578411638835</v>
      </c>
      <c r="W68" s="5">
        <f t="shared" si="56"/>
        <v>0.10488258836116415</v>
      </c>
      <c r="X68" s="5">
        <f t="shared" ref="X68:X131" si="85">((0.75*Q67)+(1-0.75)*X67)</f>
        <v>80.091154730586766</v>
      </c>
      <c r="Y68" s="5">
        <f t="shared" si="57"/>
        <v>1.3693730586766151E-2</v>
      </c>
      <c r="AA68" s="2">
        <v>67</v>
      </c>
      <c r="AB68" s="1">
        <v>177.516693</v>
      </c>
      <c r="AC68" s="5">
        <f t="shared" ref="AC68:AC131" si="86">((0.15*AB67)+(1-0.15)*AC67)</f>
        <v>174.53869860666219</v>
      </c>
      <c r="AD68" s="5">
        <f t="shared" si="58"/>
        <v>2.9779943933378092</v>
      </c>
      <c r="AE68" s="5">
        <f t="shared" ref="AE68:AE131" si="87">((0.35*AB67)+(1-0.35)*AE67)</f>
        <v>175.83619331491801</v>
      </c>
      <c r="AF68" s="5">
        <f t="shared" si="59"/>
        <v>1.6804996850819975</v>
      </c>
      <c r="AG68" s="5">
        <f t="shared" ref="AG68:AG131" si="88">((0.55*AB67)+(1-0.55)*AG67)</f>
        <v>176.65387634365453</v>
      </c>
      <c r="AH68" s="5">
        <f t="shared" si="60"/>
        <v>0.86281665634547267</v>
      </c>
      <c r="AI68" s="5">
        <f t="shared" ref="AI68:AI131" si="89">((0.75*AB67)+(1-0.75)*AI67)</f>
        <v>176.93571164859793</v>
      </c>
      <c r="AJ68" s="5">
        <f t="shared" si="61"/>
        <v>0.58098135140207319</v>
      </c>
      <c r="AK68" s="10"/>
      <c r="AL68" s="1">
        <v>80.077461</v>
      </c>
      <c r="AM68" s="5">
        <v>79.972578411638835</v>
      </c>
      <c r="AN68" s="5">
        <f t="shared" ref="AN68:AN131" si="90">0.15*(AM68-AM67)+(1-0.15)*AN67</f>
        <v>0.22129379913892566</v>
      </c>
      <c r="AO68" s="5">
        <f t="shared" si="62"/>
        <v>80.193872210777755</v>
      </c>
      <c r="AP68" s="5">
        <f t="shared" si="63"/>
        <v>0.11641121077775551</v>
      </c>
      <c r="AQ68" s="5">
        <f t="shared" si="64"/>
        <v>1.4537325400184144E-3</v>
      </c>
      <c r="AR68" s="5">
        <f t="shared" si="65"/>
        <v>0.25061791412039591</v>
      </c>
      <c r="AS68" s="5">
        <f t="shared" si="48"/>
        <v>80.223196325759233</v>
      </c>
      <c r="AT68" s="5">
        <f t="shared" si="49"/>
        <v>0.14573532575923309</v>
      </c>
      <c r="AU68" s="5">
        <f t="shared" si="66"/>
        <v>1.8199294025972315E-3</v>
      </c>
      <c r="AV68" s="5">
        <f t="shared" si="67"/>
        <v>0.27903886845167458</v>
      </c>
      <c r="AW68" s="5">
        <f t="shared" si="50"/>
        <v>80.251617280090514</v>
      </c>
      <c r="AX68" s="5">
        <f t="shared" si="51"/>
        <v>0.17415628009051431</v>
      </c>
      <c r="AY68" s="5">
        <f t="shared" si="68"/>
        <v>2.1748476776819172E-3</v>
      </c>
      <c r="AZ68" s="5">
        <f t="shared" si="69"/>
        <v>0.20367228624176476</v>
      </c>
      <c r="BA68" s="5">
        <f t="shared" si="52"/>
        <v>80.176250697880604</v>
      </c>
      <c r="BB68" s="5">
        <f t="shared" si="53"/>
        <v>9.8789697880604876E-2</v>
      </c>
      <c r="BC68" s="5">
        <f t="shared" si="70"/>
        <v>1.2336767006212257E-3</v>
      </c>
      <c r="BE68" s="1">
        <v>177.516693</v>
      </c>
      <c r="BF68" s="5">
        <v>176.65387634365453</v>
      </c>
      <c r="BG68" s="5">
        <f t="shared" ref="BG68:BG131" si="91">0.15*(BF68-BF67)+(1-0.15)*BG67</f>
        <v>0.43625540825466602</v>
      </c>
      <c r="BH68" s="5">
        <f t="shared" si="71"/>
        <v>177.09013175190918</v>
      </c>
      <c r="BI68" s="5">
        <f t="shared" si="72"/>
        <v>0.4265612480908203</v>
      </c>
      <c r="BJ68" s="5">
        <f t="shared" ref="BJ68:BJ131" si="92">ABS(BI68/BF68)</f>
        <v>2.4146724482909574E-3</v>
      </c>
      <c r="BK68" s="5">
        <f t="shared" ref="BK68:BK131" si="93">0.25*(BF68-BF67)+(1-0.25)*BK67</f>
        <v>0.67635997947207793</v>
      </c>
      <c r="BL68" s="5">
        <f t="shared" si="73"/>
        <v>177.3302363231266</v>
      </c>
      <c r="BM68" s="5">
        <f t="shared" si="74"/>
        <v>0.18645667687340506</v>
      </c>
      <c r="BN68" s="5">
        <f t="shared" si="75"/>
        <v>1.0503613700904458E-3</v>
      </c>
      <c r="BO68" s="5">
        <f t="shared" ref="BO68:BO131" si="94">0.45*(BF68-BF67)+(1-0.45)*BO67</f>
        <v>0.80689724458719847</v>
      </c>
      <c r="BP68" s="5">
        <f t="shared" si="76"/>
        <v>177.46077358824172</v>
      </c>
      <c r="BQ68" s="5">
        <f t="shared" si="77"/>
        <v>5.5919411758281967E-2</v>
      </c>
      <c r="BR68" s="5">
        <f t="shared" si="78"/>
        <v>3.1500931441012125E-4</v>
      </c>
      <c r="BS68" s="5">
        <f t="shared" ref="BS68:BS131" si="95">0.85*(BF68-BF67)+(1-0.85)*BS67</f>
        <v>0.44972610823737003</v>
      </c>
      <c r="BT68" s="5">
        <f t="shared" si="79"/>
        <v>177.1036024518919</v>
      </c>
      <c r="BU68" s="5">
        <f t="shared" si="80"/>
        <v>0.41309054810810153</v>
      </c>
      <c r="BV68" s="5">
        <f t="shared" si="81"/>
        <v>2.3270518458120529E-3</v>
      </c>
    </row>
    <row r="69" spans="1:74" x14ac:dyDescent="0.2">
      <c r="A69" s="3">
        <v>43879</v>
      </c>
      <c r="B69" s="2">
        <v>68</v>
      </c>
      <c r="C69" s="1">
        <v>78.611198000000002</v>
      </c>
      <c r="D69" s="2">
        <v>152531200</v>
      </c>
      <c r="E69" s="1">
        <v>176.151993</v>
      </c>
      <c r="F69" s="2">
        <v>1818600</v>
      </c>
      <c r="P69" s="2">
        <v>68</v>
      </c>
      <c r="Q69" s="1">
        <v>78.611198000000002</v>
      </c>
      <c r="R69" s="5">
        <f t="shared" si="82"/>
        <v>79.076312112532591</v>
      </c>
      <c r="S69" s="5">
        <f t="shared" si="54"/>
        <v>0.46511411253258927</v>
      </c>
      <c r="T69" s="5">
        <f t="shared" si="83"/>
        <v>79.826324260972029</v>
      </c>
      <c r="U69" s="5">
        <f t="shared" si="55"/>
        <v>1.2151262609720277</v>
      </c>
      <c r="V69" s="5">
        <f t="shared" si="84"/>
        <v>80.030263835237477</v>
      </c>
      <c r="W69" s="5">
        <f t="shared" si="56"/>
        <v>1.4190658352374754</v>
      </c>
      <c r="X69" s="5">
        <f t="shared" si="85"/>
        <v>80.080884432646684</v>
      </c>
      <c r="Y69" s="5">
        <f t="shared" si="57"/>
        <v>1.4696864326466823</v>
      </c>
      <c r="AA69" s="2">
        <v>68</v>
      </c>
      <c r="AB69" s="1">
        <v>176.151993</v>
      </c>
      <c r="AC69" s="5">
        <f t="shared" si="86"/>
        <v>174.98539776566287</v>
      </c>
      <c r="AD69" s="5">
        <f t="shared" si="58"/>
        <v>1.1665952343371373</v>
      </c>
      <c r="AE69" s="5">
        <f t="shared" si="87"/>
        <v>176.42436820469669</v>
      </c>
      <c r="AF69" s="5">
        <f t="shared" si="59"/>
        <v>0.27237520469668652</v>
      </c>
      <c r="AG69" s="5">
        <f t="shared" si="88"/>
        <v>177.12842550464455</v>
      </c>
      <c r="AH69" s="5">
        <f t="shared" si="60"/>
        <v>0.97643250464454923</v>
      </c>
      <c r="AI69" s="5">
        <f t="shared" si="89"/>
        <v>177.37144766214948</v>
      </c>
      <c r="AJ69" s="5">
        <f t="shared" si="61"/>
        <v>1.2194546621494737</v>
      </c>
      <c r="AK69" s="10"/>
      <c r="AL69" s="1">
        <v>78.611198000000002</v>
      </c>
      <c r="AM69" s="5">
        <v>80.030263835237477</v>
      </c>
      <c r="AN69" s="5">
        <f t="shared" si="90"/>
        <v>0.19675254280788304</v>
      </c>
      <c r="AO69" s="5">
        <f t="shared" si="62"/>
        <v>80.227016378045363</v>
      </c>
      <c r="AP69" s="5">
        <f t="shared" si="63"/>
        <v>1.6158183780453612</v>
      </c>
      <c r="AQ69" s="5">
        <f t="shared" si="64"/>
        <v>2.0554557355115757E-2</v>
      </c>
      <c r="AR69" s="5">
        <f t="shared" si="65"/>
        <v>0.20238479148995736</v>
      </c>
      <c r="AS69" s="5">
        <f t="shared" si="48"/>
        <v>80.232648626727439</v>
      </c>
      <c r="AT69" s="5">
        <f t="shared" si="49"/>
        <v>1.6214506267274373</v>
      </c>
      <c r="AU69" s="5">
        <f t="shared" si="66"/>
        <v>2.0626204255625735E-2</v>
      </c>
      <c r="AV69" s="5">
        <f t="shared" si="67"/>
        <v>0.17942981826780979</v>
      </c>
      <c r="AW69" s="5">
        <f t="shared" si="50"/>
        <v>80.209693653505283</v>
      </c>
      <c r="AX69" s="5">
        <f t="shared" si="51"/>
        <v>1.5984956535052817</v>
      </c>
      <c r="AY69" s="5">
        <f t="shared" si="68"/>
        <v>2.0334197851879596E-2</v>
      </c>
      <c r="AZ69" s="5">
        <f t="shared" si="69"/>
        <v>7.958345299511016E-2</v>
      </c>
      <c r="BA69" s="5">
        <f t="shared" si="52"/>
        <v>80.109847288232586</v>
      </c>
      <c r="BB69" s="5">
        <f t="shared" si="53"/>
        <v>1.4986492882325848</v>
      </c>
      <c r="BC69" s="5">
        <f t="shared" si="70"/>
        <v>1.906406881412219E-2</v>
      </c>
      <c r="BE69" s="1">
        <v>176.151993</v>
      </c>
      <c r="BF69" s="5">
        <v>177.12842550464455</v>
      </c>
      <c r="BG69" s="5">
        <f t="shared" si="91"/>
        <v>0.44199947116496952</v>
      </c>
      <c r="BH69" s="5">
        <f t="shared" si="71"/>
        <v>177.57042497580952</v>
      </c>
      <c r="BI69" s="5">
        <f t="shared" si="72"/>
        <v>1.4184319758095114</v>
      </c>
      <c r="BJ69" s="5">
        <f t="shared" si="92"/>
        <v>8.0079296802213051E-3</v>
      </c>
      <c r="BK69" s="5">
        <f t="shared" si="93"/>
        <v>0.62590727485156417</v>
      </c>
      <c r="BL69" s="5">
        <f t="shared" si="73"/>
        <v>177.75433277949611</v>
      </c>
      <c r="BM69" s="5">
        <f t="shared" si="74"/>
        <v>1.6023397794961056</v>
      </c>
      <c r="BN69" s="5">
        <f t="shared" si="75"/>
        <v>9.0963477177127688E-3</v>
      </c>
      <c r="BO69" s="5">
        <f t="shared" si="94"/>
        <v>0.65734060696846941</v>
      </c>
      <c r="BP69" s="5">
        <f t="shared" si="76"/>
        <v>177.78576611161301</v>
      </c>
      <c r="BQ69" s="5">
        <f t="shared" si="77"/>
        <v>1.6337731116130101</v>
      </c>
      <c r="BR69" s="5">
        <f t="shared" si="78"/>
        <v>9.2747920916966872E-3</v>
      </c>
      <c r="BS69" s="5">
        <f t="shared" si="95"/>
        <v>0.47082570307712485</v>
      </c>
      <c r="BT69" s="5">
        <f t="shared" si="79"/>
        <v>177.59925120772166</v>
      </c>
      <c r="BU69" s="5">
        <f t="shared" si="80"/>
        <v>-1.44725820772166</v>
      </c>
      <c r="BV69" s="5">
        <f t="shared" si="81"/>
        <v>8.2159627210216125E-3</v>
      </c>
    </row>
    <row r="70" spans="1:74" x14ac:dyDescent="0.2">
      <c r="A70" s="3">
        <v>43880</v>
      </c>
      <c r="B70" s="2">
        <v>69</v>
      </c>
      <c r="C70" s="1">
        <v>79.749701999999999</v>
      </c>
      <c r="D70" s="2">
        <v>93984000</v>
      </c>
      <c r="E70" s="1">
        <v>177.565765</v>
      </c>
      <c r="F70" s="2">
        <v>2464500</v>
      </c>
      <c r="P70" s="2">
        <v>69</v>
      </c>
      <c r="Q70" s="1">
        <v>79.749701999999999</v>
      </c>
      <c r="R70" s="5">
        <f t="shared" si="82"/>
        <v>79.006544995652703</v>
      </c>
      <c r="S70" s="5">
        <f t="shared" si="54"/>
        <v>0.74315700434729592</v>
      </c>
      <c r="T70" s="5">
        <f t="shared" si="83"/>
        <v>79.401030069631815</v>
      </c>
      <c r="U70" s="5">
        <f t="shared" si="55"/>
        <v>0.34867193036818378</v>
      </c>
      <c r="V70" s="5">
        <f t="shared" si="84"/>
        <v>79.249777625856865</v>
      </c>
      <c r="W70" s="5">
        <f t="shared" si="56"/>
        <v>0.49992437414313429</v>
      </c>
      <c r="X70" s="5">
        <f t="shared" si="85"/>
        <v>78.978619608161665</v>
      </c>
      <c r="Y70" s="5">
        <f t="shared" si="57"/>
        <v>0.77108239183833405</v>
      </c>
      <c r="AA70" s="2">
        <v>69</v>
      </c>
      <c r="AB70" s="1">
        <v>177.565765</v>
      </c>
      <c r="AC70" s="5">
        <f t="shared" si="86"/>
        <v>175.16038705081343</v>
      </c>
      <c r="AD70" s="5">
        <f t="shared" si="58"/>
        <v>2.4053779491865726</v>
      </c>
      <c r="AE70" s="5">
        <f t="shared" si="87"/>
        <v>176.32903688305285</v>
      </c>
      <c r="AF70" s="5">
        <f t="shared" si="59"/>
        <v>1.2367281169471482</v>
      </c>
      <c r="AG70" s="5">
        <f t="shared" si="88"/>
        <v>176.59138762709006</v>
      </c>
      <c r="AH70" s="5">
        <f t="shared" si="60"/>
        <v>0.97437737290994164</v>
      </c>
      <c r="AI70" s="5">
        <f t="shared" si="89"/>
        <v>176.45685666553737</v>
      </c>
      <c r="AJ70" s="5">
        <f t="shared" si="61"/>
        <v>1.108908334462626</v>
      </c>
      <c r="AK70" s="10"/>
      <c r="AL70" s="1">
        <v>79.749701999999999</v>
      </c>
      <c r="AM70" s="5">
        <v>79.249777625856865</v>
      </c>
      <c r="AN70" s="5">
        <f t="shared" si="90"/>
        <v>5.0166729979608748E-2</v>
      </c>
      <c r="AO70" s="5">
        <f t="shared" si="62"/>
        <v>79.299944355836473</v>
      </c>
      <c r="AP70" s="5">
        <f t="shared" si="63"/>
        <v>0.44975764416352604</v>
      </c>
      <c r="AQ70" s="5">
        <f t="shared" si="64"/>
        <v>5.6396153576037944E-3</v>
      </c>
      <c r="AR70" s="5">
        <f t="shared" si="65"/>
        <v>-4.3332958727685028E-2</v>
      </c>
      <c r="AS70" s="5">
        <f t="shared" si="48"/>
        <v>79.206444667129176</v>
      </c>
      <c r="AT70" s="5">
        <f t="shared" si="49"/>
        <v>0.54325733287082301</v>
      </c>
      <c r="AU70" s="5">
        <f t="shared" si="66"/>
        <v>6.8120296282840409E-3</v>
      </c>
      <c r="AV70" s="5">
        <f t="shared" si="67"/>
        <v>-0.2525323941739801</v>
      </c>
      <c r="AW70" s="5">
        <f t="shared" si="50"/>
        <v>78.997245231682882</v>
      </c>
      <c r="AX70" s="5">
        <f t="shared" si="51"/>
        <v>0.75245676831711705</v>
      </c>
      <c r="AY70" s="5">
        <f t="shared" si="68"/>
        <v>9.4352298434559299E-3</v>
      </c>
      <c r="AZ70" s="5">
        <f t="shared" si="69"/>
        <v>-0.65147576002425378</v>
      </c>
      <c r="BA70" s="5">
        <f t="shared" si="52"/>
        <v>78.59830186583261</v>
      </c>
      <c r="BB70" s="5">
        <f t="shared" si="53"/>
        <v>1.151400134167389</v>
      </c>
      <c r="BC70" s="5">
        <f t="shared" si="70"/>
        <v>1.4437673186131641E-2</v>
      </c>
      <c r="BE70" s="1">
        <v>177.565765</v>
      </c>
      <c r="BF70" s="5">
        <v>176.59138762709006</v>
      </c>
      <c r="BG70" s="5">
        <f t="shared" si="91"/>
        <v>0.29514386885704963</v>
      </c>
      <c r="BH70" s="5">
        <f t="shared" si="71"/>
        <v>176.88653149594711</v>
      </c>
      <c r="BI70" s="5">
        <f t="shared" si="72"/>
        <v>0.67923350405288829</v>
      </c>
      <c r="BJ70" s="5">
        <f t="shared" si="92"/>
        <v>3.8463569100393108E-3</v>
      </c>
      <c r="BK70" s="5">
        <f t="shared" si="93"/>
        <v>0.33517098675004903</v>
      </c>
      <c r="BL70" s="5">
        <f t="shared" si="73"/>
        <v>176.92655861384011</v>
      </c>
      <c r="BM70" s="5">
        <f t="shared" si="74"/>
        <v>0.63920638615988423</v>
      </c>
      <c r="BN70" s="5">
        <f t="shared" si="75"/>
        <v>3.59982897694206E-3</v>
      </c>
      <c r="BO70" s="5">
        <f t="shared" si="94"/>
        <v>0.11987028893313481</v>
      </c>
      <c r="BP70" s="5">
        <f t="shared" si="76"/>
        <v>176.71125791602319</v>
      </c>
      <c r="BQ70" s="5">
        <f t="shared" si="77"/>
        <v>0.85450708397681296</v>
      </c>
      <c r="BR70" s="5">
        <f t="shared" si="78"/>
        <v>4.8123414103885005E-3</v>
      </c>
      <c r="BS70" s="5">
        <f t="shared" si="95"/>
        <v>-0.3858583404597532</v>
      </c>
      <c r="BT70" s="5">
        <f t="shared" si="79"/>
        <v>176.20552928663031</v>
      </c>
      <c r="BU70" s="5">
        <f t="shared" si="80"/>
        <v>1.3602357133696898</v>
      </c>
      <c r="BV70" s="5">
        <f t="shared" si="81"/>
        <v>7.6604615386850605E-3</v>
      </c>
    </row>
    <row r="71" spans="1:74" x14ac:dyDescent="0.2">
      <c r="A71" s="3">
        <v>43881</v>
      </c>
      <c r="B71" s="2">
        <v>70</v>
      </c>
      <c r="C71" s="1">
        <v>78.931563999999995</v>
      </c>
      <c r="D71" s="2">
        <v>100566000</v>
      </c>
      <c r="E71" s="1">
        <v>177.408691</v>
      </c>
      <c r="F71" s="2">
        <v>2336800</v>
      </c>
      <c r="P71" s="2">
        <v>70</v>
      </c>
      <c r="Q71" s="1">
        <v>78.931563999999995</v>
      </c>
      <c r="R71" s="5">
        <f t="shared" si="82"/>
        <v>79.118018546304796</v>
      </c>
      <c r="S71" s="5">
        <f t="shared" si="54"/>
        <v>0.18645454630480174</v>
      </c>
      <c r="T71" s="5">
        <f t="shared" si="83"/>
        <v>79.523065245260682</v>
      </c>
      <c r="U71" s="5">
        <f t="shared" si="55"/>
        <v>0.59150124526068737</v>
      </c>
      <c r="V71" s="5">
        <f t="shared" si="84"/>
        <v>79.524736031635584</v>
      </c>
      <c r="W71" s="5">
        <f t="shared" si="56"/>
        <v>0.59317203163558929</v>
      </c>
      <c r="X71" s="5">
        <f t="shared" si="85"/>
        <v>79.556931402040419</v>
      </c>
      <c r="Y71" s="5">
        <f t="shared" si="57"/>
        <v>0.62536740204042474</v>
      </c>
      <c r="AA71" s="2">
        <v>70</v>
      </c>
      <c r="AB71" s="1">
        <v>177.408691</v>
      </c>
      <c r="AC71" s="5">
        <f t="shared" si="86"/>
        <v>175.52119374319139</v>
      </c>
      <c r="AD71" s="5">
        <f t="shared" si="58"/>
        <v>1.887497256808615</v>
      </c>
      <c r="AE71" s="5">
        <f t="shared" si="87"/>
        <v>176.76189172398435</v>
      </c>
      <c r="AF71" s="5">
        <f t="shared" si="59"/>
        <v>0.64679927601565623</v>
      </c>
      <c r="AG71" s="5">
        <f t="shared" si="88"/>
        <v>177.12729518219052</v>
      </c>
      <c r="AH71" s="5">
        <f t="shared" si="60"/>
        <v>0.2813958178094822</v>
      </c>
      <c r="AI71" s="5">
        <f t="shared" si="89"/>
        <v>177.28853791638431</v>
      </c>
      <c r="AJ71" s="5">
        <f t="shared" si="61"/>
        <v>0.12015308361569055</v>
      </c>
      <c r="AK71" s="10"/>
      <c r="AL71" s="1">
        <v>78.931563999999995</v>
      </c>
      <c r="AM71" s="5">
        <v>79.524736031635584</v>
      </c>
      <c r="AN71" s="5">
        <f t="shared" si="90"/>
        <v>8.3885481349475266E-2</v>
      </c>
      <c r="AO71" s="5">
        <f t="shared" si="62"/>
        <v>79.608621512985053</v>
      </c>
      <c r="AP71" s="5">
        <f t="shared" si="63"/>
        <v>0.67705751298505845</v>
      </c>
      <c r="AQ71" s="5">
        <f t="shared" si="64"/>
        <v>8.5777790110057681E-3</v>
      </c>
      <c r="AR71" s="5">
        <f t="shared" si="65"/>
        <v>3.623988239891595E-2</v>
      </c>
      <c r="AS71" s="5">
        <f t="shared" si="48"/>
        <v>79.560975914034501</v>
      </c>
      <c r="AT71" s="5">
        <f t="shared" si="49"/>
        <v>0.62941191403450603</v>
      </c>
      <c r="AU71" s="5">
        <f t="shared" si="66"/>
        <v>7.9741472503256881E-3</v>
      </c>
      <c r="AV71" s="5">
        <f t="shared" si="67"/>
        <v>-1.5161534195265572E-2</v>
      </c>
      <c r="AW71" s="5">
        <f t="shared" si="50"/>
        <v>79.509574497440312</v>
      </c>
      <c r="AX71" s="5">
        <f t="shared" si="51"/>
        <v>0.57801049744031729</v>
      </c>
      <c r="AY71" s="5">
        <f t="shared" si="68"/>
        <v>7.3229322738406315E-3</v>
      </c>
      <c r="AZ71" s="5">
        <f t="shared" si="69"/>
        <v>0.13599328090827295</v>
      </c>
      <c r="BA71" s="5">
        <f t="shared" si="52"/>
        <v>79.66072931254385</v>
      </c>
      <c r="BB71" s="5">
        <f t="shared" si="53"/>
        <v>0.72916531254385575</v>
      </c>
      <c r="BC71" s="5">
        <f t="shared" si="70"/>
        <v>9.2379432965987579E-3</v>
      </c>
      <c r="BE71" s="1">
        <v>177.408691</v>
      </c>
      <c r="BF71" s="5">
        <v>177.12729518219052</v>
      </c>
      <c r="BG71" s="5">
        <f t="shared" si="91"/>
        <v>0.33125842179356196</v>
      </c>
      <c r="BH71" s="5">
        <f t="shared" si="71"/>
        <v>177.45855360398409</v>
      </c>
      <c r="BI71" s="5">
        <f t="shared" si="72"/>
        <v>4.9862603984081488E-2</v>
      </c>
      <c r="BJ71" s="5">
        <f t="shared" si="92"/>
        <v>2.8150717218819129E-4</v>
      </c>
      <c r="BK71" s="5">
        <f t="shared" si="93"/>
        <v>0.38535512883765305</v>
      </c>
      <c r="BL71" s="5">
        <f t="shared" si="73"/>
        <v>177.51265031102818</v>
      </c>
      <c r="BM71" s="5">
        <f t="shared" si="74"/>
        <v>0.10395931102817713</v>
      </c>
      <c r="BN71" s="5">
        <f t="shared" si="75"/>
        <v>5.8598770129123564E-4</v>
      </c>
      <c r="BO71" s="5">
        <f t="shared" si="94"/>
        <v>0.30708705870843345</v>
      </c>
      <c r="BP71" s="5">
        <f t="shared" si="76"/>
        <v>177.43438224089897</v>
      </c>
      <c r="BQ71" s="5">
        <f t="shared" si="77"/>
        <v>2.5691240898964907E-2</v>
      </c>
      <c r="BR71" s="5">
        <f t="shared" si="78"/>
        <v>1.4481388005373934E-4</v>
      </c>
      <c r="BS71" s="5">
        <f t="shared" si="95"/>
        <v>0.39764267076643228</v>
      </c>
      <c r="BT71" s="5">
        <f t="shared" si="79"/>
        <v>177.52493785295695</v>
      </c>
      <c r="BU71" s="5">
        <f t="shared" si="80"/>
        <v>-0.11624685295694803</v>
      </c>
      <c r="BV71" s="5">
        <f t="shared" si="81"/>
        <v>6.5524891876321903E-4</v>
      </c>
    </row>
    <row r="72" spans="1:74" x14ac:dyDescent="0.2">
      <c r="A72" s="3">
        <v>43882</v>
      </c>
      <c r="B72" s="2">
        <v>71</v>
      </c>
      <c r="C72" s="1">
        <v>77.144942999999998</v>
      </c>
      <c r="D72" s="2">
        <v>129554000</v>
      </c>
      <c r="E72" s="1">
        <v>176.603622</v>
      </c>
      <c r="F72" s="2">
        <v>1940400</v>
      </c>
      <c r="P72" s="2">
        <v>71</v>
      </c>
      <c r="Q72" s="1">
        <v>77.144942999999998</v>
      </c>
      <c r="R72" s="5">
        <f t="shared" si="82"/>
        <v>79.090050364359072</v>
      </c>
      <c r="S72" s="5">
        <f t="shared" si="54"/>
        <v>1.9451073643590746</v>
      </c>
      <c r="T72" s="5">
        <f t="shared" si="83"/>
        <v>79.316039809419436</v>
      </c>
      <c r="U72" s="5">
        <f t="shared" si="55"/>
        <v>2.1710968094194385</v>
      </c>
      <c r="V72" s="5">
        <f t="shared" si="84"/>
        <v>79.198491414236003</v>
      </c>
      <c r="W72" s="5">
        <f t="shared" si="56"/>
        <v>2.0535484142360048</v>
      </c>
      <c r="X72" s="5">
        <f t="shared" si="85"/>
        <v>79.087905850510111</v>
      </c>
      <c r="Y72" s="5">
        <f t="shared" si="57"/>
        <v>1.9429628505101135</v>
      </c>
      <c r="AA72" s="2">
        <v>71</v>
      </c>
      <c r="AB72" s="1">
        <v>176.603622</v>
      </c>
      <c r="AC72" s="5">
        <f t="shared" si="86"/>
        <v>175.80431833171266</v>
      </c>
      <c r="AD72" s="5">
        <f t="shared" si="58"/>
        <v>0.79930366828733668</v>
      </c>
      <c r="AE72" s="5">
        <f t="shared" si="87"/>
        <v>176.98827147058984</v>
      </c>
      <c r="AF72" s="5">
        <f t="shared" si="59"/>
        <v>0.38464947058983512</v>
      </c>
      <c r="AG72" s="5">
        <f t="shared" si="88"/>
        <v>177.28206288198572</v>
      </c>
      <c r="AH72" s="5">
        <f t="shared" si="60"/>
        <v>0.67844088198572194</v>
      </c>
      <c r="AI72" s="5">
        <f t="shared" si="89"/>
        <v>177.37865272909607</v>
      </c>
      <c r="AJ72" s="5">
        <f t="shared" si="61"/>
        <v>0.7750307290960734</v>
      </c>
      <c r="AK72" s="10"/>
      <c r="AL72" s="1">
        <v>77.144942999999998</v>
      </c>
      <c r="AM72" s="5">
        <v>79.198491414236003</v>
      </c>
      <c r="AN72" s="5">
        <f t="shared" si="90"/>
        <v>2.236596653711679E-2</v>
      </c>
      <c r="AO72" s="5">
        <f t="shared" si="62"/>
        <v>79.220857380773126</v>
      </c>
      <c r="AP72" s="5">
        <f t="shared" si="63"/>
        <v>2.0759143807731277</v>
      </c>
      <c r="AQ72" s="5">
        <f t="shared" si="64"/>
        <v>2.690927363538434E-2</v>
      </c>
      <c r="AR72" s="5">
        <f t="shared" si="65"/>
        <v>-5.4381242550708343E-2</v>
      </c>
      <c r="AS72" s="5">
        <f t="shared" si="48"/>
        <v>79.144110171685298</v>
      </c>
      <c r="AT72" s="5">
        <f t="shared" si="49"/>
        <v>1.9991671716853006</v>
      </c>
      <c r="AU72" s="5">
        <f t="shared" si="66"/>
        <v>2.5914429305953349E-2</v>
      </c>
      <c r="AV72" s="5">
        <f t="shared" si="67"/>
        <v>-0.15514892163720762</v>
      </c>
      <c r="AW72" s="5">
        <f t="shared" si="50"/>
        <v>79.043342492598796</v>
      </c>
      <c r="AX72" s="5">
        <f t="shared" si="51"/>
        <v>1.8983994925987986</v>
      </c>
      <c r="AY72" s="5">
        <f t="shared" si="68"/>
        <v>2.4608216932622513E-2</v>
      </c>
      <c r="AZ72" s="5">
        <f t="shared" si="69"/>
        <v>-0.25690893265340303</v>
      </c>
      <c r="BA72" s="5">
        <f t="shared" si="52"/>
        <v>78.9415824815826</v>
      </c>
      <c r="BB72" s="5">
        <f t="shared" si="53"/>
        <v>1.7966394815826021</v>
      </c>
      <c r="BC72" s="5">
        <f t="shared" si="70"/>
        <v>2.3289141345047105E-2</v>
      </c>
      <c r="BE72" s="1">
        <v>176.603622</v>
      </c>
      <c r="BF72" s="5">
        <v>177.28206288198572</v>
      </c>
      <c r="BG72" s="5">
        <f t="shared" si="91"/>
        <v>0.30478481349380782</v>
      </c>
      <c r="BH72" s="5">
        <f t="shared" si="71"/>
        <v>177.58684769547952</v>
      </c>
      <c r="BI72" s="5">
        <f t="shared" si="72"/>
        <v>0.98322569547951844</v>
      </c>
      <c r="BJ72" s="5">
        <f t="shared" si="92"/>
        <v>5.546109287627359E-3</v>
      </c>
      <c r="BK72" s="5">
        <f t="shared" si="93"/>
        <v>0.32770827157704002</v>
      </c>
      <c r="BL72" s="5">
        <f t="shared" si="73"/>
        <v>177.60977115356278</v>
      </c>
      <c r="BM72" s="5">
        <f t="shared" si="74"/>
        <v>1.0061491535627738</v>
      </c>
      <c r="BN72" s="5">
        <f t="shared" si="75"/>
        <v>5.6972169775927574E-3</v>
      </c>
      <c r="BO72" s="5">
        <f t="shared" si="94"/>
        <v>0.23854334719747883</v>
      </c>
      <c r="BP72" s="5">
        <f t="shared" si="76"/>
        <v>177.52060622918322</v>
      </c>
      <c r="BQ72" s="5">
        <f t="shared" si="77"/>
        <v>0.91698422918321398</v>
      </c>
      <c r="BR72" s="5">
        <f t="shared" si="78"/>
        <v>5.1923296860990429E-3</v>
      </c>
      <c r="BS72" s="5">
        <f t="shared" si="95"/>
        <v>0.1911989454408857</v>
      </c>
      <c r="BT72" s="5">
        <f t="shared" si="79"/>
        <v>177.4732618274266</v>
      </c>
      <c r="BU72" s="5">
        <f t="shared" si="80"/>
        <v>-0.86963982742659596</v>
      </c>
      <c r="BV72" s="5">
        <f t="shared" si="81"/>
        <v>4.9242468392103299E-3</v>
      </c>
    </row>
    <row r="73" spans="1:74" x14ac:dyDescent="0.2">
      <c r="A73" s="3">
        <v>43885</v>
      </c>
      <c r="B73" s="2">
        <v>72</v>
      </c>
      <c r="C73" s="1">
        <v>73.480521999999993</v>
      </c>
      <c r="D73" s="2">
        <v>222195200</v>
      </c>
      <c r="E73" s="1">
        <v>172.07759100000001</v>
      </c>
      <c r="F73" s="2">
        <v>3204300</v>
      </c>
      <c r="P73" s="2">
        <v>72</v>
      </c>
      <c r="Q73" s="1">
        <v>73.480521999999993</v>
      </c>
      <c r="R73" s="5">
        <f t="shared" si="82"/>
        <v>78.798284259705213</v>
      </c>
      <c r="S73" s="5">
        <f t="shared" si="54"/>
        <v>5.3177622597052192</v>
      </c>
      <c r="T73" s="5">
        <f t="shared" si="83"/>
        <v>78.556155926122628</v>
      </c>
      <c r="U73" s="5">
        <f t="shared" si="55"/>
        <v>5.0756339261226344</v>
      </c>
      <c r="V73" s="5">
        <f t="shared" si="84"/>
        <v>78.069039786406194</v>
      </c>
      <c r="W73" s="5">
        <f t="shared" si="56"/>
        <v>4.5885177864062001</v>
      </c>
      <c r="X73" s="5">
        <f t="shared" si="85"/>
        <v>77.63068371262753</v>
      </c>
      <c r="Y73" s="5">
        <f t="shared" si="57"/>
        <v>4.1501617126275363</v>
      </c>
      <c r="AA73" s="2">
        <v>72</v>
      </c>
      <c r="AB73" s="1">
        <v>172.07759100000001</v>
      </c>
      <c r="AC73" s="5">
        <f t="shared" si="86"/>
        <v>175.92421388195578</v>
      </c>
      <c r="AD73" s="5">
        <f t="shared" si="58"/>
        <v>3.8466228819557671</v>
      </c>
      <c r="AE73" s="5">
        <f t="shared" si="87"/>
        <v>176.85364415588339</v>
      </c>
      <c r="AF73" s="5">
        <f t="shared" si="59"/>
        <v>4.7760531558833748</v>
      </c>
      <c r="AG73" s="5">
        <f t="shared" si="88"/>
        <v>176.90892039689356</v>
      </c>
      <c r="AH73" s="5">
        <f t="shared" si="60"/>
        <v>4.8313293968935511</v>
      </c>
      <c r="AI73" s="5">
        <f t="shared" si="89"/>
        <v>176.79737968227403</v>
      </c>
      <c r="AJ73" s="5">
        <f t="shared" si="61"/>
        <v>4.7197886822740145</v>
      </c>
      <c r="AK73" s="10"/>
      <c r="AL73" s="1">
        <v>73.480521999999993</v>
      </c>
      <c r="AM73" s="5">
        <v>78.069039786406194</v>
      </c>
      <c r="AN73" s="5">
        <f t="shared" si="90"/>
        <v>-0.15040667261792207</v>
      </c>
      <c r="AO73" s="5">
        <f t="shared" si="62"/>
        <v>77.918633113788275</v>
      </c>
      <c r="AP73" s="5">
        <f t="shared" si="63"/>
        <v>4.4381111137882812</v>
      </c>
      <c r="AQ73" s="5">
        <f t="shared" si="64"/>
        <v>6.0398470138634586E-2</v>
      </c>
      <c r="AR73" s="5">
        <f t="shared" si="65"/>
        <v>-0.32314883887048351</v>
      </c>
      <c r="AS73" s="5">
        <f t="shared" si="48"/>
        <v>77.745890947535713</v>
      </c>
      <c r="AT73" s="5">
        <f t="shared" si="49"/>
        <v>4.2653689475357197</v>
      </c>
      <c r="AU73" s="5">
        <f t="shared" si="66"/>
        <v>5.8047613591200677E-2</v>
      </c>
      <c r="AV73" s="5">
        <f t="shared" si="67"/>
        <v>-0.59358513942387825</v>
      </c>
      <c r="AW73" s="5">
        <f t="shared" si="50"/>
        <v>77.475454646982314</v>
      </c>
      <c r="AX73" s="5">
        <f t="shared" si="51"/>
        <v>3.9949326469823205</v>
      </c>
      <c r="AY73" s="5">
        <f t="shared" si="68"/>
        <v>5.4367232815552412E-2</v>
      </c>
      <c r="AZ73" s="5">
        <f t="shared" si="69"/>
        <v>-0.99857022355334801</v>
      </c>
      <c r="BA73" s="5">
        <f t="shared" si="52"/>
        <v>77.07046956285285</v>
      </c>
      <c r="BB73" s="5">
        <f t="shared" si="53"/>
        <v>3.5899475628528563</v>
      </c>
      <c r="BC73" s="5">
        <f t="shared" si="70"/>
        <v>4.8855771096085257E-2</v>
      </c>
      <c r="BE73" s="1">
        <v>172.07759100000001</v>
      </c>
      <c r="BF73" s="5">
        <v>176.90892039689356</v>
      </c>
      <c r="BG73" s="5">
        <f t="shared" si="91"/>
        <v>0.20309571870591264</v>
      </c>
      <c r="BH73" s="5">
        <f t="shared" si="71"/>
        <v>177.11201611559949</v>
      </c>
      <c r="BI73" s="5">
        <f t="shared" si="72"/>
        <v>5.0344251155994755</v>
      </c>
      <c r="BJ73" s="5">
        <f t="shared" si="92"/>
        <v>2.8457723354508004E-2</v>
      </c>
      <c r="BK73" s="5">
        <f t="shared" si="93"/>
        <v>0.15249558240974004</v>
      </c>
      <c r="BL73" s="5">
        <f t="shared" si="73"/>
        <v>177.06141597930329</v>
      </c>
      <c r="BM73" s="5">
        <f t="shared" si="74"/>
        <v>4.9838249793032787</v>
      </c>
      <c r="BN73" s="5">
        <f t="shared" si="75"/>
        <v>2.8962661264262342E-2</v>
      </c>
      <c r="BO73" s="5">
        <f t="shared" si="94"/>
        <v>-3.6715277332858565E-2</v>
      </c>
      <c r="BP73" s="5">
        <f t="shared" si="76"/>
        <v>176.8722051195607</v>
      </c>
      <c r="BQ73" s="5">
        <f t="shared" si="77"/>
        <v>4.7946141195606913</v>
      </c>
      <c r="BR73" s="5">
        <f t="shared" si="78"/>
        <v>2.7863094152455279E-2</v>
      </c>
      <c r="BS73" s="5">
        <f t="shared" si="95"/>
        <v>-0.28849127051220302</v>
      </c>
      <c r="BT73" s="5">
        <f t="shared" si="79"/>
        <v>176.62042912638137</v>
      </c>
      <c r="BU73" s="5">
        <f t="shared" si="80"/>
        <v>-4.5428381263813549</v>
      </c>
      <c r="BV73" s="5">
        <f t="shared" si="81"/>
        <v>2.6399940282644675E-2</v>
      </c>
    </row>
    <row r="74" spans="1:74" x14ac:dyDescent="0.2">
      <c r="A74" s="3">
        <v>43886</v>
      </c>
      <c r="B74" s="2">
        <v>73</v>
      </c>
      <c r="C74" s="1">
        <v>70.991577000000007</v>
      </c>
      <c r="D74" s="2">
        <v>230673600</v>
      </c>
      <c r="E74" s="1">
        <v>164.743652</v>
      </c>
      <c r="F74" s="2">
        <v>4092200</v>
      </c>
      <c r="P74" s="2">
        <v>73</v>
      </c>
      <c r="Q74" s="1">
        <v>70.991577000000007</v>
      </c>
      <c r="R74" s="5">
        <f t="shared" si="82"/>
        <v>78.000619920749429</v>
      </c>
      <c r="S74" s="5">
        <f t="shared" si="54"/>
        <v>7.0090429207494225</v>
      </c>
      <c r="T74" s="5">
        <f t="shared" si="83"/>
        <v>76.7796840519797</v>
      </c>
      <c r="U74" s="5">
        <f t="shared" si="55"/>
        <v>5.7881070519796936</v>
      </c>
      <c r="V74" s="5">
        <f t="shared" si="84"/>
        <v>75.54535500388279</v>
      </c>
      <c r="W74" s="5">
        <f t="shared" si="56"/>
        <v>4.5537780038827833</v>
      </c>
      <c r="X74" s="5">
        <f t="shared" si="85"/>
        <v>74.518062428156867</v>
      </c>
      <c r="Y74" s="5">
        <f t="shared" si="57"/>
        <v>3.5264854281568603</v>
      </c>
      <c r="AA74" s="2">
        <v>73</v>
      </c>
      <c r="AB74" s="1">
        <v>164.743652</v>
      </c>
      <c r="AC74" s="5">
        <f t="shared" si="86"/>
        <v>175.34722044966239</v>
      </c>
      <c r="AD74" s="5">
        <f t="shared" si="58"/>
        <v>10.60356844966239</v>
      </c>
      <c r="AE74" s="5">
        <f t="shared" si="87"/>
        <v>175.18202555132422</v>
      </c>
      <c r="AF74" s="5">
        <f t="shared" si="59"/>
        <v>10.438373551324219</v>
      </c>
      <c r="AG74" s="5">
        <f t="shared" si="88"/>
        <v>174.25168922860212</v>
      </c>
      <c r="AH74" s="5">
        <f t="shared" si="60"/>
        <v>9.5080372286021202</v>
      </c>
      <c r="AI74" s="5">
        <f t="shared" si="89"/>
        <v>173.25753817056852</v>
      </c>
      <c r="AJ74" s="5">
        <f t="shared" si="61"/>
        <v>8.5138861705685258</v>
      </c>
      <c r="AK74" s="10"/>
      <c r="AL74" s="1">
        <v>70.991577000000007</v>
      </c>
      <c r="AM74" s="5">
        <v>75.54535500388279</v>
      </c>
      <c r="AN74" s="5">
        <f t="shared" si="90"/>
        <v>-0.50639838910374424</v>
      </c>
      <c r="AO74" s="5">
        <f t="shared" si="62"/>
        <v>75.038956614779039</v>
      </c>
      <c r="AP74" s="5">
        <f t="shared" si="63"/>
        <v>4.0473796147790324</v>
      </c>
      <c r="AQ74" s="5">
        <f t="shared" si="64"/>
        <v>5.701211025047425E-2</v>
      </c>
      <c r="AR74" s="5">
        <f t="shared" si="65"/>
        <v>-0.87328282478371355</v>
      </c>
      <c r="AS74" s="5">
        <f t="shared" si="48"/>
        <v>74.672072179099075</v>
      </c>
      <c r="AT74" s="5">
        <f t="shared" si="49"/>
        <v>3.6804951790990685</v>
      </c>
      <c r="AU74" s="5">
        <f t="shared" si="66"/>
        <v>5.184411073301088E-2</v>
      </c>
      <c r="AV74" s="5">
        <f t="shared" si="67"/>
        <v>-1.4621299788186648</v>
      </c>
      <c r="AW74" s="5">
        <f t="shared" si="50"/>
        <v>74.083225025064124</v>
      </c>
      <c r="AX74" s="5">
        <f t="shared" si="51"/>
        <v>3.0916480250641172</v>
      </c>
      <c r="AY74" s="5">
        <f t="shared" si="68"/>
        <v>4.3549504824552873E-2</v>
      </c>
      <c r="AZ74" s="5">
        <f t="shared" si="69"/>
        <v>-2.2949175986778951</v>
      </c>
      <c r="BA74" s="5">
        <f t="shared" si="52"/>
        <v>73.250437405204892</v>
      </c>
      <c r="BB74" s="5">
        <f t="shared" si="53"/>
        <v>2.2588604052048851</v>
      </c>
      <c r="BC74" s="5">
        <f t="shared" si="70"/>
        <v>3.1818710059150886E-2</v>
      </c>
      <c r="BE74" s="1">
        <v>164.743652</v>
      </c>
      <c r="BF74" s="5">
        <v>174.25168922860212</v>
      </c>
      <c r="BG74" s="5">
        <f t="shared" si="91"/>
        <v>-0.22595331434369115</v>
      </c>
      <c r="BH74" s="5">
        <f t="shared" si="71"/>
        <v>174.02573591425843</v>
      </c>
      <c r="BI74" s="5">
        <f t="shared" si="72"/>
        <v>9.2820839142584362</v>
      </c>
      <c r="BJ74" s="5">
        <f t="shared" si="92"/>
        <v>5.3268257859361123E-2</v>
      </c>
      <c r="BK74" s="5">
        <f t="shared" si="93"/>
        <v>-0.54993610526555647</v>
      </c>
      <c r="BL74" s="5">
        <f t="shared" si="73"/>
        <v>173.70175312333657</v>
      </c>
      <c r="BM74" s="5">
        <f t="shared" si="74"/>
        <v>8.9581011233365757</v>
      </c>
      <c r="BN74" s="5">
        <f t="shared" si="75"/>
        <v>5.4376001834271444E-2</v>
      </c>
      <c r="BO74" s="5">
        <f t="shared" si="94"/>
        <v>-1.2159474282642229</v>
      </c>
      <c r="BP74" s="5">
        <f t="shared" si="76"/>
        <v>173.03574180033789</v>
      </c>
      <c r="BQ74" s="5">
        <f t="shared" si="77"/>
        <v>8.2920898003378909</v>
      </c>
      <c r="BR74" s="5">
        <f t="shared" si="78"/>
        <v>5.0333288716568524E-2</v>
      </c>
      <c r="BS74" s="5">
        <f t="shared" si="95"/>
        <v>-2.3019201836245595</v>
      </c>
      <c r="BT74" s="5">
        <f t="shared" si="79"/>
        <v>171.94976904497756</v>
      </c>
      <c r="BU74" s="5">
        <f t="shared" si="80"/>
        <v>-7.2061170449775602</v>
      </c>
      <c r="BV74" s="5">
        <f t="shared" si="81"/>
        <v>4.3741394326851271E-2</v>
      </c>
    </row>
    <row r="75" spans="1:74" x14ac:dyDescent="0.2">
      <c r="A75" s="3">
        <v>43887</v>
      </c>
      <c r="B75" s="2">
        <v>74</v>
      </c>
      <c r="C75" s="1">
        <v>72.117767000000001</v>
      </c>
      <c r="D75" s="2">
        <v>198054800</v>
      </c>
      <c r="E75" s="1">
        <v>164.134918</v>
      </c>
      <c r="F75" s="2">
        <v>3411700</v>
      </c>
      <c r="P75" s="2">
        <v>74</v>
      </c>
      <c r="Q75" s="1">
        <v>72.117767000000001</v>
      </c>
      <c r="R75" s="5">
        <f t="shared" si="82"/>
        <v>76.949263482637008</v>
      </c>
      <c r="S75" s="5">
        <f t="shared" si="54"/>
        <v>4.8314964826370073</v>
      </c>
      <c r="T75" s="5">
        <f t="shared" si="83"/>
        <v>74.75384658378681</v>
      </c>
      <c r="U75" s="5">
        <f t="shared" si="55"/>
        <v>2.6360795837868096</v>
      </c>
      <c r="V75" s="5">
        <f t="shared" si="84"/>
        <v>73.040777101747267</v>
      </c>
      <c r="W75" s="5">
        <f t="shared" si="56"/>
        <v>0.92301010174726628</v>
      </c>
      <c r="X75" s="5">
        <f t="shared" si="85"/>
        <v>71.873198357039229</v>
      </c>
      <c r="Y75" s="5">
        <f t="shared" si="57"/>
        <v>0.24456864296077185</v>
      </c>
      <c r="AA75" s="2">
        <v>74</v>
      </c>
      <c r="AB75" s="1">
        <v>164.134918</v>
      </c>
      <c r="AC75" s="5">
        <f t="shared" si="86"/>
        <v>173.75668518221303</v>
      </c>
      <c r="AD75" s="5">
        <f t="shared" si="58"/>
        <v>9.6217671822130342</v>
      </c>
      <c r="AE75" s="5">
        <f t="shared" si="87"/>
        <v>171.52859480836074</v>
      </c>
      <c r="AF75" s="5">
        <f t="shared" si="59"/>
        <v>7.3936768083607376</v>
      </c>
      <c r="AG75" s="5">
        <f t="shared" si="88"/>
        <v>169.02226875287096</v>
      </c>
      <c r="AH75" s="5">
        <f t="shared" si="60"/>
        <v>4.8873507528709581</v>
      </c>
      <c r="AI75" s="5">
        <f t="shared" si="89"/>
        <v>166.87212354264213</v>
      </c>
      <c r="AJ75" s="5">
        <f t="shared" si="61"/>
        <v>2.7372055426421298</v>
      </c>
      <c r="AK75" s="10"/>
      <c r="AL75" s="1">
        <v>72.117767000000001</v>
      </c>
      <c r="AM75" s="5">
        <v>73.040777101747267</v>
      </c>
      <c r="AN75" s="5">
        <f t="shared" si="90"/>
        <v>-0.80612531605851112</v>
      </c>
      <c r="AO75" s="5">
        <f t="shared" si="62"/>
        <v>72.234651785688754</v>
      </c>
      <c r="AP75" s="5">
        <f t="shared" si="63"/>
        <v>0.11688478568875382</v>
      </c>
      <c r="AQ75" s="5">
        <f t="shared" si="64"/>
        <v>1.6207488189249374E-3</v>
      </c>
      <c r="AR75" s="5">
        <f t="shared" si="65"/>
        <v>-1.2811065941216659</v>
      </c>
      <c r="AS75" s="5">
        <f t="shared" si="48"/>
        <v>71.7596705076256</v>
      </c>
      <c r="AT75" s="5">
        <f t="shared" si="49"/>
        <v>0.35809649237440055</v>
      </c>
      <c r="AU75" s="5">
        <f t="shared" si="66"/>
        <v>4.9654406572849181E-3</v>
      </c>
      <c r="AV75" s="5">
        <f t="shared" si="67"/>
        <v>-1.9312315443112511</v>
      </c>
      <c r="AW75" s="5">
        <f t="shared" si="50"/>
        <v>71.109545557436022</v>
      </c>
      <c r="AX75" s="5">
        <f t="shared" si="51"/>
        <v>1.0082214425639791</v>
      </c>
      <c r="AY75" s="5">
        <f t="shared" si="68"/>
        <v>1.3980208823769862E-2</v>
      </c>
      <c r="AZ75" s="5">
        <f t="shared" si="69"/>
        <v>-2.4731288566168788</v>
      </c>
      <c r="BA75" s="5">
        <f t="shared" si="52"/>
        <v>70.567648245130385</v>
      </c>
      <c r="BB75" s="5">
        <f t="shared" si="53"/>
        <v>1.5501187548696151</v>
      </c>
      <c r="BC75" s="5">
        <f t="shared" si="70"/>
        <v>2.1494269988553794E-2</v>
      </c>
      <c r="BE75" s="1">
        <v>164.134918</v>
      </c>
      <c r="BF75" s="5">
        <v>169.02226875287096</v>
      </c>
      <c r="BG75" s="5">
        <f t="shared" si="91"/>
        <v>-0.97647338855181154</v>
      </c>
      <c r="BH75" s="5">
        <f t="shared" si="71"/>
        <v>168.04579536431913</v>
      </c>
      <c r="BI75" s="5">
        <f t="shared" si="72"/>
        <v>3.9108773643191341</v>
      </c>
      <c r="BJ75" s="5">
        <f t="shared" si="92"/>
        <v>2.313823730550715E-2</v>
      </c>
      <c r="BK75" s="5">
        <f t="shared" si="93"/>
        <v>-1.7198071978819574</v>
      </c>
      <c r="BL75" s="5">
        <f t="shared" si="73"/>
        <v>167.30246155498901</v>
      </c>
      <c r="BM75" s="5">
        <f t="shared" si="74"/>
        <v>3.1675435549890096</v>
      </c>
      <c r="BN75" s="5">
        <f t="shared" si="75"/>
        <v>1.9298413729301706E-2</v>
      </c>
      <c r="BO75" s="5">
        <f t="shared" si="94"/>
        <v>-3.0220102996243448</v>
      </c>
      <c r="BP75" s="5">
        <f t="shared" si="76"/>
        <v>166.0002584532466</v>
      </c>
      <c r="BQ75" s="5">
        <f t="shared" si="77"/>
        <v>1.8653404532466027</v>
      </c>
      <c r="BR75" s="5">
        <f t="shared" si="78"/>
        <v>1.1364677766169187E-2</v>
      </c>
      <c r="BS75" s="5">
        <f t="shared" si="95"/>
        <v>-4.7902954319151698</v>
      </c>
      <c r="BT75" s="5">
        <f t="shared" si="79"/>
        <v>164.23197332095577</v>
      </c>
      <c r="BU75" s="5">
        <f t="shared" si="80"/>
        <v>-9.705532095577496E-2</v>
      </c>
      <c r="BV75" s="5">
        <f t="shared" si="81"/>
        <v>5.9131428058333674E-4</v>
      </c>
    </row>
    <row r="76" spans="1:74" x14ac:dyDescent="0.2">
      <c r="A76" s="3">
        <v>43888</v>
      </c>
      <c r="B76" s="2">
        <v>75</v>
      </c>
      <c r="C76" s="1">
        <v>67.403557000000006</v>
      </c>
      <c r="D76" s="2">
        <v>320605600</v>
      </c>
      <c r="E76" s="1">
        <v>157.49176</v>
      </c>
      <c r="F76" s="2">
        <v>3951300</v>
      </c>
      <c r="P76" s="2">
        <v>75</v>
      </c>
      <c r="Q76" s="1">
        <v>67.403557000000006</v>
      </c>
      <c r="R76" s="5">
        <f t="shared" si="82"/>
        <v>76.224539010241458</v>
      </c>
      <c r="S76" s="5">
        <f t="shared" si="54"/>
        <v>8.8209820102414511</v>
      </c>
      <c r="T76" s="5">
        <f t="shared" si="83"/>
        <v>73.831218729461426</v>
      </c>
      <c r="U76" s="5">
        <f t="shared" si="55"/>
        <v>6.4276617294614198</v>
      </c>
      <c r="V76" s="5">
        <f t="shared" si="84"/>
        <v>72.533121545786258</v>
      </c>
      <c r="W76" s="5">
        <f t="shared" si="56"/>
        <v>5.129564545786252</v>
      </c>
      <c r="X76" s="5">
        <f t="shared" si="85"/>
        <v>72.056624839259797</v>
      </c>
      <c r="Y76" s="5">
        <f t="shared" si="57"/>
        <v>4.6530678392597906</v>
      </c>
      <c r="AA76" s="2">
        <v>75</v>
      </c>
      <c r="AB76" s="1">
        <v>157.49176</v>
      </c>
      <c r="AC76" s="5">
        <f t="shared" si="86"/>
        <v>172.31342010488106</v>
      </c>
      <c r="AD76" s="5">
        <f t="shared" si="58"/>
        <v>14.821660104881062</v>
      </c>
      <c r="AE76" s="5">
        <f t="shared" si="87"/>
        <v>168.94080792543448</v>
      </c>
      <c r="AF76" s="5">
        <f t="shared" si="59"/>
        <v>11.449047925434485</v>
      </c>
      <c r="AG76" s="5">
        <f t="shared" si="88"/>
        <v>166.33422583879192</v>
      </c>
      <c r="AH76" s="5">
        <f t="shared" si="60"/>
        <v>8.8424658387919237</v>
      </c>
      <c r="AI76" s="5">
        <f t="shared" si="89"/>
        <v>164.81921938566055</v>
      </c>
      <c r="AJ76" s="5">
        <f t="shared" si="61"/>
        <v>7.3274593856605463</v>
      </c>
      <c r="AK76" s="10"/>
      <c r="AL76" s="1">
        <v>67.403557000000006</v>
      </c>
      <c r="AM76" s="5">
        <v>72.533121545786258</v>
      </c>
      <c r="AN76" s="5">
        <f t="shared" si="90"/>
        <v>-0.76135485204388575</v>
      </c>
      <c r="AO76" s="5">
        <f t="shared" si="62"/>
        <v>71.771766693742379</v>
      </c>
      <c r="AP76" s="5">
        <f t="shared" si="63"/>
        <v>4.3682096937423722</v>
      </c>
      <c r="AQ76" s="5">
        <f t="shared" si="64"/>
        <v>6.480681269895551E-2</v>
      </c>
      <c r="AR76" s="5">
        <f t="shared" si="65"/>
        <v>-1.0877438345815016</v>
      </c>
      <c r="AS76" s="5">
        <f t="shared" si="48"/>
        <v>71.445377711204756</v>
      </c>
      <c r="AT76" s="5">
        <f t="shared" si="49"/>
        <v>4.0418207112047497</v>
      </c>
      <c r="AU76" s="5">
        <f t="shared" si="66"/>
        <v>5.9964501742908752E-2</v>
      </c>
      <c r="AV76" s="5">
        <f t="shared" si="67"/>
        <v>-1.290622349553642</v>
      </c>
      <c r="AW76" s="5">
        <f t="shared" si="50"/>
        <v>71.242499196232615</v>
      </c>
      <c r="AX76" s="5">
        <f t="shared" si="51"/>
        <v>3.8389421962326082</v>
      </c>
      <c r="AY76" s="5">
        <f t="shared" si="68"/>
        <v>5.695459360153067E-2</v>
      </c>
      <c r="AZ76" s="5">
        <f t="shared" si="69"/>
        <v>-0.8024765510593892</v>
      </c>
      <c r="BA76" s="5">
        <f t="shared" si="52"/>
        <v>71.730644994726873</v>
      </c>
      <c r="BB76" s="5">
        <f t="shared" si="53"/>
        <v>4.3270879947268668</v>
      </c>
      <c r="BC76" s="5">
        <f t="shared" si="70"/>
        <v>6.4196730667001239E-2</v>
      </c>
      <c r="BE76" s="1">
        <v>157.49176</v>
      </c>
      <c r="BF76" s="5">
        <v>166.33422583879192</v>
      </c>
      <c r="BG76" s="5">
        <f t="shared" si="91"/>
        <v>-1.2332088173808948</v>
      </c>
      <c r="BH76" s="5">
        <f t="shared" si="71"/>
        <v>165.10101702141102</v>
      </c>
      <c r="BI76" s="5">
        <f t="shared" si="72"/>
        <v>7.6092570214110253</v>
      </c>
      <c r="BJ76" s="5">
        <f t="shared" si="92"/>
        <v>4.5746790734372239E-2</v>
      </c>
      <c r="BK76" s="5">
        <f t="shared" si="93"/>
        <v>-1.9618661269312265</v>
      </c>
      <c r="BL76" s="5">
        <f t="shared" si="73"/>
        <v>164.3723597118607</v>
      </c>
      <c r="BM76" s="5">
        <f t="shared" si="74"/>
        <v>6.8805997118606967</v>
      </c>
      <c r="BN76" s="5">
        <f t="shared" si="75"/>
        <v>4.36886330552195E-2</v>
      </c>
      <c r="BO76" s="5">
        <f t="shared" si="94"/>
        <v>-2.8717249761289549</v>
      </c>
      <c r="BP76" s="5">
        <f t="shared" si="76"/>
        <v>163.46250086266298</v>
      </c>
      <c r="BQ76" s="5">
        <f t="shared" si="77"/>
        <v>5.9707408626629785</v>
      </c>
      <c r="BR76" s="5">
        <f t="shared" si="78"/>
        <v>3.7911449225426004E-2</v>
      </c>
      <c r="BS76" s="5">
        <f t="shared" si="95"/>
        <v>-3.0033807917544544</v>
      </c>
      <c r="BT76" s="5">
        <f t="shared" si="79"/>
        <v>163.33084504703746</v>
      </c>
      <c r="BU76" s="5">
        <f t="shared" si="80"/>
        <v>-5.8390850470374573</v>
      </c>
      <c r="BV76" s="5">
        <f t="shared" si="81"/>
        <v>3.7075495549973261E-2</v>
      </c>
    </row>
    <row r="77" spans="1:74" x14ac:dyDescent="0.2">
      <c r="A77" s="3">
        <v>43889</v>
      </c>
      <c r="B77" s="2">
        <v>76</v>
      </c>
      <c r="C77" s="1">
        <v>67.364127999999994</v>
      </c>
      <c r="D77" s="2">
        <v>426884800</v>
      </c>
      <c r="E77" s="1">
        <v>160.077957</v>
      </c>
      <c r="F77" s="2">
        <v>9558100</v>
      </c>
      <c r="P77" s="2">
        <v>76</v>
      </c>
      <c r="Q77" s="1">
        <v>67.364127999999994</v>
      </c>
      <c r="R77" s="5">
        <f t="shared" si="82"/>
        <v>74.901391708705233</v>
      </c>
      <c r="S77" s="5">
        <f t="shared" si="54"/>
        <v>7.5372637087052397</v>
      </c>
      <c r="T77" s="5">
        <f t="shared" si="83"/>
        <v>71.581537124149932</v>
      </c>
      <c r="U77" s="5">
        <f t="shared" si="55"/>
        <v>4.2174091241499383</v>
      </c>
      <c r="V77" s="5">
        <f t="shared" si="84"/>
        <v>69.711861045603825</v>
      </c>
      <c r="W77" s="5">
        <f t="shared" si="56"/>
        <v>2.3477330456038317</v>
      </c>
      <c r="X77" s="5">
        <f t="shared" si="85"/>
        <v>68.566823959814954</v>
      </c>
      <c r="Y77" s="5">
        <f t="shared" si="57"/>
        <v>1.2026959598149602</v>
      </c>
      <c r="AA77" s="2">
        <v>76</v>
      </c>
      <c r="AB77" s="1">
        <v>160.077957</v>
      </c>
      <c r="AC77" s="5">
        <f t="shared" si="86"/>
        <v>170.0901710891489</v>
      </c>
      <c r="AD77" s="5">
        <f t="shared" si="58"/>
        <v>10.012214089148898</v>
      </c>
      <c r="AE77" s="5">
        <f t="shared" si="87"/>
        <v>164.93364115153241</v>
      </c>
      <c r="AF77" s="5">
        <f t="shared" si="59"/>
        <v>4.8556841515324152</v>
      </c>
      <c r="AG77" s="5">
        <f t="shared" si="88"/>
        <v>161.47086962745635</v>
      </c>
      <c r="AH77" s="5">
        <f t="shared" si="60"/>
        <v>1.3929126274563544</v>
      </c>
      <c r="AI77" s="5">
        <f t="shared" si="89"/>
        <v>159.32362484641513</v>
      </c>
      <c r="AJ77" s="5">
        <f t="shared" si="61"/>
        <v>0.75433215358486905</v>
      </c>
      <c r="AK77" s="10"/>
      <c r="AL77" s="1">
        <v>67.364127999999994</v>
      </c>
      <c r="AM77" s="5">
        <v>69.711861045603825</v>
      </c>
      <c r="AN77" s="5">
        <f t="shared" si="90"/>
        <v>-1.0703406992646678</v>
      </c>
      <c r="AO77" s="5">
        <f t="shared" si="62"/>
        <v>68.641520346339163</v>
      </c>
      <c r="AP77" s="5">
        <f t="shared" si="63"/>
        <v>1.2773923463391696</v>
      </c>
      <c r="AQ77" s="5">
        <f t="shared" si="64"/>
        <v>1.8962501026349957E-2</v>
      </c>
      <c r="AR77" s="5">
        <f t="shared" si="65"/>
        <v>-1.5211230009817345</v>
      </c>
      <c r="AS77" s="5">
        <f t="shared" si="48"/>
        <v>68.190738044622094</v>
      </c>
      <c r="AT77" s="5">
        <f t="shared" si="49"/>
        <v>0.8266100446221003</v>
      </c>
      <c r="AU77" s="5">
        <f t="shared" si="66"/>
        <v>1.227077480498375E-2</v>
      </c>
      <c r="AV77" s="5">
        <f t="shared" si="67"/>
        <v>-1.979409517336598</v>
      </c>
      <c r="AW77" s="5">
        <f t="shared" si="50"/>
        <v>67.732451528267234</v>
      </c>
      <c r="AX77" s="5">
        <f t="shared" si="51"/>
        <v>0.36832352826723991</v>
      </c>
      <c r="AY77" s="5">
        <f t="shared" si="68"/>
        <v>5.4676507987639943E-3</v>
      </c>
      <c r="AZ77" s="5">
        <f t="shared" si="69"/>
        <v>-2.5184429078139763</v>
      </c>
      <c r="BA77" s="5">
        <f t="shared" si="52"/>
        <v>67.193418137789848</v>
      </c>
      <c r="BB77" s="5">
        <f t="shared" si="53"/>
        <v>0.1707098622101455</v>
      </c>
      <c r="BC77" s="5">
        <f t="shared" si="70"/>
        <v>2.5341360049987659E-3</v>
      </c>
      <c r="BE77" s="1">
        <v>160.077957</v>
      </c>
      <c r="BF77" s="5">
        <v>161.47086962745635</v>
      </c>
      <c r="BG77" s="5">
        <f t="shared" si="91"/>
        <v>-1.7777309264740961</v>
      </c>
      <c r="BH77" s="5">
        <f t="shared" si="71"/>
        <v>159.69313870098225</v>
      </c>
      <c r="BI77" s="5">
        <f t="shared" si="72"/>
        <v>0.384818299017752</v>
      </c>
      <c r="BJ77" s="5">
        <f t="shared" si="92"/>
        <v>2.3832057132385561E-3</v>
      </c>
      <c r="BK77" s="5">
        <f t="shared" si="93"/>
        <v>-2.6872386480323125</v>
      </c>
      <c r="BL77" s="5">
        <f t="shared" si="73"/>
        <v>158.78363097942403</v>
      </c>
      <c r="BM77" s="5">
        <f t="shared" si="74"/>
        <v>1.2943260205759657</v>
      </c>
      <c r="BN77" s="5">
        <f t="shared" si="75"/>
        <v>8.0855980725439026E-3</v>
      </c>
      <c r="BO77" s="5">
        <f t="shared" si="94"/>
        <v>-3.7679590319719325</v>
      </c>
      <c r="BP77" s="5">
        <f t="shared" si="76"/>
        <v>157.70291059548441</v>
      </c>
      <c r="BQ77" s="5">
        <f t="shared" si="77"/>
        <v>2.3750464045155866</v>
      </c>
      <c r="BR77" s="5">
        <f t="shared" si="78"/>
        <v>1.4836811070218659E-2</v>
      </c>
      <c r="BS77" s="5">
        <f t="shared" si="95"/>
        <v>-4.5843598983984029</v>
      </c>
      <c r="BT77" s="5">
        <f t="shared" si="79"/>
        <v>156.88650972905796</v>
      </c>
      <c r="BU77" s="5">
        <f t="shared" si="80"/>
        <v>3.1914472709420352</v>
      </c>
      <c r="BV77" s="5">
        <f t="shared" si="81"/>
        <v>1.9936831596008158E-2</v>
      </c>
    </row>
    <row r="78" spans="1:74" x14ac:dyDescent="0.2">
      <c r="A78" s="3">
        <v>43892</v>
      </c>
      <c r="B78" s="2">
        <v>77</v>
      </c>
      <c r="C78" s="1">
        <v>73.635773</v>
      </c>
      <c r="D78" s="2">
        <v>341397200</v>
      </c>
      <c r="E78" s="1">
        <v>162.12127699999999</v>
      </c>
      <c r="F78" s="2">
        <v>6744900</v>
      </c>
      <c r="P78" s="2">
        <v>77</v>
      </c>
      <c r="Q78" s="1">
        <v>73.635773</v>
      </c>
      <c r="R78" s="5">
        <f t="shared" si="82"/>
        <v>73.77080215239944</v>
      </c>
      <c r="S78" s="5">
        <f t="shared" si="54"/>
        <v>0.13502915239944002</v>
      </c>
      <c r="T78" s="5">
        <f t="shared" si="83"/>
        <v>70.105443930697447</v>
      </c>
      <c r="U78" s="5">
        <f t="shared" si="55"/>
        <v>3.5303290693025531</v>
      </c>
      <c r="V78" s="5">
        <f t="shared" si="84"/>
        <v>68.420607870521721</v>
      </c>
      <c r="W78" s="5">
        <f t="shared" si="56"/>
        <v>5.2151651294782795</v>
      </c>
      <c r="X78" s="5">
        <f t="shared" si="85"/>
        <v>67.66480198995373</v>
      </c>
      <c r="Y78" s="5">
        <f t="shared" si="57"/>
        <v>5.9709710100462701</v>
      </c>
      <c r="AA78" s="2">
        <v>77</v>
      </c>
      <c r="AB78" s="1">
        <v>162.12127699999999</v>
      </c>
      <c r="AC78" s="5">
        <f t="shared" si="86"/>
        <v>168.58833897577654</v>
      </c>
      <c r="AD78" s="5">
        <f t="shared" si="58"/>
        <v>6.4670619757765451</v>
      </c>
      <c r="AE78" s="5">
        <f t="shared" si="87"/>
        <v>163.23415169849608</v>
      </c>
      <c r="AF78" s="5">
        <f t="shared" si="59"/>
        <v>1.1128746984960856</v>
      </c>
      <c r="AG78" s="5">
        <f t="shared" si="88"/>
        <v>160.70476768235534</v>
      </c>
      <c r="AH78" s="5">
        <f t="shared" si="60"/>
        <v>1.4165093176446533</v>
      </c>
      <c r="AI78" s="5">
        <f t="shared" si="89"/>
        <v>159.88937396160378</v>
      </c>
      <c r="AJ78" s="5">
        <f t="shared" si="61"/>
        <v>2.2319030383962115</v>
      </c>
      <c r="AK78" s="10"/>
      <c r="AL78" s="1">
        <v>73.635773</v>
      </c>
      <c r="AM78" s="5">
        <v>68.420607870521721</v>
      </c>
      <c r="AN78" s="5">
        <f t="shared" si="90"/>
        <v>-1.1034775706372832</v>
      </c>
      <c r="AO78" s="5">
        <f t="shared" si="62"/>
        <v>67.31713029988444</v>
      </c>
      <c r="AP78" s="5">
        <f t="shared" si="63"/>
        <v>6.3186427001155607</v>
      </c>
      <c r="AQ78" s="5">
        <f t="shared" si="64"/>
        <v>8.5809416302529487E-2</v>
      </c>
      <c r="AR78" s="5">
        <f t="shared" si="65"/>
        <v>-1.4636555445068269</v>
      </c>
      <c r="AS78" s="5">
        <f t="shared" si="48"/>
        <v>66.9569523260149</v>
      </c>
      <c r="AT78" s="5">
        <f t="shared" si="49"/>
        <v>6.6788206739851006</v>
      </c>
      <c r="AU78" s="5">
        <f t="shared" si="66"/>
        <v>9.0700761353929168E-2</v>
      </c>
      <c r="AV78" s="5">
        <f t="shared" si="67"/>
        <v>-1.6697391633220762</v>
      </c>
      <c r="AW78" s="5">
        <f t="shared" si="50"/>
        <v>66.750868707199643</v>
      </c>
      <c r="AX78" s="5">
        <f t="shared" si="51"/>
        <v>6.884904292800357</v>
      </c>
      <c r="AY78" s="5">
        <f t="shared" si="68"/>
        <v>9.3499450230533424E-2</v>
      </c>
      <c r="AZ78" s="5">
        <f t="shared" si="69"/>
        <v>-1.4753316349918852</v>
      </c>
      <c r="BA78" s="5">
        <f t="shared" si="52"/>
        <v>66.945276235529832</v>
      </c>
      <c r="BB78" s="5">
        <f t="shared" si="53"/>
        <v>6.6904967644701685</v>
      </c>
      <c r="BC78" s="5">
        <f t="shared" si="70"/>
        <v>9.0859326817553321E-2</v>
      </c>
      <c r="BE78" s="1">
        <v>162.12127699999999</v>
      </c>
      <c r="BF78" s="5">
        <v>160.70476768235534</v>
      </c>
      <c r="BG78" s="5">
        <f t="shared" si="91"/>
        <v>-1.6259865792681336</v>
      </c>
      <c r="BH78" s="5">
        <f t="shared" si="71"/>
        <v>159.07878110308721</v>
      </c>
      <c r="BI78" s="5">
        <f t="shared" si="72"/>
        <v>3.0424958969127829</v>
      </c>
      <c r="BJ78" s="5">
        <f t="shared" si="92"/>
        <v>1.8932206808739471E-2</v>
      </c>
      <c r="BK78" s="5">
        <f t="shared" si="93"/>
        <v>-2.2069544722994876</v>
      </c>
      <c r="BL78" s="5">
        <f t="shared" si="73"/>
        <v>158.49781321005585</v>
      </c>
      <c r="BM78" s="5">
        <f t="shared" si="74"/>
        <v>3.6234637899441395</v>
      </c>
      <c r="BN78" s="5">
        <f t="shared" si="75"/>
        <v>2.2350328451608111E-2</v>
      </c>
      <c r="BO78" s="5">
        <f t="shared" si="94"/>
        <v>-2.4171233428800192</v>
      </c>
      <c r="BP78" s="5">
        <f t="shared" si="76"/>
        <v>158.28764433947532</v>
      </c>
      <c r="BQ78" s="5">
        <f t="shared" si="77"/>
        <v>3.8336326605246711</v>
      </c>
      <c r="BR78" s="5">
        <f t="shared" si="78"/>
        <v>2.3646696667240483E-2</v>
      </c>
      <c r="BS78" s="5">
        <f t="shared" si="95"/>
        <v>-1.3388406380956219</v>
      </c>
      <c r="BT78" s="5">
        <f t="shared" si="79"/>
        <v>159.36592704425971</v>
      </c>
      <c r="BU78" s="5">
        <f t="shared" si="80"/>
        <v>2.7553499557402858</v>
      </c>
      <c r="BV78" s="5">
        <f t="shared" si="81"/>
        <v>1.6995609748005413E-2</v>
      </c>
    </row>
    <row r="79" spans="1:74" x14ac:dyDescent="0.2">
      <c r="A79" s="3">
        <v>43893</v>
      </c>
      <c r="B79" s="2">
        <v>78</v>
      </c>
      <c r="C79" s="1">
        <v>71.297156999999999</v>
      </c>
      <c r="D79" s="2">
        <v>319475600</v>
      </c>
      <c r="E79" s="1">
        <v>159.80157500000001</v>
      </c>
      <c r="F79" s="2">
        <v>6108500</v>
      </c>
      <c r="P79" s="2">
        <v>78</v>
      </c>
      <c r="Q79" s="1">
        <v>71.297156999999999</v>
      </c>
      <c r="R79" s="5">
        <f t="shared" si="82"/>
        <v>73.750547779539517</v>
      </c>
      <c r="S79" s="5">
        <f t="shared" si="54"/>
        <v>2.453390779539518</v>
      </c>
      <c r="T79" s="5">
        <f t="shared" si="83"/>
        <v>71.341059104953345</v>
      </c>
      <c r="U79" s="5">
        <f t="shared" si="55"/>
        <v>4.3902104953346566E-2</v>
      </c>
      <c r="V79" s="5">
        <f t="shared" si="84"/>
        <v>71.288948691734774</v>
      </c>
      <c r="W79" s="5">
        <f t="shared" si="56"/>
        <v>8.2083082652246731E-3</v>
      </c>
      <c r="X79" s="5">
        <f t="shared" si="85"/>
        <v>72.14303024748844</v>
      </c>
      <c r="Y79" s="5">
        <f t="shared" si="57"/>
        <v>0.84587324748844139</v>
      </c>
      <c r="AA79" s="2">
        <v>78</v>
      </c>
      <c r="AB79" s="1">
        <v>159.80157500000001</v>
      </c>
      <c r="AC79" s="5">
        <f t="shared" si="86"/>
        <v>167.61827967941005</v>
      </c>
      <c r="AD79" s="5">
        <f t="shared" si="58"/>
        <v>7.8167046794100372</v>
      </c>
      <c r="AE79" s="5">
        <f t="shared" si="87"/>
        <v>162.84464555402243</v>
      </c>
      <c r="AF79" s="5">
        <f t="shared" si="59"/>
        <v>3.043070554022421</v>
      </c>
      <c r="AG79" s="5">
        <f t="shared" si="88"/>
        <v>161.4838478070599</v>
      </c>
      <c r="AH79" s="5">
        <f t="shared" si="60"/>
        <v>1.6822728070598885</v>
      </c>
      <c r="AI79" s="5">
        <f t="shared" si="89"/>
        <v>161.56330124040096</v>
      </c>
      <c r="AJ79" s="5">
        <f t="shared" si="61"/>
        <v>1.7617262404009466</v>
      </c>
      <c r="AK79" s="10"/>
      <c r="AL79" s="1">
        <v>71.297156999999999</v>
      </c>
      <c r="AM79" s="5">
        <v>71.288948691734774</v>
      </c>
      <c r="AN79" s="5">
        <f t="shared" si="90"/>
        <v>-0.50770481185973271</v>
      </c>
      <c r="AO79" s="5">
        <f t="shared" si="62"/>
        <v>70.781243879875035</v>
      </c>
      <c r="AP79" s="5">
        <f t="shared" si="63"/>
        <v>0.5159131201249636</v>
      </c>
      <c r="AQ79" s="5">
        <f t="shared" si="64"/>
        <v>7.2360966668693905E-3</v>
      </c>
      <c r="AR79" s="5">
        <f t="shared" si="65"/>
        <v>-0.38065645307685703</v>
      </c>
      <c r="AS79" s="5">
        <f t="shared" si="48"/>
        <v>70.908292238657921</v>
      </c>
      <c r="AT79" s="5">
        <f t="shared" si="49"/>
        <v>0.38886476134207726</v>
      </c>
      <c r="AU79" s="5">
        <f t="shared" si="66"/>
        <v>5.4541411986746861E-3</v>
      </c>
      <c r="AV79" s="5">
        <f t="shared" si="67"/>
        <v>0.372396829718732</v>
      </c>
      <c r="AW79" s="5">
        <f t="shared" si="50"/>
        <v>71.661345521453512</v>
      </c>
      <c r="AX79" s="5">
        <f t="shared" si="51"/>
        <v>0.36418852145351366</v>
      </c>
      <c r="AY79" s="5">
        <f t="shared" si="68"/>
        <v>5.1080370771798608E-3</v>
      </c>
      <c r="AZ79" s="5">
        <f t="shared" si="69"/>
        <v>2.2167899527823121</v>
      </c>
      <c r="BA79" s="5">
        <f t="shared" si="52"/>
        <v>73.505738644517081</v>
      </c>
      <c r="BB79" s="5">
        <f t="shared" si="53"/>
        <v>2.2085816445170821</v>
      </c>
      <c r="BC79" s="5">
        <f t="shared" si="70"/>
        <v>3.0977134817831264E-2</v>
      </c>
      <c r="BE79" s="1">
        <v>159.80157500000001</v>
      </c>
      <c r="BF79" s="5">
        <v>161.4838478070599</v>
      </c>
      <c r="BG79" s="5">
        <f t="shared" si="91"/>
        <v>-1.265226573672229</v>
      </c>
      <c r="BH79" s="5">
        <f t="shared" si="71"/>
        <v>160.21862123338767</v>
      </c>
      <c r="BI79" s="5">
        <f t="shared" si="72"/>
        <v>0.41704623338765145</v>
      </c>
      <c r="BJ79" s="5">
        <f t="shared" si="92"/>
        <v>2.5825879123584929E-3</v>
      </c>
      <c r="BK79" s="5">
        <f t="shared" si="93"/>
        <v>-1.4604458230484747</v>
      </c>
      <c r="BL79" s="5">
        <f t="shared" si="73"/>
        <v>160.02340198401143</v>
      </c>
      <c r="BM79" s="5">
        <f t="shared" si="74"/>
        <v>0.22182698401141465</v>
      </c>
      <c r="BN79" s="5">
        <f t="shared" si="75"/>
        <v>1.3881401607675934E-3</v>
      </c>
      <c r="BO79" s="5">
        <f t="shared" si="94"/>
        <v>-0.97883178246695712</v>
      </c>
      <c r="BP79" s="5">
        <f t="shared" si="76"/>
        <v>160.50501602459295</v>
      </c>
      <c r="BQ79" s="5">
        <f t="shared" si="77"/>
        <v>0.70344102459293367</v>
      </c>
      <c r="BR79" s="5">
        <f t="shared" si="78"/>
        <v>4.4019655287686216E-3</v>
      </c>
      <c r="BS79" s="5">
        <f t="shared" si="95"/>
        <v>0.46139201028453569</v>
      </c>
      <c r="BT79" s="5">
        <f t="shared" si="79"/>
        <v>161.94523981734443</v>
      </c>
      <c r="BU79" s="5">
        <f t="shared" si="80"/>
        <v>-2.1436648173444155</v>
      </c>
      <c r="BV79" s="5">
        <f t="shared" si="81"/>
        <v>1.3414541235556755E-2</v>
      </c>
    </row>
    <row r="80" spans="1:74" x14ac:dyDescent="0.2">
      <c r="A80" s="3">
        <v>43894</v>
      </c>
      <c r="B80" s="2">
        <v>79</v>
      </c>
      <c r="C80" s="1">
        <v>74.604240000000004</v>
      </c>
      <c r="D80" s="2">
        <v>219178400</v>
      </c>
      <c r="E80" s="1">
        <v>168.98161300000001</v>
      </c>
      <c r="F80" s="2">
        <v>4532500</v>
      </c>
      <c r="P80" s="2">
        <v>79</v>
      </c>
      <c r="Q80" s="1">
        <v>74.604240000000004</v>
      </c>
      <c r="R80" s="5">
        <f t="shared" si="82"/>
        <v>73.38253916260858</v>
      </c>
      <c r="S80" s="5">
        <f t="shared" si="54"/>
        <v>1.221700837391424</v>
      </c>
      <c r="T80" s="5">
        <f t="shared" si="83"/>
        <v>71.325693368219675</v>
      </c>
      <c r="U80" s="5">
        <f t="shared" si="55"/>
        <v>3.2785466317803298</v>
      </c>
      <c r="V80" s="5">
        <f t="shared" si="84"/>
        <v>71.29346326128065</v>
      </c>
      <c r="W80" s="5">
        <f t="shared" si="56"/>
        <v>3.3107767387193547</v>
      </c>
      <c r="X80" s="5">
        <f t="shared" si="85"/>
        <v>71.508625311872109</v>
      </c>
      <c r="Y80" s="5">
        <f t="shared" si="57"/>
        <v>3.0956146881278954</v>
      </c>
      <c r="AA80" s="2">
        <v>79</v>
      </c>
      <c r="AB80" s="1">
        <v>168.98161300000001</v>
      </c>
      <c r="AC80" s="5">
        <f t="shared" si="86"/>
        <v>166.44577397749853</v>
      </c>
      <c r="AD80" s="5">
        <f t="shared" si="58"/>
        <v>2.5358390225014773</v>
      </c>
      <c r="AE80" s="5">
        <f t="shared" si="87"/>
        <v>161.77957086011457</v>
      </c>
      <c r="AF80" s="5">
        <f t="shared" si="59"/>
        <v>7.2020421398854353</v>
      </c>
      <c r="AG80" s="5">
        <f t="shared" si="88"/>
        <v>160.55859776317698</v>
      </c>
      <c r="AH80" s="5">
        <f t="shared" si="60"/>
        <v>8.4230152368230335</v>
      </c>
      <c r="AI80" s="5">
        <f t="shared" si="89"/>
        <v>160.24200656010026</v>
      </c>
      <c r="AJ80" s="5">
        <f t="shared" si="61"/>
        <v>8.7396064398997453</v>
      </c>
      <c r="AK80" s="10"/>
      <c r="AL80" s="1">
        <v>74.604240000000004</v>
      </c>
      <c r="AM80" s="5">
        <v>71.29346326128065</v>
      </c>
      <c r="AN80" s="5">
        <f t="shared" si="90"/>
        <v>-0.43087190464889147</v>
      </c>
      <c r="AO80" s="5">
        <f t="shared" si="62"/>
        <v>70.862591356631754</v>
      </c>
      <c r="AP80" s="5">
        <f t="shared" si="63"/>
        <v>3.7416486433682508</v>
      </c>
      <c r="AQ80" s="5">
        <f t="shared" si="64"/>
        <v>5.0153297498483337E-2</v>
      </c>
      <c r="AR80" s="5">
        <f t="shared" si="65"/>
        <v>-0.28436369742117384</v>
      </c>
      <c r="AS80" s="5">
        <f t="shared" si="48"/>
        <v>71.009099563859479</v>
      </c>
      <c r="AT80" s="5">
        <f t="shared" si="49"/>
        <v>3.5951404361405253</v>
      </c>
      <c r="AU80" s="5">
        <f t="shared" si="66"/>
        <v>4.8189492127264151E-2</v>
      </c>
      <c r="AV80" s="5">
        <f t="shared" si="67"/>
        <v>0.20684981264094668</v>
      </c>
      <c r="AW80" s="5">
        <f t="shared" si="50"/>
        <v>71.500313073921603</v>
      </c>
      <c r="AX80" s="5">
        <f t="shared" si="51"/>
        <v>3.103926926078401</v>
      </c>
      <c r="AY80" s="5">
        <f t="shared" si="68"/>
        <v>4.160523485097363E-2</v>
      </c>
      <c r="AZ80" s="5">
        <f t="shared" si="69"/>
        <v>0.33635587703134123</v>
      </c>
      <c r="BA80" s="5">
        <f t="shared" si="52"/>
        <v>71.629819138311987</v>
      </c>
      <c r="BB80" s="5">
        <f t="shared" si="53"/>
        <v>2.9744208616880172</v>
      </c>
      <c r="BC80" s="5">
        <f t="shared" si="70"/>
        <v>3.9869327288744136E-2</v>
      </c>
      <c r="BE80" s="1">
        <v>168.98161300000001</v>
      </c>
      <c r="BF80" s="5">
        <v>160.55859776317698</v>
      </c>
      <c r="BG80" s="5">
        <f t="shared" si="91"/>
        <v>-1.2142300942038335</v>
      </c>
      <c r="BH80" s="5">
        <f t="shared" si="71"/>
        <v>159.34436766897315</v>
      </c>
      <c r="BI80" s="5">
        <f t="shared" si="72"/>
        <v>9.6372453310268611</v>
      </c>
      <c r="BJ80" s="5">
        <f t="shared" si="92"/>
        <v>6.0023228063076035E-2</v>
      </c>
      <c r="BK80" s="5">
        <f t="shared" si="93"/>
        <v>-1.3266468782570875</v>
      </c>
      <c r="BL80" s="5">
        <f t="shared" si="73"/>
        <v>159.23195088491988</v>
      </c>
      <c r="BM80" s="5">
        <f t="shared" si="74"/>
        <v>9.7496621150801275</v>
      </c>
      <c r="BN80" s="5">
        <f t="shared" si="75"/>
        <v>5.7696585693498656E-2</v>
      </c>
      <c r="BO80" s="5">
        <f t="shared" si="94"/>
        <v>-0.95472000010414315</v>
      </c>
      <c r="BP80" s="5">
        <f t="shared" si="76"/>
        <v>159.60387776307283</v>
      </c>
      <c r="BQ80" s="5">
        <f t="shared" si="77"/>
        <v>9.3777352369271796</v>
      </c>
      <c r="BR80" s="5">
        <f t="shared" si="78"/>
        <v>5.5495595470065606E-2</v>
      </c>
      <c r="BS80" s="5">
        <f t="shared" si="95"/>
        <v>-0.7172537357578066</v>
      </c>
      <c r="BT80" s="5">
        <f t="shared" si="79"/>
        <v>159.84134402741918</v>
      </c>
      <c r="BU80" s="5">
        <f t="shared" si="80"/>
        <v>9.1402689725808273</v>
      </c>
      <c r="BV80" s="5">
        <f t="shared" si="81"/>
        <v>5.4090316752869599E-2</v>
      </c>
    </row>
    <row r="81" spans="1:74" x14ac:dyDescent="0.2">
      <c r="A81" s="3">
        <v>43895</v>
      </c>
      <c r="B81" s="2">
        <v>80</v>
      </c>
      <c r="C81" s="1">
        <v>72.184303</v>
      </c>
      <c r="D81" s="2">
        <v>187572800</v>
      </c>
      <c r="E81" s="1">
        <v>162.79248000000001</v>
      </c>
      <c r="F81" s="2">
        <v>5394700</v>
      </c>
      <c r="P81" s="2">
        <v>80</v>
      </c>
      <c r="Q81" s="1">
        <v>72.184303</v>
      </c>
      <c r="R81" s="5">
        <f t="shared" si="82"/>
        <v>73.56579428821729</v>
      </c>
      <c r="S81" s="5">
        <f t="shared" si="54"/>
        <v>1.3814912882172905</v>
      </c>
      <c r="T81" s="5">
        <f t="shared" si="83"/>
        <v>72.473184689342787</v>
      </c>
      <c r="U81" s="5">
        <f t="shared" si="55"/>
        <v>0.28888168934278724</v>
      </c>
      <c r="V81" s="5">
        <f t="shared" si="84"/>
        <v>73.1143904675763</v>
      </c>
      <c r="W81" s="5">
        <f t="shared" si="56"/>
        <v>0.93008746757629979</v>
      </c>
      <c r="X81" s="5">
        <f t="shared" si="85"/>
        <v>73.830336327968027</v>
      </c>
      <c r="Y81" s="5">
        <f t="shared" si="57"/>
        <v>1.646033327968027</v>
      </c>
      <c r="AA81" s="2">
        <v>80</v>
      </c>
      <c r="AB81" s="1">
        <v>162.79248000000001</v>
      </c>
      <c r="AC81" s="5">
        <f t="shared" si="86"/>
        <v>166.82614983087376</v>
      </c>
      <c r="AD81" s="5">
        <f t="shared" si="58"/>
        <v>4.0336698308737482</v>
      </c>
      <c r="AE81" s="5">
        <f t="shared" si="87"/>
        <v>164.30028560907448</v>
      </c>
      <c r="AF81" s="5">
        <f t="shared" si="59"/>
        <v>1.5078056090744667</v>
      </c>
      <c r="AG81" s="5">
        <f t="shared" si="88"/>
        <v>165.19125614342965</v>
      </c>
      <c r="AH81" s="5">
        <f t="shared" si="60"/>
        <v>2.3987761434296431</v>
      </c>
      <c r="AI81" s="5">
        <f t="shared" si="89"/>
        <v>166.79671139002505</v>
      </c>
      <c r="AJ81" s="5">
        <f t="shared" si="61"/>
        <v>4.0042313900250406</v>
      </c>
      <c r="AK81" s="10"/>
      <c r="AL81" s="1">
        <v>72.184303</v>
      </c>
      <c r="AM81" s="5">
        <v>73.1143904675763</v>
      </c>
      <c r="AN81" s="5">
        <f t="shared" si="90"/>
        <v>-9.310203800721023E-2</v>
      </c>
      <c r="AO81" s="5">
        <f t="shared" si="62"/>
        <v>73.021288429569083</v>
      </c>
      <c r="AP81" s="5">
        <f t="shared" si="63"/>
        <v>0.83698542956908284</v>
      </c>
      <c r="AQ81" s="5">
        <f t="shared" si="64"/>
        <v>1.1595116871448947E-2</v>
      </c>
      <c r="AR81" s="5">
        <f t="shared" si="65"/>
        <v>0.24195902850803214</v>
      </c>
      <c r="AS81" s="5">
        <f t="shared" si="48"/>
        <v>73.356349496084334</v>
      </c>
      <c r="AT81" s="5">
        <f t="shared" si="49"/>
        <v>1.1720464960843344</v>
      </c>
      <c r="AU81" s="5">
        <f t="shared" si="66"/>
        <v>1.6236861026203087E-2</v>
      </c>
      <c r="AV81" s="5">
        <f t="shared" si="67"/>
        <v>0.93318463978556321</v>
      </c>
      <c r="AW81" s="5">
        <f t="shared" si="50"/>
        <v>74.047575107361865</v>
      </c>
      <c r="AX81" s="5">
        <f t="shared" si="51"/>
        <v>1.8632721073618654</v>
      </c>
      <c r="AY81" s="5">
        <f t="shared" si="68"/>
        <v>2.5812704839192884E-2</v>
      </c>
      <c r="AZ81" s="5">
        <f t="shared" si="69"/>
        <v>1.5982415069060039</v>
      </c>
      <c r="BA81" s="5">
        <f t="shared" si="52"/>
        <v>74.712631974482306</v>
      </c>
      <c r="BB81" s="5">
        <f t="shared" si="53"/>
        <v>2.5283289744823065</v>
      </c>
      <c r="BC81" s="5">
        <f t="shared" si="70"/>
        <v>3.5026021855226706E-2</v>
      </c>
      <c r="BE81" s="1">
        <v>162.79248000000001</v>
      </c>
      <c r="BF81" s="5">
        <v>165.19125614342965</v>
      </c>
      <c r="BG81" s="5">
        <f t="shared" si="91"/>
        <v>-0.33719682303535681</v>
      </c>
      <c r="BH81" s="5">
        <f t="shared" si="71"/>
        <v>164.8540593203943</v>
      </c>
      <c r="BI81" s="5">
        <f t="shared" si="72"/>
        <v>2.0615793203942872</v>
      </c>
      <c r="BJ81" s="5">
        <f t="shared" si="92"/>
        <v>1.2479954257411129E-2</v>
      </c>
      <c r="BK81" s="5">
        <f t="shared" si="93"/>
        <v>0.16317943637035404</v>
      </c>
      <c r="BL81" s="5">
        <f t="shared" si="73"/>
        <v>165.3544355798</v>
      </c>
      <c r="BM81" s="5">
        <f t="shared" si="74"/>
        <v>2.5619555797999851</v>
      </c>
      <c r="BN81" s="5">
        <f t="shared" si="75"/>
        <v>1.5737554829313889E-2</v>
      </c>
      <c r="BO81" s="5">
        <f t="shared" si="94"/>
        <v>1.5596002710564267</v>
      </c>
      <c r="BP81" s="5">
        <f t="shared" si="76"/>
        <v>166.75085641448609</v>
      </c>
      <c r="BQ81" s="5">
        <f t="shared" si="77"/>
        <v>3.9583764144860822</v>
      </c>
      <c r="BR81" s="5">
        <f t="shared" si="78"/>
        <v>2.4315474612132463E-2</v>
      </c>
      <c r="BS81" s="5">
        <f t="shared" si="95"/>
        <v>3.8301715628511053</v>
      </c>
      <c r="BT81" s="5">
        <f t="shared" si="79"/>
        <v>169.02142770628075</v>
      </c>
      <c r="BU81" s="5">
        <f t="shared" si="80"/>
        <v>-6.228947706280735</v>
      </c>
      <c r="BV81" s="5">
        <f t="shared" si="81"/>
        <v>3.8263116983540853E-2</v>
      </c>
    </row>
    <row r="82" spans="1:74" x14ac:dyDescent="0.2">
      <c r="A82" s="3">
        <v>43896</v>
      </c>
      <c r="B82" s="2">
        <v>81</v>
      </c>
      <c r="C82" s="1">
        <v>71.225684999999999</v>
      </c>
      <c r="D82" s="2">
        <v>226176800</v>
      </c>
      <c r="E82" s="1">
        <v>161.913971</v>
      </c>
      <c r="F82" s="2">
        <v>5021600</v>
      </c>
      <c r="P82" s="2">
        <v>81</v>
      </c>
      <c r="Q82" s="1">
        <v>71.225684999999999</v>
      </c>
      <c r="R82" s="5">
        <f t="shared" si="82"/>
        <v>73.358570594984698</v>
      </c>
      <c r="S82" s="5">
        <f t="shared" si="54"/>
        <v>2.1328855949846997</v>
      </c>
      <c r="T82" s="5">
        <f t="shared" si="83"/>
        <v>72.37207609807281</v>
      </c>
      <c r="U82" s="5">
        <f t="shared" si="55"/>
        <v>1.1463910980728116</v>
      </c>
      <c r="V82" s="5">
        <f t="shared" si="84"/>
        <v>72.60284236040934</v>
      </c>
      <c r="W82" s="5">
        <f t="shared" si="56"/>
        <v>1.3771573604093419</v>
      </c>
      <c r="X82" s="5">
        <f t="shared" si="85"/>
        <v>72.59581133199201</v>
      </c>
      <c r="Y82" s="5">
        <f t="shared" si="57"/>
        <v>1.3701263319920116</v>
      </c>
      <c r="AA82" s="2">
        <v>81</v>
      </c>
      <c r="AB82" s="1">
        <v>161.913971</v>
      </c>
      <c r="AC82" s="5">
        <f t="shared" si="86"/>
        <v>166.22109935624269</v>
      </c>
      <c r="AD82" s="5">
        <f t="shared" si="58"/>
        <v>4.3071283562426856</v>
      </c>
      <c r="AE82" s="5">
        <f t="shared" si="87"/>
        <v>163.77255364589843</v>
      </c>
      <c r="AF82" s="5">
        <f t="shared" si="59"/>
        <v>1.8585826458984229</v>
      </c>
      <c r="AG82" s="5">
        <f t="shared" si="88"/>
        <v>163.87192926454335</v>
      </c>
      <c r="AH82" s="5">
        <f t="shared" si="60"/>
        <v>1.9579582645433504</v>
      </c>
      <c r="AI82" s="5">
        <f t="shared" si="89"/>
        <v>163.79353784750629</v>
      </c>
      <c r="AJ82" s="5">
        <f t="shared" si="61"/>
        <v>1.8795668475062826</v>
      </c>
      <c r="AK82" s="10"/>
      <c r="AL82" s="1">
        <v>71.225684999999999</v>
      </c>
      <c r="AM82" s="5">
        <v>72.60284236040934</v>
      </c>
      <c r="AN82" s="5">
        <f t="shared" si="90"/>
        <v>-0.15586894838117257</v>
      </c>
      <c r="AO82" s="5">
        <f t="shared" si="62"/>
        <v>72.446973412028171</v>
      </c>
      <c r="AP82" s="5">
        <f t="shared" si="63"/>
        <v>1.2212884120281728</v>
      </c>
      <c r="AQ82" s="5">
        <f t="shared" si="64"/>
        <v>1.7146741544544961E-2</v>
      </c>
      <c r="AR82" s="5">
        <f t="shared" si="65"/>
        <v>5.3582244589284289E-2</v>
      </c>
      <c r="AS82" s="5">
        <f t="shared" si="48"/>
        <v>72.65642460499862</v>
      </c>
      <c r="AT82" s="5">
        <f t="shared" si="49"/>
        <v>1.430739604998621</v>
      </c>
      <c r="AU82" s="5">
        <f t="shared" si="66"/>
        <v>2.0087410952925492E-2</v>
      </c>
      <c r="AV82" s="5">
        <f t="shared" si="67"/>
        <v>0.2830549036569282</v>
      </c>
      <c r="AW82" s="5">
        <f t="shared" si="50"/>
        <v>72.885897264066273</v>
      </c>
      <c r="AX82" s="5">
        <f t="shared" si="51"/>
        <v>1.6602122640662742</v>
      </c>
      <c r="AY82" s="5">
        <f t="shared" si="68"/>
        <v>2.3309179322968592E-2</v>
      </c>
      <c r="AZ82" s="5">
        <f t="shared" si="69"/>
        <v>-0.19507966505601471</v>
      </c>
      <c r="BA82" s="5">
        <f t="shared" si="52"/>
        <v>72.407762695353327</v>
      </c>
      <c r="BB82" s="5">
        <f t="shared" si="53"/>
        <v>1.1820776953533283</v>
      </c>
      <c r="BC82" s="5">
        <f t="shared" si="70"/>
        <v>1.6596227826427057E-2</v>
      </c>
      <c r="BE82" s="1">
        <v>161.913971</v>
      </c>
      <c r="BF82" s="5">
        <v>163.87192926454335</v>
      </c>
      <c r="BG82" s="5">
        <f t="shared" si="91"/>
        <v>-0.48451633141299844</v>
      </c>
      <c r="BH82" s="5">
        <f t="shared" si="71"/>
        <v>163.38741293313035</v>
      </c>
      <c r="BI82" s="5">
        <f t="shared" si="72"/>
        <v>1.4734419331303457</v>
      </c>
      <c r="BJ82" s="5">
        <f t="shared" si="92"/>
        <v>8.9914236058802003E-3</v>
      </c>
      <c r="BK82" s="5">
        <f t="shared" si="93"/>
        <v>-0.20744714244380968</v>
      </c>
      <c r="BL82" s="5">
        <f t="shared" si="73"/>
        <v>163.66448212209954</v>
      </c>
      <c r="BM82" s="5">
        <f t="shared" si="74"/>
        <v>1.7505111220995389</v>
      </c>
      <c r="BN82" s="5">
        <f t="shared" si="75"/>
        <v>1.0811365512736011E-2</v>
      </c>
      <c r="BO82" s="5">
        <f t="shared" si="94"/>
        <v>0.2640830535821993</v>
      </c>
      <c r="BP82" s="5">
        <f t="shared" si="76"/>
        <v>164.13601231812555</v>
      </c>
      <c r="BQ82" s="5">
        <f t="shared" si="77"/>
        <v>2.2220413181255481</v>
      </c>
      <c r="BR82" s="5">
        <f t="shared" si="78"/>
        <v>1.3723592253355012E-2</v>
      </c>
      <c r="BS82" s="5">
        <f t="shared" si="95"/>
        <v>-0.54690211262568977</v>
      </c>
      <c r="BT82" s="5">
        <f t="shared" si="79"/>
        <v>163.32502715191765</v>
      </c>
      <c r="BU82" s="5">
        <f t="shared" si="80"/>
        <v>-1.4110561519176485</v>
      </c>
      <c r="BV82" s="5">
        <f t="shared" si="81"/>
        <v>8.7148511224991732E-3</v>
      </c>
    </row>
    <row r="83" spans="1:74" x14ac:dyDescent="0.2">
      <c r="A83" s="3">
        <v>43899</v>
      </c>
      <c r="B83" s="2">
        <v>82</v>
      </c>
      <c r="C83" s="1">
        <v>65.592308000000003</v>
      </c>
      <c r="D83" s="2">
        <v>286744800</v>
      </c>
      <c r="E83" s="1">
        <v>150.88806199999999</v>
      </c>
      <c r="F83" s="2">
        <v>5849000</v>
      </c>
      <c r="P83" s="2">
        <v>82</v>
      </c>
      <c r="Q83" s="1">
        <v>65.592308000000003</v>
      </c>
      <c r="R83" s="5">
        <f t="shared" si="82"/>
        <v>73.038637755737</v>
      </c>
      <c r="S83" s="5">
        <f t="shared" si="54"/>
        <v>7.446329755736997</v>
      </c>
      <c r="T83" s="5">
        <f t="shared" si="83"/>
        <v>71.970839213747325</v>
      </c>
      <c r="U83" s="5">
        <f t="shared" si="55"/>
        <v>6.3785312137473227</v>
      </c>
      <c r="V83" s="5">
        <f t="shared" si="84"/>
        <v>71.845405812184197</v>
      </c>
      <c r="W83" s="5">
        <f t="shared" si="56"/>
        <v>6.253097812184194</v>
      </c>
      <c r="X83" s="5">
        <f t="shared" si="85"/>
        <v>71.568216582998005</v>
      </c>
      <c r="Y83" s="5">
        <f t="shared" si="57"/>
        <v>5.9759085829980023</v>
      </c>
      <c r="AA83" s="2">
        <v>82</v>
      </c>
      <c r="AB83" s="1">
        <v>150.88806199999999</v>
      </c>
      <c r="AC83" s="5">
        <f t="shared" si="86"/>
        <v>165.57503010280627</v>
      </c>
      <c r="AD83" s="5">
        <f t="shared" si="58"/>
        <v>14.686968102806276</v>
      </c>
      <c r="AE83" s="5">
        <f t="shared" si="87"/>
        <v>163.12204971983397</v>
      </c>
      <c r="AF83" s="5">
        <f t="shared" si="59"/>
        <v>12.233987719833976</v>
      </c>
      <c r="AG83" s="5">
        <f t="shared" si="88"/>
        <v>162.79505221904452</v>
      </c>
      <c r="AH83" s="5">
        <f t="shared" si="60"/>
        <v>11.90699021904453</v>
      </c>
      <c r="AI83" s="5">
        <f t="shared" si="89"/>
        <v>162.38386271187659</v>
      </c>
      <c r="AJ83" s="5">
        <f t="shared" si="61"/>
        <v>11.495800711876598</v>
      </c>
      <c r="AK83" s="10"/>
      <c r="AL83" s="1">
        <v>65.592308000000003</v>
      </c>
      <c r="AM83" s="5">
        <v>71.845405812184197</v>
      </c>
      <c r="AN83" s="5">
        <f t="shared" si="90"/>
        <v>-0.24610408835776823</v>
      </c>
      <c r="AO83" s="5">
        <f t="shared" si="62"/>
        <v>71.599301723826429</v>
      </c>
      <c r="AP83" s="5">
        <f t="shared" si="63"/>
        <v>6.0069937238264259</v>
      </c>
      <c r="AQ83" s="5">
        <f t="shared" si="64"/>
        <v>9.1580764680919996E-2</v>
      </c>
      <c r="AR83" s="5">
        <f t="shared" si="65"/>
        <v>-0.14917245361432271</v>
      </c>
      <c r="AS83" s="5">
        <f t="shared" si="48"/>
        <v>71.69623335856987</v>
      </c>
      <c r="AT83" s="5">
        <f t="shared" si="49"/>
        <v>6.1039253585698674</v>
      </c>
      <c r="AU83" s="5">
        <f t="shared" si="66"/>
        <v>9.3058554344053079E-2</v>
      </c>
      <c r="AV83" s="5">
        <f t="shared" si="67"/>
        <v>-0.18516624969000417</v>
      </c>
      <c r="AW83" s="5">
        <f t="shared" si="50"/>
        <v>71.660239562494198</v>
      </c>
      <c r="AX83" s="5">
        <f t="shared" si="51"/>
        <v>6.067931562494195</v>
      </c>
      <c r="AY83" s="5">
        <f t="shared" si="68"/>
        <v>9.2509804083951347E-2</v>
      </c>
      <c r="AZ83" s="5">
        <f t="shared" si="69"/>
        <v>-0.67308301574977436</v>
      </c>
      <c r="BA83" s="5">
        <f t="shared" si="52"/>
        <v>71.172322796434429</v>
      </c>
      <c r="BB83" s="5">
        <f t="shared" si="53"/>
        <v>5.5800147964344262</v>
      </c>
      <c r="BC83" s="5">
        <f t="shared" si="70"/>
        <v>8.507117627930437E-2</v>
      </c>
      <c r="BE83" s="1">
        <v>150.88806199999999</v>
      </c>
      <c r="BF83" s="5">
        <v>162.79505221904452</v>
      </c>
      <c r="BG83" s="5">
        <f t="shared" si="91"/>
        <v>-0.57337043852587355</v>
      </c>
      <c r="BH83" s="5">
        <f t="shared" si="71"/>
        <v>162.22168178051865</v>
      </c>
      <c r="BI83" s="5">
        <f t="shared" si="72"/>
        <v>11.33361978051866</v>
      </c>
      <c r="BJ83" s="5">
        <f t="shared" si="92"/>
        <v>6.9618944961969798E-2</v>
      </c>
      <c r="BK83" s="5">
        <f t="shared" si="93"/>
        <v>-0.42480461820756543</v>
      </c>
      <c r="BL83" s="5">
        <f t="shared" si="73"/>
        <v>162.37024760083696</v>
      </c>
      <c r="BM83" s="5">
        <f t="shared" si="74"/>
        <v>11.482185600836971</v>
      </c>
      <c r="BN83" s="5">
        <f t="shared" si="75"/>
        <v>7.6097376085571114E-2</v>
      </c>
      <c r="BO83" s="5">
        <f t="shared" si="94"/>
        <v>-0.33934899100426508</v>
      </c>
      <c r="BP83" s="5">
        <f t="shared" si="76"/>
        <v>162.45570322804025</v>
      </c>
      <c r="BQ83" s="5">
        <f t="shared" si="77"/>
        <v>11.567641228040259</v>
      </c>
      <c r="BR83" s="5">
        <f t="shared" si="78"/>
        <v>7.6663727234035653E-2</v>
      </c>
      <c r="BS83" s="5">
        <f t="shared" si="95"/>
        <v>-0.99738080556786135</v>
      </c>
      <c r="BT83" s="5">
        <f t="shared" si="79"/>
        <v>161.79767141347665</v>
      </c>
      <c r="BU83" s="5">
        <f t="shared" si="80"/>
        <v>-10.909609413476659</v>
      </c>
      <c r="BV83" s="5">
        <f t="shared" si="81"/>
        <v>7.2302667745024515E-2</v>
      </c>
    </row>
    <row r="84" spans="1:74" x14ac:dyDescent="0.2">
      <c r="A84" s="3">
        <v>43900</v>
      </c>
      <c r="B84" s="2">
        <v>83</v>
      </c>
      <c r="C84" s="1">
        <v>70.316367999999997</v>
      </c>
      <c r="D84" s="2">
        <v>285290000</v>
      </c>
      <c r="E84" s="1">
        <v>159.60415599999999</v>
      </c>
      <c r="F84" s="2">
        <v>5477600</v>
      </c>
      <c r="P84" s="2">
        <v>83</v>
      </c>
      <c r="Q84" s="1">
        <v>70.316367999999997</v>
      </c>
      <c r="R84" s="5">
        <f t="shared" si="82"/>
        <v>71.921688292376444</v>
      </c>
      <c r="S84" s="5">
        <f t="shared" si="54"/>
        <v>1.6053202923764474</v>
      </c>
      <c r="T84" s="5">
        <f t="shared" si="83"/>
        <v>69.738353288935755</v>
      </c>
      <c r="U84" s="5">
        <f t="shared" si="55"/>
        <v>0.57801471106424174</v>
      </c>
      <c r="V84" s="5">
        <f t="shared" si="84"/>
        <v>68.40620201548289</v>
      </c>
      <c r="W84" s="5">
        <f t="shared" si="56"/>
        <v>1.9101659845171071</v>
      </c>
      <c r="X84" s="5">
        <f t="shared" si="85"/>
        <v>67.0862851457495</v>
      </c>
      <c r="Y84" s="5">
        <f t="shared" si="57"/>
        <v>3.2300828542504973</v>
      </c>
      <c r="AA84" s="2">
        <v>83</v>
      </c>
      <c r="AB84" s="1">
        <v>159.60415599999999</v>
      </c>
      <c r="AC84" s="5">
        <f t="shared" si="86"/>
        <v>163.37198488738534</v>
      </c>
      <c r="AD84" s="5">
        <f t="shared" si="58"/>
        <v>3.7678288873853489</v>
      </c>
      <c r="AE84" s="5">
        <f t="shared" si="87"/>
        <v>158.84015401789208</v>
      </c>
      <c r="AF84" s="5">
        <f t="shared" si="59"/>
        <v>0.76400198210791359</v>
      </c>
      <c r="AG84" s="5">
        <f t="shared" si="88"/>
        <v>156.24620759857004</v>
      </c>
      <c r="AH84" s="5">
        <f t="shared" si="60"/>
        <v>3.357948401429951</v>
      </c>
      <c r="AI84" s="5">
        <f t="shared" si="89"/>
        <v>153.76201217796915</v>
      </c>
      <c r="AJ84" s="5">
        <f t="shared" si="61"/>
        <v>5.8421438220308346</v>
      </c>
      <c r="AK84" s="10"/>
      <c r="AL84" s="1">
        <v>70.316367999999997</v>
      </c>
      <c r="AM84" s="5">
        <v>68.40620201548289</v>
      </c>
      <c r="AN84" s="5">
        <f t="shared" si="90"/>
        <v>-0.725069044609299</v>
      </c>
      <c r="AO84" s="5">
        <f t="shared" si="62"/>
        <v>67.681132970873591</v>
      </c>
      <c r="AP84" s="5">
        <f t="shared" si="63"/>
        <v>2.6352350291264059</v>
      </c>
      <c r="AQ84" s="5">
        <f t="shared" si="64"/>
        <v>3.7476836532945021E-2</v>
      </c>
      <c r="AR84" s="5">
        <f t="shared" si="65"/>
        <v>-0.97168028938606876</v>
      </c>
      <c r="AS84" s="5">
        <f t="shared" si="48"/>
        <v>67.434521726096818</v>
      </c>
      <c r="AT84" s="5">
        <f t="shared" si="49"/>
        <v>2.8818462739031787</v>
      </c>
      <c r="AU84" s="5">
        <f t="shared" si="66"/>
        <v>4.0984003523947349E-2</v>
      </c>
      <c r="AV84" s="5">
        <f t="shared" si="67"/>
        <v>-1.6494831458450903</v>
      </c>
      <c r="AW84" s="5">
        <f t="shared" si="50"/>
        <v>66.756718869637794</v>
      </c>
      <c r="AX84" s="5">
        <f t="shared" si="51"/>
        <v>3.5596491303622031</v>
      </c>
      <c r="AY84" s="5">
        <f t="shared" si="68"/>
        <v>5.0623336096685248E-2</v>
      </c>
      <c r="AZ84" s="5">
        <f t="shared" si="69"/>
        <v>-3.0242856795585769</v>
      </c>
      <c r="BA84" s="5">
        <f t="shared" si="52"/>
        <v>65.381916335924316</v>
      </c>
      <c r="BB84" s="5">
        <f t="shared" si="53"/>
        <v>4.9344516640756808</v>
      </c>
      <c r="BC84" s="5">
        <f t="shared" si="70"/>
        <v>7.0175007674965248E-2</v>
      </c>
      <c r="BE84" s="1">
        <v>159.60415599999999</v>
      </c>
      <c r="BF84" s="5">
        <v>156.24620759857004</v>
      </c>
      <c r="BG84" s="5">
        <f t="shared" si="91"/>
        <v>-1.4696915658181651</v>
      </c>
      <c r="BH84" s="5">
        <f t="shared" si="71"/>
        <v>154.77651603275189</v>
      </c>
      <c r="BI84" s="5">
        <f t="shared" si="72"/>
        <v>4.8276399672481034</v>
      </c>
      <c r="BJ84" s="5">
        <f t="shared" si="92"/>
        <v>3.0897645718553017E-2</v>
      </c>
      <c r="BK84" s="5">
        <f t="shared" si="93"/>
        <v>-1.9558146187742949</v>
      </c>
      <c r="BL84" s="5">
        <f t="shared" si="73"/>
        <v>154.29039297979574</v>
      </c>
      <c r="BM84" s="5">
        <f t="shared" si="74"/>
        <v>5.3137630202042487</v>
      </c>
      <c r="BN84" s="5">
        <f t="shared" si="75"/>
        <v>3.3293387549408485E-2</v>
      </c>
      <c r="BO84" s="5">
        <f t="shared" si="94"/>
        <v>-3.1336220242658634</v>
      </c>
      <c r="BP84" s="5">
        <f t="shared" si="76"/>
        <v>153.11258557430418</v>
      </c>
      <c r="BQ84" s="5">
        <f t="shared" si="77"/>
        <v>6.4915704256958122</v>
      </c>
      <c r="BR84" s="5">
        <f t="shared" si="78"/>
        <v>4.0672941033539328E-2</v>
      </c>
      <c r="BS84" s="5">
        <f t="shared" si="95"/>
        <v>-5.7161250482384895</v>
      </c>
      <c r="BT84" s="5">
        <f t="shared" si="79"/>
        <v>150.53008255033154</v>
      </c>
      <c r="BU84" s="5">
        <f t="shared" si="80"/>
        <v>9.0740734496684468</v>
      </c>
      <c r="BV84" s="5">
        <f t="shared" si="81"/>
        <v>5.6853616328565074E-2</v>
      </c>
    </row>
    <row r="85" spans="1:74" x14ac:dyDescent="0.2">
      <c r="A85" s="3">
        <v>43901</v>
      </c>
      <c r="B85" s="2">
        <v>84</v>
      </c>
      <c r="C85" s="1">
        <v>67.874245000000002</v>
      </c>
      <c r="D85" s="2">
        <v>255598800</v>
      </c>
      <c r="E85" s="1">
        <v>151.411224</v>
      </c>
      <c r="F85" s="2">
        <v>4826900</v>
      </c>
      <c r="P85" s="2">
        <v>84</v>
      </c>
      <c r="Q85" s="1">
        <v>67.874245000000002</v>
      </c>
      <c r="R85" s="5">
        <f t="shared" si="82"/>
        <v>71.680890248519972</v>
      </c>
      <c r="S85" s="5">
        <f t="shared" si="54"/>
        <v>3.8066452485199704</v>
      </c>
      <c r="T85" s="5">
        <f t="shared" si="83"/>
        <v>69.940658437808239</v>
      </c>
      <c r="U85" s="5">
        <f t="shared" si="55"/>
        <v>2.0664134378082366</v>
      </c>
      <c r="V85" s="5">
        <f t="shared" si="84"/>
        <v>69.456793306967299</v>
      </c>
      <c r="W85" s="5">
        <f t="shared" si="56"/>
        <v>1.582548306967297</v>
      </c>
      <c r="X85" s="5">
        <f t="shared" si="85"/>
        <v>69.508847286437373</v>
      </c>
      <c r="Y85" s="5">
        <f t="shared" si="57"/>
        <v>1.6346022864373708</v>
      </c>
      <c r="AA85" s="2">
        <v>84</v>
      </c>
      <c r="AB85" s="1">
        <v>151.411224</v>
      </c>
      <c r="AC85" s="5">
        <f t="shared" si="86"/>
        <v>162.80681055427752</v>
      </c>
      <c r="AD85" s="5">
        <f t="shared" si="58"/>
        <v>11.395586554277514</v>
      </c>
      <c r="AE85" s="5">
        <f t="shared" si="87"/>
        <v>159.10755471162986</v>
      </c>
      <c r="AF85" s="5">
        <f t="shared" si="59"/>
        <v>7.6963307116298552</v>
      </c>
      <c r="AG85" s="5">
        <f t="shared" si="88"/>
        <v>158.09307921935653</v>
      </c>
      <c r="AH85" s="5">
        <f t="shared" si="60"/>
        <v>6.681855219356521</v>
      </c>
      <c r="AI85" s="5">
        <f t="shared" si="89"/>
        <v>158.14362004449228</v>
      </c>
      <c r="AJ85" s="5">
        <f t="shared" si="61"/>
        <v>6.7323960444922761</v>
      </c>
      <c r="AK85" s="10"/>
      <c r="AL85" s="1">
        <v>67.874245000000002</v>
      </c>
      <c r="AM85" s="5">
        <v>69.456793306967299</v>
      </c>
      <c r="AN85" s="5">
        <f t="shared" si="90"/>
        <v>-0.45871999419524284</v>
      </c>
      <c r="AO85" s="5">
        <f t="shared" si="62"/>
        <v>68.99807331277205</v>
      </c>
      <c r="AP85" s="5">
        <f t="shared" si="63"/>
        <v>1.1238283127720479</v>
      </c>
      <c r="AQ85" s="5">
        <f t="shared" si="64"/>
        <v>1.6557507384016543E-2</v>
      </c>
      <c r="AR85" s="5">
        <f t="shared" si="65"/>
        <v>-0.4661123941684493</v>
      </c>
      <c r="AS85" s="5">
        <f t="shared" si="48"/>
        <v>68.990680912798851</v>
      </c>
      <c r="AT85" s="5">
        <f t="shared" si="49"/>
        <v>1.116435912798849</v>
      </c>
      <c r="AU85" s="5">
        <f t="shared" si="66"/>
        <v>1.6448594202393692E-2</v>
      </c>
      <c r="AV85" s="5">
        <f t="shared" si="67"/>
        <v>-0.43444964904681571</v>
      </c>
      <c r="AW85" s="5">
        <f t="shared" si="50"/>
        <v>69.022343657920487</v>
      </c>
      <c r="AX85" s="5">
        <f t="shared" si="51"/>
        <v>1.1480986579204853</v>
      </c>
      <c r="AY85" s="5">
        <f t="shared" si="68"/>
        <v>1.6915085507330289E-2</v>
      </c>
      <c r="AZ85" s="5">
        <f t="shared" si="69"/>
        <v>0.43935974582796089</v>
      </c>
      <c r="BA85" s="5">
        <f t="shared" si="52"/>
        <v>69.896153052795256</v>
      </c>
      <c r="BB85" s="5">
        <f t="shared" si="53"/>
        <v>2.0219080527952542</v>
      </c>
      <c r="BC85" s="5">
        <f t="shared" si="70"/>
        <v>2.9789031948646415E-2</v>
      </c>
      <c r="BE85" s="1">
        <v>151.411224</v>
      </c>
      <c r="BF85" s="5">
        <v>158.09307921935653</v>
      </c>
      <c r="BG85" s="5">
        <f t="shared" si="91"/>
        <v>-0.97220708782746734</v>
      </c>
      <c r="BH85" s="5">
        <f t="shared" si="71"/>
        <v>157.12087213152907</v>
      </c>
      <c r="BI85" s="5">
        <f t="shared" si="72"/>
        <v>5.7096481315290646</v>
      </c>
      <c r="BJ85" s="5">
        <f t="shared" si="92"/>
        <v>3.6115737385359177E-2</v>
      </c>
      <c r="BK85" s="5">
        <f t="shared" si="93"/>
        <v>-1.0051430588840993</v>
      </c>
      <c r="BL85" s="5">
        <f t="shared" si="73"/>
        <v>157.08793616047242</v>
      </c>
      <c r="BM85" s="5">
        <f t="shared" si="74"/>
        <v>5.6767121604724196</v>
      </c>
      <c r="BN85" s="5">
        <f t="shared" si="75"/>
        <v>3.7492016843298351E-2</v>
      </c>
      <c r="BO85" s="5">
        <f t="shared" si="94"/>
        <v>-0.89239988399230585</v>
      </c>
      <c r="BP85" s="5">
        <f t="shared" si="76"/>
        <v>157.20067933536421</v>
      </c>
      <c r="BQ85" s="5">
        <f t="shared" si="77"/>
        <v>5.7894553353642095</v>
      </c>
      <c r="BR85" s="5">
        <f t="shared" si="78"/>
        <v>3.8236632545578055E-2</v>
      </c>
      <c r="BS85" s="5">
        <f t="shared" si="95"/>
        <v>0.71242212043274067</v>
      </c>
      <c r="BT85" s="5">
        <f t="shared" si="79"/>
        <v>158.80550133978926</v>
      </c>
      <c r="BU85" s="5">
        <f t="shared" si="80"/>
        <v>-7.3942773397892552</v>
      </c>
      <c r="BV85" s="5">
        <f t="shared" si="81"/>
        <v>4.8835727923243359E-2</v>
      </c>
    </row>
    <row r="86" spans="1:74" x14ac:dyDescent="0.2">
      <c r="A86" s="3">
        <v>43902</v>
      </c>
      <c r="B86" s="2">
        <v>85</v>
      </c>
      <c r="C86" s="1">
        <v>61.171340999999998</v>
      </c>
      <c r="D86" s="2">
        <v>418474000</v>
      </c>
      <c r="E86" s="1">
        <v>133.11039700000001</v>
      </c>
      <c r="F86" s="2">
        <v>7170500</v>
      </c>
      <c r="P86" s="2">
        <v>85</v>
      </c>
      <c r="Q86" s="1">
        <v>61.171340999999998</v>
      </c>
      <c r="R86" s="5">
        <f t="shared" si="82"/>
        <v>71.109893461241967</v>
      </c>
      <c r="S86" s="5">
        <f t="shared" si="54"/>
        <v>9.9385524612419687</v>
      </c>
      <c r="T86" s="5">
        <f t="shared" si="83"/>
        <v>69.217413734575359</v>
      </c>
      <c r="U86" s="5">
        <f t="shared" si="55"/>
        <v>8.0460727345753611</v>
      </c>
      <c r="V86" s="5">
        <f t="shared" si="84"/>
        <v>68.586391738135291</v>
      </c>
      <c r="W86" s="5">
        <f t="shared" si="56"/>
        <v>7.4150507381352924</v>
      </c>
      <c r="X86" s="5">
        <f t="shared" si="85"/>
        <v>68.282895571609345</v>
      </c>
      <c r="Y86" s="5">
        <f t="shared" si="57"/>
        <v>7.1115545716093465</v>
      </c>
      <c r="AA86" s="2">
        <v>85</v>
      </c>
      <c r="AB86" s="1">
        <v>133.11039700000001</v>
      </c>
      <c r="AC86" s="5">
        <f t="shared" si="86"/>
        <v>161.09747257113588</v>
      </c>
      <c r="AD86" s="5">
        <f t="shared" si="58"/>
        <v>27.987075571135875</v>
      </c>
      <c r="AE86" s="5">
        <f t="shared" si="87"/>
        <v>156.4138389625594</v>
      </c>
      <c r="AF86" s="5">
        <f t="shared" si="59"/>
        <v>23.30344196255939</v>
      </c>
      <c r="AG86" s="5">
        <f t="shared" si="88"/>
        <v>154.41805884871042</v>
      </c>
      <c r="AH86" s="5">
        <f t="shared" si="60"/>
        <v>21.30766184871041</v>
      </c>
      <c r="AI86" s="5">
        <f t="shared" si="89"/>
        <v>153.09432301112307</v>
      </c>
      <c r="AJ86" s="5">
        <f t="shared" si="61"/>
        <v>19.98392601112306</v>
      </c>
      <c r="AK86" s="10"/>
      <c r="AL86" s="1">
        <v>61.171340999999998</v>
      </c>
      <c r="AM86" s="5">
        <v>68.586391738135291</v>
      </c>
      <c r="AN86" s="5">
        <f t="shared" si="90"/>
        <v>-0.52047223039075763</v>
      </c>
      <c r="AO86" s="5">
        <f t="shared" si="62"/>
        <v>68.065919507744539</v>
      </c>
      <c r="AP86" s="5">
        <f t="shared" si="63"/>
        <v>6.8945785077445407</v>
      </c>
      <c r="AQ86" s="5">
        <f t="shared" si="64"/>
        <v>0.11270929155770086</v>
      </c>
      <c r="AR86" s="5">
        <f t="shared" si="65"/>
        <v>-0.56718468783433906</v>
      </c>
      <c r="AS86" s="5">
        <f t="shared" si="48"/>
        <v>68.019207050300949</v>
      </c>
      <c r="AT86" s="5">
        <f t="shared" si="49"/>
        <v>6.8478660503009507</v>
      </c>
      <c r="AU86" s="5">
        <f t="shared" si="66"/>
        <v>0.1119456585118994</v>
      </c>
      <c r="AV86" s="5">
        <f t="shared" si="67"/>
        <v>-0.63062801295015247</v>
      </c>
      <c r="AW86" s="5">
        <f t="shared" si="50"/>
        <v>67.955763725185136</v>
      </c>
      <c r="AX86" s="5">
        <f t="shared" si="51"/>
        <v>6.7844227251851379</v>
      </c>
      <c r="AY86" s="5">
        <f t="shared" si="68"/>
        <v>0.11090851719574266</v>
      </c>
      <c r="AZ86" s="5">
        <f t="shared" si="69"/>
        <v>-0.67393737163301293</v>
      </c>
      <c r="BA86" s="5">
        <f t="shared" si="52"/>
        <v>67.912454366502274</v>
      </c>
      <c r="BB86" s="5">
        <f t="shared" si="53"/>
        <v>6.741113366502276</v>
      </c>
      <c r="BC86" s="5">
        <f t="shared" si="70"/>
        <v>0.11020051639054759</v>
      </c>
      <c r="BE86" s="1">
        <v>133.11039700000001</v>
      </c>
      <c r="BF86" s="5">
        <v>154.41805884871042</v>
      </c>
      <c r="BG86" s="5">
        <f t="shared" si="91"/>
        <v>-1.3776290802502635</v>
      </c>
      <c r="BH86" s="5">
        <f t="shared" si="71"/>
        <v>153.04042976846014</v>
      </c>
      <c r="BI86" s="5">
        <f t="shared" si="72"/>
        <v>19.930032768460137</v>
      </c>
      <c r="BJ86" s="5">
        <f t="shared" si="92"/>
        <v>0.12906542743155702</v>
      </c>
      <c r="BK86" s="5">
        <f t="shared" si="93"/>
        <v>-1.6726123868246017</v>
      </c>
      <c r="BL86" s="5">
        <f t="shared" si="73"/>
        <v>152.74544646188582</v>
      </c>
      <c r="BM86" s="5">
        <f t="shared" si="74"/>
        <v>19.635049461885814</v>
      </c>
      <c r="BN86" s="5">
        <f t="shared" si="75"/>
        <v>0.14750951018413544</v>
      </c>
      <c r="BO86" s="5">
        <f t="shared" si="94"/>
        <v>-2.1445791029865173</v>
      </c>
      <c r="BP86" s="5">
        <f t="shared" si="76"/>
        <v>152.2734797457239</v>
      </c>
      <c r="BQ86" s="5">
        <f t="shared" si="77"/>
        <v>19.163082745723898</v>
      </c>
      <c r="BR86" s="5">
        <f t="shared" si="78"/>
        <v>0.14396383135814625</v>
      </c>
      <c r="BS86" s="5">
        <f t="shared" si="95"/>
        <v>-3.0169039969842819</v>
      </c>
      <c r="BT86" s="5">
        <f t="shared" si="79"/>
        <v>151.40115485172615</v>
      </c>
      <c r="BU86" s="5">
        <f t="shared" si="80"/>
        <v>-18.290757851726141</v>
      </c>
      <c r="BV86" s="5">
        <f t="shared" si="81"/>
        <v>0.13741043723073068</v>
      </c>
    </row>
    <row r="87" spans="1:74" x14ac:dyDescent="0.2">
      <c r="A87" s="3">
        <v>43903</v>
      </c>
      <c r="B87" s="2">
        <v>86</v>
      </c>
      <c r="C87" s="1">
        <v>68.500174999999999</v>
      </c>
      <c r="D87" s="2">
        <v>370732000</v>
      </c>
      <c r="E87" s="1">
        <v>147.482574</v>
      </c>
      <c r="F87" s="2">
        <v>6324800</v>
      </c>
      <c r="P87" s="2">
        <v>86</v>
      </c>
      <c r="Q87" s="1">
        <v>68.500174999999999</v>
      </c>
      <c r="R87" s="5">
        <f t="shared" si="82"/>
        <v>69.619110592055662</v>
      </c>
      <c r="S87" s="5">
        <f t="shared" si="54"/>
        <v>1.1189355920556636</v>
      </c>
      <c r="T87" s="5">
        <f t="shared" si="83"/>
        <v>66.401288277473981</v>
      </c>
      <c r="U87" s="5">
        <f t="shared" si="55"/>
        <v>2.0988867225260179</v>
      </c>
      <c r="V87" s="5">
        <f t="shared" si="84"/>
        <v>64.508113832160873</v>
      </c>
      <c r="W87" s="5">
        <f t="shared" si="56"/>
        <v>3.9920611678391253</v>
      </c>
      <c r="X87" s="5">
        <f t="shared" si="85"/>
        <v>62.949229642902338</v>
      </c>
      <c r="Y87" s="5">
        <f t="shared" si="57"/>
        <v>5.5509453570976603</v>
      </c>
      <c r="AA87" s="2">
        <v>86</v>
      </c>
      <c r="AB87" s="1">
        <v>147.482574</v>
      </c>
      <c r="AC87" s="5">
        <f t="shared" si="86"/>
        <v>156.89941123546549</v>
      </c>
      <c r="AD87" s="5">
        <f t="shared" si="58"/>
        <v>9.4168372354654934</v>
      </c>
      <c r="AE87" s="5">
        <f t="shared" si="87"/>
        <v>148.25763427566361</v>
      </c>
      <c r="AF87" s="5">
        <f t="shared" si="59"/>
        <v>0.77506027566360558</v>
      </c>
      <c r="AG87" s="5">
        <f t="shared" si="88"/>
        <v>142.6988448319197</v>
      </c>
      <c r="AH87" s="5">
        <f t="shared" si="60"/>
        <v>4.7837291680802991</v>
      </c>
      <c r="AI87" s="5">
        <f t="shared" si="89"/>
        <v>138.10637850278076</v>
      </c>
      <c r="AJ87" s="5">
        <f t="shared" si="61"/>
        <v>9.3761954972192427</v>
      </c>
      <c r="AK87" s="10"/>
      <c r="AL87" s="1">
        <v>68.500174999999999</v>
      </c>
      <c r="AM87" s="5">
        <v>64.508113832160873</v>
      </c>
      <c r="AN87" s="5">
        <f t="shared" si="90"/>
        <v>-1.0541430817283066</v>
      </c>
      <c r="AO87" s="5">
        <f t="shared" si="62"/>
        <v>63.453970750432568</v>
      </c>
      <c r="AP87" s="5">
        <f t="shared" si="63"/>
        <v>5.0462042495674311</v>
      </c>
      <c r="AQ87" s="5">
        <f t="shared" si="64"/>
        <v>7.3667027121718021E-2</v>
      </c>
      <c r="AR87" s="5">
        <f t="shared" si="65"/>
        <v>-1.4449579923693587</v>
      </c>
      <c r="AS87" s="5">
        <f t="shared" si="48"/>
        <v>63.063155839791513</v>
      </c>
      <c r="AT87" s="5">
        <f t="shared" si="49"/>
        <v>5.4370191602084859</v>
      </c>
      <c r="AU87" s="5">
        <f t="shared" si="66"/>
        <v>7.9372339708745063E-2</v>
      </c>
      <c r="AV87" s="5">
        <f t="shared" si="67"/>
        <v>-2.1820704648110718</v>
      </c>
      <c r="AW87" s="5">
        <f t="shared" si="50"/>
        <v>62.326043367349804</v>
      </c>
      <c r="AX87" s="5">
        <f t="shared" si="51"/>
        <v>6.1741316326501945</v>
      </c>
      <c r="AY87" s="5">
        <f t="shared" si="68"/>
        <v>9.0133078238854053E-2</v>
      </c>
      <c r="AZ87" s="5">
        <f t="shared" si="69"/>
        <v>-3.5676268258232064</v>
      </c>
      <c r="BA87" s="5">
        <f t="shared" si="52"/>
        <v>60.940487006337669</v>
      </c>
      <c r="BB87" s="5">
        <f t="shared" si="53"/>
        <v>7.5596879936623296</v>
      </c>
      <c r="BC87" s="5">
        <f t="shared" si="70"/>
        <v>0.11036012672467377</v>
      </c>
      <c r="BE87" s="1">
        <v>147.482574</v>
      </c>
      <c r="BF87" s="5">
        <v>142.6988448319197</v>
      </c>
      <c r="BG87" s="5">
        <f t="shared" si="91"/>
        <v>-2.9288668207313311</v>
      </c>
      <c r="BH87" s="5">
        <f t="shared" si="71"/>
        <v>139.76997801118836</v>
      </c>
      <c r="BI87" s="5">
        <f t="shared" si="72"/>
        <v>7.7125959888116427</v>
      </c>
      <c r="BJ87" s="5">
        <f t="shared" si="92"/>
        <v>5.4048061831867361E-2</v>
      </c>
      <c r="BK87" s="5">
        <f t="shared" si="93"/>
        <v>-4.1842627943161297</v>
      </c>
      <c r="BL87" s="5">
        <f t="shared" si="73"/>
        <v>138.51458203760356</v>
      </c>
      <c r="BM87" s="5">
        <f t="shared" si="74"/>
        <v>8.9679919623964395</v>
      </c>
      <c r="BN87" s="5">
        <f t="shared" si="75"/>
        <v>6.0807129406328639E-2</v>
      </c>
      <c r="BO87" s="5">
        <f t="shared" si="94"/>
        <v>-6.4531648141984066</v>
      </c>
      <c r="BP87" s="5">
        <f t="shared" si="76"/>
        <v>136.2456800177213</v>
      </c>
      <c r="BQ87" s="5">
        <f t="shared" si="77"/>
        <v>11.236893982278701</v>
      </c>
      <c r="BR87" s="5">
        <f t="shared" si="78"/>
        <v>7.6191333508179082E-2</v>
      </c>
      <c r="BS87" s="5">
        <f t="shared" si="95"/>
        <v>-10.413867513819751</v>
      </c>
      <c r="BT87" s="5">
        <f t="shared" si="79"/>
        <v>132.28497731809995</v>
      </c>
      <c r="BU87" s="5">
        <f t="shared" si="80"/>
        <v>15.197596681900052</v>
      </c>
      <c r="BV87" s="5">
        <f t="shared" si="81"/>
        <v>0.10304672796055249</v>
      </c>
    </row>
    <row r="88" spans="1:74" x14ac:dyDescent="0.2">
      <c r="A88" s="3">
        <v>43906</v>
      </c>
      <c r="B88" s="2">
        <v>87</v>
      </c>
      <c r="C88" s="1">
        <v>59.687832</v>
      </c>
      <c r="D88" s="2">
        <v>322423600</v>
      </c>
      <c r="E88" s="1">
        <v>133.524979</v>
      </c>
      <c r="F88" s="2">
        <v>5891000</v>
      </c>
      <c r="P88" s="2">
        <v>87</v>
      </c>
      <c r="Q88" s="1">
        <v>59.687832</v>
      </c>
      <c r="R88" s="5">
        <f t="shared" si="82"/>
        <v>69.451270253247316</v>
      </c>
      <c r="S88" s="5">
        <f t="shared" si="54"/>
        <v>9.7634382532473154</v>
      </c>
      <c r="T88" s="5">
        <f t="shared" si="83"/>
        <v>67.135898630358085</v>
      </c>
      <c r="U88" s="5">
        <f t="shared" si="55"/>
        <v>7.4480666303580847</v>
      </c>
      <c r="V88" s="5">
        <f t="shared" si="84"/>
        <v>66.703747474472394</v>
      </c>
      <c r="W88" s="5">
        <f t="shared" si="56"/>
        <v>7.0159154744723935</v>
      </c>
      <c r="X88" s="5">
        <f t="shared" si="85"/>
        <v>67.112438660725587</v>
      </c>
      <c r="Y88" s="5">
        <f t="shared" si="57"/>
        <v>7.4246066607255869</v>
      </c>
      <c r="AA88" s="2">
        <v>87</v>
      </c>
      <c r="AB88" s="1">
        <v>133.524979</v>
      </c>
      <c r="AC88" s="5">
        <f t="shared" si="86"/>
        <v>155.48688565014567</v>
      </c>
      <c r="AD88" s="5">
        <f t="shared" si="58"/>
        <v>21.961906650145664</v>
      </c>
      <c r="AE88" s="5">
        <f t="shared" si="87"/>
        <v>147.98636317918135</v>
      </c>
      <c r="AF88" s="5">
        <f t="shared" si="59"/>
        <v>14.461384179181351</v>
      </c>
      <c r="AG88" s="5">
        <f t="shared" si="88"/>
        <v>145.32989587436384</v>
      </c>
      <c r="AH88" s="5">
        <f t="shared" si="60"/>
        <v>11.80491687436384</v>
      </c>
      <c r="AI88" s="5">
        <f t="shared" si="89"/>
        <v>145.1385251256952</v>
      </c>
      <c r="AJ88" s="5">
        <f t="shared" si="61"/>
        <v>11.613546125695194</v>
      </c>
      <c r="AK88" s="10"/>
      <c r="AL88" s="1">
        <v>59.687832</v>
      </c>
      <c r="AM88" s="5">
        <v>66.703747474472394</v>
      </c>
      <c r="AN88" s="5">
        <f t="shared" si="90"/>
        <v>-0.56667657312233244</v>
      </c>
      <c r="AO88" s="5">
        <f t="shared" si="62"/>
        <v>66.137070901350057</v>
      </c>
      <c r="AP88" s="5">
        <f t="shared" si="63"/>
        <v>6.4492389013500571</v>
      </c>
      <c r="AQ88" s="5">
        <f t="shared" si="64"/>
        <v>0.10804947483014724</v>
      </c>
      <c r="AR88" s="5">
        <f t="shared" si="65"/>
        <v>-0.53481008369913896</v>
      </c>
      <c r="AS88" s="5">
        <f t="shared" si="48"/>
        <v>66.168937390773252</v>
      </c>
      <c r="AT88" s="5">
        <f t="shared" si="49"/>
        <v>6.4811053907732514</v>
      </c>
      <c r="AU88" s="5">
        <f t="shared" si="66"/>
        <v>0.10858336068854454</v>
      </c>
      <c r="AV88" s="5">
        <f t="shared" si="67"/>
        <v>-0.21210361660590549</v>
      </c>
      <c r="AW88" s="5">
        <f t="shared" si="50"/>
        <v>66.491643857866492</v>
      </c>
      <c r="AX88" s="5">
        <f t="shared" si="51"/>
        <v>6.8038118578664921</v>
      </c>
      <c r="AY88" s="5">
        <f t="shared" si="68"/>
        <v>0.11398993111136106</v>
      </c>
      <c r="AZ88" s="5">
        <f t="shared" si="69"/>
        <v>1.3311445720913113</v>
      </c>
      <c r="BA88" s="5">
        <f t="shared" si="52"/>
        <v>68.034892046563698</v>
      </c>
      <c r="BB88" s="5">
        <f t="shared" si="53"/>
        <v>8.3470600465636977</v>
      </c>
      <c r="BC88" s="5">
        <f t="shared" si="70"/>
        <v>0.13984525433196665</v>
      </c>
      <c r="BE88" s="1">
        <v>133.524979</v>
      </c>
      <c r="BF88" s="5">
        <v>145.32989587436384</v>
      </c>
      <c r="BG88" s="5">
        <f t="shared" si="91"/>
        <v>-2.0948791412550101</v>
      </c>
      <c r="BH88" s="5">
        <f t="shared" si="71"/>
        <v>143.23501673310884</v>
      </c>
      <c r="BI88" s="5">
        <f t="shared" si="72"/>
        <v>9.7100377331088339</v>
      </c>
      <c r="BJ88" s="5">
        <f t="shared" si="92"/>
        <v>6.681376653226985E-2</v>
      </c>
      <c r="BK88" s="5">
        <f t="shared" si="93"/>
        <v>-2.4804343351260618</v>
      </c>
      <c r="BL88" s="5">
        <f t="shared" si="73"/>
        <v>142.84946153923778</v>
      </c>
      <c r="BM88" s="5">
        <f t="shared" si="74"/>
        <v>9.3244825392377777</v>
      </c>
      <c r="BN88" s="5">
        <f t="shared" si="75"/>
        <v>6.9833244753685964E-2</v>
      </c>
      <c r="BO88" s="5">
        <f t="shared" si="94"/>
        <v>-2.3652676787092597</v>
      </c>
      <c r="BP88" s="5">
        <f t="shared" si="76"/>
        <v>142.96462819565457</v>
      </c>
      <c r="BQ88" s="5">
        <f t="shared" si="77"/>
        <v>9.4396491956545674</v>
      </c>
      <c r="BR88" s="5">
        <f t="shared" si="78"/>
        <v>7.0695754954243933E-2</v>
      </c>
      <c r="BS88" s="5">
        <f t="shared" si="95"/>
        <v>0.6743132590045573</v>
      </c>
      <c r="BT88" s="5">
        <f t="shared" si="79"/>
        <v>146.00420913336839</v>
      </c>
      <c r="BU88" s="5">
        <f t="shared" si="80"/>
        <v>-12.479230133368389</v>
      </c>
      <c r="BV88" s="5">
        <f t="shared" si="81"/>
        <v>9.3459892125265856E-2</v>
      </c>
    </row>
    <row r="89" spans="1:74" x14ac:dyDescent="0.2">
      <c r="A89" s="3">
        <v>43907</v>
      </c>
      <c r="B89" s="2">
        <v>88</v>
      </c>
      <c r="C89" s="1">
        <v>62.312308999999999</v>
      </c>
      <c r="D89" s="2">
        <v>324056000</v>
      </c>
      <c r="E89" s="1">
        <v>130.09974700000001</v>
      </c>
      <c r="F89" s="2">
        <v>8524800</v>
      </c>
      <c r="P89" s="2">
        <v>88</v>
      </c>
      <c r="Q89" s="1">
        <v>62.312308999999999</v>
      </c>
      <c r="R89" s="5">
        <f t="shared" si="82"/>
        <v>67.986754515260216</v>
      </c>
      <c r="S89" s="5">
        <f t="shared" si="54"/>
        <v>5.6744455152602171</v>
      </c>
      <c r="T89" s="5">
        <f t="shared" si="83"/>
        <v>64.529075309732761</v>
      </c>
      <c r="U89" s="5">
        <f t="shared" si="55"/>
        <v>2.2167663097327619</v>
      </c>
      <c r="V89" s="5">
        <f t="shared" si="84"/>
        <v>62.844993963512579</v>
      </c>
      <c r="W89" s="5">
        <f t="shared" si="56"/>
        <v>0.53268496351257966</v>
      </c>
      <c r="X89" s="5">
        <f t="shared" si="85"/>
        <v>61.543983665181393</v>
      </c>
      <c r="Y89" s="5">
        <f t="shared" si="57"/>
        <v>0.76832533481860565</v>
      </c>
      <c r="AA89" s="2">
        <v>88</v>
      </c>
      <c r="AB89" s="1">
        <v>130.09974700000001</v>
      </c>
      <c r="AC89" s="5">
        <f t="shared" si="86"/>
        <v>152.19259965262381</v>
      </c>
      <c r="AD89" s="5">
        <f t="shared" si="58"/>
        <v>22.092852652623804</v>
      </c>
      <c r="AE89" s="5">
        <f t="shared" si="87"/>
        <v>142.92487871646787</v>
      </c>
      <c r="AF89" s="5">
        <f t="shared" si="59"/>
        <v>12.825131716467865</v>
      </c>
      <c r="AG89" s="5">
        <f t="shared" si="88"/>
        <v>138.83719159346373</v>
      </c>
      <c r="AH89" s="5">
        <f t="shared" si="60"/>
        <v>8.7374445934637208</v>
      </c>
      <c r="AI89" s="5">
        <f t="shared" si="89"/>
        <v>136.42836553142379</v>
      </c>
      <c r="AJ89" s="5">
        <f t="shared" si="61"/>
        <v>6.3286185314237855</v>
      </c>
      <c r="AK89" s="10"/>
      <c r="AL89" s="1">
        <v>62.312308999999999</v>
      </c>
      <c r="AM89" s="5">
        <v>62.844993963512579</v>
      </c>
      <c r="AN89" s="5">
        <f t="shared" si="90"/>
        <v>-1.0604881137979549</v>
      </c>
      <c r="AO89" s="5">
        <f t="shared" si="62"/>
        <v>61.784505849714627</v>
      </c>
      <c r="AP89" s="5">
        <f t="shared" si="63"/>
        <v>0.52780315028537217</v>
      </c>
      <c r="AQ89" s="5">
        <f t="shared" si="64"/>
        <v>8.4702871512171412E-3</v>
      </c>
      <c r="AR89" s="5">
        <f t="shared" si="65"/>
        <v>-1.3657959405143081</v>
      </c>
      <c r="AS89" s="5">
        <f t="shared" si="48"/>
        <v>61.479198022998268</v>
      </c>
      <c r="AT89" s="5">
        <f t="shared" si="49"/>
        <v>0.83311097700173065</v>
      </c>
      <c r="AU89" s="5">
        <f t="shared" si="66"/>
        <v>1.3369926269330361E-2</v>
      </c>
      <c r="AV89" s="5">
        <f t="shared" si="67"/>
        <v>-1.8530960690651648</v>
      </c>
      <c r="AW89" s="5">
        <f t="shared" si="50"/>
        <v>60.991897894447412</v>
      </c>
      <c r="AX89" s="5">
        <f t="shared" si="51"/>
        <v>1.3204111055525871</v>
      </c>
      <c r="AY89" s="5">
        <f t="shared" si="68"/>
        <v>2.1190213085388751E-2</v>
      </c>
      <c r="AZ89" s="5">
        <f t="shared" si="69"/>
        <v>-3.080268798502146</v>
      </c>
      <c r="BA89" s="5">
        <f t="shared" si="52"/>
        <v>59.764725165010432</v>
      </c>
      <c r="BB89" s="5">
        <f t="shared" si="53"/>
        <v>2.5475838349895668</v>
      </c>
      <c r="BC89" s="5">
        <f t="shared" si="70"/>
        <v>4.0884118657672705E-2</v>
      </c>
      <c r="BE89" s="1">
        <v>130.09974700000001</v>
      </c>
      <c r="BF89" s="5">
        <v>138.83719159346373</v>
      </c>
      <c r="BG89" s="5">
        <f t="shared" si="91"/>
        <v>-2.7545529122017758</v>
      </c>
      <c r="BH89" s="5">
        <f t="shared" si="71"/>
        <v>136.08263868126195</v>
      </c>
      <c r="BI89" s="5">
        <f t="shared" si="72"/>
        <v>5.9828916812619468</v>
      </c>
      <c r="BJ89" s="5">
        <f t="shared" si="92"/>
        <v>4.309286015220444E-2</v>
      </c>
      <c r="BK89" s="5">
        <f t="shared" si="93"/>
        <v>-3.4835018215695746</v>
      </c>
      <c r="BL89" s="5">
        <f t="shared" si="73"/>
        <v>135.35368977189415</v>
      </c>
      <c r="BM89" s="5">
        <f t="shared" si="74"/>
        <v>5.2539427718941454</v>
      </c>
      <c r="BN89" s="5">
        <f t="shared" si="75"/>
        <v>4.0383958409190027E-2</v>
      </c>
      <c r="BO89" s="5">
        <f t="shared" si="94"/>
        <v>-4.2226141496951444</v>
      </c>
      <c r="BP89" s="5">
        <f t="shared" si="76"/>
        <v>134.61457744376858</v>
      </c>
      <c r="BQ89" s="5">
        <f t="shared" si="77"/>
        <v>4.5148304437685738</v>
      </c>
      <c r="BR89" s="5">
        <f t="shared" si="78"/>
        <v>3.4702837998359624E-2</v>
      </c>
      <c r="BS89" s="5">
        <f t="shared" si="95"/>
        <v>-5.4176516499144123</v>
      </c>
      <c r="BT89" s="5">
        <f t="shared" si="79"/>
        <v>133.41953994354932</v>
      </c>
      <c r="BU89" s="5">
        <f t="shared" si="80"/>
        <v>-3.3197929435493165</v>
      </c>
      <c r="BV89" s="5">
        <f t="shared" si="81"/>
        <v>2.5517289772664327E-2</v>
      </c>
    </row>
    <row r="90" spans="1:74" x14ac:dyDescent="0.2">
      <c r="A90" s="3">
        <v>43908</v>
      </c>
      <c r="B90" s="2">
        <v>89</v>
      </c>
      <c r="C90" s="1">
        <v>60.786911000000003</v>
      </c>
      <c r="D90" s="2">
        <v>300233600</v>
      </c>
      <c r="E90" s="1">
        <v>118.067001</v>
      </c>
      <c r="F90" s="2">
        <v>7633900</v>
      </c>
      <c r="P90" s="2">
        <v>89</v>
      </c>
      <c r="Q90" s="1">
        <v>60.786911000000003</v>
      </c>
      <c r="R90" s="5">
        <f t="shared" si="82"/>
        <v>67.135587687971181</v>
      </c>
      <c r="S90" s="5">
        <f t="shared" si="54"/>
        <v>6.348676687971178</v>
      </c>
      <c r="T90" s="5">
        <f t="shared" si="83"/>
        <v>63.753207101326296</v>
      </c>
      <c r="U90" s="5">
        <f t="shared" si="55"/>
        <v>2.966296101326293</v>
      </c>
      <c r="V90" s="5">
        <f t="shared" si="84"/>
        <v>62.552017233580656</v>
      </c>
      <c r="W90" s="5">
        <f t="shared" si="56"/>
        <v>1.7651062335806529</v>
      </c>
      <c r="X90" s="5">
        <f t="shared" si="85"/>
        <v>62.120227666295349</v>
      </c>
      <c r="Y90" s="5">
        <f t="shared" si="57"/>
        <v>1.333316666295346</v>
      </c>
      <c r="AA90" s="2">
        <v>89</v>
      </c>
      <c r="AB90" s="1">
        <v>118.067001</v>
      </c>
      <c r="AC90" s="5">
        <f t="shared" si="86"/>
        <v>148.87867175473025</v>
      </c>
      <c r="AD90" s="5">
        <f t="shared" si="58"/>
        <v>30.811670754730244</v>
      </c>
      <c r="AE90" s="5">
        <f t="shared" si="87"/>
        <v>138.43608261570412</v>
      </c>
      <c r="AF90" s="5">
        <f t="shared" si="59"/>
        <v>20.369081615704118</v>
      </c>
      <c r="AG90" s="5">
        <f t="shared" si="88"/>
        <v>134.03159706705867</v>
      </c>
      <c r="AH90" s="5">
        <f t="shared" si="60"/>
        <v>15.964596067058665</v>
      </c>
      <c r="AI90" s="5">
        <f t="shared" si="89"/>
        <v>131.68190163285595</v>
      </c>
      <c r="AJ90" s="5">
        <f t="shared" si="61"/>
        <v>13.614900632855949</v>
      </c>
      <c r="AK90" s="10"/>
      <c r="AL90" s="1">
        <v>60.786911000000003</v>
      </c>
      <c r="AM90" s="5">
        <v>62.552017233580656</v>
      </c>
      <c r="AN90" s="5">
        <f t="shared" si="90"/>
        <v>-0.94536140621805009</v>
      </c>
      <c r="AO90" s="5">
        <f t="shared" si="62"/>
        <v>61.606655827362609</v>
      </c>
      <c r="AP90" s="5">
        <f t="shared" si="63"/>
        <v>0.81974482736260512</v>
      </c>
      <c r="AQ90" s="5">
        <f t="shared" si="64"/>
        <v>1.3485548350410586E-2</v>
      </c>
      <c r="AR90" s="5">
        <f t="shared" si="65"/>
        <v>-1.0975911378687115</v>
      </c>
      <c r="AS90" s="5">
        <f t="shared" si="48"/>
        <v>61.454426095711945</v>
      </c>
      <c r="AT90" s="5">
        <f t="shared" si="49"/>
        <v>0.66751509571194134</v>
      </c>
      <c r="AU90" s="5">
        <f t="shared" si="66"/>
        <v>1.0981230740807693E-2</v>
      </c>
      <c r="AV90" s="5">
        <f t="shared" si="67"/>
        <v>-1.1510423664552056</v>
      </c>
      <c r="AW90" s="5">
        <f t="shared" si="50"/>
        <v>61.400974867125448</v>
      </c>
      <c r="AX90" s="5">
        <f t="shared" si="51"/>
        <v>0.61406386712544503</v>
      </c>
      <c r="AY90" s="5">
        <f t="shared" si="68"/>
        <v>1.010190939173476E-2</v>
      </c>
      <c r="AZ90" s="5">
        <f t="shared" si="69"/>
        <v>-0.71107054021745597</v>
      </c>
      <c r="BA90" s="5">
        <f t="shared" si="52"/>
        <v>61.8409466933632</v>
      </c>
      <c r="BB90" s="5">
        <f t="shared" si="53"/>
        <v>1.0540356933631969</v>
      </c>
      <c r="BC90" s="5">
        <f t="shared" si="70"/>
        <v>1.7339846292949428E-2</v>
      </c>
      <c r="BE90" s="1">
        <v>118.067001</v>
      </c>
      <c r="BF90" s="5">
        <v>134.03159706705867</v>
      </c>
      <c r="BG90" s="5">
        <f t="shared" si="91"/>
        <v>-3.062209154332268</v>
      </c>
      <c r="BH90" s="5">
        <f t="shared" si="71"/>
        <v>130.9693879127264</v>
      </c>
      <c r="BI90" s="5">
        <f t="shared" si="72"/>
        <v>12.902386912726399</v>
      </c>
      <c r="BJ90" s="5">
        <f t="shared" si="92"/>
        <v>9.6263770596354825E-2</v>
      </c>
      <c r="BK90" s="5">
        <f t="shared" si="93"/>
        <v>-3.8140249977784455</v>
      </c>
      <c r="BL90" s="5">
        <f t="shared" si="73"/>
        <v>130.21757206928024</v>
      </c>
      <c r="BM90" s="5">
        <f t="shared" si="74"/>
        <v>12.150571069280232</v>
      </c>
      <c r="BN90" s="5">
        <f t="shared" si="75"/>
        <v>0.10291250702031664</v>
      </c>
      <c r="BO90" s="5">
        <f t="shared" si="94"/>
        <v>-4.4849553192146061</v>
      </c>
      <c r="BP90" s="5">
        <f t="shared" si="76"/>
        <v>129.54664174784406</v>
      </c>
      <c r="BQ90" s="5">
        <f t="shared" si="77"/>
        <v>11.479640747844059</v>
      </c>
      <c r="BR90" s="5">
        <f t="shared" si="78"/>
        <v>9.7229883461205716E-2</v>
      </c>
      <c r="BS90" s="5">
        <f t="shared" si="95"/>
        <v>-4.8974030949314624</v>
      </c>
      <c r="BT90" s="5">
        <f t="shared" si="79"/>
        <v>129.13419397212721</v>
      </c>
      <c r="BU90" s="5">
        <f t="shared" si="80"/>
        <v>-11.067192972127202</v>
      </c>
      <c r="BV90" s="5">
        <f t="shared" si="81"/>
        <v>9.37365468622956E-2</v>
      </c>
    </row>
    <row r="91" spans="1:74" x14ac:dyDescent="0.2">
      <c r="A91" s="3">
        <v>43909</v>
      </c>
      <c r="B91" s="2">
        <v>90</v>
      </c>
      <c r="C91" s="1">
        <v>60.321156000000002</v>
      </c>
      <c r="D91" s="2">
        <v>271857200</v>
      </c>
      <c r="E91" s="1">
        <v>117.42538500000001</v>
      </c>
      <c r="F91" s="2">
        <v>6814100</v>
      </c>
      <c r="P91" s="2">
        <v>90</v>
      </c>
      <c r="Q91" s="1">
        <v>60.321156000000002</v>
      </c>
      <c r="R91" s="5">
        <f t="shared" si="82"/>
        <v>66.183286184775511</v>
      </c>
      <c r="S91" s="5">
        <f t="shared" si="54"/>
        <v>5.8621301847755092</v>
      </c>
      <c r="T91" s="5">
        <f t="shared" si="83"/>
        <v>62.715003465862097</v>
      </c>
      <c r="U91" s="5">
        <f t="shared" si="55"/>
        <v>2.3938474658620947</v>
      </c>
      <c r="V91" s="5">
        <f t="shared" si="84"/>
        <v>61.581208805111295</v>
      </c>
      <c r="W91" s="5">
        <f t="shared" si="56"/>
        <v>1.2600528051112931</v>
      </c>
      <c r="X91" s="5">
        <f t="shared" si="85"/>
        <v>61.120240166573836</v>
      </c>
      <c r="Y91" s="5">
        <f t="shared" si="57"/>
        <v>0.79908416657383441</v>
      </c>
      <c r="AA91" s="2">
        <v>90</v>
      </c>
      <c r="AB91" s="1">
        <v>117.42538500000001</v>
      </c>
      <c r="AC91" s="5">
        <f t="shared" si="86"/>
        <v>144.25692114152071</v>
      </c>
      <c r="AD91" s="5">
        <f t="shared" si="58"/>
        <v>26.831536141520701</v>
      </c>
      <c r="AE91" s="5">
        <f t="shared" si="87"/>
        <v>131.30690405020769</v>
      </c>
      <c r="AF91" s="5">
        <f t="shared" si="59"/>
        <v>13.881519050207686</v>
      </c>
      <c r="AG91" s="5">
        <f t="shared" si="88"/>
        <v>125.2510692301764</v>
      </c>
      <c r="AH91" s="5">
        <f t="shared" si="60"/>
        <v>7.8256842301763925</v>
      </c>
      <c r="AI91" s="5">
        <f t="shared" si="89"/>
        <v>121.47072615821399</v>
      </c>
      <c r="AJ91" s="5">
        <f t="shared" si="61"/>
        <v>4.0453411582139864</v>
      </c>
      <c r="AK91" s="10"/>
      <c r="AL91" s="1">
        <v>60.321156000000002</v>
      </c>
      <c r="AM91" s="5">
        <v>61.581208805111295</v>
      </c>
      <c r="AN91" s="5">
        <f t="shared" si="90"/>
        <v>-0.94917845955574665</v>
      </c>
      <c r="AO91" s="5">
        <f t="shared" si="62"/>
        <v>60.632030345555549</v>
      </c>
      <c r="AP91" s="5">
        <f t="shared" si="63"/>
        <v>0.31087434555554694</v>
      </c>
      <c r="AQ91" s="5">
        <f t="shared" si="64"/>
        <v>5.1536536460864068E-3</v>
      </c>
      <c r="AR91" s="5">
        <f t="shared" si="65"/>
        <v>-1.065895460518874</v>
      </c>
      <c r="AS91" s="5">
        <f t="shared" si="48"/>
        <v>60.515313344592421</v>
      </c>
      <c r="AT91" s="5">
        <f t="shared" si="49"/>
        <v>0.19415734459241918</v>
      </c>
      <c r="AU91" s="5">
        <f t="shared" si="66"/>
        <v>3.2187271840814716E-3</v>
      </c>
      <c r="AV91" s="5">
        <f t="shared" si="67"/>
        <v>-1.0699370943615758</v>
      </c>
      <c r="AW91" s="5">
        <f t="shared" si="50"/>
        <v>60.511271710749718</v>
      </c>
      <c r="AX91" s="5">
        <f t="shared" si="51"/>
        <v>0.19011571074971556</v>
      </c>
      <c r="AY91" s="5">
        <f t="shared" si="68"/>
        <v>3.1517252545643446E-3</v>
      </c>
      <c r="AZ91" s="5">
        <f t="shared" si="69"/>
        <v>-0.93184774523157543</v>
      </c>
      <c r="BA91" s="5">
        <f t="shared" si="52"/>
        <v>60.649361059879723</v>
      </c>
      <c r="BB91" s="5">
        <f t="shared" si="53"/>
        <v>0.32820505987972126</v>
      </c>
      <c r="BC91" s="5">
        <f t="shared" si="70"/>
        <v>5.440961043248595E-3</v>
      </c>
      <c r="BE91" s="1">
        <v>117.42538500000001</v>
      </c>
      <c r="BF91" s="5">
        <v>125.2510692301764</v>
      </c>
      <c r="BG91" s="5">
        <f t="shared" si="91"/>
        <v>-3.9199569567147687</v>
      </c>
      <c r="BH91" s="5">
        <f t="shared" si="71"/>
        <v>121.33111227346163</v>
      </c>
      <c r="BI91" s="5">
        <f t="shared" si="72"/>
        <v>3.905727273461622</v>
      </c>
      <c r="BJ91" s="5">
        <f t="shared" si="92"/>
        <v>3.1183185081510072E-2</v>
      </c>
      <c r="BK91" s="5">
        <f t="shared" si="93"/>
        <v>-5.0556507075544017</v>
      </c>
      <c r="BL91" s="5">
        <f t="shared" si="73"/>
        <v>120.19541852262199</v>
      </c>
      <c r="BM91" s="5">
        <f t="shared" si="74"/>
        <v>2.7700335226219863</v>
      </c>
      <c r="BN91" s="5">
        <f t="shared" si="75"/>
        <v>2.3589733366613925E-2</v>
      </c>
      <c r="BO91" s="5">
        <f t="shared" si="94"/>
        <v>-6.4179629521650554</v>
      </c>
      <c r="BP91" s="5">
        <f t="shared" si="76"/>
        <v>118.83310627801134</v>
      </c>
      <c r="BQ91" s="5">
        <f t="shared" si="77"/>
        <v>1.4077212780113371</v>
      </c>
      <c r="BR91" s="5">
        <f t="shared" si="78"/>
        <v>1.1988219395757884E-2</v>
      </c>
      <c r="BS91" s="5">
        <f t="shared" si="95"/>
        <v>-8.1980591255896496</v>
      </c>
      <c r="BT91" s="5">
        <f t="shared" si="79"/>
        <v>117.05301010458675</v>
      </c>
      <c r="BU91" s="5">
        <f t="shared" si="80"/>
        <v>0.37237489541325886</v>
      </c>
      <c r="BV91" s="5">
        <f t="shared" si="81"/>
        <v>3.1711618012856321E-3</v>
      </c>
    </row>
    <row r="92" spans="1:74" x14ac:dyDescent="0.2">
      <c r="A92" s="3">
        <v>43910</v>
      </c>
      <c r="B92" s="2">
        <v>91</v>
      </c>
      <c r="C92" s="1">
        <v>56.491633999999998</v>
      </c>
      <c r="D92" s="2">
        <v>401693200</v>
      </c>
      <c r="E92" s="1">
        <v>111.048721</v>
      </c>
      <c r="F92" s="2">
        <v>6801200</v>
      </c>
      <c r="P92" s="2">
        <v>91</v>
      </c>
      <c r="Q92" s="1">
        <v>56.491633999999998</v>
      </c>
      <c r="R92" s="5">
        <f t="shared" si="82"/>
        <v>65.303966657059178</v>
      </c>
      <c r="S92" s="5">
        <f t="shared" si="54"/>
        <v>8.81233265705918</v>
      </c>
      <c r="T92" s="5">
        <f t="shared" si="83"/>
        <v>61.877156852810359</v>
      </c>
      <c r="U92" s="5">
        <f t="shared" si="55"/>
        <v>5.3855228528103609</v>
      </c>
      <c r="V92" s="5">
        <f t="shared" si="84"/>
        <v>60.888179762300084</v>
      </c>
      <c r="W92" s="5">
        <f t="shared" si="56"/>
        <v>4.3965457623000859</v>
      </c>
      <c r="X92" s="5">
        <f t="shared" si="85"/>
        <v>60.520927041643461</v>
      </c>
      <c r="Y92" s="5">
        <f t="shared" si="57"/>
        <v>4.0292930416434629</v>
      </c>
      <c r="AA92" s="2">
        <v>91</v>
      </c>
      <c r="AB92" s="1">
        <v>111.048721</v>
      </c>
      <c r="AC92" s="5">
        <f t="shared" si="86"/>
        <v>140.23219072029261</v>
      </c>
      <c r="AD92" s="5">
        <f t="shared" si="58"/>
        <v>29.183469720292607</v>
      </c>
      <c r="AE92" s="5">
        <f t="shared" si="87"/>
        <v>126.448372382635</v>
      </c>
      <c r="AF92" s="5">
        <f t="shared" si="59"/>
        <v>15.399651382635</v>
      </c>
      <c r="AG92" s="5">
        <f t="shared" si="88"/>
        <v>120.94694290357938</v>
      </c>
      <c r="AH92" s="5">
        <f t="shared" si="60"/>
        <v>9.8982219035793833</v>
      </c>
      <c r="AI92" s="5">
        <f t="shared" si="89"/>
        <v>118.43672028955351</v>
      </c>
      <c r="AJ92" s="5">
        <f t="shared" si="61"/>
        <v>7.3879992895535054</v>
      </c>
      <c r="AK92" s="10"/>
      <c r="AL92" s="1">
        <v>56.491633999999998</v>
      </c>
      <c r="AM92" s="5">
        <v>60.888179762300084</v>
      </c>
      <c r="AN92" s="5">
        <f t="shared" si="90"/>
        <v>-0.91075604704406632</v>
      </c>
      <c r="AO92" s="5">
        <f t="shared" si="62"/>
        <v>59.977423715256016</v>
      </c>
      <c r="AP92" s="5">
        <f t="shared" si="63"/>
        <v>3.4857897152560184</v>
      </c>
      <c r="AQ92" s="5">
        <f t="shared" si="64"/>
        <v>6.1704529829249025E-2</v>
      </c>
      <c r="AR92" s="5">
        <f t="shared" si="65"/>
        <v>-0.97267885609195837</v>
      </c>
      <c r="AS92" s="5">
        <f t="shared" si="48"/>
        <v>59.915500906208123</v>
      </c>
      <c r="AT92" s="5">
        <f t="shared" si="49"/>
        <v>3.4238669062081257</v>
      </c>
      <c r="AU92" s="5">
        <f t="shared" si="66"/>
        <v>6.0608388601542766E-2</v>
      </c>
      <c r="AV92" s="5">
        <f t="shared" si="67"/>
        <v>-0.9003284711639119</v>
      </c>
      <c r="AW92" s="5">
        <f t="shared" si="50"/>
        <v>59.987851291136174</v>
      </c>
      <c r="AX92" s="5">
        <f t="shared" si="51"/>
        <v>3.4962172911361762</v>
      </c>
      <c r="AY92" s="5">
        <f t="shared" si="68"/>
        <v>6.1889116026209764E-2</v>
      </c>
      <c r="AZ92" s="5">
        <f t="shared" si="69"/>
        <v>-0.72885184817426618</v>
      </c>
      <c r="BA92" s="5">
        <f t="shared" si="52"/>
        <v>60.159327914125818</v>
      </c>
      <c r="BB92" s="5">
        <f t="shared" si="53"/>
        <v>3.6676939141258202</v>
      </c>
      <c r="BC92" s="5">
        <f t="shared" si="70"/>
        <v>6.4924549963023201E-2</v>
      </c>
      <c r="BE92" s="1">
        <v>111.048721</v>
      </c>
      <c r="BF92" s="5">
        <v>120.94694290357938</v>
      </c>
      <c r="BG92" s="5">
        <f t="shared" si="91"/>
        <v>-3.9775823621971056</v>
      </c>
      <c r="BH92" s="5">
        <f t="shared" si="71"/>
        <v>116.96936054138227</v>
      </c>
      <c r="BI92" s="5">
        <f t="shared" si="72"/>
        <v>5.9206395413822719</v>
      </c>
      <c r="BJ92" s="5">
        <f t="shared" si="92"/>
        <v>4.8952370347238039E-2</v>
      </c>
      <c r="BK92" s="5">
        <f t="shared" si="93"/>
        <v>-4.8677696123150547</v>
      </c>
      <c r="BL92" s="5">
        <f t="shared" si="73"/>
        <v>116.07917329126433</v>
      </c>
      <c r="BM92" s="5">
        <f t="shared" si="74"/>
        <v>5.030452291264325</v>
      </c>
      <c r="BN92" s="5">
        <f t="shared" si="75"/>
        <v>4.5299506792737622E-2</v>
      </c>
      <c r="BO92" s="5">
        <f t="shared" si="94"/>
        <v>-5.4667364706594368</v>
      </c>
      <c r="BP92" s="5">
        <f t="shared" si="76"/>
        <v>115.48020643291994</v>
      </c>
      <c r="BQ92" s="5">
        <f t="shared" si="77"/>
        <v>4.431485432919942</v>
      </c>
      <c r="BR92" s="5">
        <f t="shared" si="78"/>
        <v>3.990577642870774E-2</v>
      </c>
      <c r="BS92" s="5">
        <f t="shared" si="95"/>
        <v>-4.8882162464459098</v>
      </c>
      <c r="BT92" s="5">
        <f t="shared" si="79"/>
        <v>116.05872665713348</v>
      </c>
      <c r="BU92" s="5">
        <f t="shared" si="80"/>
        <v>-5.0100056571334761</v>
      </c>
      <c r="BV92" s="5">
        <f t="shared" si="81"/>
        <v>4.5115383698417166E-2</v>
      </c>
    </row>
    <row r="93" spans="1:74" x14ac:dyDescent="0.2">
      <c r="A93" s="3">
        <v>43913</v>
      </c>
      <c r="B93" s="2">
        <v>92</v>
      </c>
      <c r="C93" s="1">
        <v>55.291519000000001</v>
      </c>
      <c r="D93" s="2">
        <v>336752800</v>
      </c>
      <c r="E93" s="1">
        <v>102.520172</v>
      </c>
      <c r="F93" s="2">
        <v>8200400</v>
      </c>
      <c r="P93" s="2">
        <v>92</v>
      </c>
      <c r="Q93" s="1">
        <v>55.291519000000001</v>
      </c>
      <c r="R93" s="5">
        <f t="shared" si="82"/>
        <v>63.982116758500297</v>
      </c>
      <c r="S93" s="5">
        <f t="shared" si="54"/>
        <v>8.6905977585002958</v>
      </c>
      <c r="T93" s="5">
        <f t="shared" si="83"/>
        <v>59.992223854326724</v>
      </c>
      <c r="U93" s="5">
        <f t="shared" si="55"/>
        <v>4.7007048543267231</v>
      </c>
      <c r="V93" s="5">
        <f t="shared" si="84"/>
        <v>58.470079593035038</v>
      </c>
      <c r="W93" s="5">
        <f t="shared" si="56"/>
        <v>3.1785605930350371</v>
      </c>
      <c r="X93" s="5">
        <f t="shared" si="85"/>
        <v>57.498957260410862</v>
      </c>
      <c r="Y93" s="5">
        <f t="shared" si="57"/>
        <v>2.2074382604108607</v>
      </c>
      <c r="AA93" s="2">
        <v>92</v>
      </c>
      <c r="AB93" s="1">
        <v>102.520172</v>
      </c>
      <c r="AC93" s="5">
        <f t="shared" si="86"/>
        <v>135.8546702622487</v>
      </c>
      <c r="AD93" s="5">
        <f t="shared" si="58"/>
        <v>33.334498262248701</v>
      </c>
      <c r="AE93" s="5">
        <f t="shared" si="87"/>
        <v>121.05849439871275</v>
      </c>
      <c r="AF93" s="5">
        <f t="shared" si="59"/>
        <v>18.538322398712751</v>
      </c>
      <c r="AG93" s="5">
        <f t="shared" si="88"/>
        <v>115.50292085661073</v>
      </c>
      <c r="AH93" s="5">
        <f t="shared" si="60"/>
        <v>12.982748856610726</v>
      </c>
      <c r="AI93" s="5">
        <f t="shared" si="89"/>
        <v>112.89572082238837</v>
      </c>
      <c r="AJ93" s="5">
        <f t="shared" si="61"/>
        <v>10.375548822388367</v>
      </c>
      <c r="AK93" s="10"/>
      <c r="AL93" s="1">
        <v>55.291519000000001</v>
      </c>
      <c r="AM93" s="5">
        <v>58.470079593035038</v>
      </c>
      <c r="AN93" s="5">
        <f t="shared" si="90"/>
        <v>-1.1368576653772131</v>
      </c>
      <c r="AO93" s="5">
        <f t="shared" si="62"/>
        <v>57.333221927657824</v>
      </c>
      <c r="AP93" s="5">
        <f t="shared" si="63"/>
        <v>2.0417029276578234</v>
      </c>
      <c r="AQ93" s="5">
        <f t="shared" si="64"/>
        <v>3.692615006033427E-2</v>
      </c>
      <c r="AR93" s="5">
        <f t="shared" si="65"/>
        <v>-1.3340341843852301</v>
      </c>
      <c r="AS93" s="5">
        <f t="shared" si="48"/>
        <v>57.136045408649807</v>
      </c>
      <c r="AT93" s="5">
        <f t="shared" si="49"/>
        <v>1.8445264086498057</v>
      </c>
      <c r="AU93" s="5">
        <f t="shared" si="66"/>
        <v>3.3360024141311902E-2</v>
      </c>
      <c r="AV93" s="5">
        <f t="shared" si="67"/>
        <v>-1.5833257353094221</v>
      </c>
      <c r="AW93" s="5">
        <f t="shared" si="50"/>
        <v>56.886753857725616</v>
      </c>
      <c r="AX93" s="5">
        <f t="shared" si="51"/>
        <v>1.5952348577256146</v>
      </c>
      <c r="AY93" s="5">
        <f t="shared" si="68"/>
        <v>2.8851348029082263E-2</v>
      </c>
      <c r="AZ93" s="5">
        <f t="shared" si="69"/>
        <v>-2.1647129211014282</v>
      </c>
      <c r="BA93" s="5">
        <f t="shared" si="52"/>
        <v>56.305366671933612</v>
      </c>
      <c r="BB93" s="5">
        <f t="shared" si="53"/>
        <v>1.0138476719336111</v>
      </c>
      <c r="BC93" s="5">
        <f t="shared" si="70"/>
        <v>1.8336404755557738E-2</v>
      </c>
      <c r="BE93" s="1">
        <v>102.520172</v>
      </c>
      <c r="BF93" s="5">
        <v>115.50292085661073</v>
      </c>
      <c r="BG93" s="5">
        <f t="shared" si="91"/>
        <v>-4.1975483149128383</v>
      </c>
      <c r="BH93" s="5">
        <f t="shared" si="71"/>
        <v>111.30537254169789</v>
      </c>
      <c r="BI93" s="5">
        <f t="shared" si="72"/>
        <v>8.7852005416978898</v>
      </c>
      <c r="BJ93" s="5">
        <f t="shared" si="92"/>
        <v>7.606041887550305E-2</v>
      </c>
      <c r="BK93" s="5">
        <f t="shared" si="93"/>
        <v>-5.0118327209784548</v>
      </c>
      <c r="BL93" s="5">
        <f t="shared" si="73"/>
        <v>110.49108813563227</v>
      </c>
      <c r="BM93" s="5">
        <f t="shared" si="74"/>
        <v>7.9709161356322653</v>
      </c>
      <c r="BN93" s="5">
        <f t="shared" si="75"/>
        <v>7.7749734321868533E-2</v>
      </c>
      <c r="BO93" s="5">
        <f t="shared" si="94"/>
        <v>-5.4565149799985857</v>
      </c>
      <c r="BP93" s="5">
        <f t="shared" si="76"/>
        <v>110.04640587661214</v>
      </c>
      <c r="BQ93" s="5">
        <f t="shared" si="77"/>
        <v>7.5262338766121388</v>
      </c>
      <c r="BR93" s="5">
        <f t="shared" si="78"/>
        <v>7.3412224441177676E-2</v>
      </c>
      <c r="BS93" s="5">
        <f t="shared" si="95"/>
        <v>-5.3606511768902436</v>
      </c>
      <c r="BT93" s="5">
        <f t="shared" si="79"/>
        <v>110.14226967972048</v>
      </c>
      <c r="BU93" s="5">
        <f t="shared" si="80"/>
        <v>-7.6220976797204827</v>
      </c>
      <c r="BV93" s="5">
        <f t="shared" si="81"/>
        <v>7.4347297034582455E-2</v>
      </c>
    </row>
    <row r="94" spans="1:74" x14ac:dyDescent="0.2">
      <c r="A94" s="3">
        <v>43914</v>
      </c>
      <c r="B94" s="2">
        <v>93</v>
      </c>
      <c r="C94" s="1">
        <v>60.838661000000002</v>
      </c>
      <c r="D94" s="2">
        <v>287531200</v>
      </c>
      <c r="E94" s="1">
        <v>117.96828499999999</v>
      </c>
      <c r="F94" s="2">
        <v>5799100</v>
      </c>
      <c r="P94" s="2">
        <v>93</v>
      </c>
      <c r="Q94" s="1">
        <v>60.838661000000002</v>
      </c>
      <c r="R94" s="5">
        <f t="shared" si="82"/>
        <v>62.678527094725254</v>
      </c>
      <c r="S94" s="5">
        <f t="shared" si="54"/>
        <v>1.8398660947252523</v>
      </c>
      <c r="T94" s="5">
        <f t="shared" si="83"/>
        <v>58.346977155312373</v>
      </c>
      <c r="U94" s="5">
        <f t="shared" si="55"/>
        <v>2.4916838446876284</v>
      </c>
      <c r="V94" s="5">
        <f t="shared" si="84"/>
        <v>56.721871266865762</v>
      </c>
      <c r="W94" s="5">
        <f t="shared" si="56"/>
        <v>4.1167897331342402</v>
      </c>
      <c r="X94" s="5">
        <f t="shared" si="85"/>
        <v>55.843378565102718</v>
      </c>
      <c r="Y94" s="5">
        <f t="shared" si="57"/>
        <v>4.995282434897284</v>
      </c>
      <c r="AA94" s="2">
        <v>93</v>
      </c>
      <c r="AB94" s="1">
        <v>117.96828499999999</v>
      </c>
      <c r="AC94" s="5">
        <f t="shared" si="86"/>
        <v>130.85449552291138</v>
      </c>
      <c r="AD94" s="5">
        <f t="shared" si="58"/>
        <v>12.886210522911384</v>
      </c>
      <c r="AE94" s="5">
        <f t="shared" si="87"/>
        <v>114.57008155916328</v>
      </c>
      <c r="AF94" s="5">
        <f t="shared" si="59"/>
        <v>3.3982034408367099</v>
      </c>
      <c r="AG94" s="5">
        <f t="shared" si="88"/>
        <v>108.36240898547483</v>
      </c>
      <c r="AH94" s="5">
        <f t="shared" si="60"/>
        <v>9.6058760145251654</v>
      </c>
      <c r="AI94" s="5">
        <f t="shared" si="89"/>
        <v>105.1140592055971</v>
      </c>
      <c r="AJ94" s="5">
        <f t="shared" si="61"/>
        <v>12.854225794402893</v>
      </c>
      <c r="AK94" s="10"/>
      <c r="AL94" s="1">
        <v>60.838661000000002</v>
      </c>
      <c r="AM94" s="5">
        <v>56.721871266865762</v>
      </c>
      <c r="AN94" s="5">
        <f t="shared" si="90"/>
        <v>-1.2285602644960225</v>
      </c>
      <c r="AO94" s="5">
        <f t="shared" si="62"/>
        <v>55.493311002369737</v>
      </c>
      <c r="AP94" s="5">
        <f t="shared" si="63"/>
        <v>5.3453499976302652</v>
      </c>
      <c r="AQ94" s="5">
        <f t="shared" si="64"/>
        <v>8.7861072380114758E-2</v>
      </c>
      <c r="AR94" s="5">
        <f t="shared" si="65"/>
        <v>-1.4375777198312418</v>
      </c>
      <c r="AS94" s="5">
        <f t="shared" si="48"/>
        <v>55.284293547034522</v>
      </c>
      <c r="AT94" s="5">
        <f t="shared" si="49"/>
        <v>5.5543674529654794</v>
      </c>
      <c r="AU94" s="5">
        <f t="shared" si="66"/>
        <v>9.1296674872010736E-2</v>
      </c>
      <c r="AV94" s="5">
        <f t="shared" si="67"/>
        <v>-1.6575229011963568</v>
      </c>
      <c r="AW94" s="5">
        <f t="shared" si="50"/>
        <v>55.064348365669403</v>
      </c>
      <c r="AX94" s="5">
        <f t="shared" si="51"/>
        <v>5.7743126343305988</v>
      </c>
      <c r="AY94" s="5">
        <f t="shared" si="68"/>
        <v>9.4911895485842446E-2</v>
      </c>
      <c r="AZ94" s="5">
        <f t="shared" si="69"/>
        <v>-1.8106840154090993</v>
      </c>
      <c r="BA94" s="5">
        <f t="shared" si="52"/>
        <v>54.91118725145666</v>
      </c>
      <c r="BB94" s="5">
        <f t="shared" si="53"/>
        <v>5.927473748543342</v>
      </c>
      <c r="BC94" s="5">
        <f t="shared" si="70"/>
        <v>9.7429391954292718E-2</v>
      </c>
      <c r="BE94" s="1">
        <v>117.96828499999999</v>
      </c>
      <c r="BF94" s="5">
        <v>108.36240898547483</v>
      </c>
      <c r="BG94" s="5">
        <f t="shared" si="91"/>
        <v>-4.6389928483462972</v>
      </c>
      <c r="BH94" s="5">
        <f t="shared" si="71"/>
        <v>103.72341613712854</v>
      </c>
      <c r="BI94" s="5">
        <f t="shared" si="72"/>
        <v>14.244868862871456</v>
      </c>
      <c r="BJ94" s="5">
        <f t="shared" si="92"/>
        <v>0.13145581568587014</v>
      </c>
      <c r="BK94" s="5">
        <f t="shared" si="93"/>
        <v>-5.5440025085178162</v>
      </c>
      <c r="BL94" s="5">
        <f t="shared" si="73"/>
        <v>102.81840647695701</v>
      </c>
      <c r="BM94" s="5">
        <f t="shared" si="74"/>
        <v>15.149878523042986</v>
      </c>
      <c r="BN94" s="5">
        <f t="shared" si="75"/>
        <v>0.1284233175301564</v>
      </c>
      <c r="BO94" s="5">
        <f t="shared" si="94"/>
        <v>-6.2143135810103773</v>
      </c>
      <c r="BP94" s="5">
        <f t="shared" si="76"/>
        <v>102.14809540446446</v>
      </c>
      <c r="BQ94" s="5">
        <f t="shared" si="77"/>
        <v>15.820189595535538</v>
      </c>
      <c r="BR94" s="5">
        <f t="shared" si="78"/>
        <v>0.13410544703210306</v>
      </c>
      <c r="BS94" s="5">
        <f t="shared" si="95"/>
        <v>-6.8735327669990509</v>
      </c>
      <c r="BT94" s="5">
        <f t="shared" si="79"/>
        <v>101.48887621847578</v>
      </c>
      <c r="BU94" s="5">
        <f t="shared" si="80"/>
        <v>16.479408781524214</v>
      </c>
      <c r="BV94" s="5">
        <f t="shared" si="81"/>
        <v>0.13969355222485616</v>
      </c>
    </row>
    <row r="95" spans="1:74" x14ac:dyDescent="0.2">
      <c r="A95" s="3">
        <v>43915</v>
      </c>
      <c r="B95" s="2">
        <v>94</v>
      </c>
      <c r="C95" s="1">
        <v>60.503517000000002</v>
      </c>
      <c r="D95" s="2">
        <v>303602000</v>
      </c>
      <c r="E95" s="1">
        <v>127.977478</v>
      </c>
      <c r="F95" s="2">
        <v>7159100</v>
      </c>
      <c r="P95" s="2">
        <v>94</v>
      </c>
      <c r="Q95" s="1">
        <v>60.503517000000002</v>
      </c>
      <c r="R95" s="5">
        <f t="shared" si="82"/>
        <v>62.402547180516464</v>
      </c>
      <c r="S95" s="5">
        <f t="shared" si="54"/>
        <v>1.899030180516462</v>
      </c>
      <c r="T95" s="5">
        <f t="shared" si="83"/>
        <v>59.219066500953048</v>
      </c>
      <c r="U95" s="5">
        <f t="shared" si="55"/>
        <v>1.2844504990469545</v>
      </c>
      <c r="V95" s="5">
        <f t="shared" si="84"/>
        <v>58.986105620089596</v>
      </c>
      <c r="W95" s="5">
        <f t="shared" si="56"/>
        <v>1.5174113799104063</v>
      </c>
      <c r="X95" s="5">
        <f t="shared" si="85"/>
        <v>59.589840391275679</v>
      </c>
      <c r="Y95" s="5">
        <f t="shared" si="57"/>
        <v>0.9136766087243231</v>
      </c>
      <c r="AA95" s="2">
        <v>94</v>
      </c>
      <c r="AB95" s="1">
        <v>127.977478</v>
      </c>
      <c r="AC95" s="5">
        <f t="shared" si="86"/>
        <v>128.92156394447466</v>
      </c>
      <c r="AD95" s="5">
        <f t="shared" si="58"/>
        <v>0.94408594447465077</v>
      </c>
      <c r="AE95" s="5">
        <f t="shared" si="87"/>
        <v>115.75945276345614</v>
      </c>
      <c r="AF95" s="5">
        <f t="shared" si="59"/>
        <v>12.218025236543866</v>
      </c>
      <c r="AG95" s="5">
        <f t="shared" si="88"/>
        <v>113.64564079346368</v>
      </c>
      <c r="AH95" s="5">
        <f t="shared" si="60"/>
        <v>14.331837206536321</v>
      </c>
      <c r="AI95" s="5">
        <f t="shared" si="89"/>
        <v>114.75472855139927</v>
      </c>
      <c r="AJ95" s="5">
        <f t="shared" si="61"/>
        <v>13.222749448600737</v>
      </c>
      <c r="AK95" s="10"/>
      <c r="AL95" s="1">
        <v>60.503517000000002</v>
      </c>
      <c r="AM95" s="5">
        <v>58.986105620089596</v>
      </c>
      <c r="AN95" s="5">
        <f t="shared" si="90"/>
        <v>-0.70464107183804403</v>
      </c>
      <c r="AO95" s="5">
        <f t="shared" si="62"/>
        <v>58.281464548251549</v>
      </c>
      <c r="AP95" s="5">
        <f t="shared" si="63"/>
        <v>2.2220524517484534</v>
      </c>
      <c r="AQ95" s="5">
        <f t="shared" si="64"/>
        <v>3.6726004733715782E-2</v>
      </c>
      <c r="AR95" s="5">
        <f t="shared" si="65"/>
        <v>-0.51212470156747281</v>
      </c>
      <c r="AS95" s="5">
        <f t="shared" si="48"/>
        <v>58.473980918522123</v>
      </c>
      <c r="AT95" s="5">
        <f t="shared" si="49"/>
        <v>2.0295360814778789</v>
      </c>
      <c r="AU95" s="5">
        <f t="shared" si="66"/>
        <v>3.3544100940080541E-2</v>
      </c>
      <c r="AV95" s="5">
        <f t="shared" si="67"/>
        <v>0.10726786329272908</v>
      </c>
      <c r="AW95" s="5">
        <f t="shared" si="50"/>
        <v>59.093373483382322</v>
      </c>
      <c r="AX95" s="5">
        <f t="shared" si="51"/>
        <v>1.4101435166176799</v>
      </c>
      <c r="AY95" s="5">
        <f t="shared" si="68"/>
        <v>2.3306802423034016E-2</v>
      </c>
      <c r="AZ95" s="5">
        <f t="shared" si="69"/>
        <v>1.6529965979288941</v>
      </c>
      <c r="BA95" s="5">
        <f t="shared" si="52"/>
        <v>60.639102218018493</v>
      </c>
      <c r="BB95" s="5">
        <f t="shared" si="53"/>
        <v>0.1355852180184911</v>
      </c>
      <c r="BC95" s="5">
        <f t="shared" si="70"/>
        <v>2.2409477124857237E-3</v>
      </c>
      <c r="BE95" s="1">
        <v>127.977478</v>
      </c>
      <c r="BF95" s="5">
        <v>113.64564079346368</v>
      </c>
      <c r="BG95" s="5">
        <f t="shared" si="91"/>
        <v>-3.1506591498960241</v>
      </c>
      <c r="BH95" s="5">
        <f t="shared" si="71"/>
        <v>110.49498164356766</v>
      </c>
      <c r="BI95" s="5">
        <f t="shared" si="72"/>
        <v>17.48249635643235</v>
      </c>
      <c r="BJ95" s="5">
        <f t="shared" si="92"/>
        <v>0.15383340913361152</v>
      </c>
      <c r="BK95" s="5">
        <f t="shared" si="93"/>
        <v>-2.8371939293911481</v>
      </c>
      <c r="BL95" s="5">
        <f t="shared" si="73"/>
        <v>110.80844686407254</v>
      </c>
      <c r="BM95" s="5">
        <f t="shared" si="74"/>
        <v>17.169031135927469</v>
      </c>
      <c r="BN95" s="5">
        <f t="shared" si="75"/>
        <v>0.13415666103318169</v>
      </c>
      <c r="BO95" s="5">
        <f t="shared" si="94"/>
        <v>-1.0404181559607228</v>
      </c>
      <c r="BP95" s="5">
        <f t="shared" si="76"/>
        <v>112.60522263750296</v>
      </c>
      <c r="BQ95" s="5">
        <f t="shared" si="77"/>
        <v>15.372255362497043</v>
      </c>
      <c r="BR95" s="5">
        <f t="shared" si="78"/>
        <v>0.12011687995990233</v>
      </c>
      <c r="BS95" s="5">
        <f t="shared" si="95"/>
        <v>3.459717121740669</v>
      </c>
      <c r="BT95" s="5">
        <f t="shared" si="79"/>
        <v>117.10535791520435</v>
      </c>
      <c r="BU95" s="5">
        <f t="shared" si="80"/>
        <v>10.872120084795654</v>
      </c>
      <c r="BV95" s="5">
        <f t="shared" si="81"/>
        <v>8.4953385976207885E-2</v>
      </c>
    </row>
    <row r="96" spans="1:74" x14ac:dyDescent="0.2">
      <c r="A96" s="3">
        <v>43916</v>
      </c>
      <c r="B96" s="2">
        <v>95</v>
      </c>
      <c r="C96" s="1">
        <v>63.687393</v>
      </c>
      <c r="D96" s="2">
        <v>252087200</v>
      </c>
      <c r="E96" s="1">
        <v>135.627487</v>
      </c>
      <c r="F96" s="2">
        <v>5594400</v>
      </c>
      <c r="P96" s="2">
        <v>95</v>
      </c>
      <c r="Q96" s="1">
        <v>63.687393</v>
      </c>
      <c r="R96" s="5">
        <f t="shared" si="82"/>
        <v>62.117692653438993</v>
      </c>
      <c r="S96" s="5">
        <f t="shared" si="54"/>
        <v>1.5697003465610067</v>
      </c>
      <c r="T96" s="5">
        <f t="shared" si="83"/>
        <v>59.668624175619485</v>
      </c>
      <c r="U96" s="5">
        <f t="shared" si="55"/>
        <v>4.0187688243805155</v>
      </c>
      <c r="V96" s="5">
        <f t="shared" si="84"/>
        <v>59.820681879040322</v>
      </c>
      <c r="W96" s="5">
        <f t="shared" si="56"/>
        <v>3.8667111209596783</v>
      </c>
      <c r="X96" s="5">
        <f t="shared" si="85"/>
        <v>60.275097847818927</v>
      </c>
      <c r="Y96" s="5">
        <f t="shared" si="57"/>
        <v>3.4122951521810734</v>
      </c>
      <c r="AA96" s="2">
        <v>95</v>
      </c>
      <c r="AB96" s="1">
        <v>135.627487</v>
      </c>
      <c r="AC96" s="5">
        <f t="shared" si="86"/>
        <v>128.77995105280345</v>
      </c>
      <c r="AD96" s="5">
        <f t="shared" si="58"/>
        <v>6.8475359471965476</v>
      </c>
      <c r="AE96" s="5">
        <f t="shared" si="87"/>
        <v>120.03576159624649</v>
      </c>
      <c r="AF96" s="5">
        <f t="shared" si="59"/>
        <v>15.591725403753514</v>
      </c>
      <c r="AG96" s="5">
        <f t="shared" si="88"/>
        <v>121.52815125705865</v>
      </c>
      <c r="AH96" s="5">
        <f t="shared" si="60"/>
        <v>14.099335742941349</v>
      </c>
      <c r="AI96" s="5">
        <f t="shared" si="89"/>
        <v>124.67179063784982</v>
      </c>
      <c r="AJ96" s="5">
        <f t="shared" si="61"/>
        <v>10.955696362150178</v>
      </c>
      <c r="AK96" s="10"/>
      <c r="AL96" s="1">
        <v>63.687393</v>
      </c>
      <c r="AM96" s="5">
        <v>59.820681879040322</v>
      </c>
      <c r="AN96" s="5">
        <f t="shared" si="90"/>
        <v>-0.4737584722197285</v>
      </c>
      <c r="AO96" s="5">
        <f t="shared" si="62"/>
        <v>59.346923406820594</v>
      </c>
      <c r="AP96" s="5">
        <f t="shared" si="63"/>
        <v>4.3404695931794066</v>
      </c>
      <c r="AQ96" s="5">
        <f t="shared" si="64"/>
        <v>6.8152728330070078E-2</v>
      </c>
      <c r="AR96" s="5">
        <f t="shared" si="65"/>
        <v>-0.17544946143792312</v>
      </c>
      <c r="AS96" s="5">
        <f t="shared" si="48"/>
        <v>59.645232417602401</v>
      </c>
      <c r="AT96" s="5">
        <f t="shared" si="49"/>
        <v>4.0421605823975995</v>
      </c>
      <c r="AU96" s="5">
        <f t="shared" si="66"/>
        <v>6.346877132178419E-2</v>
      </c>
      <c r="AV96" s="5">
        <f t="shared" si="67"/>
        <v>0.43455664133882771</v>
      </c>
      <c r="AW96" s="5">
        <f t="shared" si="50"/>
        <v>60.255238520379152</v>
      </c>
      <c r="AX96" s="5">
        <f t="shared" si="51"/>
        <v>3.4321544796208485</v>
      </c>
      <c r="AY96" s="5">
        <f t="shared" si="68"/>
        <v>5.3890641741621434E-2</v>
      </c>
      <c r="AZ96" s="5">
        <f t="shared" si="69"/>
        <v>0.95733930979745119</v>
      </c>
      <c r="BA96" s="5">
        <f t="shared" si="52"/>
        <v>60.778021188837776</v>
      </c>
      <c r="BB96" s="5">
        <f t="shared" si="53"/>
        <v>2.9093718111622238</v>
      </c>
      <c r="BC96" s="5">
        <f t="shared" si="70"/>
        <v>4.5682067896266748E-2</v>
      </c>
      <c r="BE96" s="1">
        <v>135.627487</v>
      </c>
      <c r="BF96" s="5">
        <v>121.52815125705865</v>
      </c>
      <c r="BG96" s="5">
        <f t="shared" si="91"/>
        <v>-1.495683707872375</v>
      </c>
      <c r="BH96" s="5">
        <f t="shared" si="71"/>
        <v>120.03246754918628</v>
      </c>
      <c r="BI96" s="5">
        <f t="shared" si="72"/>
        <v>15.595019450813723</v>
      </c>
      <c r="BJ96" s="5">
        <f t="shared" si="92"/>
        <v>0.12832433711450808</v>
      </c>
      <c r="BK96" s="5">
        <f t="shared" si="93"/>
        <v>-0.15726783114461895</v>
      </c>
      <c r="BL96" s="5">
        <f t="shared" si="73"/>
        <v>121.37088342591403</v>
      </c>
      <c r="BM96" s="5">
        <f t="shared" si="74"/>
        <v>14.256603574085972</v>
      </c>
      <c r="BN96" s="5">
        <f t="shared" si="75"/>
        <v>0.1051158868267313</v>
      </c>
      <c r="BO96" s="5">
        <f t="shared" si="94"/>
        <v>2.9748997228393383</v>
      </c>
      <c r="BP96" s="5">
        <f t="shared" si="76"/>
        <v>124.50305097989799</v>
      </c>
      <c r="BQ96" s="5">
        <f t="shared" si="77"/>
        <v>11.12443602010201</v>
      </c>
      <c r="BR96" s="5">
        <f t="shared" si="78"/>
        <v>8.2021987328438892E-2</v>
      </c>
      <c r="BS96" s="5">
        <f t="shared" si="95"/>
        <v>7.2190914623168236</v>
      </c>
      <c r="BT96" s="5">
        <f t="shared" si="79"/>
        <v>128.74724271937546</v>
      </c>
      <c r="BU96" s="5">
        <f t="shared" si="80"/>
        <v>6.8802442806245381</v>
      </c>
      <c r="BV96" s="5">
        <f t="shared" si="81"/>
        <v>5.0728981512608413E-2</v>
      </c>
    </row>
    <row r="97" spans="1:74" x14ac:dyDescent="0.2">
      <c r="A97" s="3">
        <v>43917</v>
      </c>
      <c r="B97" s="2">
        <v>96</v>
      </c>
      <c r="C97" s="1">
        <v>61.050593999999997</v>
      </c>
      <c r="D97" s="2">
        <v>204216800</v>
      </c>
      <c r="E97" s="1">
        <v>129.57659899999999</v>
      </c>
      <c r="F97" s="2">
        <v>3924900</v>
      </c>
      <c r="P97" s="2">
        <v>96</v>
      </c>
      <c r="Q97" s="1">
        <v>61.050593999999997</v>
      </c>
      <c r="R97" s="5">
        <f t="shared" si="82"/>
        <v>62.353147705423147</v>
      </c>
      <c r="S97" s="5">
        <f t="shared" si="54"/>
        <v>1.3025537054231506</v>
      </c>
      <c r="T97" s="5">
        <f t="shared" si="83"/>
        <v>61.075193264152666</v>
      </c>
      <c r="U97" s="5">
        <f t="shared" si="55"/>
        <v>2.4599264152669775E-2</v>
      </c>
      <c r="V97" s="5">
        <f t="shared" si="84"/>
        <v>61.947372995568145</v>
      </c>
      <c r="W97" s="5">
        <f t="shared" si="56"/>
        <v>0.89677899556814822</v>
      </c>
      <c r="X97" s="5">
        <f t="shared" si="85"/>
        <v>62.834319211954735</v>
      </c>
      <c r="Y97" s="5">
        <f t="shared" si="57"/>
        <v>1.7837252119547387</v>
      </c>
      <c r="AA97" s="2">
        <v>96</v>
      </c>
      <c r="AB97" s="1">
        <v>129.57659899999999</v>
      </c>
      <c r="AC97" s="5">
        <f t="shared" si="86"/>
        <v>129.80708144488293</v>
      </c>
      <c r="AD97" s="5">
        <f t="shared" si="58"/>
        <v>0.2304824448829379</v>
      </c>
      <c r="AE97" s="5">
        <f t="shared" si="87"/>
        <v>125.49286548756021</v>
      </c>
      <c r="AF97" s="5">
        <f t="shared" si="59"/>
        <v>4.0837335124397782</v>
      </c>
      <c r="AG97" s="5">
        <f t="shared" si="88"/>
        <v>129.28278591567641</v>
      </c>
      <c r="AH97" s="5">
        <f t="shared" si="60"/>
        <v>0.293813084323574</v>
      </c>
      <c r="AI97" s="5">
        <f t="shared" si="89"/>
        <v>132.88856290946245</v>
      </c>
      <c r="AJ97" s="5">
        <f t="shared" si="61"/>
        <v>3.3119639094624631</v>
      </c>
      <c r="AK97" s="10"/>
      <c r="AL97" s="1">
        <v>61.050593999999997</v>
      </c>
      <c r="AM97" s="5">
        <v>61.947372995568145</v>
      </c>
      <c r="AN97" s="5">
        <f t="shared" si="90"/>
        <v>-8.3691033907595747E-2</v>
      </c>
      <c r="AO97" s="5">
        <f t="shared" si="62"/>
        <v>61.863681961660546</v>
      </c>
      <c r="AP97" s="5">
        <f t="shared" si="63"/>
        <v>0.81308796166054975</v>
      </c>
      <c r="AQ97" s="5">
        <f t="shared" si="64"/>
        <v>1.3318264547279421E-2</v>
      </c>
      <c r="AR97" s="5">
        <f t="shared" si="65"/>
        <v>0.40008568305351344</v>
      </c>
      <c r="AS97" s="5">
        <f t="shared" si="48"/>
        <v>62.347458678621656</v>
      </c>
      <c r="AT97" s="5">
        <f t="shared" si="49"/>
        <v>1.2968646786216596</v>
      </c>
      <c r="AU97" s="5">
        <f t="shared" si="66"/>
        <v>2.1242457995112374E-2</v>
      </c>
      <c r="AV97" s="5">
        <f t="shared" si="67"/>
        <v>1.1960171551738756</v>
      </c>
      <c r="AW97" s="5">
        <f t="shared" si="50"/>
        <v>63.143390150742022</v>
      </c>
      <c r="AX97" s="5">
        <f t="shared" si="51"/>
        <v>2.092796150742025</v>
      </c>
      <c r="AY97" s="5">
        <f t="shared" si="68"/>
        <v>3.427970169695687E-2</v>
      </c>
      <c r="AZ97" s="5">
        <f t="shared" si="69"/>
        <v>1.9512883455182672</v>
      </c>
      <c r="BA97" s="5">
        <f t="shared" si="52"/>
        <v>63.898661341086409</v>
      </c>
      <c r="BB97" s="5">
        <f t="shared" si="53"/>
        <v>2.8480673410864128</v>
      </c>
      <c r="BC97" s="5">
        <f t="shared" si="70"/>
        <v>4.6650935797388195E-2</v>
      </c>
      <c r="BE97" s="1">
        <v>129.57659899999999</v>
      </c>
      <c r="BF97" s="5">
        <v>129.28278591567641</v>
      </c>
      <c r="BG97" s="5">
        <f t="shared" si="91"/>
        <v>-0.10813595289885458</v>
      </c>
      <c r="BH97" s="5">
        <f t="shared" si="71"/>
        <v>129.17464996277755</v>
      </c>
      <c r="BI97" s="5">
        <f t="shared" si="72"/>
        <v>0.4019490372224368</v>
      </c>
      <c r="BJ97" s="5">
        <f t="shared" si="92"/>
        <v>3.1090684995340725E-3</v>
      </c>
      <c r="BK97" s="5">
        <f t="shared" si="93"/>
        <v>1.8207077912959759</v>
      </c>
      <c r="BL97" s="5">
        <f t="shared" si="73"/>
        <v>131.10349370697239</v>
      </c>
      <c r="BM97" s="5">
        <f t="shared" si="74"/>
        <v>1.5268947069723993</v>
      </c>
      <c r="BN97" s="5">
        <f t="shared" si="75"/>
        <v>1.1783722668723535E-2</v>
      </c>
      <c r="BO97" s="5">
        <f t="shared" si="94"/>
        <v>5.1257804439396288</v>
      </c>
      <c r="BP97" s="5">
        <f t="shared" si="76"/>
        <v>134.40856635961603</v>
      </c>
      <c r="BQ97" s="5">
        <f t="shared" si="77"/>
        <v>4.8319673596160442</v>
      </c>
      <c r="BR97" s="5">
        <f t="shared" si="78"/>
        <v>3.7290432044879064E-2</v>
      </c>
      <c r="BS97" s="5">
        <f t="shared" si="95"/>
        <v>7.6743031791726199</v>
      </c>
      <c r="BT97" s="5">
        <f t="shared" si="79"/>
        <v>136.95708909484904</v>
      </c>
      <c r="BU97" s="5">
        <f t="shared" si="80"/>
        <v>-7.3804900948490513</v>
      </c>
      <c r="BV97" s="5">
        <f t="shared" si="81"/>
        <v>5.6958510655531654E-2</v>
      </c>
    </row>
    <row r="98" spans="1:74" x14ac:dyDescent="0.2">
      <c r="A98" s="3">
        <v>43920</v>
      </c>
      <c r="B98" s="2">
        <v>97</v>
      </c>
      <c r="C98" s="1">
        <v>62.792850000000001</v>
      </c>
      <c r="D98" s="2">
        <v>167976400</v>
      </c>
      <c r="E98" s="1">
        <v>130.05038500000001</v>
      </c>
      <c r="F98" s="2">
        <v>5035700</v>
      </c>
      <c r="P98" s="2">
        <v>97</v>
      </c>
      <c r="Q98" s="1">
        <v>62.792850000000001</v>
      </c>
      <c r="R98" s="5">
        <f t="shared" si="82"/>
        <v>62.157764649609675</v>
      </c>
      <c r="S98" s="5">
        <f t="shared" si="54"/>
        <v>0.63508535039032665</v>
      </c>
      <c r="T98" s="5">
        <f t="shared" si="83"/>
        <v>61.066583521699236</v>
      </c>
      <c r="U98" s="5">
        <f t="shared" si="55"/>
        <v>1.7262664783007651</v>
      </c>
      <c r="V98" s="5">
        <f t="shared" si="84"/>
        <v>61.454144548005665</v>
      </c>
      <c r="W98" s="5">
        <f t="shared" si="56"/>
        <v>1.3387054519943362</v>
      </c>
      <c r="X98" s="5">
        <f t="shared" si="85"/>
        <v>61.496525302988687</v>
      </c>
      <c r="Y98" s="5">
        <f t="shared" si="57"/>
        <v>1.2963246970113147</v>
      </c>
      <c r="AA98" s="2">
        <v>97</v>
      </c>
      <c r="AB98" s="1">
        <v>130.05038500000001</v>
      </c>
      <c r="AC98" s="5">
        <f t="shared" si="86"/>
        <v>129.77250907815048</v>
      </c>
      <c r="AD98" s="5">
        <f t="shared" si="58"/>
        <v>0.27787592184952814</v>
      </c>
      <c r="AE98" s="5">
        <f t="shared" si="87"/>
        <v>126.92217221691413</v>
      </c>
      <c r="AF98" s="5">
        <f t="shared" si="59"/>
        <v>3.1282127830858713</v>
      </c>
      <c r="AG98" s="5">
        <f t="shared" si="88"/>
        <v>129.44438311205437</v>
      </c>
      <c r="AH98" s="5">
        <f t="shared" si="60"/>
        <v>0.60600188794563792</v>
      </c>
      <c r="AI98" s="5">
        <f t="shared" si="89"/>
        <v>130.40458997736562</v>
      </c>
      <c r="AJ98" s="5">
        <f t="shared" si="61"/>
        <v>0.35420497736561174</v>
      </c>
      <c r="AK98" s="10"/>
      <c r="AL98" s="1">
        <v>62.792850000000001</v>
      </c>
      <c r="AM98" s="5">
        <v>61.454144548005665</v>
      </c>
      <c r="AN98" s="5">
        <f t="shared" si="90"/>
        <v>-0.14512164595582833</v>
      </c>
      <c r="AO98" s="5">
        <f t="shared" si="62"/>
        <v>61.30902290204984</v>
      </c>
      <c r="AP98" s="5">
        <f t="shared" si="63"/>
        <v>1.4838270979501615</v>
      </c>
      <c r="AQ98" s="5">
        <f t="shared" si="64"/>
        <v>2.3630510447450011E-2</v>
      </c>
      <c r="AR98" s="5">
        <f t="shared" si="65"/>
        <v>0.17675715039951512</v>
      </c>
      <c r="AS98" s="5">
        <f t="shared" si="48"/>
        <v>61.630901698405182</v>
      </c>
      <c r="AT98" s="5">
        <f t="shared" si="49"/>
        <v>1.1619483015948191</v>
      </c>
      <c r="AU98" s="5">
        <f t="shared" si="66"/>
        <v>1.8504468288902624E-2</v>
      </c>
      <c r="AV98" s="5">
        <f t="shared" si="67"/>
        <v>0.43585663394251573</v>
      </c>
      <c r="AW98" s="5">
        <f t="shared" si="50"/>
        <v>61.890001181948179</v>
      </c>
      <c r="AX98" s="5">
        <f t="shared" si="51"/>
        <v>0.90284881805182238</v>
      </c>
      <c r="AY98" s="5">
        <f t="shared" si="68"/>
        <v>1.4378210545497176E-2</v>
      </c>
      <c r="AZ98" s="5">
        <f t="shared" si="69"/>
        <v>-0.12655092860036765</v>
      </c>
      <c r="BA98" s="5">
        <f t="shared" si="52"/>
        <v>61.327593619405299</v>
      </c>
      <c r="BB98" s="5">
        <f t="shared" si="53"/>
        <v>1.4652563805947025</v>
      </c>
      <c r="BC98" s="5">
        <f t="shared" si="70"/>
        <v>2.3334764715962127E-2</v>
      </c>
      <c r="BE98" s="1">
        <v>130.05038500000001</v>
      </c>
      <c r="BF98" s="5">
        <v>129.44438311205437</v>
      </c>
      <c r="BG98" s="5">
        <f t="shared" si="91"/>
        <v>-6.7675980507333242E-2</v>
      </c>
      <c r="BH98" s="5">
        <f t="shared" si="71"/>
        <v>129.37670713154702</v>
      </c>
      <c r="BI98" s="5">
        <f t="shared" si="72"/>
        <v>0.67367786845298383</v>
      </c>
      <c r="BJ98" s="5">
        <f t="shared" si="92"/>
        <v>5.2043808487990569E-3</v>
      </c>
      <c r="BK98" s="5">
        <f t="shared" si="93"/>
        <v>1.4059301425664705</v>
      </c>
      <c r="BL98" s="5">
        <f t="shared" si="73"/>
        <v>130.85031325462083</v>
      </c>
      <c r="BM98" s="5">
        <f t="shared" si="74"/>
        <v>0.79992825462082351</v>
      </c>
      <c r="BN98" s="5">
        <f t="shared" si="75"/>
        <v>6.1509103154198542E-3</v>
      </c>
      <c r="BO98" s="5">
        <f t="shared" si="94"/>
        <v>2.8918979825368756</v>
      </c>
      <c r="BP98" s="5">
        <f t="shared" si="76"/>
        <v>132.33628109459124</v>
      </c>
      <c r="BQ98" s="5">
        <f t="shared" si="77"/>
        <v>2.2858960945912372</v>
      </c>
      <c r="BR98" s="5">
        <f t="shared" si="78"/>
        <v>1.7577003671240474E-2</v>
      </c>
      <c r="BS98" s="5">
        <f t="shared" si="95"/>
        <v>1.2885030937971542</v>
      </c>
      <c r="BT98" s="5">
        <f t="shared" si="79"/>
        <v>130.73288620585151</v>
      </c>
      <c r="BU98" s="5">
        <f t="shared" si="80"/>
        <v>-0.68250120585150853</v>
      </c>
      <c r="BV98" s="5">
        <f t="shared" si="81"/>
        <v>5.2479752816687814E-3</v>
      </c>
    </row>
    <row r="99" spans="1:74" x14ac:dyDescent="0.2">
      <c r="A99" s="3">
        <v>43921</v>
      </c>
      <c r="B99" s="2">
        <v>98</v>
      </c>
      <c r="C99" s="1">
        <v>62.664707</v>
      </c>
      <c r="D99" s="2">
        <v>197002000</v>
      </c>
      <c r="E99" s="1">
        <v>132.06407200000001</v>
      </c>
      <c r="F99" s="2">
        <v>5296000</v>
      </c>
      <c r="P99" s="2">
        <v>98</v>
      </c>
      <c r="Q99" s="1">
        <v>62.664707</v>
      </c>
      <c r="R99" s="5">
        <f t="shared" si="82"/>
        <v>62.253027452168226</v>
      </c>
      <c r="S99" s="5">
        <f t="shared" si="54"/>
        <v>0.41167954783177407</v>
      </c>
      <c r="T99" s="5">
        <f t="shared" si="83"/>
        <v>61.670776789104501</v>
      </c>
      <c r="U99" s="5">
        <f t="shared" si="55"/>
        <v>0.99393021089549904</v>
      </c>
      <c r="V99" s="5">
        <f t="shared" si="84"/>
        <v>62.190432546602551</v>
      </c>
      <c r="W99" s="5">
        <f t="shared" si="56"/>
        <v>0.47427445339744878</v>
      </c>
      <c r="X99" s="5">
        <f t="shared" si="85"/>
        <v>62.468768825747176</v>
      </c>
      <c r="Y99" s="5">
        <f t="shared" si="57"/>
        <v>0.19593817425282367</v>
      </c>
      <c r="AA99" s="2">
        <v>98</v>
      </c>
      <c r="AB99" s="1">
        <v>132.06407200000001</v>
      </c>
      <c r="AC99" s="5">
        <f t="shared" si="86"/>
        <v>129.8141904664279</v>
      </c>
      <c r="AD99" s="5">
        <f t="shared" si="58"/>
        <v>2.2498815335721076</v>
      </c>
      <c r="AE99" s="5">
        <f t="shared" si="87"/>
        <v>128.01704669099419</v>
      </c>
      <c r="AF99" s="5">
        <f t="shared" si="59"/>
        <v>4.0470253090058179</v>
      </c>
      <c r="AG99" s="5">
        <f t="shared" si="88"/>
        <v>129.77768415042448</v>
      </c>
      <c r="AH99" s="5">
        <f t="shared" si="60"/>
        <v>2.286387849575533</v>
      </c>
      <c r="AI99" s="5">
        <f t="shared" si="89"/>
        <v>130.13893624434141</v>
      </c>
      <c r="AJ99" s="5">
        <f t="shared" si="61"/>
        <v>1.9251357556586015</v>
      </c>
      <c r="AK99" s="10"/>
      <c r="AL99" s="1">
        <v>62.664707</v>
      </c>
      <c r="AM99" s="5">
        <v>62.190432546602551</v>
      </c>
      <c r="AN99" s="5">
        <f t="shared" si="90"/>
        <v>-1.2910199272921183E-2</v>
      </c>
      <c r="AO99" s="5">
        <f t="shared" si="62"/>
        <v>62.177522347329628</v>
      </c>
      <c r="AP99" s="5">
        <f t="shared" si="63"/>
        <v>0.48718465267037203</v>
      </c>
      <c r="AQ99" s="5">
        <f t="shared" si="64"/>
        <v>7.774466298396193E-3</v>
      </c>
      <c r="AR99" s="5">
        <f t="shared" si="65"/>
        <v>0.31663986244885783</v>
      </c>
      <c r="AS99" s="5">
        <f t="shared" si="48"/>
        <v>62.50707240905141</v>
      </c>
      <c r="AT99" s="5">
        <f t="shared" si="49"/>
        <v>0.15763459094858945</v>
      </c>
      <c r="AU99" s="5">
        <f t="shared" si="66"/>
        <v>2.5155242638984885E-3</v>
      </c>
      <c r="AV99" s="5">
        <f t="shared" si="67"/>
        <v>0.57105074803698241</v>
      </c>
      <c r="AW99" s="5">
        <f t="shared" si="50"/>
        <v>62.761483294639532</v>
      </c>
      <c r="AX99" s="5">
        <f t="shared" si="51"/>
        <v>9.6776294639532523E-2</v>
      </c>
      <c r="AY99" s="5">
        <f t="shared" si="68"/>
        <v>1.5443508678582431E-3</v>
      </c>
      <c r="AZ99" s="5">
        <f t="shared" si="69"/>
        <v>0.60686215951729794</v>
      </c>
      <c r="BA99" s="5">
        <f t="shared" si="52"/>
        <v>62.79729470611985</v>
      </c>
      <c r="BB99" s="5">
        <f t="shared" si="53"/>
        <v>0.13258770611984971</v>
      </c>
      <c r="BC99" s="5">
        <f t="shared" si="70"/>
        <v>2.1158274324948128E-3</v>
      </c>
      <c r="BE99" s="1">
        <v>132.06407200000001</v>
      </c>
      <c r="BF99" s="5">
        <v>129.77768415042448</v>
      </c>
      <c r="BG99" s="5">
        <f t="shared" si="91"/>
        <v>-7.5294276757168488E-3</v>
      </c>
      <c r="BH99" s="5">
        <f t="shared" si="71"/>
        <v>129.77015472274877</v>
      </c>
      <c r="BI99" s="5">
        <f t="shared" si="72"/>
        <v>2.2939172772512393</v>
      </c>
      <c r="BJ99" s="5">
        <f t="shared" si="92"/>
        <v>1.7675745196626985E-2</v>
      </c>
      <c r="BK99" s="5">
        <f t="shared" si="93"/>
        <v>1.1377728665173803</v>
      </c>
      <c r="BL99" s="5">
        <f t="shared" si="73"/>
        <v>130.91545701694184</v>
      </c>
      <c r="BM99" s="5">
        <f t="shared" si="74"/>
        <v>1.1486149830581667</v>
      </c>
      <c r="BN99" s="5">
        <f t="shared" si="75"/>
        <v>8.6974069908897448E-3</v>
      </c>
      <c r="BO99" s="5">
        <f t="shared" si="94"/>
        <v>1.740529357661831</v>
      </c>
      <c r="BP99" s="5">
        <f t="shared" si="76"/>
        <v>131.51821350808632</v>
      </c>
      <c r="BQ99" s="5">
        <f t="shared" si="77"/>
        <v>0.54585849191369107</v>
      </c>
      <c r="BR99" s="5">
        <f t="shared" si="78"/>
        <v>4.1332853337559591E-3</v>
      </c>
      <c r="BS99" s="5">
        <f t="shared" si="95"/>
        <v>0.47658134668416607</v>
      </c>
      <c r="BT99" s="5">
        <f t="shared" si="79"/>
        <v>130.25426549710863</v>
      </c>
      <c r="BU99" s="5">
        <f t="shared" si="80"/>
        <v>1.8098065028913766</v>
      </c>
      <c r="BV99" s="5">
        <f t="shared" si="81"/>
        <v>1.3704003484697764E-2</v>
      </c>
    </row>
    <row r="100" spans="1:74" x14ac:dyDescent="0.2">
      <c r="A100" s="3">
        <v>43922</v>
      </c>
      <c r="B100" s="2">
        <v>99</v>
      </c>
      <c r="C100" s="1">
        <v>59.367474000000001</v>
      </c>
      <c r="D100" s="2">
        <v>176218400</v>
      </c>
      <c r="E100" s="1">
        <v>128.03671299999999</v>
      </c>
      <c r="F100" s="2">
        <v>4246100</v>
      </c>
      <c r="P100" s="2">
        <v>99</v>
      </c>
      <c r="Q100" s="1">
        <v>59.367474000000001</v>
      </c>
      <c r="R100" s="5">
        <f t="shared" si="82"/>
        <v>62.314779384342991</v>
      </c>
      <c r="S100" s="5">
        <f t="shared" si="54"/>
        <v>2.9473053843429895</v>
      </c>
      <c r="T100" s="5">
        <f t="shared" si="83"/>
        <v>62.018652362917926</v>
      </c>
      <c r="U100" s="5">
        <f t="shared" si="55"/>
        <v>2.6511783629179249</v>
      </c>
      <c r="V100" s="5">
        <f t="shared" si="84"/>
        <v>62.451283495971147</v>
      </c>
      <c r="W100" s="5">
        <f t="shared" si="56"/>
        <v>3.0838094959711455</v>
      </c>
      <c r="X100" s="5">
        <f t="shared" si="85"/>
        <v>62.615722456436799</v>
      </c>
      <c r="Y100" s="5">
        <f t="shared" si="57"/>
        <v>3.2482484564367979</v>
      </c>
      <c r="AA100" s="2">
        <v>99</v>
      </c>
      <c r="AB100" s="1">
        <v>128.03671299999999</v>
      </c>
      <c r="AC100" s="5">
        <f t="shared" si="86"/>
        <v>130.15167269646372</v>
      </c>
      <c r="AD100" s="5">
        <f t="shared" si="58"/>
        <v>2.1149596964637283</v>
      </c>
      <c r="AE100" s="5">
        <f t="shared" si="87"/>
        <v>129.43350554914622</v>
      </c>
      <c r="AF100" s="5">
        <f t="shared" si="59"/>
        <v>1.3967925491462267</v>
      </c>
      <c r="AG100" s="5">
        <f t="shared" si="88"/>
        <v>131.03519746769101</v>
      </c>
      <c r="AH100" s="5">
        <f t="shared" si="60"/>
        <v>2.9984844676910143</v>
      </c>
      <c r="AI100" s="5">
        <f t="shared" si="89"/>
        <v>131.58278806108535</v>
      </c>
      <c r="AJ100" s="5">
        <f t="shared" si="61"/>
        <v>3.5460750610853609</v>
      </c>
      <c r="AK100" s="10"/>
      <c r="AL100" s="1">
        <v>59.367474000000001</v>
      </c>
      <c r="AM100" s="5">
        <v>62.451283495971147</v>
      </c>
      <c r="AN100" s="5">
        <f t="shared" si="90"/>
        <v>2.8153973023306356E-2</v>
      </c>
      <c r="AO100" s="5">
        <f t="shared" si="62"/>
        <v>62.479437468994455</v>
      </c>
      <c r="AP100" s="5">
        <f t="shared" si="63"/>
        <v>3.1119634689944533</v>
      </c>
      <c r="AQ100" s="5">
        <f t="shared" si="64"/>
        <v>5.2418660578256254E-2</v>
      </c>
      <c r="AR100" s="5">
        <f t="shared" si="65"/>
        <v>0.30269263417879233</v>
      </c>
      <c r="AS100" s="5">
        <f t="shared" si="48"/>
        <v>62.753976130149937</v>
      </c>
      <c r="AT100" s="5">
        <f t="shared" si="49"/>
        <v>3.3865021301499354</v>
      </c>
      <c r="AU100" s="5">
        <f t="shared" si="66"/>
        <v>5.7043055767370787E-2</v>
      </c>
      <c r="AV100" s="5">
        <f t="shared" si="67"/>
        <v>0.43146083863620843</v>
      </c>
      <c r="AW100" s="5">
        <f t="shared" si="50"/>
        <v>62.882744334607352</v>
      </c>
      <c r="AX100" s="5">
        <f t="shared" si="51"/>
        <v>3.5152703346073508</v>
      </c>
      <c r="AY100" s="5">
        <f t="shared" si="68"/>
        <v>5.9212058350458882E-2</v>
      </c>
      <c r="AZ100" s="5">
        <f t="shared" si="69"/>
        <v>0.31275263089090111</v>
      </c>
      <c r="BA100" s="5">
        <f t="shared" si="52"/>
        <v>62.764036126862045</v>
      </c>
      <c r="BB100" s="5">
        <f t="shared" si="53"/>
        <v>3.3965621268620438</v>
      </c>
      <c r="BC100" s="5">
        <f t="shared" si="70"/>
        <v>5.7212508769735493E-2</v>
      </c>
      <c r="BE100" s="1">
        <v>128.03671299999999</v>
      </c>
      <c r="BF100" s="5">
        <v>131.03519746769101</v>
      </c>
      <c r="BG100" s="5">
        <f t="shared" si="91"/>
        <v>0.18222698406562002</v>
      </c>
      <c r="BH100" s="5">
        <f t="shared" si="71"/>
        <v>131.21742445175661</v>
      </c>
      <c r="BI100" s="5">
        <f t="shared" si="72"/>
        <v>3.180711451756622</v>
      </c>
      <c r="BJ100" s="5">
        <f t="shared" si="92"/>
        <v>2.4273718155313814E-2</v>
      </c>
      <c r="BK100" s="5">
        <f t="shared" si="93"/>
        <v>1.1677079792046674</v>
      </c>
      <c r="BL100" s="5">
        <f t="shared" si="73"/>
        <v>132.20290544689567</v>
      </c>
      <c r="BM100" s="5">
        <f t="shared" si="74"/>
        <v>4.1661924468956784</v>
      </c>
      <c r="BN100" s="5">
        <f t="shared" si="75"/>
        <v>3.2539045632135825E-2</v>
      </c>
      <c r="BO100" s="5">
        <f t="shared" si="94"/>
        <v>1.5231721394839453</v>
      </c>
      <c r="BP100" s="5">
        <f t="shared" si="76"/>
        <v>132.55836960717494</v>
      </c>
      <c r="BQ100" s="5">
        <f t="shared" si="77"/>
        <v>4.5216566071749469</v>
      </c>
      <c r="BR100" s="5">
        <f t="shared" si="78"/>
        <v>3.5315313094416496E-2</v>
      </c>
      <c r="BS100" s="5">
        <f t="shared" si="95"/>
        <v>1.1403735216791744</v>
      </c>
      <c r="BT100" s="5">
        <f t="shared" si="79"/>
        <v>132.17557098937019</v>
      </c>
      <c r="BU100" s="5">
        <f t="shared" si="80"/>
        <v>-4.1388579893701944</v>
      </c>
      <c r="BV100" s="5">
        <f t="shared" si="81"/>
        <v>3.2325556415761743E-2</v>
      </c>
    </row>
    <row r="101" spans="1:74" x14ac:dyDescent="0.2">
      <c r="A101" s="3">
        <v>43923</v>
      </c>
      <c r="B101" s="2">
        <v>100</v>
      </c>
      <c r="C101" s="1">
        <v>60.35812</v>
      </c>
      <c r="D101" s="2">
        <v>165934000</v>
      </c>
      <c r="E101" s="1">
        <v>131.09671</v>
      </c>
      <c r="F101" s="2">
        <v>3504200</v>
      </c>
      <c r="P101" s="2">
        <v>100</v>
      </c>
      <c r="Q101" s="1">
        <v>60.35812</v>
      </c>
      <c r="R101" s="5">
        <f t="shared" si="82"/>
        <v>61.872683576691543</v>
      </c>
      <c r="S101" s="5">
        <f t="shared" si="54"/>
        <v>1.5145635766915433</v>
      </c>
      <c r="T101" s="5">
        <f t="shared" si="83"/>
        <v>61.09073993589665</v>
      </c>
      <c r="U101" s="5">
        <f t="shared" si="55"/>
        <v>0.73261993589665053</v>
      </c>
      <c r="V101" s="5">
        <f t="shared" si="84"/>
        <v>60.755188273187017</v>
      </c>
      <c r="W101" s="5">
        <f t="shared" si="56"/>
        <v>0.39706827318701698</v>
      </c>
      <c r="X101" s="5">
        <f t="shared" si="85"/>
        <v>60.179536114109197</v>
      </c>
      <c r="Y101" s="5">
        <f t="shared" si="57"/>
        <v>0.17858388589080221</v>
      </c>
      <c r="AA101" s="2">
        <v>100</v>
      </c>
      <c r="AB101" s="1">
        <v>131.09671</v>
      </c>
      <c r="AC101" s="5">
        <f t="shared" si="86"/>
        <v>129.83442874199415</v>
      </c>
      <c r="AD101" s="5">
        <f t="shared" si="58"/>
        <v>1.2622812580058564</v>
      </c>
      <c r="AE101" s="5">
        <f t="shared" si="87"/>
        <v>128.94462815694504</v>
      </c>
      <c r="AF101" s="5">
        <f t="shared" si="59"/>
        <v>2.1520818430549582</v>
      </c>
      <c r="AG101" s="5">
        <f t="shared" si="88"/>
        <v>129.38603101046095</v>
      </c>
      <c r="AH101" s="5">
        <f t="shared" si="60"/>
        <v>1.7106789895390477</v>
      </c>
      <c r="AI101" s="5">
        <f t="shared" si="89"/>
        <v>128.92323176527134</v>
      </c>
      <c r="AJ101" s="5">
        <f t="shared" si="61"/>
        <v>2.1734782347286625</v>
      </c>
      <c r="AK101" s="10"/>
      <c r="AL101" s="1">
        <v>60.35812</v>
      </c>
      <c r="AM101" s="5">
        <v>60.755188273187017</v>
      </c>
      <c r="AN101" s="5">
        <f t="shared" si="90"/>
        <v>-0.23048340634780917</v>
      </c>
      <c r="AO101" s="5">
        <f t="shared" si="62"/>
        <v>60.524704866839208</v>
      </c>
      <c r="AP101" s="5">
        <f t="shared" si="63"/>
        <v>0.1665848668392087</v>
      </c>
      <c r="AQ101" s="5">
        <f t="shared" si="64"/>
        <v>2.7599412778133033E-3</v>
      </c>
      <c r="AR101" s="5">
        <f t="shared" si="65"/>
        <v>-0.19700433006193835</v>
      </c>
      <c r="AS101" s="5">
        <f t="shared" si="48"/>
        <v>60.55818394312508</v>
      </c>
      <c r="AT101" s="5">
        <f t="shared" si="49"/>
        <v>0.20006394312508036</v>
      </c>
      <c r="AU101" s="5">
        <f t="shared" si="66"/>
        <v>3.3146152187158969E-3</v>
      </c>
      <c r="AV101" s="5">
        <f t="shared" si="67"/>
        <v>-0.52593938900294401</v>
      </c>
      <c r="AW101" s="5">
        <f t="shared" si="50"/>
        <v>60.229248884184074</v>
      </c>
      <c r="AX101" s="5">
        <f t="shared" si="51"/>
        <v>0.12887111581592592</v>
      </c>
      <c r="AY101" s="5">
        <f t="shared" si="68"/>
        <v>2.135108181234371E-3</v>
      </c>
      <c r="AZ101" s="5">
        <f t="shared" si="69"/>
        <v>-1.3947680447328756</v>
      </c>
      <c r="BA101" s="5">
        <f t="shared" si="52"/>
        <v>59.360420228454139</v>
      </c>
      <c r="BB101" s="5">
        <f t="shared" si="53"/>
        <v>0.99769977154586087</v>
      </c>
      <c r="BC101" s="5">
        <f t="shared" si="70"/>
        <v>1.6529669438774118E-2</v>
      </c>
      <c r="BE101" s="1">
        <v>131.09671</v>
      </c>
      <c r="BF101" s="5">
        <v>129.38603101046095</v>
      </c>
      <c r="BG101" s="5">
        <f t="shared" si="91"/>
        <v>-9.2482032128730796E-2</v>
      </c>
      <c r="BH101" s="5">
        <f t="shared" si="71"/>
        <v>129.29354897833221</v>
      </c>
      <c r="BI101" s="5">
        <f t="shared" si="72"/>
        <v>1.8031610216677905</v>
      </c>
      <c r="BJ101" s="5">
        <f t="shared" si="92"/>
        <v>1.3936288234407651E-2</v>
      </c>
      <c r="BK101" s="5">
        <f t="shared" si="93"/>
        <v>0.46348937009598745</v>
      </c>
      <c r="BL101" s="5">
        <f t="shared" si="73"/>
        <v>129.84952038055695</v>
      </c>
      <c r="BM101" s="5">
        <f t="shared" si="74"/>
        <v>1.2471896194430485</v>
      </c>
      <c r="BN101" s="5">
        <f t="shared" si="75"/>
        <v>9.5135081532026888E-3</v>
      </c>
      <c r="BO101" s="5">
        <f t="shared" si="94"/>
        <v>9.56197709626464E-2</v>
      </c>
      <c r="BP101" s="5">
        <f t="shared" si="76"/>
        <v>129.48165078142361</v>
      </c>
      <c r="BQ101" s="5">
        <f t="shared" si="77"/>
        <v>1.6150592185763912</v>
      </c>
      <c r="BR101" s="5">
        <f t="shared" si="78"/>
        <v>1.2319601449772394E-2</v>
      </c>
      <c r="BS101" s="5">
        <f t="shared" si="95"/>
        <v>-1.230735460393668</v>
      </c>
      <c r="BT101" s="5">
        <f t="shared" si="79"/>
        <v>128.15529555006728</v>
      </c>
      <c r="BU101" s="5">
        <f t="shared" si="80"/>
        <v>2.9414144499327222</v>
      </c>
      <c r="BV101" s="5">
        <f t="shared" si="81"/>
        <v>2.2436981446237073E-2</v>
      </c>
    </row>
    <row r="102" spans="1:74" x14ac:dyDescent="0.2">
      <c r="A102" s="3">
        <v>43924</v>
      </c>
      <c r="B102" s="2">
        <v>101</v>
      </c>
      <c r="C102" s="1">
        <v>59.490692000000003</v>
      </c>
      <c r="D102" s="2">
        <v>129880000</v>
      </c>
      <c r="E102" s="1">
        <v>125.805862</v>
      </c>
      <c r="F102" s="2">
        <v>4031500</v>
      </c>
      <c r="P102" s="2">
        <v>101</v>
      </c>
      <c r="Q102" s="1">
        <v>59.490692000000003</v>
      </c>
      <c r="R102" s="5">
        <f t="shared" si="82"/>
        <v>61.645499040187815</v>
      </c>
      <c r="S102" s="5">
        <f t="shared" si="54"/>
        <v>2.1548070401878121</v>
      </c>
      <c r="T102" s="5">
        <f t="shared" si="83"/>
        <v>60.83432295833282</v>
      </c>
      <c r="U102" s="5">
        <f t="shared" si="55"/>
        <v>1.3436309583328168</v>
      </c>
      <c r="V102" s="5">
        <f t="shared" si="84"/>
        <v>60.53680072293416</v>
      </c>
      <c r="W102" s="5">
        <f t="shared" si="56"/>
        <v>1.0461087229341572</v>
      </c>
      <c r="X102" s="5">
        <f t="shared" si="85"/>
        <v>60.313474028527303</v>
      </c>
      <c r="Y102" s="5">
        <f t="shared" si="57"/>
        <v>0.82278202852729976</v>
      </c>
      <c r="AA102" s="2">
        <v>101</v>
      </c>
      <c r="AB102" s="1">
        <v>125.805862</v>
      </c>
      <c r="AC102" s="5">
        <f t="shared" si="86"/>
        <v>130.02377093069501</v>
      </c>
      <c r="AD102" s="5">
        <f t="shared" si="58"/>
        <v>4.2179089306950033</v>
      </c>
      <c r="AE102" s="5">
        <f t="shared" si="87"/>
        <v>129.69785680201429</v>
      </c>
      <c r="AF102" s="5">
        <f t="shared" si="59"/>
        <v>3.8919948020142812</v>
      </c>
      <c r="AG102" s="5">
        <f t="shared" si="88"/>
        <v>130.32690445470743</v>
      </c>
      <c r="AH102" s="5">
        <f t="shared" si="60"/>
        <v>4.5210424547074268</v>
      </c>
      <c r="AI102" s="5">
        <f t="shared" si="89"/>
        <v>130.55334044131783</v>
      </c>
      <c r="AJ102" s="5">
        <f t="shared" si="61"/>
        <v>4.7474784413178241</v>
      </c>
      <c r="AK102" s="10"/>
      <c r="AL102" s="1">
        <v>59.490692000000003</v>
      </c>
      <c r="AM102" s="5">
        <v>60.53680072293416</v>
      </c>
      <c r="AN102" s="5">
        <f t="shared" si="90"/>
        <v>-0.22866902793356628</v>
      </c>
      <c r="AO102" s="5">
        <f t="shared" si="62"/>
        <v>60.308131695000597</v>
      </c>
      <c r="AP102" s="5">
        <f t="shared" si="63"/>
        <v>0.81743969500059421</v>
      </c>
      <c r="AQ102" s="5">
        <f t="shared" si="64"/>
        <v>1.3740631811789888E-2</v>
      </c>
      <c r="AR102" s="5">
        <f t="shared" si="65"/>
        <v>-0.20235013510966787</v>
      </c>
      <c r="AS102" s="5">
        <f t="shared" si="48"/>
        <v>60.334450587824492</v>
      </c>
      <c r="AT102" s="5">
        <f t="shared" si="49"/>
        <v>0.84375858782448887</v>
      </c>
      <c r="AU102" s="5">
        <f t="shared" si="66"/>
        <v>1.4183035353236248E-2</v>
      </c>
      <c r="AV102" s="5">
        <f t="shared" si="67"/>
        <v>-0.38754106156540463</v>
      </c>
      <c r="AW102" s="5">
        <f t="shared" si="50"/>
        <v>60.149259661368752</v>
      </c>
      <c r="AX102" s="5">
        <f t="shared" si="51"/>
        <v>0.65856766136874967</v>
      </c>
      <c r="AY102" s="5">
        <f t="shared" si="68"/>
        <v>1.1070095828919751E-2</v>
      </c>
      <c r="AZ102" s="5">
        <f t="shared" si="69"/>
        <v>-0.3948446244248594</v>
      </c>
      <c r="BA102" s="5">
        <f t="shared" si="52"/>
        <v>60.141956098509297</v>
      </c>
      <c r="BB102" s="5">
        <f t="shared" si="53"/>
        <v>0.65126409850929434</v>
      </c>
      <c r="BC102" s="5">
        <f t="shared" si="70"/>
        <v>1.094732766781893E-2</v>
      </c>
      <c r="BE102" s="1">
        <v>125.805862</v>
      </c>
      <c r="BF102" s="5">
        <v>130.32690445470743</v>
      </c>
      <c r="BG102" s="5">
        <f t="shared" si="91"/>
        <v>6.2521289327550467E-2</v>
      </c>
      <c r="BH102" s="5">
        <f t="shared" si="71"/>
        <v>130.38942574403498</v>
      </c>
      <c r="BI102" s="5">
        <f t="shared" si="72"/>
        <v>4.5835637440349757</v>
      </c>
      <c r="BJ102" s="5">
        <f t="shared" si="92"/>
        <v>3.5169743064279592E-2</v>
      </c>
      <c r="BK102" s="5">
        <f t="shared" si="93"/>
        <v>0.58283538863360995</v>
      </c>
      <c r="BL102" s="5">
        <f t="shared" si="73"/>
        <v>130.90973984334104</v>
      </c>
      <c r="BM102" s="5">
        <f t="shared" si="74"/>
        <v>5.1038778433410386</v>
      </c>
      <c r="BN102" s="5">
        <f t="shared" si="75"/>
        <v>4.0569475557037542E-2</v>
      </c>
      <c r="BO102" s="5">
        <f t="shared" si="94"/>
        <v>0.47598392394037048</v>
      </c>
      <c r="BP102" s="5">
        <f t="shared" si="76"/>
        <v>130.80288837864779</v>
      </c>
      <c r="BQ102" s="5">
        <f t="shared" si="77"/>
        <v>4.9970263786477886</v>
      </c>
      <c r="BR102" s="5">
        <f t="shared" si="78"/>
        <v>3.9720139421228151E-2</v>
      </c>
      <c r="BS102" s="5">
        <f t="shared" si="95"/>
        <v>0.61513210855045575</v>
      </c>
      <c r="BT102" s="5">
        <f t="shared" si="79"/>
        <v>130.94203656325789</v>
      </c>
      <c r="BU102" s="5">
        <f t="shared" si="80"/>
        <v>-5.1361745632578817</v>
      </c>
      <c r="BV102" s="5">
        <f t="shared" si="81"/>
        <v>4.082619427748034E-2</v>
      </c>
    </row>
    <row r="103" spans="1:74" x14ac:dyDescent="0.2">
      <c r="A103" s="3">
        <v>43927</v>
      </c>
      <c r="B103" s="2">
        <v>102</v>
      </c>
      <c r="C103" s="1">
        <v>64.680503999999999</v>
      </c>
      <c r="D103" s="2">
        <v>201820400</v>
      </c>
      <c r="E103" s="1">
        <v>132.27136200000001</v>
      </c>
      <c r="F103" s="2">
        <v>4874300</v>
      </c>
      <c r="P103" s="2">
        <v>102</v>
      </c>
      <c r="Q103" s="1">
        <v>64.680503999999999</v>
      </c>
      <c r="R103" s="5">
        <f t="shared" si="82"/>
        <v>61.322277984159641</v>
      </c>
      <c r="S103" s="5">
        <f t="shared" si="54"/>
        <v>3.3582260158403585</v>
      </c>
      <c r="T103" s="5">
        <f t="shared" si="83"/>
        <v>60.364052122916334</v>
      </c>
      <c r="U103" s="5">
        <f t="shared" si="55"/>
        <v>4.3164518770836651</v>
      </c>
      <c r="V103" s="5">
        <f t="shared" si="84"/>
        <v>59.961440925320375</v>
      </c>
      <c r="W103" s="5">
        <f t="shared" si="56"/>
        <v>4.7190630746796245</v>
      </c>
      <c r="X103" s="5">
        <f t="shared" si="85"/>
        <v>59.696387507131831</v>
      </c>
      <c r="Y103" s="5">
        <f t="shared" si="57"/>
        <v>4.9841164928681678</v>
      </c>
      <c r="AA103" s="2">
        <v>102</v>
      </c>
      <c r="AB103" s="1">
        <v>132.27136200000001</v>
      </c>
      <c r="AC103" s="5">
        <f t="shared" si="86"/>
        <v>129.39108459109076</v>
      </c>
      <c r="AD103" s="5">
        <f t="shared" si="58"/>
        <v>2.8802774089092509</v>
      </c>
      <c r="AE103" s="5">
        <f t="shared" si="87"/>
        <v>128.33565862130928</v>
      </c>
      <c r="AF103" s="5">
        <f t="shared" si="59"/>
        <v>3.9357033786907323</v>
      </c>
      <c r="AG103" s="5">
        <f t="shared" si="88"/>
        <v>127.84033110461834</v>
      </c>
      <c r="AH103" s="5">
        <f t="shared" si="60"/>
        <v>4.4310308953816673</v>
      </c>
      <c r="AI103" s="5">
        <f t="shared" si="89"/>
        <v>126.99273161032946</v>
      </c>
      <c r="AJ103" s="5">
        <f t="shared" si="61"/>
        <v>5.2786303896705533</v>
      </c>
      <c r="AK103" s="10"/>
      <c r="AL103" s="1">
        <v>64.680503999999999</v>
      </c>
      <c r="AM103" s="5">
        <v>59.961440925320375</v>
      </c>
      <c r="AN103" s="5">
        <f t="shared" si="90"/>
        <v>-0.28067264338559916</v>
      </c>
      <c r="AO103" s="5">
        <f t="shared" si="62"/>
        <v>59.680768281934775</v>
      </c>
      <c r="AP103" s="5">
        <f t="shared" si="63"/>
        <v>4.9997357180652244</v>
      </c>
      <c r="AQ103" s="5">
        <f t="shared" si="64"/>
        <v>7.729896041108808E-2</v>
      </c>
      <c r="AR103" s="5">
        <f t="shared" si="65"/>
        <v>-0.29560255073569724</v>
      </c>
      <c r="AS103" s="5">
        <f t="shared" si="48"/>
        <v>59.665838374584681</v>
      </c>
      <c r="AT103" s="5">
        <f t="shared" si="49"/>
        <v>5.0146656254153186</v>
      </c>
      <c r="AU103" s="5">
        <f t="shared" si="66"/>
        <v>7.7529785875127363E-2</v>
      </c>
      <c r="AV103" s="5">
        <f t="shared" si="67"/>
        <v>-0.47205949278717607</v>
      </c>
      <c r="AW103" s="5">
        <f t="shared" si="50"/>
        <v>59.4893814325332</v>
      </c>
      <c r="AX103" s="5">
        <f t="shared" si="51"/>
        <v>5.1911225674667989</v>
      </c>
      <c r="AY103" s="5">
        <f t="shared" si="68"/>
        <v>8.0257917709899096E-2</v>
      </c>
      <c r="AZ103" s="5">
        <f t="shared" si="69"/>
        <v>-0.54828252163544655</v>
      </c>
      <c r="BA103" s="5">
        <f t="shared" si="52"/>
        <v>59.413158403684925</v>
      </c>
      <c r="BB103" s="5">
        <f t="shared" si="53"/>
        <v>5.2673455963150744</v>
      </c>
      <c r="BC103" s="5">
        <f t="shared" si="70"/>
        <v>8.1436372176615604E-2</v>
      </c>
      <c r="BE103" s="1">
        <v>132.27136200000001</v>
      </c>
      <c r="BF103" s="5">
        <v>127.84033110461834</v>
      </c>
      <c r="BG103" s="5">
        <f t="shared" si="91"/>
        <v>-0.31984290658494535</v>
      </c>
      <c r="BH103" s="5">
        <f t="shared" si="71"/>
        <v>127.52048819803339</v>
      </c>
      <c r="BI103" s="5">
        <f t="shared" si="72"/>
        <v>4.7508738019666197</v>
      </c>
      <c r="BJ103" s="5">
        <f t="shared" si="92"/>
        <v>3.716255864574329E-2</v>
      </c>
      <c r="BK103" s="5">
        <f t="shared" si="93"/>
        <v>-0.18451679604706461</v>
      </c>
      <c r="BL103" s="5">
        <f t="shared" si="73"/>
        <v>127.65581430857128</v>
      </c>
      <c r="BM103" s="5">
        <f t="shared" si="74"/>
        <v>4.6155476914287306</v>
      </c>
      <c r="BN103" s="5">
        <f t="shared" si="75"/>
        <v>3.4894535155907222E-2</v>
      </c>
      <c r="BO103" s="5">
        <f t="shared" si="94"/>
        <v>-0.85716684937288601</v>
      </c>
      <c r="BP103" s="5">
        <f t="shared" si="76"/>
        <v>126.98316425524546</v>
      </c>
      <c r="BQ103" s="5">
        <f t="shared" si="77"/>
        <v>5.2881977447545552</v>
      </c>
      <c r="BR103" s="5">
        <f t="shared" si="78"/>
        <v>3.9979914509042064E-2</v>
      </c>
      <c r="BS103" s="5">
        <f t="shared" si="95"/>
        <v>-2.0213175312931564</v>
      </c>
      <c r="BT103" s="5">
        <f t="shared" si="79"/>
        <v>125.81901357332519</v>
      </c>
      <c r="BU103" s="5">
        <f t="shared" si="80"/>
        <v>6.452348426674817</v>
      </c>
      <c r="BV103" s="5">
        <f t="shared" si="81"/>
        <v>4.8781144528282826E-2</v>
      </c>
    </row>
    <row r="104" spans="1:74" x14ac:dyDescent="0.2">
      <c r="A104" s="3">
        <v>43928</v>
      </c>
      <c r="B104" s="2">
        <v>103</v>
      </c>
      <c r="C104" s="1">
        <v>63.931355000000003</v>
      </c>
      <c r="D104" s="2">
        <v>202887200</v>
      </c>
      <c r="E104" s="1">
        <v>133.495361</v>
      </c>
      <c r="F104" s="2">
        <v>4051700</v>
      </c>
      <c r="P104" s="2">
        <v>103</v>
      </c>
      <c r="Q104" s="1">
        <v>63.931355000000003</v>
      </c>
      <c r="R104" s="5">
        <f t="shared" si="82"/>
        <v>61.826011886535696</v>
      </c>
      <c r="S104" s="5">
        <f t="shared" si="54"/>
        <v>2.1053431134643077</v>
      </c>
      <c r="T104" s="5">
        <f t="shared" si="83"/>
        <v>61.87481027989562</v>
      </c>
      <c r="U104" s="5">
        <f t="shared" si="55"/>
        <v>2.0565447201043838</v>
      </c>
      <c r="V104" s="5">
        <f t="shared" si="84"/>
        <v>62.556925616394167</v>
      </c>
      <c r="W104" s="5">
        <f t="shared" si="56"/>
        <v>1.3744293836058361</v>
      </c>
      <c r="X104" s="5">
        <f t="shared" si="85"/>
        <v>63.434474876782957</v>
      </c>
      <c r="Y104" s="5">
        <f t="shared" si="57"/>
        <v>0.49688012321704633</v>
      </c>
      <c r="AA104" s="2">
        <v>103</v>
      </c>
      <c r="AB104" s="1">
        <v>133.495361</v>
      </c>
      <c r="AC104" s="5">
        <f t="shared" si="86"/>
        <v>129.82312620242715</v>
      </c>
      <c r="AD104" s="5">
        <f t="shared" si="58"/>
        <v>3.6722347975728553</v>
      </c>
      <c r="AE104" s="5">
        <f t="shared" si="87"/>
        <v>129.71315480385104</v>
      </c>
      <c r="AF104" s="5">
        <f t="shared" si="59"/>
        <v>3.7822061961489624</v>
      </c>
      <c r="AG104" s="5">
        <f t="shared" si="88"/>
        <v>130.27739809707828</v>
      </c>
      <c r="AH104" s="5">
        <f t="shared" si="60"/>
        <v>3.2179629029217267</v>
      </c>
      <c r="AI104" s="5">
        <f t="shared" si="89"/>
        <v>130.95170440258238</v>
      </c>
      <c r="AJ104" s="5">
        <f t="shared" si="61"/>
        <v>2.5436565974176233</v>
      </c>
      <c r="AK104" s="10"/>
      <c r="AL104" s="1">
        <v>63.931355000000003</v>
      </c>
      <c r="AM104" s="5">
        <v>62.556925616394167</v>
      </c>
      <c r="AN104" s="5">
        <f t="shared" si="90"/>
        <v>0.15075095678330963</v>
      </c>
      <c r="AO104" s="5">
        <f t="shared" si="62"/>
        <v>62.70767657317748</v>
      </c>
      <c r="AP104" s="5">
        <f t="shared" si="63"/>
        <v>1.2236784268225236</v>
      </c>
      <c r="AQ104" s="5">
        <f t="shared" si="64"/>
        <v>1.9140505106180272E-2</v>
      </c>
      <c r="AR104" s="5">
        <f t="shared" si="65"/>
        <v>0.42716925971667524</v>
      </c>
      <c r="AS104" s="5">
        <f t="shared" si="48"/>
        <v>62.984094876110845</v>
      </c>
      <c r="AT104" s="5">
        <f t="shared" si="49"/>
        <v>0.94726012388915848</v>
      </c>
      <c r="AU104" s="5">
        <f t="shared" si="66"/>
        <v>1.4816831645272628E-2</v>
      </c>
      <c r="AV104" s="5">
        <f t="shared" si="67"/>
        <v>0.90833538995025986</v>
      </c>
      <c r="AW104" s="5">
        <f t="shared" si="50"/>
        <v>63.465261006344427</v>
      </c>
      <c r="AX104" s="5">
        <f t="shared" si="51"/>
        <v>0.46609399365557636</v>
      </c>
      <c r="AY104" s="5">
        <f t="shared" si="68"/>
        <v>7.2905383227928819E-3</v>
      </c>
      <c r="AZ104" s="5">
        <f t="shared" si="69"/>
        <v>2.1239196091674071</v>
      </c>
      <c r="BA104" s="5">
        <f t="shared" si="52"/>
        <v>64.680845225561569</v>
      </c>
      <c r="BB104" s="5">
        <f t="shared" si="53"/>
        <v>0.74949022556156564</v>
      </c>
      <c r="BC104" s="5">
        <f t="shared" si="70"/>
        <v>1.1723358992806668E-2</v>
      </c>
      <c r="BE104" s="1">
        <v>133.495361</v>
      </c>
      <c r="BF104" s="5">
        <v>130.27739809707828</v>
      </c>
      <c r="BG104" s="5">
        <f t="shared" si="91"/>
        <v>9.3693578271786371E-2</v>
      </c>
      <c r="BH104" s="5">
        <f t="shared" si="71"/>
        <v>130.37109167535007</v>
      </c>
      <c r="BI104" s="5">
        <f t="shared" si="72"/>
        <v>3.12426932464993</v>
      </c>
      <c r="BJ104" s="5">
        <f t="shared" si="92"/>
        <v>2.3981668119606066E-2</v>
      </c>
      <c r="BK104" s="5">
        <f t="shared" si="93"/>
        <v>0.4708791510796847</v>
      </c>
      <c r="BL104" s="5">
        <f t="shared" si="73"/>
        <v>130.74827724815796</v>
      </c>
      <c r="BM104" s="5">
        <f t="shared" si="74"/>
        <v>2.747083751842041</v>
      </c>
      <c r="BN104" s="5">
        <f t="shared" si="75"/>
        <v>2.0578121451291786E-2</v>
      </c>
      <c r="BO104" s="5">
        <f t="shared" si="94"/>
        <v>0.62523837945188243</v>
      </c>
      <c r="BP104" s="5">
        <f t="shared" si="76"/>
        <v>130.90263647653015</v>
      </c>
      <c r="BQ104" s="5">
        <f t="shared" si="77"/>
        <v>2.5927245234698546</v>
      </c>
      <c r="BR104" s="5">
        <f t="shared" si="78"/>
        <v>1.9421832369664549E-2</v>
      </c>
      <c r="BS104" s="5">
        <f t="shared" si="95"/>
        <v>1.768309313896969</v>
      </c>
      <c r="BT104" s="5">
        <f t="shared" si="79"/>
        <v>132.04570741097524</v>
      </c>
      <c r="BU104" s="5">
        <f t="shared" si="80"/>
        <v>1.4496535890247628</v>
      </c>
      <c r="BV104" s="5">
        <f t="shared" si="81"/>
        <v>1.0859205729439263E-2</v>
      </c>
    </row>
    <row r="105" spans="1:74" x14ac:dyDescent="0.2">
      <c r="A105" s="3">
        <v>43929</v>
      </c>
      <c r="B105" s="2">
        <v>104</v>
      </c>
      <c r="C105" s="1">
        <v>65.567656999999997</v>
      </c>
      <c r="D105" s="2">
        <v>168895200</v>
      </c>
      <c r="E105" s="1">
        <v>137.453644</v>
      </c>
      <c r="F105" s="2">
        <v>3890600</v>
      </c>
      <c r="P105" s="2">
        <v>104</v>
      </c>
      <c r="Q105" s="1">
        <v>65.567656999999997</v>
      </c>
      <c r="R105" s="5">
        <f t="shared" si="82"/>
        <v>62.141813353555342</v>
      </c>
      <c r="S105" s="5">
        <f t="shared" si="54"/>
        <v>3.4258436464446547</v>
      </c>
      <c r="T105" s="5">
        <f t="shared" si="83"/>
        <v>62.594600931932156</v>
      </c>
      <c r="U105" s="5">
        <f t="shared" si="55"/>
        <v>2.9730560680678408</v>
      </c>
      <c r="V105" s="5">
        <f t="shared" si="84"/>
        <v>63.312861777377378</v>
      </c>
      <c r="W105" s="5">
        <f t="shared" si="56"/>
        <v>2.2547952226226187</v>
      </c>
      <c r="X105" s="5">
        <f t="shared" si="85"/>
        <v>63.807134969195744</v>
      </c>
      <c r="Y105" s="5">
        <f t="shared" si="57"/>
        <v>1.7605220308042533</v>
      </c>
      <c r="AA105" s="2">
        <v>104</v>
      </c>
      <c r="AB105" s="1">
        <v>137.453644</v>
      </c>
      <c r="AC105" s="5">
        <f t="shared" si="86"/>
        <v>130.37396142206308</v>
      </c>
      <c r="AD105" s="5">
        <f t="shared" si="58"/>
        <v>7.0796825779369215</v>
      </c>
      <c r="AE105" s="5">
        <f t="shared" si="87"/>
        <v>131.03692697250318</v>
      </c>
      <c r="AF105" s="5">
        <f t="shared" si="59"/>
        <v>6.4167170274968157</v>
      </c>
      <c r="AG105" s="5">
        <f t="shared" si="88"/>
        <v>132.04727769368523</v>
      </c>
      <c r="AH105" s="5">
        <f t="shared" si="60"/>
        <v>5.4063663063147658</v>
      </c>
      <c r="AI105" s="5">
        <f t="shared" si="89"/>
        <v>132.85944685064561</v>
      </c>
      <c r="AJ105" s="5">
        <f t="shared" si="61"/>
        <v>4.5941971493543861</v>
      </c>
      <c r="AK105" s="10"/>
      <c r="AL105" s="1">
        <v>65.567656999999997</v>
      </c>
      <c r="AM105" s="5">
        <v>63.312861777377378</v>
      </c>
      <c r="AN105" s="5">
        <f t="shared" si="90"/>
        <v>0.24152873741329481</v>
      </c>
      <c r="AO105" s="5">
        <f t="shared" si="62"/>
        <v>63.554390514790676</v>
      </c>
      <c r="AP105" s="5">
        <f t="shared" si="63"/>
        <v>2.0132664852093214</v>
      </c>
      <c r="AQ105" s="5">
        <f t="shared" si="64"/>
        <v>3.0705176566082289E-2</v>
      </c>
      <c r="AR105" s="5">
        <f t="shared" si="65"/>
        <v>0.50936098503330918</v>
      </c>
      <c r="AS105" s="5">
        <f t="shared" si="48"/>
        <v>63.822222762410689</v>
      </c>
      <c r="AT105" s="5">
        <f t="shared" si="49"/>
        <v>1.7454342375893077</v>
      </c>
      <c r="AU105" s="5">
        <f t="shared" si="66"/>
        <v>2.6620353958801787E-2</v>
      </c>
      <c r="AV105" s="5">
        <f t="shared" si="67"/>
        <v>0.83975573691508787</v>
      </c>
      <c r="AW105" s="5">
        <f t="shared" si="50"/>
        <v>64.152617514292473</v>
      </c>
      <c r="AX105" s="5">
        <f t="shared" si="51"/>
        <v>1.4150394857075241</v>
      </c>
      <c r="AY105" s="5">
        <f t="shared" si="68"/>
        <v>2.1581364203810488E-2</v>
      </c>
      <c r="AZ105" s="5">
        <f t="shared" si="69"/>
        <v>0.96113367821084039</v>
      </c>
      <c r="BA105" s="5">
        <f t="shared" si="52"/>
        <v>64.273995455588221</v>
      </c>
      <c r="BB105" s="5">
        <f t="shared" si="53"/>
        <v>1.2936615444117763</v>
      </c>
      <c r="BC105" s="5">
        <f t="shared" si="70"/>
        <v>1.973017801157324E-2</v>
      </c>
      <c r="BE105" s="1">
        <v>137.453644</v>
      </c>
      <c r="BF105" s="5">
        <v>132.04727769368523</v>
      </c>
      <c r="BG105" s="5">
        <f t="shared" si="91"/>
        <v>0.34512148102206175</v>
      </c>
      <c r="BH105" s="5">
        <f t="shared" si="71"/>
        <v>132.39239917470729</v>
      </c>
      <c r="BI105" s="5">
        <f t="shared" si="72"/>
        <v>5.0612448252927038</v>
      </c>
      <c r="BJ105" s="5">
        <f t="shared" si="92"/>
        <v>3.8329035733954728E-2</v>
      </c>
      <c r="BK105" s="5">
        <f t="shared" si="93"/>
        <v>0.79562926246150234</v>
      </c>
      <c r="BL105" s="5">
        <f t="shared" si="73"/>
        <v>132.84290695614672</v>
      </c>
      <c r="BM105" s="5">
        <f t="shared" si="74"/>
        <v>4.6107370438532769</v>
      </c>
      <c r="BN105" s="5">
        <f t="shared" si="75"/>
        <v>3.3543941867800006E-2</v>
      </c>
      <c r="BO105" s="5">
        <f t="shared" si="94"/>
        <v>1.1403269271716652</v>
      </c>
      <c r="BP105" s="5">
        <f t="shared" si="76"/>
        <v>133.18760462085689</v>
      </c>
      <c r="BQ105" s="5">
        <f t="shared" si="77"/>
        <v>4.266039379143109</v>
      </c>
      <c r="BR105" s="5">
        <f t="shared" si="78"/>
        <v>3.1036204315857272E-2</v>
      </c>
      <c r="BS105" s="5">
        <f t="shared" si="95"/>
        <v>1.7696440542004575</v>
      </c>
      <c r="BT105" s="5">
        <f t="shared" si="79"/>
        <v>133.81692174788569</v>
      </c>
      <c r="BU105" s="5">
        <f t="shared" si="80"/>
        <v>3.6367222521143105</v>
      </c>
      <c r="BV105" s="5">
        <f t="shared" si="81"/>
        <v>2.6457808947679195E-2</v>
      </c>
    </row>
    <row r="106" spans="1:74" x14ac:dyDescent="0.2">
      <c r="A106" s="3">
        <v>43930</v>
      </c>
      <c r="B106" s="2">
        <v>105</v>
      </c>
      <c r="C106" s="1">
        <v>66.040801999999999</v>
      </c>
      <c r="D106" s="2">
        <v>162116400</v>
      </c>
      <c r="E106" s="1">
        <v>141.579712</v>
      </c>
      <c r="F106" s="2">
        <v>4365000</v>
      </c>
      <c r="P106" s="2">
        <v>105</v>
      </c>
      <c r="Q106" s="1">
        <v>66.040801999999999</v>
      </c>
      <c r="R106" s="5">
        <f t="shared" si="82"/>
        <v>62.655689900522042</v>
      </c>
      <c r="S106" s="5">
        <f t="shared" si="54"/>
        <v>3.3851120994779578</v>
      </c>
      <c r="T106" s="5">
        <f t="shared" si="83"/>
        <v>63.635170555755899</v>
      </c>
      <c r="U106" s="5">
        <f t="shared" si="55"/>
        <v>2.4056314442441007</v>
      </c>
      <c r="V106" s="5">
        <f t="shared" si="84"/>
        <v>64.552999149819811</v>
      </c>
      <c r="W106" s="5">
        <f t="shared" si="56"/>
        <v>1.4878028501801879</v>
      </c>
      <c r="X106" s="5">
        <f t="shared" si="85"/>
        <v>65.127526492298927</v>
      </c>
      <c r="Y106" s="5">
        <f t="shared" si="57"/>
        <v>0.9132755077010728</v>
      </c>
      <c r="AA106" s="2">
        <v>105</v>
      </c>
      <c r="AB106" s="1">
        <v>141.579712</v>
      </c>
      <c r="AC106" s="5">
        <f t="shared" si="86"/>
        <v>131.43591380875361</v>
      </c>
      <c r="AD106" s="5">
        <f t="shared" si="58"/>
        <v>10.14379819124639</v>
      </c>
      <c r="AE106" s="5">
        <f t="shared" si="87"/>
        <v>133.28277793212709</v>
      </c>
      <c r="AF106" s="5">
        <f t="shared" si="59"/>
        <v>8.2969340678729111</v>
      </c>
      <c r="AG106" s="5">
        <f t="shared" si="88"/>
        <v>135.02077916215836</v>
      </c>
      <c r="AH106" s="5">
        <f t="shared" si="60"/>
        <v>6.5589328378416383</v>
      </c>
      <c r="AI106" s="5">
        <f t="shared" si="89"/>
        <v>136.3050947126614</v>
      </c>
      <c r="AJ106" s="5">
        <f t="shared" si="61"/>
        <v>5.2746172873386001</v>
      </c>
      <c r="AK106" s="10"/>
      <c r="AL106" s="1">
        <v>66.040801999999999</v>
      </c>
      <c r="AM106" s="5">
        <v>64.552999149819811</v>
      </c>
      <c r="AN106" s="5">
        <f t="shared" si="90"/>
        <v>0.39132003266766557</v>
      </c>
      <c r="AO106" s="5">
        <f t="shared" si="62"/>
        <v>64.944319182487476</v>
      </c>
      <c r="AP106" s="5">
        <f t="shared" si="63"/>
        <v>1.0964828175125234</v>
      </c>
      <c r="AQ106" s="5">
        <f t="shared" si="64"/>
        <v>1.6603111777966043E-2</v>
      </c>
      <c r="AR106" s="5">
        <f t="shared" si="65"/>
        <v>0.69205508188559017</v>
      </c>
      <c r="AS106" s="5">
        <f t="shared" si="48"/>
        <v>65.245054231705396</v>
      </c>
      <c r="AT106" s="5">
        <f t="shared" si="49"/>
        <v>0.79574776829460347</v>
      </c>
      <c r="AU106" s="5">
        <f t="shared" si="66"/>
        <v>1.2049335322950855E-2</v>
      </c>
      <c r="AV106" s="5">
        <f t="shared" si="67"/>
        <v>1.0199274729023933</v>
      </c>
      <c r="AW106" s="5">
        <f t="shared" si="50"/>
        <v>65.572926622722207</v>
      </c>
      <c r="AX106" s="5">
        <f t="shared" si="51"/>
        <v>0.46787537727779238</v>
      </c>
      <c r="AY106" s="5">
        <f t="shared" si="68"/>
        <v>7.0846410568695456E-3</v>
      </c>
      <c r="AZ106" s="5">
        <f t="shared" si="69"/>
        <v>1.1982868183076942</v>
      </c>
      <c r="BA106" s="5">
        <f t="shared" si="52"/>
        <v>65.751285968127505</v>
      </c>
      <c r="BB106" s="5">
        <f t="shared" si="53"/>
        <v>0.28951603187249475</v>
      </c>
      <c r="BC106" s="5">
        <f t="shared" si="70"/>
        <v>4.3838963656512644E-3</v>
      </c>
      <c r="BE106" s="1">
        <v>141.579712</v>
      </c>
      <c r="BF106" s="5">
        <v>135.02077916215836</v>
      </c>
      <c r="BG106" s="5">
        <f t="shared" si="91"/>
        <v>0.7393784791397221</v>
      </c>
      <c r="BH106" s="5">
        <f t="shared" si="71"/>
        <v>135.76015764129809</v>
      </c>
      <c r="BI106" s="5">
        <f t="shared" si="72"/>
        <v>5.8195543587019074</v>
      </c>
      <c r="BJ106" s="5">
        <f t="shared" si="92"/>
        <v>4.3101175943538968E-2</v>
      </c>
      <c r="BK106" s="5">
        <f t="shared" si="93"/>
        <v>1.3400973139644097</v>
      </c>
      <c r="BL106" s="5">
        <f t="shared" si="73"/>
        <v>136.36087647612277</v>
      </c>
      <c r="BM106" s="5">
        <f t="shared" si="74"/>
        <v>5.2188355238772317</v>
      </c>
      <c r="BN106" s="5">
        <f t="shared" si="75"/>
        <v>3.6861464472234776E-2</v>
      </c>
      <c r="BO106" s="5">
        <f t="shared" si="94"/>
        <v>1.9652554707573249</v>
      </c>
      <c r="BP106" s="5">
        <f t="shared" si="76"/>
        <v>136.98603463291568</v>
      </c>
      <c r="BQ106" s="5">
        <f t="shared" si="77"/>
        <v>4.5936773670843252</v>
      </c>
      <c r="BR106" s="5">
        <f t="shared" si="78"/>
        <v>3.2445873085857987E-2</v>
      </c>
      <c r="BS106" s="5">
        <f t="shared" si="95"/>
        <v>2.7929228563322304</v>
      </c>
      <c r="BT106" s="5">
        <f t="shared" si="79"/>
        <v>137.8137020184906</v>
      </c>
      <c r="BU106" s="5">
        <f t="shared" si="80"/>
        <v>3.7660099815093986</v>
      </c>
      <c r="BV106" s="5">
        <f t="shared" si="81"/>
        <v>2.6599926841985654E-2</v>
      </c>
    </row>
    <row r="107" spans="1:74" x14ac:dyDescent="0.2">
      <c r="A107" s="3">
        <v>43934</v>
      </c>
      <c r="B107" s="2">
        <v>106</v>
      </c>
      <c r="C107" s="1">
        <v>67.337029000000001</v>
      </c>
      <c r="D107" s="2">
        <v>131022800</v>
      </c>
      <c r="E107" s="1">
        <v>136.160538</v>
      </c>
      <c r="F107" s="2">
        <v>3016300</v>
      </c>
      <c r="P107" s="2">
        <v>106</v>
      </c>
      <c r="Q107" s="1">
        <v>67.337029000000001</v>
      </c>
      <c r="R107" s="5">
        <f t="shared" si="82"/>
        <v>63.163456715443729</v>
      </c>
      <c r="S107" s="5">
        <f t="shared" si="54"/>
        <v>4.1735722845562719</v>
      </c>
      <c r="T107" s="5">
        <f t="shared" si="83"/>
        <v>64.477141561241339</v>
      </c>
      <c r="U107" s="5">
        <f t="shared" si="55"/>
        <v>2.8598874387586619</v>
      </c>
      <c r="V107" s="5">
        <f t="shared" si="84"/>
        <v>65.371290717418916</v>
      </c>
      <c r="W107" s="5">
        <f t="shared" si="56"/>
        <v>1.9657382825810856</v>
      </c>
      <c r="X107" s="5">
        <f t="shared" si="85"/>
        <v>65.812483123074742</v>
      </c>
      <c r="Y107" s="5">
        <f t="shared" si="57"/>
        <v>1.5245458769252593</v>
      </c>
      <c r="AA107" s="2">
        <v>106</v>
      </c>
      <c r="AB107" s="1">
        <v>136.160538</v>
      </c>
      <c r="AC107" s="5">
        <f t="shared" si="86"/>
        <v>132.95748353744057</v>
      </c>
      <c r="AD107" s="5">
        <f t="shared" si="58"/>
        <v>3.2030544625594359</v>
      </c>
      <c r="AE107" s="5">
        <f t="shared" si="87"/>
        <v>136.18670485588262</v>
      </c>
      <c r="AF107" s="5">
        <f t="shared" si="59"/>
        <v>2.6166855882621576E-2</v>
      </c>
      <c r="AG107" s="5">
        <f t="shared" si="88"/>
        <v>138.62819222297128</v>
      </c>
      <c r="AH107" s="5">
        <f t="shared" si="60"/>
        <v>2.4676542229712766</v>
      </c>
      <c r="AI107" s="5">
        <f t="shared" si="89"/>
        <v>140.26105767816534</v>
      </c>
      <c r="AJ107" s="5">
        <f t="shared" si="61"/>
        <v>4.100519678165341</v>
      </c>
      <c r="AK107" s="10"/>
      <c r="AL107" s="1">
        <v>67.337029000000001</v>
      </c>
      <c r="AM107" s="5">
        <v>65.371290717418916</v>
      </c>
      <c r="AN107" s="5">
        <f t="shared" si="90"/>
        <v>0.45536576290738129</v>
      </c>
      <c r="AO107" s="5">
        <f t="shared" si="62"/>
        <v>65.826656480326292</v>
      </c>
      <c r="AP107" s="5">
        <f t="shared" si="63"/>
        <v>1.5103725196737088</v>
      </c>
      <c r="AQ107" s="5">
        <f t="shared" si="64"/>
        <v>2.2430043946157899E-2</v>
      </c>
      <c r="AR107" s="5">
        <f t="shared" si="65"/>
        <v>0.72361420331396864</v>
      </c>
      <c r="AS107" s="5">
        <f t="shared" si="48"/>
        <v>66.094904920732887</v>
      </c>
      <c r="AT107" s="5">
        <f t="shared" si="49"/>
        <v>1.2421240792671142</v>
      </c>
      <c r="AU107" s="5">
        <f t="shared" si="66"/>
        <v>1.8446374865560437E-2</v>
      </c>
      <c r="AV107" s="5">
        <f t="shared" si="67"/>
        <v>0.92919131551591305</v>
      </c>
      <c r="AW107" s="5">
        <f t="shared" si="50"/>
        <v>66.300482032934823</v>
      </c>
      <c r="AX107" s="5">
        <f t="shared" si="51"/>
        <v>1.0365469670651777</v>
      </c>
      <c r="AY107" s="5">
        <f t="shared" si="68"/>
        <v>1.5393417001887292E-2</v>
      </c>
      <c r="AZ107" s="5">
        <f t="shared" si="69"/>
        <v>0.87529085520539263</v>
      </c>
      <c r="BA107" s="5">
        <f t="shared" si="52"/>
        <v>66.246581572624308</v>
      </c>
      <c r="BB107" s="5">
        <f t="shared" si="53"/>
        <v>1.0904474273756932</v>
      </c>
      <c r="BC107" s="5">
        <f t="shared" si="70"/>
        <v>1.6193874953640934E-2</v>
      </c>
      <c r="BE107" s="1">
        <v>136.160538</v>
      </c>
      <c r="BF107" s="5">
        <v>138.62819222297128</v>
      </c>
      <c r="BG107" s="5">
        <f t="shared" si="91"/>
        <v>1.1695836663907011</v>
      </c>
      <c r="BH107" s="5">
        <f t="shared" si="71"/>
        <v>139.79777588936199</v>
      </c>
      <c r="BI107" s="5">
        <f t="shared" si="72"/>
        <v>3.6372378893619839</v>
      </c>
      <c r="BJ107" s="5">
        <f t="shared" si="92"/>
        <v>2.6237360749188778E-2</v>
      </c>
      <c r="BK107" s="5">
        <f t="shared" si="93"/>
        <v>1.9069262506765363</v>
      </c>
      <c r="BL107" s="5">
        <f t="shared" si="73"/>
        <v>140.53511847364783</v>
      </c>
      <c r="BM107" s="5">
        <f t="shared" si="74"/>
        <v>4.3745804736478249</v>
      </c>
      <c r="BN107" s="5">
        <f t="shared" si="75"/>
        <v>3.2128108025306308E-2</v>
      </c>
      <c r="BO107" s="5">
        <f t="shared" si="94"/>
        <v>2.7042263862823415</v>
      </c>
      <c r="BP107" s="5">
        <f t="shared" si="76"/>
        <v>141.33241860925361</v>
      </c>
      <c r="BQ107" s="5">
        <f t="shared" si="77"/>
        <v>5.1718806092536056</v>
      </c>
      <c r="BR107" s="5">
        <f t="shared" si="78"/>
        <v>3.7983696930263343E-2</v>
      </c>
      <c r="BS107" s="5">
        <f t="shared" si="95"/>
        <v>3.4852395301408134</v>
      </c>
      <c r="BT107" s="5">
        <f t="shared" si="79"/>
        <v>142.11343175311208</v>
      </c>
      <c r="BU107" s="5">
        <f t="shared" si="80"/>
        <v>-5.9528937531120789</v>
      </c>
      <c r="BV107" s="5">
        <f t="shared" si="81"/>
        <v>4.3719669740964737E-2</v>
      </c>
    </row>
    <row r="108" spans="1:74" x14ac:dyDescent="0.2">
      <c r="A108" s="3">
        <v>43935</v>
      </c>
      <c r="B108" s="2">
        <v>107</v>
      </c>
      <c r="C108" s="1">
        <v>70.737755000000007</v>
      </c>
      <c r="D108" s="2">
        <v>194994800</v>
      </c>
      <c r="E108" s="1">
        <v>138.77633700000001</v>
      </c>
      <c r="F108" s="2">
        <v>3486600</v>
      </c>
      <c r="P108" s="2">
        <v>107</v>
      </c>
      <c r="Q108" s="1">
        <v>70.737755000000007</v>
      </c>
      <c r="R108" s="5">
        <f t="shared" si="82"/>
        <v>63.789492558127165</v>
      </c>
      <c r="S108" s="5">
        <f t="shared" si="54"/>
        <v>6.948262441872842</v>
      </c>
      <c r="T108" s="5">
        <f t="shared" si="83"/>
        <v>65.47810216480687</v>
      </c>
      <c r="U108" s="5">
        <f t="shared" si="55"/>
        <v>5.2596528351931369</v>
      </c>
      <c r="V108" s="5">
        <f t="shared" si="84"/>
        <v>66.452446772838513</v>
      </c>
      <c r="W108" s="5">
        <f t="shared" si="56"/>
        <v>4.2853082271614937</v>
      </c>
      <c r="X108" s="5">
        <f t="shared" si="85"/>
        <v>66.955892530768693</v>
      </c>
      <c r="Y108" s="5">
        <f t="shared" si="57"/>
        <v>3.7818624692313136</v>
      </c>
      <c r="AA108" s="2">
        <v>107</v>
      </c>
      <c r="AB108" s="1">
        <v>138.77633700000001</v>
      </c>
      <c r="AC108" s="5">
        <f t="shared" si="86"/>
        <v>133.43794170682449</v>
      </c>
      <c r="AD108" s="5">
        <f t="shared" si="58"/>
        <v>5.3383952931755232</v>
      </c>
      <c r="AE108" s="5">
        <f t="shared" si="87"/>
        <v>136.17754645632371</v>
      </c>
      <c r="AF108" s="5">
        <f t="shared" si="59"/>
        <v>2.5987905436763015</v>
      </c>
      <c r="AG108" s="5">
        <f t="shared" si="88"/>
        <v>137.27098240033706</v>
      </c>
      <c r="AH108" s="5">
        <f t="shared" si="60"/>
        <v>1.5053545996629509</v>
      </c>
      <c r="AI108" s="5">
        <f t="shared" si="89"/>
        <v>137.18566791954134</v>
      </c>
      <c r="AJ108" s="5">
        <f t="shared" si="61"/>
        <v>1.5906690804586674</v>
      </c>
      <c r="AK108" s="10"/>
      <c r="AL108" s="1">
        <v>70.737755000000007</v>
      </c>
      <c r="AM108" s="5">
        <v>66.452446772838513</v>
      </c>
      <c r="AN108" s="5">
        <f t="shared" si="90"/>
        <v>0.5492343067842137</v>
      </c>
      <c r="AO108" s="5">
        <f t="shared" si="62"/>
        <v>67.001681079622728</v>
      </c>
      <c r="AP108" s="5">
        <f t="shared" si="63"/>
        <v>3.7360739203772795</v>
      </c>
      <c r="AQ108" s="5">
        <f t="shared" si="64"/>
        <v>5.2815839580677662E-2</v>
      </c>
      <c r="AR108" s="5">
        <f t="shared" si="65"/>
        <v>0.8129996663403759</v>
      </c>
      <c r="AS108" s="5">
        <f t="shared" si="48"/>
        <v>67.265446439178888</v>
      </c>
      <c r="AT108" s="5">
        <f t="shared" si="49"/>
        <v>3.4723085608211193</v>
      </c>
      <c r="AU108" s="5">
        <f t="shared" si="66"/>
        <v>4.9087061934904759E-2</v>
      </c>
      <c r="AV108" s="5">
        <f t="shared" si="67"/>
        <v>0.99757544847257118</v>
      </c>
      <c r="AW108" s="5">
        <f t="shared" si="50"/>
        <v>67.450022221311087</v>
      </c>
      <c r="AX108" s="5">
        <f t="shared" si="51"/>
        <v>3.2877327786889197</v>
      </c>
      <c r="AY108" s="5">
        <f t="shared" si="68"/>
        <v>4.6477765355840306E-2</v>
      </c>
      <c r="AZ108" s="5">
        <f t="shared" si="69"/>
        <v>1.050276275387467</v>
      </c>
      <c r="BA108" s="5">
        <f t="shared" si="52"/>
        <v>67.502723048225974</v>
      </c>
      <c r="BB108" s="5">
        <f t="shared" si="53"/>
        <v>3.2350319517740331</v>
      </c>
      <c r="BC108" s="5">
        <f t="shared" si="70"/>
        <v>4.5732748399691686E-2</v>
      </c>
      <c r="BE108" s="1">
        <v>138.77633700000001</v>
      </c>
      <c r="BF108" s="5">
        <v>137.27098240033706</v>
      </c>
      <c r="BG108" s="5">
        <f t="shared" si="91"/>
        <v>0.79056464303696328</v>
      </c>
      <c r="BH108" s="5">
        <f t="shared" si="71"/>
        <v>138.06154704337402</v>
      </c>
      <c r="BI108" s="5">
        <f t="shared" si="72"/>
        <v>0.71478995662599232</v>
      </c>
      <c r="BJ108" s="5">
        <f t="shared" si="92"/>
        <v>5.207145342206258E-3</v>
      </c>
      <c r="BK108" s="5">
        <f t="shared" si="93"/>
        <v>1.0908922323488479</v>
      </c>
      <c r="BL108" s="5">
        <f t="shared" si="73"/>
        <v>138.3618746326859</v>
      </c>
      <c r="BM108" s="5">
        <f t="shared" si="74"/>
        <v>0.41446236731411545</v>
      </c>
      <c r="BN108" s="5">
        <f t="shared" si="75"/>
        <v>2.9865492653413628E-3</v>
      </c>
      <c r="BO108" s="5">
        <f t="shared" si="94"/>
        <v>0.87658009226988987</v>
      </c>
      <c r="BP108" s="5">
        <f t="shared" si="76"/>
        <v>138.14756249260694</v>
      </c>
      <c r="BQ108" s="5">
        <f t="shared" si="77"/>
        <v>0.62877450739307506</v>
      </c>
      <c r="BR108" s="5">
        <f t="shared" si="78"/>
        <v>4.530848132942686E-3</v>
      </c>
      <c r="BS108" s="5">
        <f t="shared" si="95"/>
        <v>-0.63084241971796295</v>
      </c>
      <c r="BT108" s="5">
        <f t="shared" si="79"/>
        <v>136.6401399806191</v>
      </c>
      <c r="BU108" s="5">
        <f t="shared" si="80"/>
        <v>2.1361970193809157</v>
      </c>
      <c r="BV108" s="5">
        <f t="shared" si="81"/>
        <v>1.5393092695485366E-2</v>
      </c>
    </row>
    <row r="109" spans="1:74" x14ac:dyDescent="0.2">
      <c r="A109" s="3">
        <v>43936</v>
      </c>
      <c r="B109" s="2">
        <v>108</v>
      </c>
      <c r="C109" s="1">
        <v>70.092110000000005</v>
      </c>
      <c r="D109" s="2">
        <v>131154400</v>
      </c>
      <c r="E109" s="1">
        <v>133.100525</v>
      </c>
      <c r="F109" s="2">
        <v>3252800</v>
      </c>
      <c r="P109" s="2">
        <v>108</v>
      </c>
      <c r="Q109" s="1">
        <v>70.092110000000005</v>
      </c>
      <c r="R109" s="5">
        <f t="shared" si="82"/>
        <v>64.831731924408089</v>
      </c>
      <c r="S109" s="5">
        <f t="shared" si="54"/>
        <v>5.2603780755919161</v>
      </c>
      <c r="T109" s="5">
        <f t="shared" si="83"/>
        <v>67.31898065712447</v>
      </c>
      <c r="U109" s="5">
        <f t="shared" si="55"/>
        <v>2.773129342875535</v>
      </c>
      <c r="V109" s="5">
        <f t="shared" si="84"/>
        <v>68.809366297777331</v>
      </c>
      <c r="W109" s="5">
        <f t="shared" si="56"/>
        <v>1.2827437022226746</v>
      </c>
      <c r="X109" s="5">
        <f t="shared" si="85"/>
        <v>69.792289382692189</v>
      </c>
      <c r="Y109" s="5">
        <f t="shared" si="57"/>
        <v>0.29982061730781595</v>
      </c>
      <c r="AA109" s="2">
        <v>108</v>
      </c>
      <c r="AB109" s="1">
        <v>133.100525</v>
      </c>
      <c r="AC109" s="5">
        <f t="shared" si="86"/>
        <v>134.23870100080083</v>
      </c>
      <c r="AD109" s="5">
        <f t="shared" si="58"/>
        <v>1.1381760008008257</v>
      </c>
      <c r="AE109" s="5">
        <f t="shared" si="87"/>
        <v>137.08712314661042</v>
      </c>
      <c r="AF109" s="5">
        <f t="shared" si="59"/>
        <v>3.9865981466104188</v>
      </c>
      <c r="AG109" s="5">
        <f t="shared" si="88"/>
        <v>138.09892743015169</v>
      </c>
      <c r="AH109" s="5">
        <f t="shared" si="60"/>
        <v>4.9984024301516854</v>
      </c>
      <c r="AI109" s="5">
        <f t="shared" si="89"/>
        <v>138.37866972988536</v>
      </c>
      <c r="AJ109" s="5">
        <f t="shared" si="61"/>
        <v>5.278144729885355</v>
      </c>
      <c r="AK109" s="10"/>
      <c r="AL109" s="1">
        <v>70.092110000000005</v>
      </c>
      <c r="AM109" s="5">
        <v>68.809366297777331</v>
      </c>
      <c r="AN109" s="5">
        <f t="shared" si="90"/>
        <v>0.82038708950740413</v>
      </c>
      <c r="AO109" s="5">
        <f t="shared" si="62"/>
        <v>69.629753387284737</v>
      </c>
      <c r="AP109" s="5">
        <f t="shared" si="63"/>
        <v>0.46235661271526851</v>
      </c>
      <c r="AQ109" s="5">
        <f t="shared" si="64"/>
        <v>6.5964145281868173E-3</v>
      </c>
      <c r="AR109" s="5">
        <f t="shared" si="65"/>
        <v>1.1989796309899863</v>
      </c>
      <c r="AS109" s="5">
        <f t="shared" si="48"/>
        <v>70.008345928767312</v>
      </c>
      <c r="AT109" s="5">
        <f t="shared" si="49"/>
        <v>8.3764071232693027E-2</v>
      </c>
      <c r="AU109" s="5">
        <f t="shared" si="66"/>
        <v>1.1950570646638119E-3</v>
      </c>
      <c r="AV109" s="5">
        <f t="shared" si="67"/>
        <v>1.609280282882382</v>
      </c>
      <c r="AW109" s="5">
        <f t="shared" si="50"/>
        <v>70.418646580659711</v>
      </c>
      <c r="AX109" s="5">
        <f t="shared" si="51"/>
        <v>0.32653658065970603</v>
      </c>
      <c r="AY109" s="5">
        <f t="shared" si="68"/>
        <v>4.658678140231561E-3</v>
      </c>
      <c r="AZ109" s="5">
        <f t="shared" si="69"/>
        <v>2.1609230375061146</v>
      </c>
      <c r="BA109" s="5">
        <f t="shared" si="52"/>
        <v>70.970289335283439</v>
      </c>
      <c r="BB109" s="5">
        <f t="shared" si="53"/>
        <v>0.87817933528343417</v>
      </c>
      <c r="BC109" s="5">
        <f t="shared" si="70"/>
        <v>1.2528932789773829E-2</v>
      </c>
      <c r="BE109" s="1">
        <v>133.100525</v>
      </c>
      <c r="BF109" s="5">
        <v>138.09892743015169</v>
      </c>
      <c r="BG109" s="5">
        <f t="shared" si="91"/>
        <v>0.79617170105361312</v>
      </c>
      <c r="BH109" s="5">
        <f t="shared" si="71"/>
        <v>138.89509913120531</v>
      </c>
      <c r="BI109" s="5">
        <f t="shared" si="72"/>
        <v>5.7945741312053087</v>
      </c>
      <c r="BJ109" s="5">
        <f t="shared" si="92"/>
        <v>4.1959588238917461E-2</v>
      </c>
      <c r="BK109" s="5">
        <f t="shared" si="93"/>
        <v>1.0251554317152931</v>
      </c>
      <c r="BL109" s="5">
        <f t="shared" si="73"/>
        <v>139.12408286186698</v>
      </c>
      <c r="BM109" s="5">
        <f t="shared" si="74"/>
        <v>6.0235578618669763</v>
      </c>
      <c r="BN109" s="5">
        <f t="shared" si="75"/>
        <v>4.5255703250358902E-2</v>
      </c>
      <c r="BO109" s="5">
        <f t="shared" si="94"/>
        <v>0.8546943141650224</v>
      </c>
      <c r="BP109" s="5">
        <f t="shared" si="76"/>
        <v>138.95362174431671</v>
      </c>
      <c r="BQ109" s="5">
        <f t="shared" si="77"/>
        <v>5.8530967443167015</v>
      </c>
      <c r="BR109" s="5">
        <f t="shared" si="78"/>
        <v>4.3975008695996513E-2</v>
      </c>
      <c r="BS109" s="5">
        <f t="shared" si="95"/>
        <v>0.60912691238473993</v>
      </c>
      <c r="BT109" s="5">
        <f t="shared" si="79"/>
        <v>138.70805434253643</v>
      </c>
      <c r="BU109" s="5">
        <f t="shared" si="80"/>
        <v>-5.6075293425364237</v>
      </c>
      <c r="BV109" s="5">
        <f t="shared" si="81"/>
        <v>4.2130031737563946E-2</v>
      </c>
    </row>
    <row r="110" spans="1:74" x14ac:dyDescent="0.2">
      <c r="A110" s="3">
        <v>43937</v>
      </c>
      <c r="B110" s="2">
        <v>109</v>
      </c>
      <c r="C110" s="1">
        <v>70.649039999999999</v>
      </c>
      <c r="D110" s="2">
        <v>157125200</v>
      </c>
      <c r="E110" s="1">
        <v>130.62290999999999</v>
      </c>
      <c r="F110" s="2">
        <v>4016700</v>
      </c>
      <c r="P110" s="2">
        <v>109</v>
      </c>
      <c r="Q110" s="1">
        <v>70.649039999999999</v>
      </c>
      <c r="R110" s="5">
        <f t="shared" si="82"/>
        <v>65.620788635746877</v>
      </c>
      <c r="S110" s="5">
        <f t="shared" si="54"/>
        <v>5.0282513642531228</v>
      </c>
      <c r="T110" s="5">
        <f t="shared" si="83"/>
        <v>68.289575927130912</v>
      </c>
      <c r="U110" s="5">
        <f t="shared" si="55"/>
        <v>2.3594640728690877</v>
      </c>
      <c r="V110" s="5">
        <f t="shared" si="84"/>
        <v>69.514875333999811</v>
      </c>
      <c r="W110" s="5">
        <f t="shared" si="56"/>
        <v>1.1341646660001885</v>
      </c>
      <c r="X110" s="5">
        <f t="shared" si="85"/>
        <v>70.017154845673048</v>
      </c>
      <c r="Y110" s="5">
        <f t="shared" si="57"/>
        <v>0.63188515432695169</v>
      </c>
      <c r="AA110" s="2">
        <v>109</v>
      </c>
      <c r="AB110" s="1">
        <v>130.62290999999999</v>
      </c>
      <c r="AC110" s="5">
        <f t="shared" si="86"/>
        <v>134.06797460068069</v>
      </c>
      <c r="AD110" s="5">
        <f t="shared" si="58"/>
        <v>3.4450646006806949</v>
      </c>
      <c r="AE110" s="5">
        <f t="shared" si="87"/>
        <v>135.69181379529678</v>
      </c>
      <c r="AF110" s="5">
        <f t="shared" si="59"/>
        <v>5.0689037952967908</v>
      </c>
      <c r="AG110" s="5">
        <f t="shared" si="88"/>
        <v>135.34980609356825</v>
      </c>
      <c r="AH110" s="5">
        <f t="shared" si="60"/>
        <v>4.7268960935682571</v>
      </c>
      <c r="AI110" s="5">
        <f t="shared" si="89"/>
        <v>134.42006118247133</v>
      </c>
      <c r="AJ110" s="5">
        <f t="shared" si="61"/>
        <v>3.7971511824713389</v>
      </c>
      <c r="AK110" s="10"/>
      <c r="AL110" s="1">
        <v>70.649039999999999</v>
      </c>
      <c r="AM110" s="5">
        <v>69.514875333999811</v>
      </c>
      <c r="AN110" s="5">
        <f t="shared" si="90"/>
        <v>0.80315538151466559</v>
      </c>
      <c r="AO110" s="5">
        <f t="shared" si="62"/>
        <v>70.318030715514482</v>
      </c>
      <c r="AP110" s="5">
        <f t="shared" si="63"/>
        <v>0.3310092844855177</v>
      </c>
      <c r="AQ110" s="5">
        <f t="shared" si="64"/>
        <v>4.6852623119226769E-3</v>
      </c>
      <c r="AR110" s="5">
        <f t="shared" si="65"/>
        <v>1.0756119822981098</v>
      </c>
      <c r="AS110" s="5">
        <f t="shared" si="48"/>
        <v>70.590487316297924</v>
      </c>
      <c r="AT110" s="5">
        <f t="shared" si="49"/>
        <v>5.8552683702075115E-2</v>
      </c>
      <c r="AU110" s="5">
        <f t="shared" si="66"/>
        <v>8.2878243925289168E-4</v>
      </c>
      <c r="AV110" s="5">
        <f t="shared" si="67"/>
        <v>1.2025832218854262</v>
      </c>
      <c r="AW110" s="5">
        <f t="shared" si="50"/>
        <v>70.71745855588523</v>
      </c>
      <c r="AX110" s="5">
        <f t="shared" si="51"/>
        <v>6.8418555885230603E-2</v>
      </c>
      <c r="AY110" s="5">
        <f t="shared" si="68"/>
        <v>9.6842867058392586E-4</v>
      </c>
      <c r="AZ110" s="5">
        <f t="shared" si="69"/>
        <v>0.9238211364150255</v>
      </c>
      <c r="BA110" s="5">
        <f t="shared" si="52"/>
        <v>70.43869647041484</v>
      </c>
      <c r="BB110" s="5">
        <f t="shared" si="53"/>
        <v>0.21034352958515967</v>
      </c>
      <c r="BC110" s="5">
        <f t="shared" si="70"/>
        <v>2.9773020211620663E-3</v>
      </c>
      <c r="BE110" s="1">
        <v>130.62290999999999</v>
      </c>
      <c r="BF110" s="5">
        <v>135.34980609356825</v>
      </c>
      <c r="BG110" s="5">
        <f t="shared" si="91"/>
        <v>0.26437774540805475</v>
      </c>
      <c r="BH110" s="5">
        <f t="shared" si="71"/>
        <v>135.61418383897629</v>
      </c>
      <c r="BI110" s="5">
        <f t="shared" si="72"/>
        <v>4.9912738389762978</v>
      </c>
      <c r="BJ110" s="5">
        <f t="shared" si="92"/>
        <v>3.6876845139517937E-2</v>
      </c>
      <c r="BK110" s="5">
        <f t="shared" si="93"/>
        <v>8.1586239640609182E-2</v>
      </c>
      <c r="BL110" s="5">
        <f t="shared" si="73"/>
        <v>135.43139233320886</v>
      </c>
      <c r="BM110" s="5">
        <f t="shared" si="74"/>
        <v>4.8084823332088718</v>
      </c>
      <c r="BN110" s="5">
        <f t="shared" si="75"/>
        <v>3.6811936996418715E-2</v>
      </c>
      <c r="BO110" s="5">
        <f t="shared" si="94"/>
        <v>-0.767022728671787</v>
      </c>
      <c r="BP110" s="5">
        <f t="shared" si="76"/>
        <v>134.58278336489647</v>
      </c>
      <c r="BQ110" s="5">
        <f t="shared" si="77"/>
        <v>3.959873364896481</v>
      </c>
      <c r="BR110" s="5">
        <f t="shared" si="78"/>
        <v>3.0315305063227278E-2</v>
      </c>
      <c r="BS110" s="5">
        <f t="shared" si="95"/>
        <v>-2.245384099238215</v>
      </c>
      <c r="BT110" s="5">
        <f t="shared" si="79"/>
        <v>133.10442199433004</v>
      </c>
      <c r="BU110" s="5">
        <f t="shared" si="80"/>
        <v>-2.4815119943300488</v>
      </c>
      <c r="BV110" s="5">
        <f t="shared" si="81"/>
        <v>1.8997524969624768E-2</v>
      </c>
    </row>
    <row r="111" spans="1:74" x14ac:dyDescent="0.2">
      <c r="A111" s="3">
        <v>43938</v>
      </c>
      <c r="B111" s="2">
        <v>110</v>
      </c>
      <c r="C111" s="1">
        <v>69.690421999999998</v>
      </c>
      <c r="D111" s="2">
        <v>215250000</v>
      </c>
      <c r="E111" s="1">
        <v>136.53564499999999</v>
      </c>
      <c r="F111" s="2">
        <v>4750700</v>
      </c>
      <c r="P111" s="2">
        <v>110</v>
      </c>
      <c r="Q111" s="1">
        <v>69.690421999999998</v>
      </c>
      <c r="R111" s="5">
        <f t="shared" si="82"/>
        <v>66.375026340384849</v>
      </c>
      <c r="S111" s="5">
        <f t="shared" si="54"/>
        <v>3.3153956596151488</v>
      </c>
      <c r="T111" s="5">
        <f t="shared" si="83"/>
        <v>69.115388352635094</v>
      </c>
      <c r="U111" s="5">
        <f t="shared" si="55"/>
        <v>0.57503364736490425</v>
      </c>
      <c r="V111" s="5">
        <f t="shared" si="84"/>
        <v>70.138665900299912</v>
      </c>
      <c r="W111" s="5">
        <f t="shared" si="56"/>
        <v>0.44824390029991434</v>
      </c>
      <c r="X111" s="5">
        <f t="shared" si="85"/>
        <v>70.491068711418251</v>
      </c>
      <c r="Y111" s="5">
        <f t="shared" si="57"/>
        <v>0.80064671141825272</v>
      </c>
      <c r="AA111" s="2">
        <v>110</v>
      </c>
      <c r="AB111" s="1">
        <v>136.53564499999999</v>
      </c>
      <c r="AC111" s="5">
        <f t="shared" si="86"/>
        <v>133.55121491057858</v>
      </c>
      <c r="AD111" s="5">
        <f t="shared" si="58"/>
        <v>2.9844300894214086</v>
      </c>
      <c r="AE111" s="5">
        <f t="shared" si="87"/>
        <v>133.91769746694291</v>
      </c>
      <c r="AF111" s="5">
        <f t="shared" si="59"/>
        <v>2.6179475330570767</v>
      </c>
      <c r="AG111" s="5">
        <f t="shared" si="88"/>
        <v>132.75001324210569</v>
      </c>
      <c r="AH111" s="5">
        <f t="shared" si="60"/>
        <v>3.7856317578942935</v>
      </c>
      <c r="AI111" s="5">
        <f t="shared" si="89"/>
        <v>131.57219779561783</v>
      </c>
      <c r="AJ111" s="5">
        <f t="shared" si="61"/>
        <v>4.9634472043821631</v>
      </c>
      <c r="AK111" s="10"/>
      <c r="AL111" s="1">
        <v>69.690421999999998</v>
      </c>
      <c r="AM111" s="5">
        <v>70.138665900299912</v>
      </c>
      <c r="AN111" s="5">
        <f t="shared" si="90"/>
        <v>0.77625065923248093</v>
      </c>
      <c r="AO111" s="5">
        <f t="shared" si="62"/>
        <v>70.914916559532386</v>
      </c>
      <c r="AP111" s="5">
        <f t="shared" si="63"/>
        <v>1.2244945595323884</v>
      </c>
      <c r="AQ111" s="5">
        <f t="shared" si="64"/>
        <v>1.7570485647688983E-2</v>
      </c>
      <c r="AR111" s="5">
        <f t="shared" si="65"/>
        <v>0.96265662829860776</v>
      </c>
      <c r="AS111" s="5">
        <f t="shared" si="48"/>
        <v>71.101322528598516</v>
      </c>
      <c r="AT111" s="5">
        <f t="shared" si="49"/>
        <v>1.4109005285985177</v>
      </c>
      <c r="AU111" s="5">
        <f t="shared" si="66"/>
        <v>2.0245257355429955E-2</v>
      </c>
      <c r="AV111" s="5">
        <f t="shared" si="67"/>
        <v>0.94212652687203025</v>
      </c>
      <c r="AW111" s="5">
        <f t="shared" si="50"/>
        <v>71.080792427171943</v>
      </c>
      <c r="AX111" s="5">
        <f t="shared" si="51"/>
        <v>1.3903704271719448</v>
      </c>
      <c r="AY111" s="5">
        <f t="shared" si="68"/>
        <v>1.9950667355292308E-2</v>
      </c>
      <c r="AZ111" s="5">
        <f t="shared" si="69"/>
        <v>0.66879515181734006</v>
      </c>
      <c r="BA111" s="5">
        <f t="shared" si="52"/>
        <v>70.807461052117247</v>
      </c>
      <c r="BB111" s="5">
        <f t="shared" si="53"/>
        <v>1.1170390521172493</v>
      </c>
      <c r="BC111" s="5">
        <f t="shared" si="70"/>
        <v>1.6028587861288159E-2</v>
      </c>
      <c r="BE111" s="1">
        <v>136.53564499999999</v>
      </c>
      <c r="BF111" s="5">
        <v>132.75001324210569</v>
      </c>
      <c r="BG111" s="5">
        <f t="shared" si="91"/>
        <v>-0.16524784412253637</v>
      </c>
      <c r="BH111" s="5">
        <f t="shared" si="71"/>
        <v>132.58476539798315</v>
      </c>
      <c r="BI111" s="5">
        <f t="shared" si="72"/>
        <v>3.9508796020168404</v>
      </c>
      <c r="BJ111" s="5">
        <f t="shared" si="92"/>
        <v>2.9761801942809141E-2</v>
      </c>
      <c r="BK111" s="5">
        <f t="shared" si="93"/>
        <v>-0.58875853313518134</v>
      </c>
      <c r="BL111" s="5">
        <f t="shared" si="73"/>
        <v>132.16125470897052</v>
      </c>
      <c r="BM111" s="5">
        <f t="shared" si="74"/>
        <v>4.3743902910294707</v>
      </c>
      <c r="BN111" s="5">
        <f t="shared" si="75"/>
        <v>3.2038448941516126E-2</v>
      </c>
      <c r="BO111" s="5">
        <f t="shared" si="94"/>
        <v>-1.5917692839276318</v>
      </c>
      <c r="BP111" s="5">
        <f t="shared" si="76"/>
        <v>131.15824395817808</v>
      </c>
      <c r="BQ111" s="5">
        <f t="shared" si="77"/>
        <v>5.377401041821912</v>
      </c>
      <c r="BR111" s="5">
        <f t="shared" si="78"/>
        <v>3.9384594710208554E-2</v>
      </c>
      <c r="BS111" s="5">
        <f t="shared" si="95"/>
        <v>-2.546631538628902</v>
      </c>
      <c r="BT111" s="5">
        <f t="shared" si="79"/>
        <v>130.20338170347679</v>
      </c>
      <c r="BU111" s="5">
        <f t="shared" si="80"/>
        <v>6.3322632965231946</v>
      </c>
      <c r="BV111" s="5">
        <f t="shared" si="81"/>
        <v>4.6378096331717591E-2</v>
      </c>
    </row>
    <row r="112" spans="1:74" x14ac:dyDescent="0.2">
      <c r="A112" s="3">
        <v>43941</v>
      </c>
      <c r="B112" s="2">
        <v>111</v>
      </c>
      <c r="C112" s="1">
        <v>68.243881000000002</v>
      </c>
      <c r="D112" s="2">
        <v>130015200</v>
      </c>
      <c r="E112" s="1">
        <v>133.949432</v>
      </c>
      <c r="F112" s="2">
        <v>2529000</v>
      </c>
      <c r="P112" s="2">
        <v>111</v>
      </c>
      <c r="Q112" s="1">
        <v>68.243881000000002</v>
      </c>
      <c r="R112" s="5">
        <f t="shared" si="82"/>
        <v>66.872335689327116</v>
      </c>
      <c r="S112" s="5">
        <f t="shared" si="54"/>
        <v>1.3715453106728859</v>
      </c>
      <c r="T112" s="5">
        <f t="shared" si="83"/>
        <v>69.316650129212803</v>
      </c>
      <c r="U112" s="5">
        <f t="shared" si="55"/>
        <v>1.0727691292128014</v>
      </c>
      <c r="V112" s="5">
        <f t="shared" si="84"/>
        <v>69.892131755134955</v>
      </c>
      <c r="W112" s="5">
        <f t="shared" si="56"/>
        <v>1.6482507551349528</v>
      </c>
      <c r="X112" s="5">
        <f t="shared" si="85"/>
        <v>69.890583677854551</v>
      </c>
      <c r="Y112" s="5">
        <f t="shared" si="57"/>
        <v>1.6467026778545488</v>
      </c>
      <c r="AA112" s="2">
        <v>111</v>
      </c>
      <c r="AB112" s="1">
        <v>133.949432</v>
      </c>
      <c r="AC112" s="5">
        <f t="shared" si="86"/>
        <v>133.99887942399178</v>
      </c>
      <c r="AD112" s="5">
        <f t="shared" si="58"/>
        <v>4.944742399177926E-2</v>
      </c>
      <c r="AE112" s="5">
        <f t="shared" si="87"/>
        <v>134.83397910351289</v>
      </c>
      <c r="AF112" s="5">
        <f t="shared" si="59"/>
        <v>0.88454710351288668</v>
      </c>
      <c r="AG112" s="5">
        <f t="shared" si="88"/>
        <v>134.83211070894757</v>
      </c>
      <c r="AH112" s="5">
        <f t="shared" si="60"/>
        <v>0.88267870894756584</v>
      </c>
      <c r="AI112" s="5">
        <f t="shared" si="89"/>
        <v>135.29478319890444</v>
      </c>
      <c r="AJ112" s="5">
        <f t="shared" si="61"/>
        <v>1.3453511989044387</v>
      </c>
      <c r="AK112" s="10"/>
      <c r="AL112" s="1">
        <v>68.243881000000002</v>
      </c>
      <c r="AM112" s="5">
        <v>69.892131755134955</v>
      </c>
      <c r="AN112" s="5">
        <f t="shared" si="90"/>
        <v>0.62283293857286515</v>
      </c>
      <c r="AO112" s="5">
        <f t="shared" si="62"/>
        <v>70.514964693707824</v>
      </c>
      <c r="AP112" s="5">
        <f t="shared" si="63"/>
        <v>2.2710836937078227</v>
      </c>
      <c r="AQ112" s="5">
        <f t="shared" si="64"/>
        <v>3.3278935201645737E-2</v>
      </c>
      <c r="AR112" s="5">
        <f t="shared" si="65"/>
        <v>0.66035893493271636</v>
      </c>
      <c r="AS112" s="5">
        <f t="shared" si="48"/>
        <v>70.552490690067671</v>
      </c>
      <c r="AT112" s="5">
        <f t="shared" si="49"/>
        <v>2.3086096900676694</v>
      </c>
      <c r="AU112" s="5">
        <f t="shared" si="66"/>
        <v>3.3828815950072789E-2</v>
      </c>
      <c r="AV112" s="5">
        <f t="shared" si="67"/>
        <v>0.40722922445538567</v>
      </c>
      <c r="AW112" s="5">
        <f t="shared" si="50"/>
        <v>70.299360979590347</v>
      </c>
      <c r="AX112" s="5">
        <f t="shared" si="51"/>
        <v>2.0554799795903449</v>
      </c>
      <c r="AY112" s="5">
        <f t="shared" si="68"/>
        <v>3.0119623173106829E-2</v>
      </c>
      <c r="AZ112" s="5">
        <f t="shared" si="69"/>
        <v>-0.10923475061761315</v>
      </c>
      <c r="BA112" s="5">
        <f t="shared" si="52"/>
        <v>69.782897004517338</v>
      </c>
      <c r="BB112" s="5">
        <f t="shared" si="53"/>
        <v>1.539016004517336</v>
      </c>
      <c r="BC112" s="5">
        <f t="shared" si="70"/>
        <v>2.2551706936440732E-2</v>
      </c>
      <c r="BE112" s="1">
        <v>133.949432</v>
      </c>
      <c r="BF112" s="5">
        <v>134.83211070894757</v>
      </c>
      <c r="BG112" s="5">
        <f t="shared" si="91"/>
        <v>0.17185395252212499</v>
      </c>
      <c r="BH112" s="5">
        <f t="shared" si="71"/>
        <v>135.00396466146969</v>
      </c>
      <c r="BI112" s="5">
        <f t="shared" si="72"/>
        <v>1.0545326614696933</v>
      </c>
      <c r="BJ112" s="5">
        <f t="shared" si="92"/>
        <v>7.8210795330945874E-3</v>
      </c>
      <c r="BK112" s="5">
        <f t="shared" si="93"/>
        <v>7.8955466859082168E-2</v>
      </c>
      <c r="BL112" s="5">
        <f t="shared" si="73"/>
        <v>134.91106617580664</v>
      </c>
      <c r="BM112" s="5">
        <f t="shared" si="74"/>
        <v>0.9616341758066369</v>
      </c>
      <c r="BN112" s="5">
        <f t="shared" si="75"/>
        <v>7.1790836396128715E-3</v>
      </c>
      <c r="BO112" s="5">
        <f t="shared" si="94"/>
        <v>6.1470753918645205E-2</v>
      </c>
      <c r="BP112" s="5">
        <f t="shared" si="76"/>
        <v>134.89358146286622</v>
      </c>
      <c r="BQ112" s="5">
        <f t="shared" si="77"/>
        <v>0.94414946286622126</v>
      </c>
      <c r="BR112" s="5">
        <f t="shared" si="78"/>
        <v>7.0485514478793847E-3</v>
      </c>
      <c r="BS112" s="5">
        <f t="shared" si="95"/>
        <v>1.3877881160212564</v>
      </c>
      <c r="BT112" s="5">
        <f t="shared" si="79"/>
        <v>136.21989882496882</v>
      </c>
      <c r="BU112" s="5">
        <f t="shared" si="80"/>
        <v>-2.2704668249688211</v>
      </c>
      <c r="BV112" s="5">
        <f t="shared" si="81"/>
        <v>1.6950178817994696E-2</v>
      </c>
    </row>
    <row r="113" spans="1:74" x14ac:dyDescent="0.2">
      <c r="A113" s="3">
        <v>43942</v>
      </c>
      <c r="B113" s="2">
        <v>112</v>
      </c>
      <c r="C113" s="1">
        <v>66.134438000000003</v>
      </c>
      <c r="D113" s="2">
        <v>180991600</v>
      </c>
      <c r="E113" s="1">
        <v>130.29716500000001</v>
      </c>
      <c r="F113" s="2">
        <v>2418100</v>
      </c>
      <c r="P113" s="2">
        <v>112</v>
      </c>
      <c r="Q113" s="1">
        <v>66.134438000000003</v>
      </c>
      <c r="R113" s="5">
        <f t="shared" si="82"/>
        <v>67.078067485928045</v>
      </c>
      <c r="S113" s="5">
        <f t="shared" si="54"/>
        <v>0.9436294859280423</v>
      </c>
      <c r="T113" s="5">
        <f t="shared" si="83"/>
        <v>68.941180933988321</v>
      </c>
      <c r="U113" s="5">
        <f t="shared" si="55"/>
        <v>2.8067429339883176</v>
      </c>
      <c r="V113" s="5">
        <f t="shared" si="84"/>
        <v>68.985593839810733</v>
      </c>
      <c r="W113" s="5">
        <f t="shared" si="56"/>
        <v>2.8511558398107297</v>
      </c>
      <c r="X113" s="5">
        <f t="shared" si="85"/>
        <v>68.655556669463635</v>
      </c>
      <c r="Y113" s="5">
        <f t="shared" si="57"/>
        <v>2.5211186694636325</v>
      </c>
      <c r="AA113" s="2">
        <v>112</v>
      </c>
      <c r="AB113" s="1">
        <v>130.29716500000001</v>
      </c>
      <c r="AC113" s="5">
        <f t="shared" si="86"/>
        <v>133.99146231039299</v>
      </c>
      <c r="AD113" s="5">
        <f t="shared" si="58"/>
        <v>3.694297310392983</v>
      </c>
      <c r="AE113" s="5">
        <f t="shared" si="87"/>
        <v>134.52438761728337</v>
      </c>
      <c r="AF113" s="5">
        <f t="shared" si="59"/>
        <v>4.2272226172833598</v>
      </c>
      <c r="AG113" s="5">
        <f t="shared" si="88"/>
        <v>134.34663741902639</v>
      </c>
      <c r="AH113" s="5">
        <f t="shared" si="60"/>
        <v>4.0494724190263867</v>
      </c>
      <c r="AI113" s="5">
        <f t="shared" si="89"/>
        <v>134.2857697997261</v>
      </c>
      <c r="AJ113" s="5">
        <f t="shared" si="61"/>
        <v>3.9886047997260903</v>
      </c>
      <c r="AK113" s="10"/>
      <c r="AL113" s="1">
        <v>66.134438000000003</v>
      </c>
      <c r="AM113" s="5">
        <v>68.985593839810733</v>
      </c>
      <c r="AN113" s="5">
        <f t="shared" si="90"/>
        <v>0.3934273104883021</v>
      </c>
      <c r="AO113" s="5">
        <f t="shared" si="62"/>
        <v>69.379021150299039</v>
      </c>
      <c r="AP113" s="5">
        <f t="shared" si="63"/>
        <v>3.2445831502990359</v>
      </c>
      <c r="AQ113" s="5">
        <f t="shared" si="64"/>
        <v>4.906041766468229E-2</v>
      </c>
      <c r="AR113" s="5">
        <f t="shared" si="65"/>
        <v>0.26863472236848179</v>
      </c>
      <c r="AS113" s="5">
        <f t="shared" si="48"/>
        <v>69.254228562179208</v>
      </c>
      <c r="AT113" s="5">
        <f t="shared" si="49"/>
        <v>3.1197905621792046</v>
      </c>
      <c r="AU113" s="5">
        <f t="shared" si="66"/>
        <v>4.7173464484255606E-2</v>
      </c>
      <c r="AV113" s="5">
        <f t="shared" si="67"/>
        <v>-0.18396598844543774</v>
      </c>
      <c r="AW113" s="5">
        <f t="shared" si="50"/>
        <v>68.801627851365296</v>
      </c>
      <c r="AX113" s="5">
        <f t="shared" si="51"/>
        <v>2.6671898513652934</v>
      </c>
      <c r="AY113" s="5">
        <f t="shared" si="68"/>
        <v>4.0329818049792653E-2</v>
      </c>
      <c r="AZ113" s="5">
        <f t="shared" si="69"/>
        <v>-0.7869424406182306</v>
      </c>
      <c r="BA113" s="5">
        <f t="shared" si="52"/>
        <v>68.198651399192499</v>
      </c>
      <c r="BB113" s="5">
        <f t="shared" si="53"/>
        <v>2.0642133991924965</v>
      </c>
      <c r="BC113" s="5">
        <f t="shared" si="70"/>
        <v>3.1212382861596197E-2</v>
      </c>
      <c r="BE113" s="1">
        <v>130.29716500000001</v>
      </c>
      <c r="BF113" s="5">
        <v>134.34663741902639</v>
      </c>
      <c r="BG113" s="5">
        <f t="shared" si="91"/>
        <v>7.3254866155630136E-2</v>
      </c>
      <c r="BH113" s="5">
        <f t="shared" si="71"/>
        <v>134.41989228518202</v>
      </c>
      <c r="BI113" s="5">
        <f t="shared" si="72"/>
        <v>4.1227272851820089</v>
      </c>
      <c r="BJ113" s="5">
        <f t="shared" si="92"/>
        <v>3.068723835880794E-2</v>
      </c>
      <c r="BK113" s="5">
        <f t="shared" si="93"/>
        <v>-6.2151722335981874E-2</v>
      </c>
      <c r="BL113" s="5">
        <f t="shared" si="73"/>
        <v>134.28448569669041</v>
      </c>
      <c r="BM113" s="5">
        <f t="shared" si="74"/>
        <v>3.9873206966904036</v>
      </c>
      <c r="BN113" s="5">
        <f t="shared" si="75"/>
        <v>3.0601745607361477E-2</v>
      </c>
      <c r="BO113" s="5">
        <f t="shared" si="94"/>
        <v>-0.18465406580927343</v>
      </c>
      <c r="BP113" s="5">
        <f t="shared" si="76"/>
        <v>134.16198335321712</v>
      </c>
      <c r="BQ113" s="5">
        <f t="shared" si="77"/>
        <v>3.8648183532171174</v>
      </c>
      <c r="BR113" s="5">
        <f t="shared" si="78"/>
        <v>2.9661569023524934E-2</v>
      </c>
      <c r="BS113" s="5">
        <f t="shared" si="95"/>
        <v>-0.20448407902980939</v>
      </c>
      <c r="BT113" s="5">
        <f t="shared" si="79"/>
        <v>134.14215333999658</v>
      </c>
      <c r="BU113" s="5">
        <f t="shared" si="80"/>
        <v>-3.8449883399965756</v>
      </c>
      <c r="BV113" s="5">
        <f t="shared" si="81"/>
        <v>2.9509378350607823E-2</v>
      </c>
    </row>
    <row r="114" spans="1:74" x14ac:dyDescent="0.2">
      <c r="A114" s="3">
        <v>43943</v>
      </c>
      <c r="B114" s="2">
        <v>113</v>
      </c>
      <c r="C114" s="1">
        <v>68.039351999999994</v>
      </c>
      <c r="D114" s="2">
        <v>117057200</v>
      </c>
      <c r="E114" s="1">
        <v>131.313873</v>
      </c>
      <c r="F114" s="2">
        <v>2629700</v>
      </c>
      <c r="P114" s="2">
        <v>113</v>
      </c>
      <c r="Q114" s="1">
        <v>68.039351999999994</v>
      </c>
      <c r="R114" s="5">
        <f t="shared" si="82"/>
        <v>66.936523063038834</v>
      </c>
      <c r="S114" s="5">
        <f t="shared" si="54"/>
        <v>1.1028289369611599</v>
      </c>
      <c r="T114" s="5">
        <f t="shared" si="83"/>
        <v>67.958820907092417</v>
      </c>
      <c r="U114" s="5">
        <f t="shared" si="55"/>
        <v>8.0531092907577317E-2</v>
      </c>
      <c r="V114" s="5">
        <f t="shared" si="84"/>
        <v>67.417458127914841</v>
      </c>
      <c r="W114" s="5">
        <f t="shared" si="56"/>
        <v>0.62189387208515257</v>
      </c>
      <c r="X114" s="5">
        <f t="shared" si="85"/>
        <v>66.764717667365915</v>
      </c>
      <c r="Y114" s="5">
        <f t="shared" si="57"/>
        <v>1.2746343326340792</v>
      </c>
      <c r="AA114" s="2">
        <v>113</v>
      </c>
      <c r="AB114" s="1">
        <v>131.313873</v>
      </c>
      <c r="AC114" s="5">
        <f t="shared" si="86"/>
        <v>133.43731771383403</v>
      </c>
      <c r="AD114" s="5">
        <f t="shared" si="58"/>
        <v>2.1234447138340329</v>
      </c>
      <c r="AE114" s="5">
        <f t="shared" si="87"/>
        <v>133.0448597012342</v>
      </c>
      <c r="AF114" s="5">
        <f t="shared" si="59"/>
        <v>1.7309867012342011</v>
      </c>
      <c r="AG114" s="5">
        <f t="shared" si="88"/>
        <v>132.11942758856188</v>
      </c>
      <c r="AH114" s="5">
        <f t="shared" si="60"/>
        <v>0.80555458856187556</v>
      </c>
      <c r="AI114" s="5">
        <f t="shared" si="89"/>
        <v>131.29431619993153</v>
      </c>
      <c r="AJ114" s="5">
        <f t="shared" si="61"/>
        <v>1.9556800068471603E-2</v>
      </c>
      <c r="AK114" s="10"/>
      <c r="AL114" s="1">
        <v>68.039351999999994</v>
      </c>
      <c r="AM114" s="5">
        <v>67.417458127914841</v>
      </c>
      <c r="AN114" s="5">
        <f t="shared" si="90"/>
        <v>9.9192857130673107E-2</v>
      </c>
      <c r="AO114" s="5">
        <f t="shared" si="62"/>
        <v>67.516650985045516</v>
      </c>
      <c r="AP114" s="5">
        <f t="shared" si="63"/>
        <v>0.52270101495447818</v>
      </c>
      <c r="AQ114" s="5">
        <f t="shared" si="64"/>
        <v>7.6823338199117214E-3</v>
      </c>
      <c r="AR114" s="5">
        <f t="shared" si="65"/>
        <v>-0.19055788619761149</v>
      </c>
      <c r="AS114" s="5">
        <f t="shared" si="48"/>
        <v>67.226900241717232</v>
      </c>
      <c r="AT114" s="5">
        <f t="shared" si="49"/>
        <v>0.81245175828276217</v>
      </c>
      <c r="AU114" s="5">
        <f t="shared" si="66"/>
        <v>1.1940909700062433E-2</v>
      </c>
      <c r="AV114" s="5">
        <f t="shared" si="67"/>
        <v>-0.80684236399814191</v>
      </c>
      <c r="AW114" s="5">
        <f t="shared" si="50"/>
        <v>66.610615763916698</v>
      </c>
      <c r="AX114" s="5">
        <f t="shared" si="51"/>
        <v>1.4287362360832958</v>
      </c>
      <c r="AY114" s="5">
        <f t="shared" si="68"/>
        <v>2.0998674944512932E-2</v>
      </c>
      <c r="AZ114" s="5">
        <f t="shared" si="69"/>
        <v>-1.4509567212042422</v>
      </c>
      <c r="BA114" s="5">
        <f t="shared" si="52"/>
        <v>65.966501406710606</v>
      </c>
      <c r="BB114" s="5">
        <f t="shared" si="53"/>
        <v>2.0728505932893881</v>
      </c>
      <c r="BC114" s="5">
        <f t="shared" si="70"/>
        <v>3.0465466415514779E-2</v>
      </c>
      <c r="BE114" s="1">
        <v>131.313873</v>
      </c>
      <c r="BF114" s="5">
        <v>132.11942758856188</v>
      </c>
      <c r="BG114" s="5">
        <f t="shared" si="91"/>
        <v>-0.2718148383373919</v>
      </c>
      <c r="BH114" s="5">
        <f t="shared" si="71"/>
        <v>131.84761275022447</v>
      </c>
      <c r="BI114" s="5">
        <f t="shared" si="72"/>
        <v>0.53373975022446984</v>
      </c>
      <c r="BJ114" s="5">
        <f t="shared" si="92"/>
        <v>4.0398279039371033E-3</v>
      </c>
      <c r="BK114" s="5">
        <f t="shared" si="93"/>
        <v>-0.60341624936811566</v>
      </c>
      <c r="BL114" s="5">
        <f t="shared" si="73"/>
        <v>131.51601133919377</v>
      </c>
      <c r="BM114" s="5">
        <f t="shared" si="74"/>
        <v>0.20213833919376611</v>
      </c>
      <c r="BN114" s="5">
        <f t="shared" si="75"/>
        <v>1.5393525038574264E-3</v>
      </c>
      <c r="BO114" s="5">
        <f t="shared" si="94"/>
        <v>-1.1038041599041331</v>
      </c>
      <c r="BP114" s="5">
        <f t="shared" si="76"/>
        <v>131.01562342865773</v>
      </c>
      <c r="BQ114" s="5">
        <f t="shared" si="77"/>
        <v>0.29824957134226793</v>
      </c>
      <c r="BR114" s="5">
        <f t="shared" si="78"/>
        <v>2.2712723684744866E-3</v>
      </c>
      <c r="BS114" s="5">
        <f t="shared" si="95"/>
        <v>-1.9238009677493106</v>
      </c>
      <c r="BT114" s="5">
        <f t="shared" si="79"/>
        <v>130.19562662081256</v>
      </c>
      <c r="BU114" s="5">
        <f t="shared" si="80"/>
        <v>1.1182463791874397</v>
      </c>
      <c r="BV114" s="5">
        <f t="shared" si="81"/>
        <v>8.5158281729108675E-3</v>
      </c>
    </row>
    <row r="115" spans="1:74" x14ac:dyDescent="0.2">
      <c r="A115" s="3">
        <v>43944</v>
      </c>
      <c r="B115" s="2">
        <v>114</v>
      </c>
      <c r="C115" s="1">
        <v>67.775672999999998</v>
      </c>
      <c r="D115" s="2">
        <v>124814400</v>
      </c>
      <c r="E115" s="1">
        <v>132.94258099999999</v>
      </c>
      <c r="F115" s="2">
        <v>2786400</v>
      </c>
      <c r="P115" s="2">
        <v>114</v>
      </c>
      <c r="Q115" s="1">
        <v>67.775672999999998</v>
      </c>
      <c r="R115" s="5">
        <f t="shared" si="82"/>
        <v>67.101947403583011</v>
      </c>
      <c r="S115" s="5">
        <f t="shared" si="54"/>
        <v>0.67372559641698615</v>
      </c>
      <c r="T115" s="5">
        <f t="shared" si="83"/>
        <v>67.987006789610064</v>
      </c>
      <c r="U115" s="5">
        <f t="shared" si="55"/>
        <v>0.21133378961006599</v>
      </c>
      <c r="V115" s="5">
        <f t="shared" si="84"/>
        <v>67.759499757561684</v>
      </c>
      <c r="W115" s="5">
        <f t="shared" si="56"/>
        <v>1.6173242438313196E-2</v>
      </c>
      <c r="X115" s="5">
        <f t="shared" si="85"/>
        <v>67.72069341684147</v>
      </c>
      <c r="Y115" s="5">
        <f t="shared" si="57"/>
        <v>5.4979583158527134E-2</v>
      </c>
      <c r="AA115" s="2">
        <v>114</v>
      </c>
      <c r="AB115" s="1">
        <v>132.94258099999999</v>
      </c>
      <c r="AC115" s="5">
        <f t="shared" si="86"/>
        <v>133.11880100675893</v>
      </c>
      <c r="AD115" s="5">
        <f t="shared" si="58"/>
        <v>0.17622000675893901</v>
      </c>
      <c r="AE115" s="5">
        <f t="shared" si="87"/>
        <v>132.43901435580221</v>
      </c>
      <c r="AF115" s="5">
        <f t="shared" si="59"/>
        <v>0.5035666441977753</v>
      </c>
      <c r="AG115" s="5">
        <f t="shared" si="88"/>
        <v>131.67637256485284</v>
      </c>
      <c r="AH115" s="5">
        <f t="shared" si="60"/>
        <v>1.2662084351471492</v>
      </c>
      <c r="AI115" s="5">
        <f t="shared" si="89"/>
        <v>131.30898379998288</v>
      </c>
      <c r="AJ115" s="5">
        <f t="shared" si="61"/>
        <v>1.6335972000171068</v>
      </c>
      <c r="AK115" s="10"/>
      <c r="AL115" s="1">
        <v>67.775672999999998</v>
      </c>
      <c r="AM115" s="5">
        <v>67.759499757561684</v>
      </c>
      <c r="AN115" s="5">
        <f t="shared" si="90"/>
        <v>0.13562017300809862</v>
      </c>
      <c r="AO115" s="5">
        <f t="shared" si="62"/>
        <v>67.895119930569777</v>
      </c>
      <c r="AP115" s="5">
        <f t="shared" si="63"/>
        <v>0.1194469305697794</v>
      </c>
      <c r="AQ115" s="5">
        <f t="shared" si="64"/>
        <v>1.7623864918284086E-3</v>
      </c>
      <c r="AR115" s="5">
        <f t="shared" si="65"/>
        <v>-5.7408007236497832E-2</v>
      </c>
      <c r="AS115" s="5">
        <f t="shared" si="48"/>
        <v>67.702091750325181</v>
      </c>
      <c r="AT115" s="5">
        <f t="shared" si="49"/>
        <v>7.3581249674816718E-2</v>
      </c>
      <c r="AU115" s="5">
        <f t="shared" si="66"/>
        <v>1.0856587093545603E-3</v>
      </c>
      <c r="AV115" s="5">
        <f t="shared" si="67"/>
        <v>-0.28984456685789867</v>
      </c>
      <c r="AW115" s="5">
        <f t="shared" si="50"/>
        <v>67.46965519070379</v>
      </c>
      <c r="AX115" s="5">
        <f t="shared" si="51"/>
        <v>0.30601780929620759</v>
      </c>
      <c r="AY115" s="5">
        <f t="shared" si="68"/>
        <v>4.5151570726004835E-3</v>
      </c>
      <c r="AZ115" s="5">
        <f t="shared" si="69"/>
        <v>7.3091877019180296E-2</v>
      </c>
      <c r="BA115" s="5">
        <f t="shared" si="52"/>
        <v>67.832591634580865</v>
      </c>
      <c r="BB115" s="5">
        <f t="shared" si="53"/>
        <v>5.6918634580867433E-2</v>
      </c>
      <c r="BC115" s="5">
        <f t="shared" si="70"/>
        <v>8.3980921267823392E-4</v>
      </c>
      <c r="BE115" s="1">
        <v>132.94258099999999</v>
      </c>
      <c r="BF115" s="5">
        <v>131.67637256485284</v>
      </c>
      <c r="BG115" s="5">
        <f t="shared" si="91"/>
        <v>-0.29750086614313848</v>
      </c>
      <c r="BH115" s="5">
        <f t="shared" si="71"/>
        <v>131.3788716987097</v>
      </c>
      <c r="BI115" s="5">
        <f t="shared" si="72"/>
        <v>1.5637093012902881</v>
      </c>
      <c r="BJ115" s="5">
        <f t="shared" si="92"/>
        <v>1.1875397771305819E-2</v>
      </c>
      <c r="BK115" s="5">
        <f t="shared" si="93"/>
        <v>-0.5633259429533457</v>
      </c>
      <c r="BL115" s="5">
        <f t="shared" si="73"/>
        <v>131.11304662189949</v>
      </c>
      <c r="BM115" s="5">
        <f t="shared" si="74"/>
        <v>1.8295343781005045</v>
      </c>
      <c r="BN115" s="5">
        <f t="shared" si="75"/>
        <v>1.3761838865611498E-2</v>
      </c>
      <c r="BO115" s="5">
        <f t="shared" si="94"/>
        <v>-0.80646704861633933</v>
      </c>
      <c r="BP115" s="5">
        <f t="shared" si="76"/>
        <v>130.86990551623651</v>
      </c>
      <c r="BQ115" s="5">
        <f t="shared" si="77"/>
        <v>2.0726754837634758</v>
      </c>
      <c r="BR115" s="5">
        <f t="shared" si="78"/>
        <v>1.559075706348349E-2</v>
      </c>
      <c r="BS115" s="5">
        <f t="shared" si="95"/>
        <v>-0.6651669153150771</v>
      </c>
      <c r="BT115" s="5">
        <f t="shared" si="79"/>
        <v>131.01120564953777</v>
      </c>
      <c r="BU115" s="5">
        <f t="shared" si="80"/>
        <v>1.9313753504622184</v>
      </c>
      <c r="BV115" s="5">
        <f t="shared" si="81"/>
        <v>1.4527891183805274E-2</v>
      </c>
    </row>
    <row r="116" spans="1:74" x14ac:dyDescent="0.2">
      <c r="A116" s="3">
        <v>43945</v>
      </c>
      <c r="B116" s="2">
        <v>115</v>
      </c>
      <c r="C116" s="1">
        <v>69.732322999999994</v>
      </c>
      <c r="D116" s="2">
        <v>126508800</v>
      </c>
      <c r="E116" s="1">
        <v>133.771759</v>
      </c>
      <c r="F116" s="2">
        <v>2837900</v>
      </c>
      <c r="P116" s="2">
        <v>115</v>
      </c>
      <c r="Q116" s="1">
        <v>69.732322999999994</v>
      </c>
      <c r="R116" s="5">
        <f t="shared" si="82"/>
        <v>67.20300624304555</v>
      </c>
      <c r="S116" s="5">
        <f t="shared" si="54"/>
        <v>2.5293167569544437</v>
      </c>
      <c r="T116" s="5">
        <f t="shared" si="83"/>
        <v>67.913039963246547</v>
      </c>
      <c r="U116" s="5">
        <f t="shared" si="55"/>
        <v>1.8192830367534469</v>
      </c>
      <c r="V116" s="5">
        <f t="shared" si="84"/>
        <v>67.76839504090276</v>
      </c>
      <c r="W116" s="5">
        <f t="shared" si="56"/>
        <v>1.9639279590972336</v>
      </c>
      <c r="X116" s="5">
        <f t="shared" si="85"/>
        <v>67.761928104210369</v>
      </c>
      <c r="Y116" s="5">
        <f t="shared" si="57"/>
        <v>1.9703948957896245</v>
      </c>
      <c r="AA116" s="2">
        <v>115</v>
      </c>
      <c r="AB116" s="1">
        <v>133.771759</v>
      </c>
      <c r="AC116" s="5">
        <f t="shared" si="86"/>
        <v>133.09236800574507</v>
      </c>
      <c r="AD116" s="5">
        <f t="shared" si="58"/>
        <v>0.67939099425493055</v>
      </c>
      <c r="AE116" s="5">
        <f t="shared" si="87"/>
        <v>132.61526268127145</v>
      </c>
      <c r="AF116" s="5">
        <f t="shared" si="59"/>
        <v>1.1564963187285571</v>
      </c>
      <c r="AG116" s="5">
        <f t="shared" si="88"/>
        <v>132.37278720418377</v>
      </c>
      <c r="AH116" s="5">
        <f t="shared" si="60"/>
        <v>1.3989717958162373</v>
      </c>
      <c r="AI116" s="5">
        <f t="shared" si="89"/>
        <v>132.53418169999571</v>
      </c>
      <c r="AJ116" s="5">
        <f t="shared" si="61"/>
        <v>1.2375773000042898</v>
      </c>
      <c r="AK116" s="10"/>
      <c r="AL116" s="1">
        <v>69.732322999999994</v>
      </c>
      <c r="AM116" s="5">
        <v>67.76839504090276</v>
      </c>
      <c r="AN116" s="5">
        <f t="shared" si="90"/>
        <v>0.11661143955804519</v>
      </c>
      <c r="AO116" s="5">
        <f t="shared" si="62"/>
        <v>67.885006480460802</v>
      </c>
      <c r="AP116" s="5">
        <f t="shared" si="63"/>
        <v>1.8473165195391914</v>
      </c>
      <c r="AQ116" s="5">
        <f t="shared" si="64"/>
        <v>2.6491538501294321E-2</v>
      </c>
      <c r="AR116" s="5">
        <f t="shared" si="65"/>
        <v>-4.0832184592104422E-2</v>
      </c>
      <c r="AS116" s="5">
        <f t="shared" si="48"/>
        <v>67.727562856310655</v>
      </c>
      <c r="AT116" s="5">
        <f t="shared" si="49"/>
        <v>2.0047601436893387</v>
      </c>
      <c r="AU116" s="5">
        <f t="shared" si="66"/>
        <v>2.8749366971315998E-2</v>
      </c>
      <c r="AV116" s="5">
        <f t="shared" si="67"/>
        <v>-0.15541163426836019</v>
      </c>
      <c r="AW116" s="5">
        <f t="shared" si="50"/>
        <v>67.612983406634399</v>
      </c>
      <c r="AX116" s="5">
        <f t="shared" si="51"/>
        <v>2.119339593365595</v>
      </c>
      <c r="AY116" s="5">
        <f t="shared" si="68"/>
        <v>3.0392499520854842E-2</v>
      </c>
      <c r="AZ116" s="5">
        <f t="shared" si="69"/>
        <v>1.8524772392791485E-2</v>
      </c>
      <c r="BA116" s="5">
        <f t="shared" si="52"/>
        <v>67.786919813295555</v>
      </c>
      <c r="BB116" s="5">
        <f t="shared" si="53"/>
        <v>1.9454031867044392</v>
      </c>
      <c r="BC116" s="5">
        <f t="shared" si="70"/>
        <v>2.7898155446570157E-2</v>
      </c>
      <c r="BE116" s="1">
        <v>133.771759</v>
      </c>
      <c r="BF116" s="5">
        <v>132.37278720418377</v>
      </c>
      <c r="BG116" s="5">
        <f t="shared" si="91"/>
        <v>-0.14841354032202897</v>
      </c>
      <c r="BH116" s="5">
        <f t="shared" si="71"/>
        <v>132.22437366386174</v>
      </c>
      <c r="BI116" s="5">
        <f t="shared" si="72"/>
        <v>1.5473853361382623</v>
      </c>
      <c r="BJ116" s="5">
        <f t="shared" si="92"/>
        <v>1.1689603043195239E-2</v>
      </c>
      <c r="BK116" s="5">
        <f t="shared" si="93"/>
        <v>-0.24839079738227804</v>
      </c>
      <c r="BL116" s="5">
        <f t="shared" si="73"/>
        <v>132.12439640680148</v>
      </c>
      <c r="BM116" s="5">
        <f t="shared" si="74"/>
        <v>1.6473625931985225</v>
      </c>
      <c r="BN116" s="5">
        <f t="shared" si="75"/>
        <v>1.2314726258466276E-2</v>
      </c>
      <c r="BO116" s="5">
        <f t="shared" si="94"/>
        <v>-0.13017028904007044</v>
      </c>
      <c r="BP116" s="5">
        <f t="shared" si="76"/>
        <v>132.24261691514369</v>
      </c>
      <c r="BQ116" s="5">
        <f t="shared" si="77"/>
        <v>1.5291420848563178</v>
      </c>
      <c r="BR116" s="5">
        <f t="shared" si="78"/>
        <v>1.1430978379048733E-2</v>
      </c>
      <c r="BS116" s="5">
        <f t="shared" si="95"/>
        <v>0.49217740613402461</v>
      </c>
      <c r="BT116" s="5">
        <f t="shared" si="79"/>
        <v>132.8649646103178</v>
      </c>
      <c r="BU116" s="5">
        <f t="shared" si="80"/>
        <v>0.90679438968220438</v>
      </c>
      <c r="BV116" s="5">
        <f t="shared" si="81"/>
        <v>6.7786683561677948E-3</v>
      </c>
    </row>
    <row r="117" spans="1:74" x14ac:dyDescent="0.2">
      <c r="A117" s="3">
        <v>43948</v>
      </c>
      <c r="B117" s="2">
        <v>116</v>
      </c>
      <c r="C117" s="1">
        <v>69.781609000000003</v>
      </c>
      <c r="D117" s="2">
        <v>117087600</v>
      </c>
      <c r="E117" s="1">
        <v>138.07551599999999</v>
      </c>
      <c r="F117" s="2">
        <v>3137700</v>
      </c>
      <c r="P117" s="2">
        <v>116</v>
      </c>
      <c r="Q117" s="1">
        <v>69.781609000000003</v>
      </c>
      <c r="R117" s="5">
        <f t="shared" si="82"/>
        <v>67.582403756588718</v>
      </c>
      <c r="S117" s="5">
        <f t="shared" si="54"/>
        <v>2.199205243411285</v>
      </c>
      <c r="T117" s="5">
        <f t="shared" si="83"/>
        <v>68.549789026110261</v>
      </c>
      <c r="U117" s="5">
        <f t="shared" si="55"/>
        <v>1.231819973889742</v>
      </c>
      <c r="V117" s="5">
        <f t="shared" si="84"/>
        <v>68.848555418406235</v>
      </c>
      <c r="W117" s="5">
        <f t="shared" si="56"/>
        <v>0.93305358159376794</v>
      </c>
      <c r="X117" s="5">
        <f t="shared" si="85"/>
        <v>69.239724276052584</v>
      </c>
      <c r="Y117" s="5">
        <f t="shared" si="57"/>
        <v>0.54188472394741893</v>
      </c>
      <c r="AA117" s="2">
        <v>116</v>
      </c>
      <c r="AB117" s="1">
        <v>138.07551599999999</v>
      </c>
      <c r="AC117" s="5">
        <f t="shared" si="86"/>
        <v>133.19427665488331</v>
      </c>
      <c r="AD117" s="5">
        <f t="shared" si="58"/>
        <v>4.8812393451166827</v>
      </c>
      <c r="AE117" s="5">
        <f t="shared" si="87"/>
        <v>133.02003639282646</v>
      </c>
      <c r="AF117" s="5">
        <f t="shared" si="59"/>
        <v>5.0554796071735382</v>
      </c>
      <c r="AG117" s="5">
        <f t="shared" si="88"/>
        <v>133.1422216918827</v>
      </c>
      <c r="AH117" s="5">
        <f t="shared" si="60"/>
        <v>4.9332943081172971</v>
      </c>
      <c r="AI117" s="5">
        <f t="shared" si="89"/>
        <v>133.46236467499892</v>
      </c>
      <c r="AJ117" s="5">
        <f t="shared" si="61"/>
        <v>4.6131513250010698</v>
      </c>
      <c r="AK117" s="10"/>
      <c r="AL117" s="1">
        <v>69.781609000000003</v>
      </c>
      <c r="AM117" s="5">
        <v>68.848555418406235</v>
      </c>
      <c r="AN117" s="5">
        <f t="shared" si="90"/>
        <v>0.26114378024985963</v>
      </c>
      <c r="AO117" s="5">
        <f t="shared" si="62"/>
        <v>69.109699198656088</v>
      </c>
      <c r="AP117" s="5">
        <f t="shared" si="63"/>
        <v>0.67190980134391509</v>
      </c>
      <c r="AQ117" s="5">
        <f t="shared" si="64"/>
        <v>9.6287519157650121E-3</v>
      </c>
      <c r="AR117" s="5">
        <f t="shared" si="65"/>
        <v>0.23941595593179041</v>
      </c>
      <c r="AS117" s="5">
        <f t="shared" si="48"/>
        <v>69.087971374338025</v>
      </c>
      <c r="AT117" s="5">
        <f t="shared" si="49"/>
        <v>0.69363762566197806</v>
      </c>
      <c r="AU117" s="5">
        <f t="shared" si="66"/>
        <v>9.9401208370242366E-3</v>
      </c>
      <c r="AV117" s="5">
        <f t="shared" si="67"/>
        <v>0.4005957710289656</v>
      </c>
      <c r="AW117" s="5">
        <f t="shared" si="50"/>
        <v>69.249151189435196</v>
      </c>
      <c r="AX117" s="5">
        <f t="shared" si="51"/>
        <v>0.53245781056480723</v>
      </c>
      <c r="AY117" s="5">
        <f t="shared" si="68"/>
        <v>7.6303458489300124E-3</v>
      </c>
      <c r="AZ117" s="5">
        <f t="shared" si="69"/>
        <v>0.92091503673687247</v>
      </c>
      <c r="BA117" s="5">
        <f t="shared" si="52"/>
        <v>69.769470455143107</v>
      </c>
      <c r="BB117" s="5">
        <f t="shared" si="53"/>
        <v>1.2138544856895805E-2</v>
      </c>
      <c r="BC117" s="5">
        <f t="shared" si="70"/>
        <v>1.7395048682376763E-4</v>
      </c>
      <c r="BE117" s="1">
        <v>138.07551599999999</v>
      </c>
      <c r="BF117" s="5">
        <v>133.1422216918827</v>
      </c>
      <c r="BG117" s="5">
        <f t="shared" si="91"/>
        <v>-1.0736336118885054E-2</v>
      </c>
      <c r="BH117" s="5">
        <f t="shared" si="71"/>
        <v>133.1314853557638</v>
      </c>
      <c r="BI117" s="5">
        <f t="shared" si="72"/>
        <v>4.944030644236193</v>
      </c>
      <c r="BJ117" s="5">
        <f t="shared" si="92"/>
        <v>3.7133454597728231E-2</v>
      </c>
      <c r="BK117" s="5">
        <f t="shared" si="93"/>
        <v>6.0655238880241158E-3</v>
      </c>
      <c r="BL117" s="5">
        <f t="shared" si="73"/>
        <v>133.14828721577072</v>
      </c>
      <c r="BM117" s="5">
        <f t="shared" si="74"/>
        <v>4.9272287842292712</v>
      </c>
      <c r="BN117" s="5">
        <f t="shared" si="75"/>
        <v>3.568502893901386E-2</v>
      </c>
      <c r="BO117" s="5">
        <f t="shared" si="94"/>
        <v>0.27465186049248003</v>
      </c>
      <c r="BP117" s="5">
        <f t="shared" si="76"/>
        <v>133.41687355237516</v>
      </c>
      <c r="BQ117" s="5">
        <f t="shared" si="77"/>
        <v>4.6586424476248283</v>
      </c>
      <c r="BR117" s="5">
        <f t="shared" si="78"/>
        <v>3.3739815592105614E-2</v>
      </c>
      <c r="BS117" s="5">
        <f t="shared" si="95"/>
        <v>0.72784592546419458</v>
      </c>
      <c r="BT117" s="5">
        <f t="shared" si="79"/>
        <v>133.8700676173469</v>
      </c>
      <c r="BU117" s="5">
        <f t="shared" si="80"/>
        <v>4.2054483826530884</v>
      </c>
      <c r="BV117" s="5">
        <f t="shared" si="81"/>
        <v>3.045759671579347E-2</v>
      </c>
    </row>
    <row r="118" spans="1:74" x14ac:dyDescent="0.2">
      <c r="A118" s="3">
        <v>43949</v>
      </c>
      <c r="B118" s="2">
        <v>117</v>
      </c>
      <c r="C118" s="1">
        <v>68.650490000000005</v>
      </c>
      <c r="D118" s="2">
        <v>112004800</v>
      </c>
      <c r="E118" s="1">
        <v>140.91835</v>
      </c>
      <c r="F118" s="2">
        <v>3377900</v>
      </c>
      <c r="P118" s="2">
        <v>117</v>
      </c>
      <c r="Q118" s="1">
        <v>68.650490000000005</v>
      </c>
      <c r="R118" s="5">
        <f t="shared" si="82"/>
        <v>67.912284543100412</v>
      </c>
      <c r="S118" s="5">
        <f t="shared" si="54"/>
        <v>0.7382054568995926</v>
      </c>
      <c r="T118" s="5">
        <f t="shared" si="83"/>
        <v>68.980926016971665</v>
      </c>
      <c r="U118" s="5">
        <f t="shared" si="55"/>
        <v>0.33043601697166025</v>
      </c>
      <c r="V118" s="5">
        <f t="shared" si="84"/>
        <v>69.361734888282811</v>
      </c>
      <c r="W118" s="5">
        <f t="shared" si="56"/>
        <v>0.71124488828280619</v>
      </c>
      <c r="X118" s="5">
        <f t="shared" si="85"/>
        <v>69.646137819013148</v>
      </c>
      <c r="Y118" s="5">
        <f t="shared" si="57"/>
        <v>0.99564781901314348</v>
      </c>
      <c r="AA118" s="2">
        <v>117</v>
      </c>
      <c r="AB118" s="1">
        <v>140.91835</v>
      </c>
      <c r="AC118" s="5">
        <f t="shared" si="86"/>
        <v>133.92646255665082</v>
      </c>
      <c r="AD118" s="5">
        <f t="shared" si="58"/>
        <v>6.9918874433491851</v>
      </c>
      <c r="AE118" s="5">
        <f t="shared" si="87"/>
        <v>134.7894542553372</v>
      </c>
      <c r="AF118" s="5">
        <f t="shared" si="59"/>
        <v>6.128895744662799</v>
      </c>
      <c r="AG118" s="5">
        <f t="shared" si="88"/>
        <v>135.85553356134722</v>
      </c>
      <c r="AH118" s="5">
        <f t="shared" si="60"/>
        <v>5.0628164386527885</v>
      </c>
      <c r="AI118" s="5">
        <f t="shared" si="89"/>
        <v>136.92222816874971</v>
      </c>
      <c r="AJ118" s="5">
        <f t="shared" si="61"/>
        <v>3.9961218312502922</v>
      </c>
      <c r="AK118" s="10"/>
      <c r="AL118" s="1">
        <v>68.650490000000005</v>
      </c>
      <c r="AM118" s="5">
        <v>69.361734888282811</v>
      </c>
      <c r="AN118" s="5">
        <f t="shared" si="90"/>
        <v>0.29894913369386705</v>
      </c>
      <c r="AO118" s="5">
        <f t="shared" si="62"/>
        <v>69.660684021976678</v>
      </c>
      <c r="AP118" s="5">
        <f t="shared" si="63"/>
        <v>1.0101940219766732</v>
      </c>
      <c r="AQ118" s="5">
        <f t="shared" si="64"/>
        <v>1.4715030030764138E-2</v>
      </c>
      <c r="AR118" s="5">
        <f t="shared" si="65"/>
        <v>0.30785683441798678</v>
      </c>
      <c r="AS118" s="5">
        <f t="shared" si="48"/>
        <v>69.669591722700801</v>
      </c>
      <c r="AT118" s="5">
        <f t="shared" si="49"/>
        <v>1.0191017227007961</v>
      </c>
      <c r="AU118" s="5">
        <f t="shared" si="66"/>
        <v>1.4844784395578183E-2</v>
      </c>
      <c r="AV118" s="5">
        <f t="shared" si="67"/>
        <v>0.45125843551039024</v>
      </c>
      <c r="AW118" s="5">
        <f t="shared" si="50"/>
        <v>69.812993323793208</v>
      </c>
      <c r="AX118" s="5">
        <f t="shared" si="51"/>
        <v>1.162503323793203</v>
      </c>
      <c r="AY118" s="5">
        <f t="shared" si="68"/>
        <v>1.693364932709443E-2</v>
      </c>
      <c r="AZ118" s="5">
        <f t="shared" si="69"/>
        <v>0.57433980490562042</v>
      </c>
      <c r="BA118" s="5">
        <f t="shared" si="52"/>
        <v>69.936074693188431</v>
      </c>
      <c r="BB118" s="5">
        <f t="shared" si="53"/>
        <v>1.2855846931884258</v>
      </c>
      <c r="BC118" s="5">
        <f t="shared" si="70"/>
        <v>1.8726518822930846E-2</v>
      </c>
      <c r="BE118" s="1">
        <v>140.91835</v>
      </c>
      <c r="BF118" s="5">
        <v>135.85553356134722</v>
      </c>
      <c r="BG118" s="5">
        <f t="shared" si="91"/>
        <v>0.39787089471862558</v>
      </c>
      <c r="BH118" s="5">
        <f t="shared" si="71"/>
        <v>136.25340445606585</v>
      </c>
      <c r="BI118" s="5">
        <f t="shared" si="72"/>
        <v>4.6649455439341523</v>
      </c>
      <c r="BJ118" s="5">
        <f t="shared" si="92"/>
        <v>3.4337545344280289E-2</v>
      </c>
      <c r="BK118" s="5">
        <f t="shared" si="93"/>
        <v>0.68287711028214781</v>
      </c>
      <c r="BL118" s="5">
        <f t="shared" si="73"/>
        <v>136.53841067162935</v>
      </c>
      <c r="BM118" s="5">
        <f t="shared" si="74"/>
        <v>4.3799393283706536</v>
      </c>
      <c r="BN118" s="5">
        <f t="shared" si="75"/>
        <v>3.1081398046249147E-2</v>
      </c>
      <c r="BO118" s="5">
        <f t="shared" si="94"/>
        <v>1.3720488645298978</v>
      </c>
      <c r="BP118" s="5">
        <f t="shared" si="76"/>
        <v>137.2275824258771</v>
      </c>
      <c r="BQ118" s="5">
        <f t="shared" si="77"/>
        <v>3.6907675741229014</v>
      </c>
      <c r="BR118" s="5">
        <f t="shared" si="78"/>
        <v>2.6190823083884401E-2</v>
      </c>
      <c r="BS118" s="5">
        <f t="shared" si="95"/>
        <v>2.4154919778644701</v>
      </c>
      <c r="BT118" s="5">
        <f t="shared" si="79"/>
        <v>138.27102553921168</v>
      </c>
      <c r="BU118" s="5">
        <f t="shared" si="80"/>
        <v>2.647324460788326</v>
      </c>
      <c r="BV118" s="5">
        <f t="shared" si="81"/>
        <v>1.8786229478193053E-2</v>
      </c>
    </row>
    <row r="119" spans="1:74" x14ac:dyDescent="0.2">
      <c r="A119" s="3">
        <v>43950</v>
      </c>
      <c r="B119" s="2">
        <v>118</v>
      </c>
      <c r="C119" s="1">
        <v>70.905333999999996</v>
      </c>
      <c r="D119" s="2">
        <v>137280800</v>
      </c>
      <c r="E119" s="1">
        <v>144.274506</v>
      </c>
      <c r="F119" s="2">
        <v>2651200</v>
      </c>
      <c r="P119" s="2">
        <v>118</v>
      </c>
      <c r="Q119" s="1">
        <v>70.905333999999996</v>
      </c>
      <c r="R119" s="5">
        <f t="shared" si="82"/>
        <v>68.023015361635345</v>
      </c>
      <c r="S119" s="5">
        <f t="shared" si="54"/>
        <v>2.8823186383646515</v>
      </c>
      <c r="T119" s="5">
        <f t="shared" si="83"/>
        <v>68.865273411031581</v>
      </c>
      <c r="U119" s="5">
        <f t="shared" si="55"/>
        <v>2.0400605889684158</v>
      </c>
      <c r="V119" s="5">
        <f t="shared" si="84"/>
        <v>68.970550199727271</v>
      </c>
      <c r="W119" s="5">
        <f t="shared" si="56"/>
        <v>1.9347838002727258</v>
      </c>
      <c r="X119" s="5">
        <f t="shared" si="85"/>
        <v>68.899401954753301</v>
      </c>
      <c r="Y119" s="5">
        <f t="shared" si="57"/>
        <v>2.0059320452466949</v>
      </c>
      <c r="AA119" s="2">
        <v>118</v>
      </c>
      <c r="AB119" s="1">
        <v>144.274506</v>
      </c>
      <c r="AC119" s="5">
        <f t="shared" si="86"/>
        <v>134.97524567315318</v>
      </c>
      <c r="AD119" s="5">
        <f t="shared" si="58"/>
        <v>9.2992603268468201</v>
      </c>
      <c r="AE119" s="5">
        <f t="shared" si="87"/>
        <v>136.93456776596918</v>
      </c>
      <c r="AF119" s="5">
        <f t="shared" si="59"/>
        <v>7.339938234030825</v>
      </c>
      <c r="AG119" s="5">
        <f t="shared" si="88"/>
        <v>138.64008260260624</v>
      </c>
      <c r="AH119" s="5">
        <f t="shared" si="60"/>
        <v>5.6344233973937605</v>
      </c>
      <c r="AI119" s="5">
        <f t="shared" si="89"/>
        <v>139.91931954218742</v>
      </c>
      <c r="AJ119" s="5">
        <f t="shared" si="61"/>
        <v>4.3551864578125787</v>
      </c>
      <c r="AK119" s="10"/>
      <c r="AL119" s="1">
        <v>70.905333999999996</v>
      </c>
      <c r="AM119" s="5">
        <v>68.970550199727271</v>
      </c>
      <c r="AN119" s="5">
        <f t="shared" si="90"/>
        <v>0.19542906035645594</v>
      </c>
      <c r="AO119" s="5">
        <f t="shared" si="62"/>
        <v>69.165979260083731</v>
      </c>
      <c r="AP119" s="5">
        <f t="shared" si="63"/>
        <v>1.7393547399162657</v>
      </c>
      <c r="AQ119" s="5">
        <f t="shared" si="64"/>
        <v>2.4530661401528209E-2</v>
      </c>
      <c r="AR119" s="5">
        <f t="shared" si="65"/>
        <v>0.13309645367460493</v>
      </c>
      <c r="AS119" s="5">
        <f t="shared" si="48"/>
        <v>69.103646653401881</v>
      </c>
      <c r="AT119" s="5">
        <f t="shared" si="49"/>
        <v>1.8016873465981149</v>
      </c>
      <c r="AU119" s="5">
        <f t="shared" si="66"/>
        <v>2.5409757559256615E-2</v>
      </c>
      <c r="AV119" s="5">
        <f t="shared" si="67"/>
        <v>7.2159029680721382E-2</v>
      </c>
      <c r="AW119" s="5">
        <f t="shared" si="50"/>
        <v>69.04270922940799</v>
      </c>
      <c r="AX119" s="5">
        <f t="shared" si="51"/>
        <v>1.8626247705920065</v>
      </c>
      <c r="AY119" s="5">
        <f t="shared" si="68"/>
        <v>2.6269177021181603E-2</v>
      </c>
      <c r="AZ119" s="5">
        <f t="shared" si="69"/>
        <v>-0.24635601453636638</v>
      </c>
      <c r="BA119" s="5">
        <f t="shared" si="52"/>
        <v>68.72419418519091</v>
      </c>
      <c r="BB119" s="5">
        <f t="shared" si="53"/>
        <v>2.1811398148090859</v>
      </c>
      <c r="BC119" s="5">
        <f t="shared" si="70"/>
        <v>3.0761293851448272E-2</v>
      </c>
      <c r="BE119" s="1">
        <v>144.274506</v>
      </c>
      <c r="BF119" s="5">
        <v>138.64008260260624</v>
      </c>
      <c r="BG119" s="5">
        <f t="shared" si="91"/>
        <v>0.75587261669968564</v>
      </c>
      <c r="BH119" s="5">
        <f t="shared" si="71"/>
        <v>139.39595521930593</v>
      </c>
      <c r="BI119" s="5">
        <f t="shared" si="72"/>
        <v>4.87855078069407</v>
      </c>
      <c r="BJ119" s="5">
        <f t="shared" si="92"/>
        <v>3.5188602668953975E-2</v>
      </c>
      <c r="BK119" s="5">
        <f t="shared" si="93"/>
        <v>1.2082950930263676</v>
      </c>
      <c r="BL119" s="5">
        <f t="shared" si="73"/>
        <v>139.84837769563262</v>
      </c>
      <c r="BM119" s="5">
        <f t="shared" si="74"/>
        <v>4.4261283043673814</v>
      </c>
      <c r="BN119" s="5">
        <f t="shared" si="75"/>
        <v>3.0678519906818334E-2</v>
      </c>
      <c r="BO119" s="5">
        <f t="shared" si="94"/>
        <v>2.007673944058006</v>
      </c>
      <c r="BP119" s="5">
        <f t="shared" si="76"/>
        <v>140.64775654666425</v>
      </c>
      <c r="BQ119" s="5">
        <f t="shared" si="77"/>
        <v>3.6267494533357478</v>
      </c>
      <c r="BR119" s="5">
        <f t="shared" si="78"/>
        <v>2.5137840037627632E-2</v>
      </c>
      <c r="BS119" s="5">
        <f t="shared" si="95"/>
        <v>2.7291904817498431</v>
      </c>
      <c r="BT119" s="5">
        <f t="shared" si="79"/>
        <v>141.36927308435608</v>
      </c>
      <c r="BU119" s="5">
        <f t="shared" si="80"/>
        <v>2.9052329156439214</v>
      </c>
      <c r="BV119" s="5">
        <f t="shared" si="81"/>
        <v>2.0136841886978434E-2</v>
      </c>
    </row>
    <row r="120" spans="1:74" x14ac:dyDescent="0.2">
      <c r="A120" s="3">
        <v>43951</v>
      </c>
      <c r="B120" s="2">
        <v>119</v>
      </c>
      <c r="C120" s="1">
        <v>72.401154000000005</v>
      </c>
      <c r="D120" s="2">
        <v>183064000</v>
      </c>
      <c r="E120" s="1">
        <v>140.06944300000001</v>
      </c>
      <c r="F120" s="2">
        <v>4492600</v>
      </c>
      <c r="P120" s="2">
        <v>119</v>
      </c>
      <c r="Q120" s="1">
        <v>72.401154000000005</v>
      </c>
      <c r="R120" s="5">
        <f t="shared" si="82"/>
        <v>68.455363157390039</v>
      </c>
      <c r="S120" s="5">
        <f t="shared" si="54"/>
        <v>3.9457908426099664</v>
      </c>
      <c r="T120" s="5">
        <f t="shared" si="83"/>
        <v>69.579294617170532</v>
      </c>
      <c r="U120" s="5">
        <f t="shared" si="55"/>
        <v>2.8218593828294729</v>
      </c>
      <c r="V120" s="5">
        <f t="shared" si="84"/>
        <v>70.03468128987727</v>
      </c>
      <c r="W120" s="5">
        <f t="shared" si="56"/>
        <v>2.3664727101227356</v>
      </c>
      <c r="X120" s="5">
        <f t="shared" si="85"/>
        <v>70.403850988688333</v>
      </c>
      <c r="Y120" s="5">
        <f t="shared" si="57"/>
        <v>1.9973030113116721</v>
      </c>
      <c r="AA120" s="2">
        <v>119</v>
      </c>
      <c r="AB120" s="1">
        <v>140.06944300000001</v>
      </c>
      <c r="AC120" s="5">
        <f t="shared" si="86"/>
        <v>136.37013472218021</v>
      </c>
      <c r="AD120" s="5">
        <f t="shared" si="58"/>
        <v>3.6993082778197959</v>
      </c>
      <c r="AE120" s="5">
        <f t="shared" si="87"/>
        <v>139.50354614787997</v>
      </c>
      <c r="AF120" s="5">
        <f t="shared" si="59"/>
        <v>0.5658968521200336</v>
      </c>
      <c r="AG120" s="5">
        <f t="shared" si="88"/>
        <v>141.73901547117282</v>
      </c>
      <c r="AH120" s="5">
        <f t="shared" si="60"/>
        <v>1.6695724711728133</v>
      </c>
      <c r="AI120" s="5">
        <f t="shared" si="89"/>
        <v>143.18570938554686</v>
      </c>
      <c r="AJ120" s="5">
        <f t="shared" si="61"/>
        <v>3.1162663855468509</v>
      </c>
      <c r="AK120" s="10"/>
      <c r="AL120" s="1">
        <v>72.401154000000005</v>
      </c>
      <c r="AM120" s="5">
        <v>70.03468128987727</v>
      </c>
      <c r="AN120" s="5">
        <f t="shared" si="90"/>
        <v>0.3257343648254874</v>
      </c>
      <c r="AO120" s="5">
        <f t="shared" si="62"/>
        <v>70.360415654702763</v>
      </c>
      <c r="AP120" s="5">
        <f t="shared" si="63"/>
        <v>2.0407383452972425</v>
      </c>
      <c r="AQ120" s="5">
        <f t="shared" si="64"/>
        <v>2.8186544447858418E-2</v>
      </c>
      <c r="AR120" s="5">
        <f t="shared" si="65"/>
        <v>0.36585511279345351</v>
      </c>
      <c r="AS120" s="5">
        <f t="shared" si="48"/>
        <v>70.400536402670724</v>
      </c>
      <c r="AT120" s="5">
        <f t="shared" si="49"/>
        <v>2.0006175973292812</v>
      </c>
      <c r="AU120" s="5">
        <f t="shared" si="66"/>
        <v>2.7632399303045379E-2</v>
      </c>
      <c r="AV120" s="5">
        <f t="shared" si="67"/>
        <v>0.51854645689189638</v>
      </c>
      <c r="AW120" s="5">
        <f t="shared" si="50"/>
        <v>70.553227746769167</v>
      </c>
      <c r="AX120" s="5">
        <f t="shared" si="51"/>
        <v>1.8479262532308383</v>
      </c>
      <c r="AY120" s="5">
        <f t="shared" si="68"/>
        <v>2.5523436452833861E-2</v>
      </c>
      <c r="AZ120" s="5">
        <f t="shared" si="69"/>
        <v>0.86755802444704433</v>
      </c>
      <c r="BA120" s="5">
        <f t="shared" si="52"/>
        <v>70.902239314324319</v>
      </c>
      <c r="BB120" s="5">
        <f t="shared" si="53"/>
        <v>1.4989146856756861</v>
      </c>
      <c r="BC120" s="5">
        <f t="shared" si="70"/>
        <v>2.0702911526461112E-2</v>
      </c>
      <c r="BE120" s="1">
        <v>140.06944300000001</v>
      </c>
      <c r="BF120" s="5">
        <v>141.73901547117282</v>
      </c>
      <c r="BG120" s="5">
        <f t="shared" si="91"/>
        <v>1.1073316544797196</v>
      </c>
      <c r="BH120" s="5">
        <f t="shared" si="71"/>
        <v>142.84634712565253</v>
      </c>
      <c r="BI120" s="5">
        <f t="shared" si="72"/>
        <v>2.7769041256525213</v>
      </c>
      <c r="BJ120" s="5">
        <f t="shared" si="92"/>
        <v>1.9591670764901665E-2</v>
      </c>
      <c r="BK120" s="5">
        <f t="shared" si="93"/>
        <v>1.6809545369114203</v>
      </c>
      <c r="BL120" s="5">
        <f t="shared" si="73"/>
        <v>143.41997000808425</v>
      </c>
      <c r="BM120" s="5">
        <f t="shared" si="74"/>
        <v>3.3505270080842422</v>
      </c>
      <c r="BN120" s="5">
        <f t="shared" si="75"/>
        <v>2.3920470705978619E-2</v>
      </c>
      <c r="BO120" s="5">
        <f t="shared" si="94"/>
        <v>2.4987404600868635</v>
      </c>
      <c r="BP120" s="5">
        <f t="shared" si="76"/>
        <v>144.23775593125967</v>
      </c>
      <c r="BQ120" s="5">
        <f t="shared" si="77"/>
        <v>4.1683129312596634</v>
      </c>
      <c r="BR120" s="5">
        <f t="shared" si="78"/>
        <v>2.9758902741261441E-2</v>
      </c>
      <c r="BS120" s="5">
        <f t="shared" si="95"/>
        <v>3.0434715105440677</v>
      </c>
      <c r="BT120" s="5">
        <f t="shared" si="79"/>
        <v>144.78248698171689</v>
      </c>
      <c r="BU120" s="5">
        <f t="shared" si="80"/>
        <v>-4.7130439817168792</v>
      </c>
      <c r="BV120" s="5">
        <f t="shared" si="81"/>
        <v>3.3647909785126218E-2</v>
      </c>
    </row>
    <row r="121" spans="1:74" x14ac:dyDescent="0.2">
      <c r="A121" s="3">
        <v>43952</v>
      </c>
      <c r="B121" s="2">
        <v>120</v>
      </c>
      <c r="C121" s="1">
        <v>71.235541999999995</v>
      </c>
      <c r="D121" s="2">
        <v>60154200</v>
      </c>
      <c r="E121" s="1">
        <v>135.47943100000001</v>
      </c>
      <c r="F121" s="2">
        <v>3681100</v>
      </c>
      <c r="P121" s="2">
        <v>120</v>
      </c>
      <c r="Q121" s="1">
        <v>71.235541999999995</v>
      </c>
      <c r="R121" s="5">
        <f t="shared" si="82"/>
        <v>69.047231783781527</v>
      </c>
      <c r="S121" s="5">
        <f t="shared" si="54"/>
        <v>2.1883102162184684</v>
      </c>
      <c r="T121" s="5">
        <f t="shared" si="83"/>
        <v>70.566945401160851</v>
      </c>
      <c r="U121" s="5">
        <f t="shared" si="55"/>
        <v>0.66859659883914446</v>
      </c>
      <c r="V121" s="5">
        <f t="shared" si="84"/>
        <v>71.336241280444767</v>
      </c>
      <c r="W121" s="5">
        <f t="shared" si="56"/>
        <v>0.10069928044477194</v>
      </c>
      <c r="X121" s="5">
        <f t="shared" si="85"/>
        <v>71.901828247172091</v>
      </c>
      <c r="Y121" s="5">
        <f t="shared" si="57"/>
        <v>0.66628624717209561</v>
      </c>
      <c r="AA121" s="2">
        <v>120</v>
      </c>
      <c r="AB121" s="1">
        <v>135.47943100000001</v>
      </c>
      <c r="AC121" s="5">
        <f t="shared" si="86"/>
        <v>136.92503096385317</v>
      </c>
      <c r="AD121" s="5">
        <f t="shared" si="58"/>
        <v>1.4455999638531694</v>
      </c>
      <c r="AE121" s="5">
        <f t="shared" si="87"/>
        <v>139.701610046122</v>
      </c>
      <c r="AF121" s="5">
        <f t="shared" si="59"/>
        <v>4.2221790461219939</v>
      </c>
      <c r="AG121" s="5">
        <f t="shared" si="88"/>
        <v>140.82075061202778</v>
      </c>
      <c r="AH121" s="5">
        <f t="shared" si="60"/>
        <v>5.3413196120277746</v>
      </c>
      <c r="AI121" s="5">
        <f t="shared" si="89"/>
        <v>140.84850959638672</v>
      </c>
      <c r="AJ121" s="5">
        <f t="shared" si="61"/>
        <v>5.3690785963867143</v>
      </c>
      <c r="AK121" s="10"/>
      <c r="AL121" s="1">
        <v>71.235541999999995</v>
      </c>
      <c r="AM121" s="5">
        <v>71.336241280444767</v>
      </c>
      <c r="AN121" s="5">
        <f t="shared" si="90"/>
        <v>0.47210820868678893</v>
      </c>
      <c r="AO121" s="5">
        <f t="shared" si="62"/>
        <v>71.808349489131558</v>
      </c>
      <c r="AP121" s="5">
        <f t="shared" si="63"/>
        <v>0.57280748913156287</v>
      </c>
      <c r="AQ121" s="5">
        <f t="shared" si="64"/>
        <v>8.0410350374194237E-3</v>
      </c>
      <c r="AR121" s="5">
        <f t="shared" si="65"/>
        <v>0.5997813322369645</v>
      </c>
      <c r="AS121" s="5">
        <f t="shared" si="48"/>
        <v>71.936022612681725</v>
      </c>
      <c r="AT121" s="5">
        <f t="shared" si="49"/>
        <v>0.70048061268173001</v>
      </c>
      <c r="AU121" s="5">
        <f t="shared" si="66"/>
        <v>9.8333022114400429E-3</v>
      </c>
      <c r="AV121" s="5">
        <f t="shared" si="67"/>
        <v>0.87090254704591685</v>
      </c>
      <c r="AW121" s="5">
        <f t="shared" si="50"/>
        <v>72.207143827490682</v>
      </c>
      <c r="AX121" s="5">
        <f t="shared" si="51"/>
        <v>0.97160182749068724</v>
      </c>
      <c r="AY121" s="5">
        <f t="shared" si="68"/>
        <v>1.3639284551111961E-2</v>
      </c>
      <c r="AZ121" s="5">
        <f t="shared" si="69"/>
        <v>1.2364596956494296</v>
      </c>
      <c r="BA121" s="5">
        <f t="shared" si="52"/>
        <v>72.572700976094197</v>
      </c>
      <c r="BB121" s="5">
        <f t="shared" si="53"/>
        <v>1.3371589760942015</v>
      </c>
      <c r="BC121" s="5">
        <f t="shared" si="70"/>
        <v>1.8770952512640413E-2</v>
      </c>
      <c r="BE121" s="1">
        <v>135.47943100000001</v>
      </c>
      <c r="BF121" s="5">
        <v>140.82075061202778</v>
      </c>
      <c r="BG121" s="5">
        <f t="shared" si="91"/>
        <v>0.80349217743600565</v>
      </c>
      <c r="BH121" s="5">
        <f t="shared" si="71"/>
        <v>141.62424278946378</v>
      </c>
      <c r="BI121" s="5">
        <f t="shared" si="72"/>
        <v>6.1448117894637733</v>
      </c>
      <c r="BJ121" s="5">
        <f t="shared" si="92"/>
        <v>4.3635698309783991E-2</v>
      </c>
      <c r="BK121" s="5">
        <f t="shared" si="93"/>
        <v>1.0311496878973052</v>
      </c>
      <c r="BL121" s="5">
        <f t="shared" si="73"/>
        <v>141.85190029992509</v>
      </c>
      <c r="BM121" s="5">
        <f t="shared" si="74"/>
        <v>6.3724692999250863</v>
      </c>
      <c r="BN121" s="5">
        <f t="shared" si="75"/>
        <v>4.7036433891762403E-2</v>
      </c>
      <c r="BO121" s="5">
        <f t="shared" si="94"/>
        <v>0.96108806643250677</v>
      </c>
      <c r="BP121" s="5">
        <f t="shared" si="76"/>
        <v>141.78183867846028</v>
      </c>
      <c r="BQ121" s="5">
        <f t="shared" si="77"/>
        <v>6.3024076784602698</v>
      </c>
      <c r="BR121" s="5">
        <f t="shared" si="78"/>
        <v>4.6519295452755995E-2</v>
      </c>
      <c r="BS121" s="5">
        <f t="shared" si="95"/>
        <v>-0.32400440369167394</v>
      </c>
      <c r="BT121" s="5">
        <f t="shared" si="79"/>
        <v>140.49674620833611</v>
      </c>
      <c r="BU121" s="5">
        <f t="shared" si="80"/>
        <v>-5.0173152083361003</v>
      </c>
      <c r="BV121" s="5">
        <f t="shared" si="81"/>
        <v>3.7033778273958796E-2</v>
      </c>
    </row>
    <row r="122" spans="1:74" x14ac:dyDescent="0.2">
      <c r="A122" s="3">
        <v>43955</v>
      </c>
      <c r="B122" s="2">
        <v>121</v>
      </c>
      <c r="C122" s="1">
        <v>72.243446000000006</v>
      </c>
      <c r="D122" s="2">
        <v>33392000</v>
      </c>
      <c r="E122" s="1">
        <v>133.45588699999999</v>
      </c>
      <c r="F122" s="2">
        <v>4123000</v>
      </c>
      <c r="P122" s="2">
        <v>121</v>
      </c>
      <c r="Q122" s="1">
        <v>72.243446000000006</v>
      </c>
      <c r="R122" s="5">
        <f t="shared" si="82"/>
        <v>69.375478316214299</v>
      </c>
      <c r="S122" s="5">
        <f t="shared" si="54"/>
        <v>2.8679676837857073</v>
      </c>
      <c r="T122" s="5">
        <f t="shared" si="83"/>
        <v>70.800954210754554</v>
      </c>
      <c r="U122" s="5">
        <f t="shared" si="55"/>
        <v>1.4424917892454516</v>
      </c>
      <c r="V122" s="5">
        <f t="shared" si="84"/>
        <v>71.280856676200131</v>
      </c>
      <c r="W122" s="5">
        <f t="shared" si="56"/>
        <v>0.96258932379987527</v>
      </c>
      <c r="X122" s="5">
        <f t="shared" si="85"/>
        <v>71.402113561793016</v>
      </c>
      <c r="Y122" s="5">
        <f t="shared" si="57"/>
        <v>0.84133243820699022</v>
      </c>
      <c r="AA122" s="2">
        <v>121</v>
      </c>
      <c r="AB122" s="1">
        <v>133.45588699999999</v>
      </c>
      <c r="AC122" s="5">
        <f t="shared" si="86"/>
        <v>136.70819096927519</v>
      </c>
      <c r="AD122" s="5">
        <f t="shared" si="58"/>
        <v>3.2523039692752036</v>
      </c>
      <c r="AE122" s="5">
        <f t="shared" si="87"/>
        <v>138.2238473799793</v>
      </c>
      <c r="AF122" s="5">
        <f t="shared" si="59"/>
        <v>4.7679603799793142</v>
      </c>
      <c r="AG122" s="5">
        <f t="shared" si="88"/>
        <v>137.88302482541252</v>
      </c>
      <c r="AH122" s="5">
        <f t="shared" si="60"/>
        <v>4.4271378254125295</v>
      </c>
      <c r="AI122" s="5">
        <f t="shared" si="89"/>
        <v>136.8217006490967</v>
      </c>
      <c r="AJ122" s="5">
        <f t="shared" si="61"/>
        <v>3.3658136490967081</v>
      </c>
      <c r="AK122" s="10"/>
      <c r="AL122" s="1">
        <v>72.243446000000006</v>
      </c>
      <c r="AM122" s="5">
        <v>71.280856676200131</v>
      </c>
      <c r="AN122" s="5">
        <f t="shared" si="90"/>
        <v>0.39298428674707508</v>
      </c>
      <c r="AO122" s="5">
        <f t="shared" si="62"/>
        <v>71.67384096294721</v>
      </c>
      <c r="AP122" s="5">
        <f t="shared" si="63"/>
        <v>0.56960503705279564</v>
      </c>
      <c r="AQ122" s="5">
        <f t="shared" si="64"/>
        <v>7.8845219683013959E-3</v>
      </c>
      <c r="AR122" s="5">
        <f t="shared" si="65"/>
        <v>0.43598984811656422</v>
      </c>
      <c r="AS122" s="5">
        <f t="shared" si="48"/>
        <v>71.716846524316693</v>
      </c>
      <c r="AT122" s="5">
        <f t="shared" si="49"/>
        <v>0.52659947568331233</v>
      </c>
      <c r="AU122" s="5">
        <f t="shared" si="66"/>
        <v>7.289235284863243E-3</v>
      </c>
      <c r="AV122" s="5">
        <f t="shared" si="67"/>
        <v>0.45407332896516783</v>
      </c>
      <c r="AW122" s="5">
        <f t="shared" si="50"/>
        <v>71.734930005165296</v>
      </c>
      <c r="AX122" s="5">
        <f t="shared" si="51"/>
        <v>0.50851599483470977</v>
      </c>
      <c r="AY122" s="5">
        <f t="shared" si="68"/>
        <v>7.0389221858922638E-3</v>
      </c>
      <c r="AZ122" s="5">
        <f t="shared" si="69"/>
        <v>0.13839204073947334</v>
      </c>
      <c r="BA122" s="5">
        <f t="shared" si="52"/>
        <v>71.419248716939606</v>
      </c>
      <c r="BB122" s="5">
        <f t="shared" si="53"/>
        <v>0.82419728306039985</v>
      </c>
      <c r="BC122" s="5">
        <f t="shared" si="70"/>
        <v>1.1408609759013984E-2</v>
      </c>
      <c r="BE122" s="1">
        <v>133.45588699999999</v>
      </c>
      <c r="BF122" s="5">
        <v>137.88302482541252</v>
      </c>
      <c r="BG122" s="5">
        <f t="shared" si="91"/>
        <v>0.24230948282831577</v>
      </c>
      <c r="BH122" s="5">
        <f t="shared" si="71"/>
        <v>138.12533430824084</v>
      </c>
      <c r="BI122" s="5">
        <f t="shared" si="72"/>
        <v>4.6694473082408479</v>
      </c>
      <c r="BJ122" s="5">
        <f t="shared" si="92"/>
        <v>3.3865280473454232E-2</v>
      </c>
      <c r="BK122" s="5">
        <f t="shared" si="93"/>
        <v>3.8930819269163752E-2</v>
      </c>
      <c r="BL122" s="5">
        <f t="shared" si="73"/>
        <v>137.92195564468167</v>
      </c>
      <c r="BM122" s="5">
        <f t="shared" si="74"/>
        <v>4.466068644681684</v>
      </c>
      <c r="BN122" s="5">
        <f t="shared" si="75"/>
        <v>3.3464755621321403E-2</v>
      </c>
      <c r="BO122" s="5">
        <f t="shared" si="94"/>
        <v>-0.79337816743898848</v>
      </c>
      <c r="BP122" s="5">
        <f t="shared" si="76"/>
        <v>137.08964665797353</v>
      </c>
      <c r="BQ122" s="5">
        <f t="shared" si="77"/>
        <v>3.6337596579735418</v>
      </c>
      <c r="BR122" s="5">
        <f t="shared" si="78"/>
        <v>2.7228170593729912E-2</v>
      </c>
      <c r="BS122" s="5">
        <f t="shared" si="95"/>
        <v>-2.5456675791767225</v>
      </c>
      <c r="BT122" s="5">
        <f t="shared" si="79"/>
        <v>135.3373572462358</v>
      </c>
      <c r="BU122" s="5">
        <f t="shared" si="80"/>
        <v>-1.8814702462358071</v>
      </c>
      <c r="BV122" s="5">
        <f t="shared" si="81"/>
        <v>1.4098068571795616E-2</v>
      </c>
    </row>
    <row r="123" spans="1:74" x14ac:dyDescent="0.2">
      <c r="A123" s="3">
        <v>43956</v>
      </c>
      <c r="B123" s="2">
        <v>122</v>
      </c>
      <c r="C123" s="1">
        <v>73.327736000000002</v>
      </c>
      <c r="D123" s="2">
        <v>36937800</v>
      </c>
      <c r="E123" s="1">
        <v>133.13014200000001</v>
      </c>
      <c r="F123" s="2">
        <v>3122300</v>
      </c>
      <c r="P123" s="2">
        <v>122</v>
      </c>
      <c r="Q123" s="1">
        <v>73.327736000000002</v>
      </c>
      <c r="R123" s="5">
        <f t="shared" si="82"/>
        <v>69.80567346878216</v>
      </c>
      <c r="S123" s="5">
        <f t="shared" si="54"/>
        <v>3.5220625312178413</v>
      </c>
      <c r="T123" s="5">
        <f t="shared" si="83"/>
        <v>71.305826336990464</v>
      </c>
      <c r="U123" s="5">
        <f t="shared" si="55"/>
        <v>2.0219096630095379</v>
      </c>
      <c r="V123" s="5">
        <f t="shared" si="84"/>
        <v>71.810280804290073</v>
      </c>
      <c r="W123" s="5">
        <f t="shared" si="56"/>
        <v>1.5174551957099283</v>
      </c>
      <c r="X123" s="5">
        <f t="shared" si="85"/>
        <v>72.033112890448251</v>
      </c>
      <c r="Y123" s="5">
        <f t="shared" si="57"/>
        <v>1.2946231095517504</v>
      </c>
      <c r="AA123" s="2">
        <v>122</v>
      </c>
      <c r="AB123" s="1">
        <v>133.13014200000001</v>
      </c>
      <c r="AC123" s="5">
        <f t="shared" si="86"/>
        <v>136.2203453738839</v>
      </c>
      <c r="AD123" s="5">
        <f t="shared" si="58"/>
        <v>3.0902033738838952</v>
      </c>
      <c r="AE123" s="5">
        <f t="shared" si="87"/>
        <v>136.55506124698655</v>
      </c>
      <c r="AF123" s="5">
        <f t="shared" si="59"/>
        <v>3.4249192469865477</v>
      </c>
      <c r="AG123" s="5">
        <f t="shared" si="88"/>
        <v>135.44809902143561</v>
      </c>
      <c r="AH123" s="5">
        <f t="shared" si="60"/>
        <v>2.3179570214356033</v>
      </c>
      <c r="AI123" s="5">
        <f t="shared" si="89"/>
        <v>134.29734041227417</v>
      </c>
      <c r="AJ123" s="5">
        <f t="shared" si="61"/>
        <v>1.1671984122741605</v>
      </c>
      <c r="AK123" s="10"/>
      <c r="AL123" s="1">
        <v>73.327736000000002</v>
      </c>
      <c r="AM123" s="5">
        <v>71.810280804290073</v>
      </c>
      <c r="AN123" s="5">
        <f t="shared" si="90"/>
        <v>0.41345026294850518</v>
      </c>
      <c r="AO123" s="5">
        <f t="shared" si="62"/>
        <v>72.223731067238575</v>
      </c>
      <c r="AP123" s="5">
        <f t="shared" si="63"/>
        <v>1.104004932761427</v>
      </c>
      <c r="AQ123" s="5">
        <f t="shared" si="64"/>
        <v>1.5055761884717496E-2</v>
      </c>
      <c r="AR123" s="5">
        <f t="shared" si="65"/>
        <v>0.45934841810990884</v>
      </c>
      <c r="AS123" s="5">
        <f t="shared" si="48"/>
        <v>72.269629222399985</v>
      </c>
      <c r="AT123" s="5">
        <f t="shared" si="49"/>
        <v>1.0581067776000168</v>
      </c>
      <c r="AU123" s="5">
        <f t="shared" si="66"/>
        <v>1.4429830175037952E-2</v>
      </c>
      <c r="AV123" s="5">
        <f t="shared" si="67"/>
        <v>0.48798118857131656</v>
      </c>
      <c r="AW123" s="5">
        <f t="shared" si="50"/>
        <v>72.298261992861384</v>
      </c>
      <c r="AX123" s="5">
        <f t="shared" si="51"/>
        <v>1.0294740071386173</v>
      </c>
      <c r="AY123" s="5">
        <f t="shared" si="68"/>
        <v>1.4039353501090191E-2</v>
      </c>
      <c r="AZ123" s="5">
        <f t="shared" si="69"/>
        <v>0.47076931498737234</v>
      </c>
      <c r="BA123" s="5">
        <f t="shared" si="52"/>
        <v>72.281050119277452</v>
      </c>
      <c r="BB123" s="5">
        <f t="shared" si="53"/>
        <v>1.0466858807225492</v>
      </c>
      <c r="BC123" s="5">
        <f t="shared" si="70"/>
        <v>1.42740787840845E-2</v>
      </c>
      <c r="BE123" s="1">
        <v>133.13014200000001</v>
      </c>
      <c r="BF123" s="5">
        <v>135.44809902143561</v>
      </c>
      <c r="BG123" s="5">
        <f t="shared" si="91"/>
        <v>-0.15927581019246803</v>
      </c>
      <c r="BH123" s="5">
        <f t="shared" si="71"/>
        <v>135.28882321124314</v>
      </c>
      <c r="BI123" s="5">
        <f t="shared" si="72"/>
        <v>2.1586812112431346</v>
      </c>
      <c r="BJ123" s="5">
        <f t="shared" si="92"/>
        <v>1.5937331175844026E-2</v>
      </c>
      <c r="BK123" s="5">
        <f t="shared" si="93"/>
        <v>-0.57953333654235462</v>
      </c>
      <c r="BL123" s="5">
        <f t="shared" si="73"/>
        <v>134.86856568489324</v>
      </c>
      <c r="BM123" s="5">
        <f t="shared" si="74"/>
        <v>1.7384236848932346</v>
      </c>
      <c r="BN123" s="5">
        <f t="shared" si="75"/>
        <v>1.3058077297725968E-2</v>
      </c>
      <c r="BO123" s="5">
        <f t="shared" si="94"/>
        <v>-1.5320746038810531</v>
      </c>
      <c r="BP123" s="5">
        <f t="shared" si="76"/>
        <v>133.91602441755455</v>
      </c>
      <c r="BQ123" s="5">
        <f t="shared" si="77"/>
        <v>0.78588241755454646</v>
      </c>
      <c r="BR123" s="5">
        <f t="shared" si="78"/>
        <v>5.9031140938356876E-3</v>
      </c>
      <c r="BS123" s="5">
        <f t="shared" si="95"/>
        <v>-2.4515370702568817</v>
      </c>
      <c r="BT123" s="5">
        <f t="shared" si="79"/>
        <v>132.99656195117873</v>
      </c>
      <c r="BU123" s="5">
        <f t="shared" si="80"/>
        <v>0.13358004882127261</v>
      </c>
      <c r="BV123" s="5">
        <f t="shared" si="81"/>
        <v>1.0033794512235448E-3</v>
      </c>
    </row>
    <row r="124" spans="1:74" x14ac:dyDescent="0.2">
      <c r="A124" s="3">
        <v>43957</v>
      </c>
      <c r="B124" s="2">
        <v>123</v>
      </c>
      <c r="C124" s="1">
        <v>74.084282000000002</v>
      </c>
      <c r="D124" s="2">
        <v>35583400</v>
      </c>
      <c r="E124" s="1">
        <v>131.323746</v>
      </c>
      <c r="F124" s="2">
        <v>2349500</v>
      </c>
      <c r="P124" s="2">
        <v>123</v>
      </c>
      <c r="Q124" s="1">
        <v>74.084282000000002</v>
      </c>
      <c r="R124" s="5">
        <f t="shared" si="82"/>
        <v>70.333982848464828</v>
      </c>
      <c r="S124" s="5">
        <f t="shared" si="54"/>
        <v>3.7502991515351738</v>
      </c>
      <c r="T124" s="5">
        <f t="shared" si="83"/>
        <v>72.013494719043806</v>
      </c>
      <c r="U124" s="5">
        <f t="shared" si="55"/>
        <v>2.0707872809561962</v>
      </c>
      <c r="V124" s="5">
        <f t="shared" si="84"/>
        <v>72.644881161930527</v>
      </c>
      <c r="W124" s="5">
        <f t="shared" si="56"/>
        <v>1.4394008380694743</v>
      </c>
      <c r="X124" s="5">
        <f t="shared" si="85"/>
        <v>73.00408022261206</v>
      </c>
      <c r="Y124" s="5">
        <f t="shared" si="57"/>
        <v>1.0802017773879413</v>
      </c>
      <c r="AA124" s="2">
        <v>123</v>
      </c>
      <c r="AB124" s="1">
        <v>131.323746</v>
      </c>
      <c r="AC124" s="5">
        <f t="shared" si="86"/>
        <v>135.75681486780132</v>
      </c>
      <c r="AD124" s="5">
        <f t="shared" si="58"/>
        <v>4.4330688678013246</v>
      </c>
      <c r="AE124" s="5">
        <f t="shared" si="87"/>
        <v>135.35633951054126</v>
      </c>
      <c r="AF124" s="5">
        <f t="shared" si="59"/>
        <v>4.0325935105412611</v>
      </c>
      <c r="AG124" s="5">
        <f t="shared" si="88"/>
        <v>134.17322265964603</v>
      </c>
      <c r="AH124" s="5">
        <f t="shared" si="60"/>
        <v>2.8494766596460295</v>
      </c>
      <c r="AI124" s="5">
        <f t="shared" si="89"/>
        <v>133.42194160306855</v>
      </c>
      <c r="AJ124" s="5">
        <f t="shared" si="61"/>
        <v>2.0981956030685467</v>
      </c>
      <c r="AK124" s="10"/>
      <c r="AL124" s="1">
        <v>74.084282000000002</v>
      </c>
      <c r="AM124" s="5">
        <v>72.644881161930527</v>
      </c>
      <c r="AN124" s="5">
        <f t="shared" si="90"/>
        <v>0.47662277715229751</v>
      </c>
      <c r="AO124" s="5">
        <f t="shared" si="62"/>
        <v>73.121503939082828</v>
      </c>
      <c r="AP124" s="5">
        <f t="shared" si="63"/>
        <v>0.96277806091717366</v>
      </c>
      <c r="AQ124" s="5">
        <f t="shared" si="64"/>
        <v>1.2995712922171179E-2</v>
      </c>
      <c r="AR124" s="5">
        <f t="shared" si="65"/>
        <v>0.55316140299254513</v>
      </c>
      <c r="AS124" s="5">
        <f t="shared" si="48"/>
        <v>73.198042564923071</v>
      </c>
      <c r="AT124" s="5">
        <f t="shared" si="49"/>
        <v>0.8862394350769307</v>
      </c>
      <c r="AU124" s="5">
        <f t="shared" si="66"/>
        <v>1.1962583845746534E-2</v>
      </c>
      <c r="AV124" s="5">
        <f t="shared" si="67"/>
        <v>0.64395981465242857</v>
      </c>
      <c r="AW124" s="5">
        <f t="shared" si="50"/>
        <v>73.288840976582961</v>
      </c>
      <c r="AX124" s="5">
        <f t="shared" si="51"/>
        <v>0.79544102341704104</v>
      </c>
      <c r="AY124" s="5">
        <f t="shared" si="68"/>
        <v>1.0736974185928413E-2</v>
      </c>
      <c r="AZ124" s="5">
        <f t="shared" si="69"/>
        <v>0.78002570124249182</v>
      </c>
      <c r="BA124" s="5">
        <f t="shared" si="52"/>
        <v>73.424906863173021</v>
      </c>
      <c r="BB124" s="5">
        <f t="shared" si="53"/>
        <v>0.65937513682698068</v>
      </c>
      <c r="BC124" s="5">
        <f t="shared" si="70"/>
        <v>8.9003378183105109E-3</v>
      </c>
      <c r="BE124" s="1">
        <v>131.323746</v>
      </c>
      <c r="BF124" s="5">
        <v>134.17322265964603</v>
      </c>
      <c r="BG124" s="5">
        <f t="shared" si="91"/>
        <v>-0.32661589293203486</v>
      </c>
      <c r="BH124" s="5">
        <f t="shared" si="71"/>
        <v>133.84660676671399</v>
      </c>
      <c r="BI124" s="5">
        <f t="shared" si="72"/>
        <v>2.5228607667139897</v>
      </c>
      <c r="BJ124" s="5">
        <f t="shared" si="92"/>
        <v>1.8803012379852199E-2</v>
      </c>
      <c r="BK124" s="5">
        <f t="shared" si="93"/>
        <v>-0.75336909285416109</v>
      </c>
      <c r="BL124" s="5">
        <f t="shared" si="73"/>
        <v>133.41985356679186</v>
      </c>
      <c r="BM124" s="5">
        <f t="shared" si="74"/>
        <v>2.0961075667918578</v>
      </c>
      <c r="BN124" s="5">
        <f t="shared" si="75"/>
        <v>1.5961375079811217E-2</v>
      </c>
      <c r="BO124" s="5">
        <f t="shared" si="94"/>
        <v>-1.4163353949398905</v>
      </c>
      <c r="BP124" s="5">
        <f t="shared" si="76"/>
        <v>132.75688726470614</v>
      </c>
      <c r="BQ124" s="5">
        <f t="shared" si="77"/>
        <v>1.433141264706137</v>
      </c>
      <c r="BR124" s="5">
        <f t="shared" si="78"/>
        <v>1.0913039784184477E-2</v>
      </c>
      <c r="BS124" s="5">
        <f t="shared" si="95"/>
        <v>-1.4513754680596758</v>
      </c>
      <c r="BT124" s="5">
        <f t="shared" si="79"/>
        <v>132.72184719158636</v>
      </c>
      <c r="BU124" s="5">
        <f t="shared" si="80"/>
        <v>-1.3981011915863633</v>
      </c>
      <c r="BV124" s="5">
        <f t="shared" si="81"/>
        <v>1.0646217718967316E-2</v>
      </c>
    </row>
    <row r="125" spans="1:74" x14ac:dyDescent="0.2">
      <c r="A125" s="3">
        <v>43958</v>
      </c>
      <c r="B125" s="2">
        <v>124</v>
      </c>
      <c r="C125" s="1">
        <v>74.850669999999994</v>
      </c>
      <c r="D125" s="2">
        <v>28803800</v>
      </c>
      <c r="E125" s="1">
        <v>131.076965</v>
      </c>
      <c r="F125" s="2">
        <v>3096500</v>
      </c>
      <c r="P125" s="2">
        <v>124</v>
      </c>
      <c r="Q125" s="1">
        <v>74.850669999999994</v>
      </c>
      <c r="R125" s="5">
        <f t="shared" si="82"/>
        <v>70.896527721195099</v>
      </c>
      <c r="S125" s="5">
        <f t="shared" si="54"/>
        <v>3.9541422788048948</v>
      </c>
      <c r="T125" s="5">
        <f t="shared" si="83"/>
        <v>72.738270267378482</v>
      </c>
      <c r="U125" s="5">
        <f t="shared" si="55"/>
        <v>2.1123997326215118</v>
      </c>
      <c r="V125" s="5">
        <f t="shared" si="84"/>
        <v>73.436551622868734</v>
      </c>
      <c r="W125" s="5">
        <f t="shared" si="56"/>
        <v>1.4141183771312598</v>
      </c>
      <c r="X125" s="5">
        <f t="shared" si="85"/>
        <v>73.814231555653009</v>
      </c>
      <c r="Y125" s="5">
        <f t="shared" si="57"/>
        <v>1.0364384443469845</v>
      </c>
      <c r="AA125" s="2">
        <v>124</v>
      </c>
      <c r="AB125" s="1">
        <v>131.076965</v>
      </c>
      <c r="AC125" s="5">
        <f t="shared" si="86"/>
        <v>135.09185453763112</v>
      </c>
      <c r="AD125" s="5">
        <f t="shared" si="58"/>
        <v>4.0148895376311202</v>
      </c>
      <c r="AE125" s="5">
        <f t="shared" si="87"/>
        <v>133.94493178185184</v>
      </c>
      <c r="AF125" s="5">
        <f t="shared" si="59"/>
        <v>2.867966781851834</v>
      </c>
      <c r="AG125" s="5">
        <f t="shared" si="88"/>
        <v>132.60601049684072</v>
      </c>
      <c r="AH125" s="5">
        <f t="shared" si="60"/>
        <v>1.5290454968407232</v>
      </c>
      <c r="AI125" s="5">
        <f t="shared" si="89"/>
        <v>131.84829490076714</v>
      </c>
      <c r="AJ125" s="5">
        <f t="shared" si="61"/>
        <v>0.77132990076714236</v>
      </c>
      <c r="AK125" s="10"/>
      <c r="AL125" s="1">
        <v>74.850669999999994</v>
      </c>
      <c r="AM125" s="5">
        <v>73.436551622868734</v>
      </c>
      <c r="AN125" s="5">
        <f t="shared" si="90"/>
        <v>0.52387992972018382</v>
      </c>
      <c r="AO125" s="5">
        <f t="shared" si="62"/>
        <v>73.960431552588915</v>
      </c>
      <c r="AP125" s="5">
        <f t="shared" si="63"/>
        <v>0.89023844741107894</v>
      </c>
      <c r="AQ125" s="5">
        <f t="shared" si="64"/>
        <v>1.1893526770182272E-2</v>
      </c>
      <c r="AR125" s="5">
        <f t="shared" si="65"/>
        <v>0.61278866747896044</v>
      </c>
      <c r="AS125" s="5">
        <f t="shared" si="48"/>
        <v>74.0493402903477</v>
      </c>
      <c r="AT125" s="5">
        <f t="shared" si="49"/>
        <v>0.80132970965229333</v>
      </c>
      <c r="AU125" s="5">
        <f t="shared" si="66"/>
        <v>1.0705711914833807E-2</v>
      </c>
      <c r="AV125" s="5">
        <f t="shared" si="67"/>
        <v>0.71042960548102874</v>
      </c>
      <c r="AW125" s="5">
        <f t="shared" si="50"/>
        <v>74.146981228349759</v>
      </c>
      <c r="AX125" s="5">
        <f t="shared" si="51"/>
        <v>0.70368877165023491</v>
      </c>
      <c r="AY125" s="5">
        <f t="shared" si="68"/>
        <v>9.4012354418502187E-3</v>
      </c>
      <c r="AZ125" s="5">
        <f t="shared" si="69"/>
        <v>0.78992374698384937</v>
      </c>
      <c r="BA125" s="5">
        <f t="shared" si="52"/>
        <v>74.226475369852579</v>
      </c>
      <c r="BB125" s="5">
        <f t="shared" si="53"/>
        <v>0.62419463014741439</v>
      </c>
      <c r="BC125" s="5">
        <f t="shared" si="70"/>
        <v>8.3391989697275178E-3</v>
      </c>
      <c r="BE125" s="1">
        <v>131.076965</v>
      </c>
      <c r="BF125" s="5">
        <v>132.60601049684072</v>
      </c>
      <c r="BG125" s="5">
        <f t="shared" si="91"/>
        <v>-0.51270533341302538</v>
      </c>
      <c r="BH125" s="5">
        <f t="shared" si="71"/>
        <v>132.09330516342769</v>
      </c>
      <c r="BI125" s="5">
        <f t="shared" si="72"/>
        <v>1.0163401634276852</v>
      </c>
      <c r="BJ125" s="5">
        <f t="shared" si="92"/>
        <v>7.6643597045090127E-3</v>
      </c>
      <c r="BK125" s="5">
        <f t="shared" si="93"/>
        <v>-0.95682986034194706</v>
      </c>
      <c r="BL125" s="5">
        <f t="shared" si="73"/>
        <v>131.64918063649878</v>
      </c>
      <c r="BM125" s="5">
        <f t="shared" si="74"/>
        <v>0.57221563649878249</v>
      </c>
      <c r="BN125" s="5">
        <f t="shared" si="75"/>
        <v>4.3654934831515403E-3</v>
      </c>
      <c r="BO125" s="5">
        <f t="shared" si="94"/>
        <v>-1.4842299404793269</v>
      </c>
      <c r="BP125" s="5">
        <f t="shared" si="76"/>
        <v>131.12178055636139</v>
      </c>
      <c r="BQ125" s="5">
        <f t="shared" si="77"/>
        <v>4.4815556361385234E-2</v>
      </c>
      <c r="BR125" s="5">
        <f t="shared" si="78"/>
        <v>3.4190260936683444E-4</v>
      </c>
      <c r="BS125" s="5">
        <f t="shared" si="95"/>
        <v>-1.5498366585934604</v>
      </c>
      <c r="BT125" s="5">
        <f t="shared" si="79"/>
        <v>131.05617383824728</v>
      </c>
      <c r="BU125" s="5">
        <f t="shared" si="80"/>
        <v>2.0791161752725884E-2</v>
      </c>
      <c r="BV125" s="5">
        <f t="shared" si="81"/>
        <v>1.5861796733488516E-4</v>
      </c>
    </row>
    <row r="126" spans="1:74" x14ac:dyDescent="0.2">
      <c r="A126" s="3">
        <v>43959</v>
      </c>
      <c r="B126" s="2">
        <v>125</v>
      </c>
      <c r="C126" s="1">
        <v>77.259674000000004</v>
      </c>
      <c r="D126" s="2">
        <v>33459600</v>
      </c>
      <c r="E126" s="1">
        <v>135.14382900000001</v>
      </c>
      <c r="F126" s="2">
        <v>2740400</v>
      </c>
      <c r="P126" s="2">
        <v>125</v>
      </c>
      <c r="Q126" s="1">
        <v>77.259674000000004</v>
      </c>
      <c r="R126" s="5">
        <f t="shared" si="82"/>
        <v>71.489649063015833</v>
      </c>
      <c r="S126" s="5">
        <f t="shared" si="54"/>
        <v>5.7700249369841714</v>
      </c>
      <c r="T126" s="5">
        <f t="shared" si="83"/>
        <v>73.477610173796009</v>
      </c>
      <c r="U126" s="5">
        <f t="shared" si="55"/>
        <v>3.7820638262039949</v>
      </c>
      <c r="V126" s="5">
        <f t="shared" si="84"/>
        <v>74.214316730290932</v>
      </c>
      <c r="W126" s="5">
        <f t="shared" si="56"/>
        <v>3.0453572697090721</v>
      </c>
      <c r="X126" s="5">
        <f t="shared" si="85"/>
        <v>74.591560388913251</v>
      </c>
      <c r="Y126" s="5">
        <f t="shared" si="57"/>
        <v>2.6681136110867527</v>
      </c>
      <c r="AA126" s="2">
        <v>125</v>
      </c>
      <c r="AB126" s="1">
        <v>135.14382900000001</v>
      </c>
      <c r="AC126" s="5">
        <f t="shared" si="86"/>
        <v>134.48962110698645</v>
      </c>
      <c r="AD126" s="5">
        <f t="shared" si="58"/>
        <v>0.65420789301356308</v>
      </c>
      <c r="AE126" s="5">
        <f t="shared" si="87"/>
        <v>132.94114340820369</v>
      </c>
      <c r="AF126" s="5">
        <f t="shared" si="59"/>
        <v>2.2026855917963246</v>
      </c>
      <c r="AG126" s="5">
        <f t="shared" si="88"/>
        <v>131.76503547357834</v>
      </c>
      <c r="AH126" s="5">
        <f t="shared" si="60"/>
        <v>3.3787935264216742</v>
      </c>
      <c r="AI126" s="5">
        <f t="shared" si="89"/>
        <v>131.26979747519181</v>
      </c>
      <c r="AJ126" s="5">
        <f t="shared" si="61"/>
        <v>3.8740315248082027</v>
      </c>
      <c r="AK126" s="10"/>
      <c r="AL126" s="1">
        <v>77.259674000000004</v>
      </c>
      <c r="AM126" s="5">
        <v>74.214316730290932</v>
      </c>
      <c r="AN126" s="5">
        <f t="shared" si="90"/>
        <v>0.56196270637548595</v>
      </c>
      <c r="AO126" s="5">
        <f t="shared" si="62"/>
        <v>74.776279436666414</v>
      </c>
      <c r="AP126" s="5">
        <f t="shared" si="63"/>
        <v>2.4833945633335901</v>
      </c>
      <c r="AQ126" s="5">
        <f t="shared" si="64"/>
        <v>3.214347711761753E-2</v>
      </c>
      <c r="AR126" s="5">
        <f t="shared" si="65"/>
        <v>0.65403277746476984</v>
      </c>
      <c r="AS126" s="5">
        <f t="shared" si="48"/>
        <v>74.868349507755696</v>
      </c>
      <c r="AT126" s="5">
        <f t="shared" si="49"/>
        <v>2.3913244922443084</v>
      </c>
      <c r="AU126" s="5">
        <f t="shared" si="66"/>
        <v>3.0951780773037021E-2</v>
      </c>
      <c r="AV126" s="5">
        <f t="shared" si="67"/>
        <v>0.74073058135455483</v>
      </c>
      <c r="AW126" s="5">
        <f t="shared" si="50"/>
        <v>74.955047311645487</v>
      </c>
      <c r="AX126" s="5">
        <f t="shared" si="51"/>
        <v>2.3046266883545172</v>
      </c>
      <c r="AY126" s="5">
        <f t="shared" si="68"/>
        <v>2.9829619632546173E-2</v>
      </c>
      <c r="AZ126" s="5">
        <f t="shared" si="69"/>
        <v>0.77958890335644559</v>
      </c>
      <c r="BA126" s="5">
        <f t="shared" si="52"/>
        <v>74.993905633647373</v>
      </c>
      <c r="BB126" s="5">
        <f t="shared" si="53"/>
        <v>2.2657683663526313</v>
      </c>
      <c r="BC126" s="5">
        <f t="shared" si="70"/>
        <v>2.9326662268243989E-2</v>
      </c>
      <c r="BE126" s="1">
        <v>135.14382900000001</v>
      </c>
      <c r="BF126" s="5">
        <v>131.76503547357834</v>
      </c>
      <c r="BG126" s="5">
        <f t="shared" si="91"/>
        <v>-0.56194578689042973</v>
      </c>
      <c r="BH126" s="5">
        <f t="shared" si="71"/>
        <v>131.20308968668792</v>
      </c>
      <c r="BI126" s="5">
        <f t="shared" si="72"/>
        <v>3.9407393133120934</v>
      </c>
      <c r="BJ126" s="5">
        <f t="shared" si="92"/>
        <v>2.9907321765206024E-2</v>
      </c>
      <c r="BK126" s="5">
        <f t="shared" si="93"/>
        <v>-0.92786615107205728</v>
      </c>
      <c r="BL126" s="5">
        <f t="shared" si="73"/>
        <v>130.83716932250627</v>
      </c>
      <c r="BM126" s="5">
        <f t="shared" si="74"/>
        <v>4.3066596774937409</v>
      </c>
      <c r="BN126" s="5">
        <f t="shared" si="75"/>
        <v>3.1867231447865373E-2</v>
      </c>
      <c r="BO126" s="5">
        <f t="shared" si="94"/>
        <v>-1.1947652277317045</v>
      </c>
      <c r="BP126" s="5">
        <f t="shared" si="76"/>
        <v>130.57027024584664</v>
      </c>
      <c r="BQ126" s="5">
        <f t="shared" si="77"/>
        <v>4.5735587541533675</v>
      </c>
      <c r="BR126" s="5">
        <f t="shared" si="78"/>
        <v>3.3842157559065215E-2</v>
      </c>
      <c r="BS126" s="5">
        <f t="shared" si="95"/>
        <v>-0.94730426856204875</v>
      </c>
      <c r="BT126" s="5">
        <f t="shared" si="79"/>
        <v>130.81773120501629</v>
      </c>
      <c r="BU126" s="5">
        <f t="shared" si="80"/>
        <v>4.326097794983724</v>
      </c>
      <c r="BV126" s="5">
        <f t="shared" si="81"/>
        <v>3.2011064263864568E-2</v>
      </c>
    </row>
    <row r="127" spans="1:74" x14ac:dyDescent="0.2">
      <c r="A127" s="3">
        <v>43962</v>
      </c>
      <c r="B127" s="2">
        <v>126</v>
      </c>
      <c r="C127" s="1">
        <v>78.475371999999993</v>
      </c>
      <c r="D127" s="2">
        <v>145946400</v>
      </c>
      <c r="E127" s="1">
        <v>132.54776000000001</v>
      </c>
      <c r="F127" s="2">
        <v>2356400</v>
      </c>
      <c r="P127" s="2">
        <v>126</v>
      </c>
      <c r="Q127" s="1">
        <v>78.475371999999993</v>
      </c>
      <c r="R127" s="5">
        <f t="shared" si="82"/>
        <v>72.355152803563456</v>
      </c>
      <c r="S127" s="5">
        <f t="shared" si="54"/>
        <v>6.1202191964365369</v>
      </c>
      <c r="T127" s="5">
        <f t="shared" si="83"/>
        <v>74.801332512967406</v>
      </c>
      <c r="U127" s="5">
        <f t="shared" si="55"/>
        <v>3.6740394870325872</v>
      </c>
      <c r="V127" s="5">
        <f t="shared" si="84"/>
        <v>75.889263228630909</v>
      </c>
      <c r="W127" s="5">
        <f t="shared" si="56"/>
        <v>2.5861087713690836</v>
      </c>
      <c r="X127" s="5">
        <f t="shared" si="85"/>
        <v>76.592645597228312</v>
      </c>
      <c r="Y127" s="5">
        <f t="shared" si="57"/>
        <v>1.8827264027716808</v>
      </c>
      <c r="AA127" s="2">
        <v>126</v>
      </c>
      <c r="AB127" s="1">
        <v>132.54776000000001</v>
      </c>
      <c r="AC127" s="5">
        <f t="shared" si="86"/>
        <v>134.58775229093848</v>
      </c>
      <c r="AD127" s="5">
        <f t="shared" si="58"/>
        <v>2.0399922909384713</v>
      </c>
      <c r="AE127" s="5">
        <f t="shared" si="87"/>
        <v>133.7120833653324</v>
      </c>
      <c r="AF127" s="5">
        <f t="shared" si="59"/>
        <v>1.1643233653323932</v>
      </c>
      <c r="AG127" s="5">
        <f t="shared" si="88"/>
        <v>133.62337191311025</v>
      </c>
      <c r="AH127" s="5">
        <f t="shared" si="60"/>
        <v>1.0756119131102366</v>
      </c>
      <c r="AI127" s="5">
        <f t="shared" si="89"/>
        <v>134.17532111879797</v>
      </c>
      <c r="AJ127" s="5">
        <f t="shared" si="61"/>
        <v>1.6275611187979564</v>
      </c>
      <c r="AK127" s="10"/>
      <c r="AL127" s="1">
        <v>78.475371999999993</v>
      </c>
      <c r="AM127" s="5">
        <v>75.889263228630909</v>
      </c>
      <c r="AN127" s="5">
        <f t="shared" si="90"/>
        <v>0.72891027517015972</v>
      </c>
      <c r="AO127" s="5">
        <f t="shared" si="62"/>
        <v>76.618173503801074</v>
      </c>
      <c r="AP127" s="5">
        <f t="shared" si="63"/>
        <v>1.8571984961989187</v>
      </c>
      <c r="AQ127" s="5">
        <f t="shared" si="64"/>
        <v>2.3666004363750184E-2</v>
      </c>
      <c r="AR127" s="5">
        <f t="shared" si="65"/>
        <v>0.90926120768357177</v>
      </c>
      <c r="AS127" s="5">
        <f t="shared" si="48"/>
        <v>76.79852443631448</v>
      </c>
      <c r="AT127" s="5">
        <f t="shared" si="49"/>
        <v>1.6768475636855129</v>
      </c>
      <c r="AU127" s="5">
        <f t="shared" si="66"/>
        <v>2.1367819239971404E-2</v>
      </c>
      <c r="AV127" s="5">
        <f t="shared" si="67"/>
        <v>1.161127743997995</v>
      </c>
      <c r="AW127" s="5">
        <f t="shared" si="50"/>
        <v>77.050390972628904</v>
      </c>
      <c r="AX127" s="5">
        <f t="shared" si="51"/>
        <v>1.4249810273710892</v>
      </c>
      <c r="AY127" s="5">
        <f t="shared" si="68"/>
        <v>1.8158321407779874E-2</v>
      </c>
      <c r="AZ127" s="5">
        <f t="shared" si="69"/>
        <v>1.5406428590924477</v>
      </c>
      <c r="BA127" s="5">
        <f t="shared" si="52"/>
        <v>77.429906087723353</v>
      </c>
      <c r="BB127" s="5">
        <f t="shared" si="53"/>
        <v>1.0454659122766401</v>
      </c>
      <c r="BC127" s="5">
        <f t="shared" si="70"/>
        <v>1.3322216711207691E-2</v>
      </c>
      <c r="BE127" s="1">
        <v>132.54776000000001</v>
      </c>
      <c r="BF127" s="5">
        <v>133.62337191311025</v>
      </c>
      <c r="BG127" s="5">
        <f t="shared" si="91"/>
        <v>-0.19890345292707862</v>
      </c>
      <c r="BH127" s="5">
        <f t="shared" si="71"/>
        <v>133.42446846018316</v>
      </c>
      <c r="BI127" s="5">
        <f t="shared" si="72"/>
        <v>0.87670846018315274</v>
      </c>
      <c r="BJ127" s="5">
        <f t="shared" si="92"/>
        <v>6.5610412881456099E-3</v>
      </c>
      <c r="BK127" s="5">
        <f t="shared" si="93"/>
        <v>-0.23131550342106522</v>
      </c>
      <c r="BL127" s="5">
        <f t="shared" si="73"/>
        <v>133.39205640968919</v>
      </c>
      <c r="BM127" s="5">
        <f t="shared" si="74"/>
        <v>0.84429640968917852</v>
      </c>
      <c r="BN127" s="5">
        <f t="shared" si="75"/>
        <v>6.3697523797397893E-3</v>
      </c>
      <c r="BO127" s="5">
        <f t="shared" si="94"/>
        <v>0.17913052253692241</v>
      </c>
      <c r="BP127" s="5">
        <f t="shared" si="76"/>
        <v>133.80250243564717</v>
      </c>
      <c r="BQ127" s="5">
        <f t="shared" si="77"/>
        <v>1.2547424356471595</v>
      </c>
      <c r="BR127" s="5">
        <f t="shared" si="78"/>
        <v>9.4663420615117098E-3</v>
      </c>
      <c r="BS127" s="5">
        <f t="shared" si="95"/>
        <v>1.4374903333178168</v>
      </c>
      <c r="BT127" s="5">
        <f t="shared" si="79"/>
        <v>135.06086224642806</v>
      </c>
      <c r="BU127" s="5">
        <f t="shared" si="80"/>
        <v>-2.5131022464280477</v>
      </c>
      <c r="BV127" s="5">
        <f t="shared" si="81"/>
        <v>1.8959975230272073E-2</v>
      </c>
    </row>
    <row r="128" spans="1:74" x14ac:dyDescent="0.2">
      <c r="A128" s="3">
        <v>43963</v>
      </c>
      <c r="B128" s="2">
        <v>127</v>
      </c>
      <c r="C128" s="1">
        <v>77.578536999999997</v>
      </c>
      <c r="D128" s="2">
        <v>162301200</v>
      </c>
      <c r="E128" s="1">
        <v>125.944046</v>
      </c>
      <c r="F128" s="2">
        <v>4870400</v>
      </c>
      <c r="P128" s="2">
        <v>127</v>
      </c>
      <c r="Q128" s="1">
        <v>77.578536999999997</v>
      </c>
      <c r="R128" s="5">
        <f t="shared" si="82"/>
        <v>73.273185683028927</v>
      </c>
      <c r="S128" s="5">
        <f t="shared" si="54"/>
        <v>4.3053513169710698</v>
      </c>
      <c r="T128" s="5">
        <f t="shared" si="83"/>
        <v>76.087246333428808</v>
      </c>
      <c r="U128" s="5">
        <f t="shared" si="55"/>
        <v>1.4912906665711887</v>
      </c>
      <c r="V128" s="5">
        <f t="shared" si="84"/>
        <v>77.311623052883903</v>
      </c>
      <c r="W128" s="5">
        <f t="shared" si="56"/>
        <v>0.26691394711609462</v>
      </c>
      <c r="X128" s="5">
        <f t="shared" si="85"/>
        <v>78.004690399307066</v>
      </c>
      <c r="Y128" s="5">
        <f t="shared" si="57"/>
        <v>0.42615339930706853</v>
      </c>
      <c r="AA128" s="2">
        <v>127</v>
      </c>
      <c r="AB128" s="1">
        <v>125.944046</v>
      </c>
      <c r="AC128" s="5">
        <f t="shared" si="86"/>
        <v>134.28175344729769</v>
      </c>
      <c r="AD128" s="5">
        <f t="shared" si="58"/>
        <v>8.3377074472976886</v>
      </c>
      <c r="AE128" s="5">
        <f t="shared" si="87"/>
        <v>133.30457018746608</v>
      </c>
      <c r="AF128" s="5">
        <f t="shared" si="59"/>
        <v>7.3605241874660834</v>
      </c>
      <c r="AG128" s="5">
        <f t="shared" si="88"/>
        <v>133.03178536089962</v>
      </c>
      <c r="AH128" s="5">
        <f t="shared" si="60"/>
        <v>7.0877393608996186</v>
      </c>
      <c r="AI128" s="5">
        <f t="shared" si="89"/>
        <v>132.95465027969948</v>
      </c>
      <c r="AJ128" s="5">
        <f t="shared" si="61"/>
        <v>7.0106042796994785</v>
      </c>
      <c r="AK128" s="10"/>
      <c r="AL128" s="1">
        <v>77.578536999999997</v>
      </c>
      <c r="AM128" s="5">
        <v>77.311623052883903</v>
      </c>
      <c r="AN128" s="5">
        <f t="shared" si="90"/>
        <v>0.83292770753258472</v>
      </c>
      <c r="AO128" s="5">
        <f t="shared" si="62"/>
        <v>78.144550760416493</v>
      </c>
      <c r="AP128" s="5">
        <f t="shared" si="63"/>
        <v>0.56601376041649587</v>
      </c>
      <c r="AQ128" s="5">
        <f t="shared" si="64"/>
        <v>7.2960097251704541E-3</v>
      </c>
      <c r="AR128" s="5">
        <f t="shared" si="65"/>
        <v>1.0375358618259272</v>
      </c>
      <c r="AS128" s="5">
        <f t="shared" si="48"/>
        <v>78.349158914709832</v>
      </c>
      <c r="AT128" s="5">
        <f t="shared" si="49"/>
        <v>0.77062191470983521</v>
      </c>
      <c r="AU128" s="5">
        <f t="shared" si="66"/>
        <v>9.9334422188167223E-3</v>
      </c>
      <c r="AV128" s="5">
        <f t="shared" si="67"/>
        <v>1.2786821801127441</v>
      </c>
      <c r="AW128" s="5">
        <f t="shared" si="50"/>
        <v>78.590305232996641</v>
      </c>
      <c r="AX128" s="5">
        <f t="shared" si="51"/>
        <v>1.0117682329966442</v>
      </c>
      <c r="AY128" s="5">
        <f t="shared" si="68"/>
        <v>1.3041857608073278E-2</v>
      </c>
      <c r="AZ128" s="5">
        <f t="shared" si="69"/>
        <v>1.4401022794789113</v>
      </c>
      <c r="BA128" s="5">
        <f t="shared" si="52"/>
        <v>78.75172533236281</v>
      </c>
      <c r="BB128" s="5">
        <f t="shared" si="53"/>
        <v>1.1731883323628125</v>
      </c>
      <c r="BC128" s="5">
        <f t="shared" si="70"/>
        <v>1.5122589026947138E-2</v>
      </c>
      <c r="BE128" s="1">
        <v>125.944046</v>
      </c>
      <c r="BF128" s="5">
        <v>133.03178536089962</v>
      </c>
      <c r="BG128" s="5">
        <f t="shared" si="91"/>
        <v>-0.2578059178196111</v>
      </c>
      <c r="BH128" s="5">
        <f t="shared" si="71"/>
        <v>132.77397944308001</v>
      </c>
      <c r="BI128" s="5">
        <f t="shared" si="72"/>
        <v>6.8299334430800087</v>
      </c>
      <c r="BJ128" s="5">
        <f t="shared" si="92"/>
        <v>5.1340613256833326E-2</v>
      </c>
      <c r="BK128" s="5">
        <f t="shared" si="93"/>
        <v>-0.32138326561845609</v>
      </c>
      <c r="BL128" s="5">
        <f t="shared" si="73"/>
        <v>132.71040209528115</v>
      </c>
      <c r="BM128" s="5">
        <f t="shared" si="74"/>
        <v>6.7663560952811537</v>
      </c>
      <c r="BN128" s="5">
        <f t="shared" si="75"/>
        <v>5.3725097058428262E-2</v>
      </c>
      <c r="BO128" s="5">
        <f t="shared" si="94"/>
        <v>-0.1676921610994756</v>
      </c>
      <c r="BP128" s="5">
        <f t="shared" si="76"/>
        <v>132.86409319980015</v>
      </c>
      <c r="BQ128" s="5">
        <f t="shared" si="77"/>
        <v>6.9200471998001518</v>
      </c>
      <c r="BR128" s="5">
        <f t="shared" si="78"/>
        <v>5.494540964485254E-2</v>
      </c>
      <c r="BS128" s="5">
        <f t="shared" si="95"/>
        <v>-0.28722501938136191</v>
      </c>
      <c r="BT128" s="5">
        <f t="shared" si="79"/>
        <v>132.74456034151825</v>
      </c>
      <c r="BU128" s="5">
        <f t="shared" si="80"/>
        <v>-6.8005143415182516</v>
      </c>
      <c r="BV128" s="5">
        <f t="shared" si="81"/>
        <v>5.3996314692941118E-2</v>
      </c>
    </row>
    <row r="129" spans="1:74" x14ac:dyDescent="0.2">
      <c r="A129" s="3">
        <v>43964</v>
      </c>
      <c r="B129" s="2">
        <v>128</v>
      </c>
      <c r="C129" s="1">
        <v>76.641852999999998</v>
      </c>
      <c r="D129" s="2">
        <v>200622400</v>
      </c>
      <c r="E129" s="1">
        <v>121.383652</v>
      </c>
      <c r="F129" s="2">
        <v>5786200</v>
      </c>
      <c r="P129" s="2">
        <v>128</v>
      </c>
      <c r="Q129" s="1">
        <v>76.641852999999998</v>
      </c>
      <c r="R129" s="5">
        <f t="shared" si="82"/>
        <v>73.918988380574589</v>
      </c>
      <c r="S129" s="5">
        <f t="shared" si="54"/>
        <v>2.7228646194254083</v>
      </c>
      <c r="T129" s="5">
        <f t="shared" si="83"/>
        <v>76.609198066728723</v>
      </c>
      <c r="U129" s="5">
        <f t="shared" si="55"/>
        <v>3.2654933271274444E-2</v>
      </c>
      <c r="V129" s="5">
        <f t="shared" si="84"/>
        <v>77.45842572379776</v>
      </c>
      <c r="W129" s="5">
        <f t="shared" si="56"/>
        <v>0.81657272379776202</v>
      </c>
      <c r="X129" s="5">
        <f t="shared" si="85"/>
        <v>77.685075349826775</v>
      </c>
      <c r="Y129" s="5">
        <f t="shared" si="57"/>
        <v>1.0432223498267774</v>
      </c>
      <c r="AA129" s="2">
        <v>128</v>
      </c>
      <c r="AB129" s="1">
        <v>121.383652</v>
      </c>
      <c r="AC129" s="5">
        <f t="shared" si="86"/>
        <v>133.03109733020301</v>
      </c>
      <c r="AD129" s="5">
        <f t="shared" si="58"/>
        <v>11.647445330203013</v>
      </c>
      <c r="AE129" s="5">
        <f t="shared" si="87"/>
        <v>130.72838672185296</v>
      </c>
      <c r="AF129" s="5">
        <f t="shared" si="59"/>
        <v>9.3447347218529586</v>
      </c>
      <c r="AG129" s="5">
        <f t="shared" si="88"/>
        <v>129.13352871240483</v>
      </c>
      <c r="AH129" s="5">
        <f t="shared" si="60"/>
        <v>7.7498767124048271</v>
      </c>
      <c r="AI129" s="5">
        <f t="shared" si="89"/>
        <v>127.69669706992487</v>
      </c>
      <c r="AJ129" s="5">
        <f t="shared" si="61"/>
        <v>6.3130450699248684</v>
      </c>
      <c r="AK129" s="10"/>
      <c r="AL129" s="1">
        <v>76.641852999999998</v>
      </c>
      <c r="AM129" s="5">
        <v>77.45842572379776</v>
      </c>
      <c r="AN129" s="5">
        <f t="shared" si="90"/>
        <v>0.73000895203977556</v>
      </c>
      <c r="AO129" s="5">
        <f t="shared" si="62"/>
        <v>78.188434675837541</v>
      </c>
      <c r="AP129" s="5">
        <f t="shared" si="63"/>
        <v>1.5465816758375439</v>
      </c>
      <c r="AQ129" s="5">
        <f t="shared" si="64"/>
        <v>2.0179335641030808E-2</v>
      </c>
      <c r="AR129" s="5">
        <f t="shared" si="65"/>
        <v>0.81485256409790963</v>
      </c>
      <c r="AS129" s="5">
        <f t="shared" si="48"/>
        <v>78.273278287895664</v>
      </c>
      <c r="AT129" s="5">
        <f t="shared" si="49"/>
        <v>1.6314252878956665</v>
      </c>
      <c r="AU129" s="5">
        <f t="shared" si="66"/>
        <v>2.1286349742818282E-2</v>
      </c>
      <c r="AV129" s="5">
        <f t="shared" si="67"/>
        <v>0.76933640097324496</v>
      </c>
      <c r="AW129" s="5">
        <f t="shared" si="50"/>
        <v>78.227762124771004</v>
      </c>
      <c r="AX129" s="5">
        <f t="shared" si="51"/>
        <v>1.5859091247710069</v>
      </c>
      <c r="AY129" s="5">
        <f t="shared" si="68"/>
        <v>2.0692468445028422E-2</v>
      </c>
      <c r="AZ129" s="5">
        <f t="shared" si="69"/>
        <v>0.34079761219861521</v>
      </c>
      <c r="BA129" s="5">
        <f t="shared" si="52"/>
        <v>77.799223335996373</v>
      </c>
      <c r="BB129" s="5">
        <f t="shared" si="53"/>
        <v>1.1573703359963758</v>
      </c>
      <c r="BC129" s="5">
        <f t="shared" si="70"/>
        <v>1.5101022361716331E-2</v>
      </c>
      <c r="BE129" s="1">
        <v>121.383652</v>
      </c>
      <c r="BF129" s="5">
        <v>129.13352871240483</v>
      </c>
      <c r="BG129" s="5">
        <f t="shared" si="91"/>
        <v>-0.80387352742088847</v>
      </c>
      <c r="BH129" s="5">
        <f t="shared" si="71"/>
        <v>128.32965518498395</v>
      </c>
      <c r="BI129" s="5">
        <f t="shared" si="72"/>
        <v>6.946003184983951</v>
      </c>
      <c r="BJ129" s="5">
        <f t="shared" si="92"/>
        <v>5.3789308278359656E-2</v>
      </c>
      <c r="BK129" s="5">
        <f t="shared" si="93"/>
        <v>-1.2156016113375405</v>
      </c>
      <c r="BL129" s="5">
        <f t="shared" si="73"/>
        <v>127.91792710106728</v>
      </c>
      <c r="BM129" s="5">
        <f t="shared" si="74"/>
        <v>6.5342751010672799</v>
      </c>
      <c r="BN129" s="5">
        <f t="shared" si="75"/>
        <v>5.3831590938352061E-2</v>
      </c>
      <c r="BO129" s="5">
        <f t="shared" si="94"/>
        <v>-1.8464461804273689</v>
      </c>
      <c r="BP129" s="5">
        <f t="shared" si="76"/>
        <v>127.28708253197746</v>
      </c>
      <c r="BQ129" s="5">
        <f t="shared" si="77"/>
        <v>5.9034305319774631</v>
      </c>
      <c r="BR129" s="5">
        <f t="shared" si="78"/>
        <v>4.8634477828838625E-2</v>
      </c>
      <c r="BS129" s="5">
        <f t="shared" si="95"/>
        <v>-3.3566019041277788</v>
      </c>
      <c r="BT129" s="5">
        <f t="shared" si="79"/>
        <v>125.77692680827704</v>
      </c>
      <c r="BU129" s="5">
        <f t="shared" si="80"/>
        <v>-4.3932748082770416</v>
      </c>
      <c r="BV129" s="5">
        <f t="shared" si="81"/>
        <v>3.6193298981291498E-2</v>
      </c>
    </row>
    <row r="130" spans="1:74" x14ac:dyDescent="0.2">
      <c r="A130" s="3">
        <v>43965</v>
      </c>
      <c r="B130" s="2">
        <v>129</v>
      </c>
      <c r="C130" s="1">
        <v>77.112685999999997</v>
      </c>
      <c r="D130" s="2">
        <v>158929200</v>
      </c>
      <c r="E130" s="1">
        <v>126.335655</v>
      </c>
      <c r="F130" s="2">
        <v>5226200</v>
      </c>
      <c r="P130" s="2">
        <v>129</v>
      </c>
      <c r="Q130" s="1">
        <v>77.112685999999997</v>
      </c>
      <c r="R130" s="5">
        <f t="shared" si="82"/>
        <v>74.327418073488388</v>
      </c>
      <c r="S130" s="5">
        <f t="shared" si="54"/>
        <v>2.785267926511608</v>
      </c>
      <c r="T130" s="5">
        <f t="shared" si="83"/>
        <v>76.620627293373673</v>
      </c>
      <c r="U130" s="5">
        <f t="shared" si="55"/>
        <v>0.49205870662632378</v>
      </c>
      <c r="V130" s="5">
        <f t="shared" si="84"/>
        <v>77.009310725708986</v>
      </c>
      <c r="W130" s="5">
        <f t="shared" si="56"/>
        <v>0.10337527429101101</v>
      </c>
      <c r="X130" s="5">
        <f t="shared" si="85"/>
        <v>76.902658587456699</v>
      </c>
      <c r="Y130" s="5">
        <f t="shared" si="57"/>
        <v>0.21002741254329749</v>
      </c>
      <c r="AA130" s="2">
        <v>129</v>
      </c>
      <c r="AB130" s="1">
        <v>126.335655</v>
      </c>
      <c r="AC130" s="5">
        <f t="shared" si="86"/>
        <v>131.28398053067255</v>
      </c>
      <c r="AD130" s="5">
        <f t="shared" si="58"/>
        <v>4.9483255306725482</v>
      </c>
      <c r="AE130" s="5">
        <f t="shared" si="87"/>
        <v>127.45772956920442</v>
      </c>
      <c r="AF130" s="5">
        <f t="shared" si="59"/>
        <v>1.1220745692044147</v>
      </c>
      <c r="AG130" s="5">
        <f t="shared" si="88"/>
        <v>124.87109652058217</v>
      </c>
      <c r="AH130" s="5">
        <f t="shared" si="60"/>
        <v>1.4645584794178319</v>
      </c>
      <c r="AI130" s="5">
        <f t="shared" si="89"/>
        <v>122.96191326748122</v>
      </c>
      <c r="AJ130" s="5">
        <f t="shared" si="61"/>
        <v>3.3737417325187806</v>
      </c>
      <c r="AK130" s="10"/>
      <c r="AL130" s="1">
        <v>77.112685999999997</v>
      </c>
      <c r="AM130" s="5">
        <v>77.009310725708986</v>
      </c>
      <c r="AN130" s="5">
        <f t="shared" si="90"/>
        <v>0.55314035952049312</v>
      </c>
      <c r="AO130" s="5">
        <f t="shared" si="62"/>
        <v>77.562451085229483</v>
      </c>
      <c r="AP130" s="5">
        <f t="shared" si="63"/>
        <v>0.44976508522948677</v>
      </c>
      <c r="AQ130" s="5">
        <f t="shared" si="64"/>
        <v>5.832569302922308E-3</v>
      </c>
      <c r="AR130" s="5">
        <f t="shared" si="65"/>
        <v>0.49886067355123864</v>
      </c>
      <c r="AS130" s="5">
        <f t="shared" ref="AS130:AS193" si="96">AM130+AR130</f>
        <v>77.50817139926022</v>
      </c>
      <c r="AT130" s="5">
        <f t="shared" ref="AT130:AT193" si="97">ABS(AL130-AS130)</f>
        <v>0.39548539926022386</v>
      </c>
      <c r="AU130" s="5">
        <f t="shared" si="66"/>
        <v>5.1286684432211823E-3</v>
      </c>
      <c r="AV130" s="5">
        <f t="shared" si="67"/>
        <v>0.22103327139533643</v>
      </c>
      <c r="AW130" s="5">
        <f t="shared" ref="AW130:AW193" si="98">AM130+AV130</f>
        <v>77.230343997104328</v>
      </c>
      <c r="AX130" s="5">
        <f t="shared" ref="AX130:AX193" si="99">ABS(AL130-AW130)</f>
        <v>0.117657997104331</v>
      </c>
      <c r="AY130" s="5">
        <f t="shared" si="68"/>
        <v>1.5257930077073312E-3</v>
      </c>
      <c r="AZ130" s="5">
        <f t="shared" si="69"/>
        <v>-0.33062810654566566</v>
      </c>
      <c r="BA130" s="5">
        <f t="shared" ref="BA130:BA193" si="100">AM130+AZ130</f>
        <v>76.678682619163325</v>
      </c>
      <c r="BB130" s="5">
        <f t="shared" ref="BB130:BB193" si="101">ABS(AL130-BA130)</f>
        <v>0.43400338083667123</v>
      </c>
      <c r="BC130" s="5">
        <f t="shared" si="70"/>
        <v>5.62817097094337E-3</v>
      </c>
      <c r="BE130" s="1">
        <v>126.335655</v>
      </c>
      <c r="BF130" s="5">
        <v>124.87109652058217</v>
      </c>
      <c r="BG130" s="5">
        <f t="shared" si="91"/>
        <v>-1.3226573270811532</v>
      </c>
      <c r="BH130" s="5">
        <f t="shared" si="71"/>
        <v>123.54843919350101</v>
      </c>
      <c r="BI130" s="5">
        <f t="shared" si="72"/>
        <v>2.7872158064989918</v>
      </c>
      <c r="BJ130" s="5">
        <f t="shared" si="92"/>
        <v>2.2320744224742051E-2</v>
      </c>
      <c r="BK130" s="5">
        <f t="shared" si="93"/>
        <v>-1.9773092564588191</v>
      </c>
      <c r="BL130" s="5">
        <f t="shared" si="73"/>
        <v>122.89378726412335</v>
      </c>
      <c r="BM130" s="5">
        <f t="shared" si="74"/>
        <v>3.4418677358766558</v>
      </c>
      <c r="BN130" s="5">
        <f t="shared" si="75"/>
        <v>2.7243834971818967E-2</v>
      </c>
      <c r="BO130" s="5">
        <f t="shared" si="94"/>
        <v>-2.9336398855552472</v>
      </c>
      <c r="BP130" s="5">
        <f t="shared" si="76"/>
        <v>121.93745663502692</v>
      </c>
      <c r="BQ130" s="5">
        <f t="shared" si="77"/>
        <v>4.3981983649730836</v>
      </c>
      <c r="BR130" s="5">
        <f t="shared" si="78"/>
        <v>3.48135952987546E-2</v>
      </c>
      <c r="BS130" s="5">
        <f t="shared" si="95"/>
        <v>-4.126557648668423</v>
      </c>
      <c r="BT130" s="5">
        <f t="shared" si="79"/>
        <v>120.74453887191375</v>
      </c>
      <c r="BU130" s="5">
        <f t="shared" si="80"/>
        <v>5.5911161280862558</v>
      </c>
      <c r="BV130" s="5">
        <f t="shared" si="81"/>
        <v>4.4256042588185066E-2</v>
      </c>
    </row>
    <row r="131" spans="1:74" x14ac:dyDescent="0.2">
      <c r="A131" s="3">
        <v>43966</v>
      </c>
      <c r="B131" s="2">
        <v>130</v>
      </c>
      <c r="C131" s="1">
        <v>76.656791999999996</v>
      </c>
      <c r="D131" s="2">
        <v>166348400</v>
      </c>
      <c r="E131" s="1">
        <v>124.70488</v>
      </c>
      <c r="F131" s="2">
        <v>4660300</v>
      </c>
      <c r="P131" s="2">
        <v>130</v>
      </c>
      <c r="Q131" s="1">
        <v>76.656791999999996</v>
      </c>
      <c r="R131" s="5">
        <f t="shared" si="82"/>
        <v>74.745208262465127</v>
      </c>
      <c r="S131" s="5">
        <f t="shared" ref="S131:S194" si="102">ABS(Q131-R131)</f>
        <v>1.911583737534869</v>
      </c>
      <c r="T131" s="5">
        <f t="shared" si="83"/>
        <v>76.792847840692886</v>
      </c>
      <c r="U131" s="5">
        <f t="shared" ref="U131:U194" si="103">ABS(Q131-T131)</f>
        <v>0.13605584069289023</v>
      </c>
      <c r="V131" s="5">
        <f t="shared" si="84"/>
        <v>77.066167126569042</v>
      </c>
      <c r="W131" s="5">
        <f t="shared" ref="W131:W194" si="104">ABS(Q131-V131)</f>
        <v>0.40937512656904573</v>
      </c>
      <c r="X131" s="5">
        <f t="shared" si="85"/>
        <v>77.060179146864172</v>
      </c>
      <c r="Y131" s="5">
        <f t="shared" ref="Y131:Y194" si="105">ABS(Q131-X131)</f>
        <v>0.40338714686417632</v>
      </c>
      <c r="AA131" s="2">
        <v>130</v>
      </c>
      <c r="AB131" s="1">
        <v>124.70488</v>
      </c>
      <c r="AC131" s="5">
        <f t="shared" si="86"/>
        <v>130.54173170107165</v>
      </c>
      <c r="AD131" s="5">
        <f t="shared" ref="AD131:AD194" si="106">ABS(AB131-AC131)</f>
        <v>5.8368517010716516</v>
      </c>
      <c r="AE131" s="5">
        <f t="shared" si="87"/>
        <v>127.06500346998287</v>
      </c>
      <c r="AF131" s="5">
        <f t="shared" ref="AF131:AF194" si="107">ABS(AB131-AE131)</f>
        <v>2.3601234699828666</v>
      </c>
      <c r="AG131" s="5">
        <f t="shared" si="88"/>
        <v>125.67660368426198</v>
      </c>
      <c r="AH131" s="5">
        <f t="shared" ref="AH131:AH194" si="108">ABS(AB131-AG131)</f>
        <v>0.97172368426197409</v>
      </c>
      <c r="AI131" s="5">
        <f t="shared" si="89"/>
        <v>125.49221956687032</v>
      </c>
      <c r="AJ131" s="5">
        <f t="shared" ref="AJ131:AJ194" si="109">ABS(AB131-AI131)</f>
        <v>0.78733956687031537</v>
      </c>
      <c r="AK131" s="10"/>
      <c r="AL131" s="1">
        <v>76.656791999999996</v>
      </c>
      <c r="AM131" s="5">
        <v>77.066167126569042</v>
      </c>
      <c r="AN131" s="5">
        <f t="shared" si="90"/>
        <v>0.47869776572142758</v>
      </c>
      <c r="AO131" s="5">
        <f t="shared" ref="AO131:AO194" si="110">AM131+AN131</f>
        <v>77.544864892290462</v>
      </c>
      <c r="AP131" s="5">
        <f t="shared" ref="AP131:AP194" si="111">ABS(AL131-AO131)</f>
        <v>0.8880728922904666</v>
      </c>
      <c r="AQ131" s="5">
        <f t="shared" ref="AQ131:AQ194" si="112">AP131/AL131</f>
        <v>1.1585051619306827E-2</v>
      </c>
      <c r="AR131" s="5">
        <f t="shared" ref="AR131:AR194" si="113">0.25*(AM131-AM130)+(1-0.25)*AR130</f>
        <v>0.388359605378443</v>
      </c>
      <c r="AS131" s="5">
        <f t="shared" si="96"/>
        <v>77.454526731947482</v>
      </c>
      <c r="AT131" s="5">
        <f t="shared" si="97"/>
        <v>0.7977347319474859</v>
      </c>
      <c r="AU131" s="5">
        <f t="shared" ref="AU131:AU194" si="114">AT131/AL131</f>
        <v>1.0406576001086583E-2</v>
      </c>
      <c r="AV131" s="5">
        <f t="shared" ref="AV131:AV194" si="115">0.45*(AM131-AM130)+(1-0.45)*AV130</f>
        <v>0.14715367965446027</v>
      </c>
      <c r="AW131" s="5">
        <f t="shared" si="98"/>
        <v>77.213320806223507</v>
      </c>
      <c r="AX131" s="5">
        <f t="shared" si="99"/>
        <v>0.5565288062235112</v>
      </c>
      <c r="AY131" s="5">
        <f t="shared" ref="AY131:AY194" si="116">AX131/AL131</f>
        <v>7.2600064743579568E-3</v>
      </c>
      <c r="AZ131" s="5">
        <f t="shared" ref="AZ131:AZ194" si="117">0.85*(AM131-AM130)+(1-0.85)*AZ130</f>
        <v>-1.2662752508022096E-3</v>
      </c>
      <c r="BA131" s="5">
        <f t="shared" si="100"/>
        <v>77.064900851318242</v>
      </c>
      <c r="BB131" s="5">
        <f t="shared" si="101"/>
        <v>0.40810885131824648</v>
      </c>
      <c r="BC131" s="5">
        <f t="shared" ref="BC131:BC194" si="118">BB131/AL131</f>
        <v>5.323844641427814E-3</v>
      </c>
      <c r="BE131" s="1">
        <v>124.70488</v>
      </c>
      <c r="BF131" s="5">
        <v>125.67660368426198</v>
      </c>
      <c r="BG131" s="5">
        <f t="shared" si="91"/>
        <v>-1.0034326534670093</v>
      </c>
      <c r="BH131" s="5">
        <f t="shared" ref="BH131:BH194" si="119">BF131+BG131</f>
        <v>124.67317103079496</v>
      </c>
      <c r="BI131" s="5">
        <f t="shared" ref="BI131:BI194" si="120">ABS(BE131-BH131)</f>
        <v>3.1708969205041626E-2</v>
      </c>
      <c r="BJ131" s="5">
        <f t="shared" si="92"/>
        <v>2.5230606394094037E-4</v>
      </c>
      <c r="BK131" s="5">
        <f t="shared" si="93"/>
        <v>-1.2816051514241629</v>
      </c>
      <c r="BL131" s="5">
        <f t="shared" ref="BL131:BL194" si="121">BF131+BK131</f>
        <v>124.39499853283782</v>
      </c>
      <c r="BM131" s="5">
        <f t="shared" ref="BM131:BM194" si="122">ABS(BE131-BL131)</f>
        <v>0.30988146716218523</v>
      </c>
      <c r="BN131" s="5">
        <f t="shared" ref="BN131:BN194" si="123">BM131/BE131</f>
        <v>2.4849185305513724E-3</v>
      </c>
      <c r="BO131" s="5">
        <f t="shared" si="94"/>
        <v>-1.2510237133994733</v>
      </c>
      <c r="BP131" s="5">
        <f t="shared" ref="BP131:BP194" si="124">BF131+BO131</f>
        <v>124.4255799708625</v>
      </c>
      <c r="BQ131" s="5">
        <f t="shared" ref="BQ131:BQ194" si="125">ABS(BE131-BP131)</f>
        <v>0.27930002913750229</v>
      </c>
      <c r="BR131" s="5">
        <f t="shared" ref="BR131:BR194" si="126">BQ131/BE131</f>
        <v>2.2396880469914434E-3</v>
      </c>
      <c r="BS131" s="5">
        <f t="shared" si="95"/>
        <v>6.5697441827571645E-2</v>
      </c>
      <c r="BT131" s="5">
        <f t="shared" ref="BT131:BT194" si="127">BF131+BS131</f>
        <v>125.74230112608954</v>
      </c>
      <c r="BU131" s="5">
        <f t="shared" ref="BU131:BU194" si="128">BE131-BT131</f>
        <v>-1.0374211260895407</v>
      </c>
      <c r="BV131" s="5">
        <f t="shared" ref="BV131:BV194" si="129">ABS(BU131/BE131)</f>
        <v>8.3190098582312157E-3</v>
      </c>
    </row>
    <row r="132" spans="1:74" x14ac:dyDescent="0.2">
      <c r="A132" s="3">
        <v>43969</v>
      </c>
      <c r="B132" s="2">
        <v>131</v>
      </c>
      <c r="C132" s="1">
        <v>78.462913999999998</v>
      </c>
      <c r="D132" s="2">
        <v>135372400</v>
      </c>
      <c r="E132" s="1">
        <v>135.27510100000001</v>
      </c>
      <c r="F132" s="2">
        <v>6405800</v>
      </c>
      <c r="P132" s="2">
        <v>131</v>
      </c>
      <c r="Q132" s="1">
        <v>78.462913999999998</v>
      </c>
      <c r="R132" s="5">
        <f t="shared" ref="R132:R195" si="130">(0.15*Q131) + ((1-0.15)*(R131))</f>
        <v>75.031945823095356</v>
      </c>
      <c r="S132" s="5">
        <f t="shared" si="102"/>
        <v>3.4309681769046421</v>
      </c>
      <c r="T132" s="5">
        <f t="shared" ref="T132:T195" si="131">((0.35*Q131)+(1-0.35)*T131)</f>
        <v>76.745228296450378</v>
      </c>
      <c r="U132" s="5">
        <f t="shared" si="103"/>
        <v>1.7176857035496198</v>
      </c>
      <c r="V132" s="5">
        <f t="shared" ref="V132:V195" si="132">((0.55*Q131)+(1-0.55)*V131)</f>
        <v>76.841010806956064</v>
      </c>
      <c r="W132" s="5">
        <f t="shared" si="104"/>
        <v>1.6219031930439343</v>
      </c>
      <c r="X132" s="5">
        <f t="shared" ref="X132:X195" si="133">((0.75*Q131)+(1-0.75)*X131)</f>
        <v>76.757638786716043</v>
      </c>
      <c r="Y132" s="5">
        <f t="shared" si="105"/>
        <v>1.7052752132839544</v>
      </c>
      <c r="AA132" s="2">
        <v>131</v>
      </c>
      <c r="AB132" s="1">
        <v>135.27510100000001</v>
      </c>
      <c r="AC132" s="5">
        <f t="shared" ref="AC132:AC195" si="134">((0.15*AB131)+(1-0.15)*AC131)</f>
        <v>129.66620394591089</v>
      </c>
      <c r="AD132" s="5">
        <f t="shared" si="106"/>
        <v>5.6088970540891125</v>
      </c>
      <c r="AE132" s="5">
        <f t="shared" ref="AE132:AE195" si="135">((0.35*AB131)+(1-0.35)*AE131)</f>
        <v>126.23896025548888</v>
      </c>
      <c r="AF132" s="5">
        <f t="shared" si="107"/>
        <v>9.0361407445111297</v>
      </c>
      <c r="AG132" s="5">
        <f t="shared" ref="AG132:AG195" si="136">((0.55*AB131)+(1-0.55)*AG131)</f>
        <v>125.1421556579179</v>
      </c>
      <c r="AH132" s="5">
        <f t="shared" si="108"/>
        <v>10.13294534208211</v>
      </c>
      <c r="AI132" s="5">
        <f t="shared" ref="AI132:AI195" si="137">((0.75*AB131)+(1-0.75)*AI131)</f>
        <v>124.90171489171757</v>
      </c>
      <c r="AJ132" s="5">
        <f t="shared" si="109"/>
        <v>10.373386108282432</v>
      </c>
      <c r="AK132" s="10"/>
      <c r="AL132" s="1">
        <v>78.462913999999998</v>
      </c>
      <c r="AM132" s="5">
        <v>76.841010806956064</v>
      </c>
      <c r="AN132" s="5">
        <f t="shared" ref="AN132:AN195" si="138">0.15*(AM132-AM131)+(1-0.15)*AN131</f>
        <v>0.37311965292126675</v>
      </c>
      <c r="AO132" s="5">
        <f t="shared" si="110"/>
        <v>77.214130459877325</v>
      </c>
      <c r="AP132" s="5">
        <f t="shared" si="111"/>
        <v>1.2487835401226732</v>
      </c>
      <c r="AQ132" s="5">
        <f t="shared" si="112"/>
        <v>1.5915589626491228E-2</v>
      </c>
      <c r="AR132" s="5">
        <f t="shared" si="113"/>
        <v>0.23498062413058773</v>
      </c>
      <c r="AS132" s="5">
        <f t="shared" si="96"/>
        <v>77.075991431086649</v>
      </c>
      <c r="AT132" s="5">
        <f t="shared" si="97"/>
        <v>1.3869225689133486</v>
      </c>
      <c r="AU132" s="5">
        <f t="shared" si="114"/>
        <v>1.7676154226356527E-2</v>
      </c>
      <c r="AV132" s="5">
        <f t="shared" si="115"/>
        <v>-2.0385820015886943E-2</v>
      </c>
      <c r="AW132" s="5">
        <f t="shared" si="98"/>
        <v>76.820624986940174</v>
      </c>
      <c r="AX132" s="5">
        <f t="shared" si="99"/>
        <v>1.6422890130598233</v>
      </c>
      <c r="AY132" s="5">
        <f t="shared" si="116"/>
        <v>2.0930767535090825E-2</v>
      </c>
      <c r="AZ132" s="5">
        <f t="shared" si="117"/>
        <v>-0.19157281295865164</v>
      </c>
      <c r="BA132" s="5">
        <f t="shared" si="100"/>
        <v>76.64943799399741</v>
      </c>
      <c r="BB132" s="5">
        <f t="shared" si="101"/>
        <v>1.8134760060025883</v>
      </c>
      <c r="BC132" s="5">
        <f t="shared" si="118"/>
        <v>2.3112524293994338E-2</v>
      </c>
      <c r="BE132" s="1">
        <v>135.27510100000001</v>
      </c>
      <c r="BF132" s="5">
        <v>125.1421556579179</v>
      </c>
      <c r="BG132" s="5">
        <f t="shared" ref="BG132:BG195" si="139">0.15*(BF132-BF131)+(1-0.15)*BG131</f>
        <v>-0.93308495939856984</v>
      </c>
      <c r="BH132" s="5">
        <f t="shared" si="119"/>
        <v>124.20907069851933</v>
      </c>
      <c r="BI132" s="5">
        <f t="shared" si="120"/>
        <v>11.06603030148068</v>
      </c>
      <c r="BJ132" s="5">
        <f t="shared" ref="BJ132:BJ195" si="140">ABS(BI132/BF132)</f>
        <v>8.8427678453375902E-2</v>
      </c>
      <c r="BK132" s="5">
        <f t="shared" ref="BK132:BK195" si="141">0.25*(BF132-BF131)+(1-0.25)*BK131</f>
        <v>-1.0948158701541422</v>
      </c>
      <c r="BL132" s="5">
        <f t="shared" si="121"/>
        <v>124.04733978776376</v>
      </c>
      <c r="BM132" s="5">
        <f t="shared" si="122"/>
        <v>11.227761212236246</v>
      </c>
      <c r="BN132" s="5">
        <f t="shared" si="123"/>
        <v>8.2999466488930917E-2</v>
      </c>
      <c r="BO132" s="5">
        <f t="shared" ref="BO132:BO195" si="142">0.45*(BF132-BF131)+(1-0.45)*BO131</f>
        <v>-0.92856465422454648</v>
      </c>
      <c r="BP132" s="5">
        <f t="shared" si="124"/>
        <v>124.21359100369335</v>
      </c>
      <c r="BQ132" s="5">
        <f t="shared" si="125"/>
        <v>11.061509996306654</v>
      </c>
      <c r="BR132" s="5">
        <f t="shared" si="126"/>
        <v>8.177048041018764E-2</v>
      </c>
      <c r="BS132" s="5">
        <f t="shared" ref="BS132:BS195" si="143">0.85*(BF132-BF131)+(1-0.85)*BS131</f>
        <v>-0.44442620611833228</v>
      </c>
      <c r="BT132" s="5">
        <f t="shared" si="127"/>
        <v>124.69772945179956</v>
      </c>
      <c r="BU132" s="5">
        <f t="shared" si="128"/>
        <v>10.577371548200446</v>
      </c>
      <c r="BV132" s="5">
        <f t="shared" si="129"/>
        <v>7.8191562748864227E-2</v>
      </c>
    </row>
    <row r="133" spans="1:74" x14ac:dyDescent="0.2">
      <c r="A133" s="3">
        <v>43970</v>
      </c>
      <c r="B133" s="2">
        <v>132</v>
      </c>
      <c r="C133" s="1">
        <v>78.009521000000007</v>
      </c>
      <c r="D133" s="2">
        <v>101729600</v>
      </c>
      <c r="E133" s="1">
        <v>131.208099</v>
      </c>
      <c r="F133" s="2">
        <v>4427800</v>
      </c>
      <c r="P133" s="2">
        <v>132</v>
      </c>
      <c r="Q133" s="1">
        <v>78.009521000000007</v>
      </c>
      <c r="R133" s="5">
        <f t="shared" si="130"/>
        <v>75.546591049631047</v>
      </c>
      <c r="S133" s="5">
        <f t="shared" si="102"/>
        <v>2.4629299503689595</v>
      </c>
      <c r="T133" s="5">
        <f t="shared" si="131"/>
        <v>77.346418292692746</v>
      </c>
      <c r="U133" s="5">
        <f t="shared" si="103"/>
        <v>0.66310270730726018</v>
      </c>
      <c r="V133" s="5">
        <f t="shared" si="132"/>
        <v>77.733057563130231</v>
      </c>
      <c r="W133" s="5">
        <f t="shared" si="104"/>
        <v>0.27646343686977559</v>
      </c>
      <c r="X133" s="5">
        <f t="shared" si="133"/>
        <v>78.036595196679002</v>
      </c>
      <c r="Y133" s="5">
        <f t="shared" si="105"/>
        <v>2.7074196678995577E-2</v>
      </c>
      <c r="AA133" s="2">
        <v>132</v>
      </c>
      <c r="AB133" s="1">
        <v>131.208099</v>
      </c>
      <c r="AC133" s="5">
        <f t="shared" si="134"/>
        <v>130.50753850402424</v>
      </c>
      <c r="AD133" s="5">
        <f t="shared" si="106"/>
        <v>0.70056049597576475</v>
      </c>
      <c r="AE133" s="5">
        <f t="shared" si="135"/>
        <v>129.40160951606777</v>
      </c>
      <c r="AF133" s="5">
        <f t="shared" si="107"/>
        <v>1.8064894839322392</v>
      </c>
      <c r="AG133" s="5">
        <f t="shared" si="136"/>
        <v>130.71527559606307</v>
      </c>
      <c r="AH133" s="5">
        <f t="shared" si="108"/>
        <v>0.49282340393693858</v>
      </c>
      <c r="AI133" s="5">
        <f t="shared" si="137"/>
        <v>132.68175447292941</v>
      </c>
      <c r="AJ133" s="5">
        <f t="shared" si="109"/>
        <v>1.4736554729294085</v>
      </c>
      <c r="AK133" s="10"/>
      <c r="AL133" s="1">
        <v>78.009521000000007</v>
      </c>
      <c r="AM133" s="5">
        <v>77.733057563130231</v>
      </c>
      <c r="AN133" s="5">
        <f t="shared" si="138"/>
        <v>0.45095871840920182</v>
      </c>
      <c r="AO133" s="5">
        <f t="shared" si="110"/>
        <v>78.184016281539428</v>
      </c>
      <c r="AP133" s="5">
        <f t="shared" si="111"/>
        <v>0.1744952815394214</v>
      </c>
      <c r="AQ133" s="5">
        <f t="shared" si="112"/>
        <v>2.2368459555010137E-3</v>
      </c>
      <c r="AR133" s="5">
        <f t="shared" si="113"/>
        <v>0.39924715714148262</v>
      </c>
      <c r="AS133" s="5">
        <f t="shared" si="96"/>
        <v>78.132304720271719</v>
      </c>
      <c r="AT133" s="5">
        <f t="shared" si="97"/>
        <v>0.12278372027171258</v>
      </c>
      <c r="AU133" s="5">
        <f t="shared" si="114"/>
        <v>1.5739581361063936E-3</v>
      </c>
      <c r="AV133" s="5">
        <f t="shared" si="115"/>
        <v>0.39020883926963751</v>
      </c>
      <c r="AW133" s="5">
        <f t="shared" si="98"/>
        <v>78.123266402399864</v>
      </c>
      <c r="AX133" s="5">
        <f t="shared" si="99"/>
        <v>0.1137454023998572</v>
      </c>
      <c r="AY133" s="5">
        <f t="shared" si="116"/>
        <v>1.4580964085122018E-3</v>
      </c>
      <c r="AZ133" s="5">
        <f t="shared" si="117"/>
        <v>0.72950382080424458</v>
      </c>
      <c r="BA133" s="5">
        <f t="shared" si="100"/>
        <v>78.462561383934471</v>
      </c>
      <c r="BB133" s="5">
        <f t="shared" si="101"/>
        <v>0.45304038393446433</v>
      </c>
      <c r="BC133" s="5">
        <f t="shared" si="118"/>
        <v>5.8075011630242456E-3</v>
      </c>
      <c r="BE133" s="1">
        <v>131.208099</v>
      </c>
      <c r="BF133" s="5">
        <v>130.71527559606307</v>
      </c>
      <c r="BG133" s="5">
        <f t="shared" si="139"/>
        <v>4.2845775232990935E-2</v>
      </c>
      <c r="BH133" s="5">
        <f t="shared" si="119"/>
        <v>130.75812137129606</v>
      </c>
      <c r="BI133" s="5">
        <f t="shared" si="120"/>
        <v>0.44997762870394808</v>
      </c>
      <c r="BJ133" s="5">
        <f t="shared" si="140"/>
        <v>3.4424257352634975E-3</v>
      </c>
      <c r="BK133" s="5">
        <f t="shared" si="141"/>
        <v>0.57216808192068558</v>
      </c>
      <c r="BL133" s="5">
        <f t="shared" si="121"/>
        <v>131.28744367798376</v>
      </c>
      <c r="BM133" s="5">
        <f t="shared" si="122"/>
        <v>7.9344677983755219E-2</v>
      </c>
      <c r="BN133" s="5">
        <f t="shared" si="123"/>
        <v>6.0472393540093297E-4</v>
      </c>
      <c r="BO133" s="5">
        <f t="shared" si="142"/>
        <v>1.9971934123418258</v>
      </c>
      <c r="BP133" s="5">
        <f t="shared" si="124"/>
        <v>132.7124690084049</v>
      </c>
      <c r="BQ133" s="5">
        <f t="shared" si="125"/>
        <v>1.5043700084048908</v>
      </c>
      <c r="BR133" s="5">
        <f t="shared" si="126"/>
        <v>1.1465527051077012E-2</v>
      </c>
      <c r="BS133" s="5">
        <f t="shared" si="143"/>
        <v>4.6704880165056428</v>
      </c>
      <c r="BT133" s="5">
        <f t="shared" si="127"/>
        <v>135.3857636125687</v>
      </c>
      <c r="BU133" s="5">
        <f t="shared" si="128"/>
        <v>-4.1776646125686909</v>
      </c>
      <c r="BV133" s="5">
        <f t="shared" si="129"/>
        <v>3.183999040004909E-2</v>
      </c>
    </row>
    <row r="134" spans="1:74" x14ac:dyDescent="0.2">
      <c r="A134" s="3">
        <v>43971</v>
      </c>
      <c r="B134" s="2">
        <v>133</v>
      </c>
      <c r="C134" s="1">
        <v>79.526664999999994</v>
      </c>
      <c r="D134" s="2">
        <v>111504800</v>
      </c>
      <c r="E134" s="1">
        <v>135.26516699999999</v>
      </c>
      <c r="F134" s="2">
        <v>2949700</v>
      </c>
      <c r="P134" s="2">
        <v>133</v>
      </c>
      <c r="Q134" s="1">
        <v>79.526664999999994</v>
      </c>
      <c r="R134" s="5">
        <f t="shared" si="130"/>
        <v>75.916030542186391</v>
      </c>
      <c r="S134" s="5">
        <f t="shared" si="102"/>
        <v>3.6106344578136031</v>
      </c>
      <c r="T134" s="5">
        <f t="shared" si="131"/>
        <v>77.578504240250282</v>
      </c>
      <c r="U134" s="5">
        <f t="shared" si="103"/>
        <v>1.9481607597497117</v>
      </c>
      <c r="V134" s="5">
        <f t="shared" si="132"/>
        <v>77.885112453408595</v>
      </c>
      <c r="W134" s="5">
        <f t="shared" si="104"/>
        <v>1.6415525465913987</v>
      </c>
      <c r="X134" s="5">
        <f t="shared" si="133"/>
        <v>78.016289549169755</v>
      </c>
      <c r="Y134" s="5">
        <f t="shared" si="105"/>
        <v>1.5103754508302387</v>
      </c>
      <c r="AA134" s="2">
        <v>133</v>
      </c>
      <c r="AB134" s="1">
        <v>135.26516699999999</v>
      </c>
      <c r="AC134" s="5">
        <f t="shared" si="134"/>
        <v>130.6126225784206</v>
      </c>
      <c r="AD134" s="5">
        <f t="shared" si="106"/>
        <v>4.6525444215793925</v>
      </c>
      <c r="AE134" s="5">
        <f t="shared" si="135"/>
        <v>130.03388083544405</v>
      </c>
      <c r="AF134" s="5">
        <f t="shared" si="107"/>
        <v>5.2312861645559394</v>
      </c>
      <c r="AG134" s="5">
        <f t="shared" si="136"/>
        <v>130.98632846822838</v>
      </c>
      <c r="AH134" s="5">
        <f t="shared" si="108"/>
        <v>4.278838531771612</v>
      </c>
      <c r="AI134" s="5">
        <f t="shared" si="137"/>
        <v>131.57651286823236</v>
      </c>
      <c r="AJ134" s="5">
        <f t="shared" si="109"/>
        <v>3.6886541317676347</v>
      </c>
      <c r="AK134" s="10"/>
      <c r="AL134" s="1">
        <v>79.526664999999994</v>
      </c>
      <c r="AM134" s="5">
        <v>77.885112453408595</v>
      </c>
      <c r="AN134" s="5">
        <f t="shared" si="138"/>
        <v>0.40612314418957618</v>
      </c>
      <c r="AO134" s="5">
        <f t="shared" si="110"/>
        <v>78.291235597598174</v>
      </c>
      <c r="AP134" s="5">
        <f t="shared" si="111"/>
        <v>1.2354294024018202</v>
      </c>
      <c r="AQ134" s="5">
        <f t="shared" si="112"/>
        <v>1.5534781980381301E-2</v>
      </c>
      <c r="AR134" s="5">
        <f t="shared" si="113"/>
        <v>0.33744909042570309</v>
      </c>
      <c r="AS134" s="5">
        <f t="shared" si="96"/>
        <v>78.222561543834303</v>
      </c>
      <c r="AT134" s="5">
        <f t="shared" si="97"/>
        <v>1.3041034561656915</v>
      </c>
      <c r="AU134" s="5">
        <f t="shared" si="114"/>
        <v>1.639831691880568E-2</v>
      </c>
      <c r="AV134" s="5">
        <f t="shared" si="115"/>
        <v>0.28303956222356469</v>
      </c>
      <c r="AW134" s="5">
        <f t="shared" si="98"/>
        <v>78.16815201563216</v>
      </c>
      <c r="AX134" s="5">
        <f t="shared" si="99"/>
        <v>1.3585129843678345</v>
      </c>
      <c r="AY134" s="5">
        <f t="shared" si="116"/>
        <v>1.708248402429342E-2</v>
      </c>
      <c r="AZ134" s="5">
        <f t="shared" si="117"/>
        <v>0.23867222985724651</v>
      </c>
      <c r="BA134" s="5">
        <f t="shared" si="100"/>
        <v>78.123784683265839</v>
      </c>
      <c r="BB134" s="5">
        <f t="shared" si="101"/>
        <v>1.402880316734155</v>
      </c>
      <c r="BC134" s="5">
        <f t="shared" si="118"/>
        <v>1.764037655463303E-2</v>
      </c>
      <c r="BE134" s="1">
        <v>135.26516699999999</v>
      </c>
      <c r="BF134" s="5">
        <v>130.98632846822838</v>
      </c>
      <c r="BG134" s="5">
        <f t="shared" si="139"/>
        <v>7.7076839772839301E-2</v>
      </c>
      <c r="BH134" s="5">
        <f t="shared" si="119"/>
        <v>131.06340530800122</v>
      </c>
      <c r="BI134" s="5">
        <f t="shared" si="120"/>
        <v>4.2017616919987688</v>
      </c>
      <c r="BJ134" s="5">
        <f t="shared" si="140"/>
        <v>3.2077864469786513E-2</v>
      </c>
      <c r="BK134" s="5">
        <f t="shared" si="141"/>
        <v>0.49688927948184253</v>
      </c>
      <c r="BL134" s="5">
        <f t="shared" si="121"/>
        <v>131.48321774771023</v>
      </c>
      <c r="BM134" s="5">
        <f t="shared" si="122"/>
        <v>3.7819492522897633</v>
      </c>
      <c r="BN134" s="5">
        <f t="shared" si="123"/>
        <v>2.7959520815065149E-2</v>
      </c>
      <c r="BO134" s="5">
        <f t="shared" si="142"/>
        <v>1.2204301692623953</v>
      </c>
      <c r="BP134" s="5">
        <f t="shared" si="124"/>
        <v>132.20675863749076</v>
      </c>
      <c r="BQ134" s="5">
        <f t="shared" si="125"/>
        <v>3.0584083625092262</v>
      </c>
      <c r="BR134" s="5">
        <f t="shared" si="126"/>
        <v>2.2610465283417914E-2</v>
      </c>
      <c r="BS134" s="5">
        <f t="shared" si="143"/>
        <v>0.93096814381636284</v>
      </c>
      <c r="BT134" s="5">
        <f t="shared" si="127"/>
        <v>131.91729661204474</v>
      </c>
      <c r="BU134" s="5">
        <f t="shared" si="128"/>
        <v>3.347870387955254</v>
      </c>
      <c r="BV134" s="5">
        <f t="shared" si="129"/>
        <v>2.4750425125747669E-2</v>
      </c>
    </row>
    <row r="135" spans="1:74" x14ac:dyDescent="0.2">
      <c r="A135" s="3">
        <v>43972</v>
      </c>
      <c r="B135" s="2">
        <v>134</v>
      </c>
      <c r="C135" s="1">
        <v>78.933753999999993</v>
      </c>
      <c r="D135" s="2">
        <v>102688800</v>
      </c>
      <c r="E135" s="1">
        <v>136.91583299999999</v>
      </c>
      <c r="F135" s="2">
        <v>2374300</v>
      </c>
      <c r="P135" s="2">
        <v>134</v>
      </c>
      <c r="Q135" s="1">
        <v>78.933753999999993</v>
      </c>
      <c r="R135" s="5">
        <f t="shared" si="130"/>
        <v>76.457625710858437</v>
      </c>
      <c r="S135" s="5">
        <f t="shared" si="102"/>
        <v>2.4761282891415561</v>
      </c>
      <c r="T135" s="5">
        <f t="shared" si="131"/>
        <v>78.260360506162684</v>
      </c>
      <c r="U135" s="5">
        <f t="shared" si="103"/>
        <v>0.67339349383730962</v>
      </c>
      <c r="V135" s="5">
        <f t="shared" si="132"/>
        <v>78.78796635403387</v>
      </c>
      <c r="W135" s="5">
        <f t="shared" si="104"/>
        <v>0.14578764596612359</v>
      </c>
      <c r="X135" s="5">
        <f t="shared" si="133"/>
        <v>79.149071137292438</v>
      </c>
      <c r="Y135" s="5">
        <f t="shared" si="105"/>
        <v>0.21531713729244473</v>
      </c>
      <c r="AA135" s="2">
        <v>134</v>
      </c>
      <c r="AB135" s="1">
        <v>136.91583299999999</v>
      </c>
      <c r="AC135" s="5">
        <f t="shared" si="134"/>
        <v>131.3105042416575</v>
      </c>
      <c r="AD135" s="5">
        <f t="shared" si="106"/>
        <v>5.6053287583424947</v>
      </c>
      <c r="AE135" s="5">
        <f t="shared" si="135"/>
        <v>131.86483099303862</v>
      </c>
      <c r="AF135" s="5">
        <f t="shared" si="107"/>
        <v>5.0510020069613688</v>
      </c>
      <c r="AG135" s="5">
        <f t="shared" si="136"/>
        <v>133.33968966070276</v>
      </c>
      <c r="AH135" s="5">
        <f t="shared" si="108"/>
        <v>3.5761433392972322</v>
      </c>
      <c r="AI135" s="5">
        <f t="shared" si="137"/>
        <v>134.34300346705808</v>
      </c>
      <c r="AJ135" s="5">
        <f t="shared" si="109"/>
        <v>2.5728295329419097</v>
      </c>
      <c r="AK135" s="10"/>
      <c r="AL135" s="1">
        <v>78.933753999999993</v>
      </c>
      <c r="AM135" s="5">
        <v>78.78796635403387</v>
      </c>
      <c r="AN135" s="5">
        <f t="shared" si="138"/>
        <v>0.48063275765493085</v>
      </c>
      <c r="AO135" s="5">
        <f t="shared" si="110"/>
        <v>79.2685991116888</v>
      </c>
      <c r="AP135" s="5">
        <f t="shared" si="111"/>
        <v>0.33484511168880715</v>
      </c>
      <c r="AQ135" s="5">
        <f t="shared" si="112"/>
        <v>4.2421029625527148E-3</v>
      </c>
      <c r="AR135" s="5">
        <f t="shared" si="113"/>
        <v>0.4788002929755959</v>
      </c>
      <c r="AS135" s="5">
        <f t="shared" si="96"/>
        <v>79.266766647009462</v>
      </c>
      <c r="AT135" s="5">
        <f t="shared" si="97"/>
        <v>0.33301264700946831</v>
      </c>
      <c r="AU135" s="5">
        <f t="shared" si="114"/>
        <v>4.2188877398314081E-3</v>
      </c>
      <c r="AV135" s="5">
        <f t="shared" si="115"/>
        <v>0.56195601450433397</v>
      </c>
      <c r="AW135" s="5">
        <f t="shared" si="98"/>
        <v>79.349922368538202</v>
      </c>
      <c r="AX135" s="5">
        <f t="shared" si="99"/>
        <v>0.41616836853820871</v>
      </c>
      <c r="AY135" s="5">
        <f t="shared" si="116"/>
        <v>5.2723752190755903E-3</v>
      </c>
      <c r="AZ135" s="5">
        <f t="shared" si="117"/>
        <v>0.8032266500100701</v>
      </c>
      <c r="BA135" s="5">
        <f t="shared" si="100"/>
        <v>79.591193004043944</v>
      </c>
      <c r="BB135" s="5">
        <f t="shared" si="101"/>
        <v>0.65743900404395106</v>
      </c>
      <c r="BC135" s="5">
        <f t="shared" si="118"/>
        <v>8.3289970478782893E-3</v>
      </c>
      <c r="BE135" s="1">
        <v>136.91583299999999</v>
      </c>
      <c r="BF135" s="5">
        <v>133.33968966070276</v>
      </c>
      <c r="BG135" s="5">
        <f t="shared" si="139"/>
        <v>0.41851949267807054</v>
      </c>
      <c r="BH135" s="5">
        <f t="shared" si="119"/>
        <v>133.75820915338082</v>
      </c>
      <c r="BI135" s="5">
        <f t="shared" si="120"/>
        <v>3.1576238466191739</v>
      </c>
      <c r="BJ135" s="5">
        <f t="shared" si="140"/>
        <v>2.3681049915850929E-2</v>
      </c>
      <c r="BK135" s="5">
        <f t="shared" si="141"/>
        <v>0.96100725772997708</v>
      </c>
      <c r="BL135" s="5">
        <f t="shared" si="121"/>
        <v>134.30069691843275</v>
      </c>
      <c r="BM135" s="5">
        <f t="shared" si="122"/>
        <v>2.6151360815672433</v>
      </c>
      <c r="BN135" s="5">
        <f t="shared" si="123"/>
        <v>1.9100318964332223E-2</v>
      </c>
      <c r="BO135" s="5">
        <f t="shared" si="142"/>
        <v>1.7302491297077891</v>
      </c>
      <c r="BP135" s="5">
        <f t="shared" si="124"/>
        <v>135.06993879041056</v>
      </c>
      <c r="BQ135" s="5">
        <f t="shared" si="125"/>
        <v>1.8458942095894315</v>
      </c>
      <c r="BR135" s="5">
        <f t="shared" si="126"/>
        <v>1.3481963109331786E-2</v>
      </c>
      <c r="BS135" s="5">
        <f t="shared" si="143"/>
        <v>2.140002235175678</v>
      </c>
      <c r="BT135" s="5">
        <f t="shared" si="127"/>
        <v>135.47969189587843</v>
      </c>
      <c r="BU135" s="5">
        <f t="shared" si="128"/>
        <v>1.4361411041215604</v>
      </c>
      <c r="BV135" s="5">
        <f t="shared" si="129"/>
        <v>1.0489225918243951E-2</v>
      </c>
    </row>
    <row r="136" spans="1:74" x14ac:dyDescent="0.2">
      <c r="A136" s="3">
        <v>43973</v>
      </c>
      <c r="B136" s="2">
        <v>135</v>
      </c>
      <c r="C136" s="1">
        <v>79.441963000000001</v>
      </c>
      <c r="D136" s="2">
        <v>81803200</v>
      </c>
      <c r="E136" s="1">
        <v>138.397446</v>
      </c>
      <c r="F136" s="2">
        <v>2958000</v>
      </c>
      <c r="P136" s="2">
        <v>135</v>
      </c>
      <c r="Q136" s="1">
        <v>79.441963000000001</v>
      </c>
      <c r="R136" s="5">
        <f t="shared" si="130"/>
        <v>76.829044954229659</v>
      </c>
      <c r="S136" s="5">
        <f t="shared" si="102"/>
        <v>2.6129180457703427</v>
      </c>
      <c r="T136" s="5">
        <f t="shared" si="131"/>
        <v>78.496048229005737</v>
      </c>
      <c r="U136" s="5">
        <f t="shared" si="103"/>
        <v>0.94591477099426413</v>
      </c>
      <c r="V136" s="5">
        <f t="shared" si="132"/>
        <v>78.868149559315242</v>
      </c>
      <c r="W136" s="5">
        <f t="shared" si="104"/>
        <v>0.57381344068475926</v>
      </c>
      <c r="X136" s="5">
        <f t="shared" si="133"/>
        <v>78.987583284323108</v>
      </c>
      <c r="Y136" s="5">
        <f t="shared" si="105"/>
        <v>0.45437971567689317</v>
      </c>
      <c r="AA136" s="2">
        <v>135</v>
      </c>
      <c r="AB136" s="1">
        <v>138.397446</v>
      </c>
      <c r="AC136" s="5">
        <f t="shared" si="134"/>
        <v>132.15130355540887</v>
      </c>
      <c r="AD136" s="5">
        <f t="shared" si="106"/>
        <v>6.2461424445911291</v>
      </c>
      <c r="AE136" s="5">
        <f t="shared" si="135"/>
        <v>133.6326816954751</v>
      </c>
      <c r="AF136" s="5">
        <f t="shared" si="107"/>
        <v>4.7647643045249026</v>
      </c>
      <c r="AG136" s="5">
        <f t="shared" si="136"/>
        <v>135.30656849731625</v>
      </c>
      <c r="AH136" s="5">
        <f t="shared" si="108"/>
        <v>3.0908775026837532</v>
      </c>
      <c r="AI136" s="5">
        <f t="shared" si="137"/>
        <v>136.27262561676451</v>
      </c>
      <c r="AJ136" s="5">
        <f t="shared" si="109"/>
        <v>2.1248203832354875</v>
      </c>
      <c r="AK136" s="10"/>
      <c r="AL136" s="1">
        <v>79.441963000000001</v>
      </c>
      <c r="AM136" s="5">
        <v>78.868149559315242</v>
      </c>
      <c r="AN136" s="5">
        <f t="shared" si="138"/>
        <v>0.42056532479889708</v>
      </c>
      <c r="AO136" s="5">
        <f t="shared" si="110"/>
        <v>79.288714884114142</v>
      </c>
      <c r="AP136" s="5">
        <f t="shared" si="111"/>
        <v>0.15324811588585874</v>
      </c>
      <c r="AQ136" s="5">
        <f t="shared" si="112"/>
        <v>1.9290575169430132E-3</v>
      </c>
      <c r="AR136" s="5">
        <f t="shared" si="113"/>
        <v>0.37914602105203998</v>
      </c>
      <c r="AS136" s="5">
        <f t="shared" si="96"/>
        <v>79.247295580367279</v>
      </c>
      <c r="AT136" s="5">
        <f t="shared" si="97"/>
        <v>0.19466741963272227</v>
      </c>
      <c r="AU136" s="5">
        <f t="shared" si="114"/>
        <v>2.4504356675164518E-3</v>
      </c>
      <c r="AV136" s="5">
        <f t="shared" si="115"/>
        <v>0.34515825035400122</v>
      </c>
      <c r="AW136" s="5">
        <f t="shared" si="98"/>
        <v>79.213307809669246</v>
      </c>
      <c r="AX136" s="5">
        <f t="shared" si="99"/>
        <v>0.22865519033075543</v>
      </c>
      <c r="AY136" s="5">
        <f t="shared" si="116"/>
        <v>2.8782671235195361E-3</v>
      </c>
      <c r="AZ136" s="5">
        <f t="shared" si="117"/>
        <v>0.18863972199067694</v>
      </c>
      <c r="BA136" s="5">
        <f t="shared" si="100"/>
        <v>79.056789281305925</v>
      </c>
      <c r="BB136" s="5">
        <f t="shared" si="101"/>
        <v>0.38517371869407668</v>
      </c>
      <c r="BC136" s="5">
        <f t="shared" si="118"/>
        <v>4.8484919575071004E-3</v>
      </c>
      <c r="BE136" s="1">
        <v>138.397446</v>
      </c>
      <c r="BF136" s="5">
        <v>135.30656849731625</v>
      </c>
      <c r="BG136" s="5">
        <f t="shared" si="139"/>
        <v>0.65077339426838332</v>
      </c>
      <c r="BH136" s="5">
        <f t="shared" si="119"/>
        <v>135.95734189158463</v>
      </c>
      <c r="BI136" s="5">
        <f t="shared" si="120"/>
        <v>2.440104108415369</v>
      </c>
      <c r="BJ136" s="5">
        <f t="shared" si="140"/>
        <v>1.803389248219511E-2</v>
      </c>
      <c r="BK136" s="5">
        <f t="shared" si="141"/>
        <v>1.212475152450855</v>
      </c>
      <c r="BL136" s="5">
        <f t="shared" si="121"/>
        <v>136.5190436497671</v>
      </c>
      <c r="BM136" s="5">
        <f t="shared" si="122"/>
        <v>1.8784023502329035</v>
      </c>
      <c r="BN136" s="5">
        <f t="shared" si="123"/>
        <v>1.3572521780733609E-2</v>
      </c>
      <c r="BO136" s="5">
        <f t="shared" si="142"/>
        <v>1.8367324978153543</v>
      </c>
      <c r="BP136" s="5">
        <f t="shared" si="124"/>
        <v>137.1433009951316</v>
      </c>
      <c r="BQ136" s="5">
        <f t="shared" si="125"/>
        <v>1.2541450048684055</v>
      </c>
      <c r="BR136" s="5">
        <f t="shared" si="126"/>
        <v>9.0619085909172444E-3</v>
      </c>
      <c r="BS136" s="5">
        <f t="shared" si="143"/>
        <v>1.9928473463978174</v>
      </c>
      <c r="BT136" s="5">
        <f t="shared" si="127"/>
        <v>137.29941584371406</v>
      </c>
      <c r="BU136" s="5">
        <f t="shared" si="128"/>
        <v>1.0980301562859438</v>
      </c>
      <c r="BV136" s="5">
        <f t="shared" si="129"/>
        <v>7.9338903138858781E-3</v>
      </c>
    </row>
    <row r="137" spans="1:74" x14ac:dyDescent="0.2">
      <c r="A137" s="3">
        <v>43977</v>
      </c>
      <c r="B137" s="2">
        <v>136</v>
      </c>
      <c r="C137" s="1">
        <v>78.903862000000004</v>
      </c>
      <c r="D137" s="2">
        <v>125522000</v>
      </c>
      <c r="E137" s="1">
        <v>144.12506099999999</v>
      </c>
      <c r="F137" s="2">
        <v>4370200</v>
      </c>
      <c r="P137" s="2">
        <v>136</v>
      </c>
      <c r="Q137" s="1">
        <v>78.903862000000004</v>
      </c>
      <c r="R137" s="5">
        <f t="shared" si="130"/>
        <v>77.220982661095206</v>
      </c>
      <c r="S137" s="5">
        <f t="shared" si="102"/>
        <v>1.6828793389047974</v>
      </c>
      <c r="T137" s="5">
        <f t="shared" si="131"/>
        <v>78.827118398853727</v>
      </c>
      <c r="U137" s="5">
        <f t="shared" si="103"/>
        <v>7.6743601146276319E-2</v>
      </c>
      <c r="V137" s="5">
        <f t="shared" si="132"/>
        <v>79.183746951691859</v>
      </c>
      <c r="W137" s="5">
        <f t="shared" si="104"/>
        <v>0.27988495169185512</v>
      </c>
      <c r="X137" s="5">
        <f t="shared" si="133"/>
        <v>79.328368071080774</v>
      </c>
      <c r="Y137" s="5">
        <f t="shared" si="105"/>
        <v>0.42450607108077065</v>
      </c>
      <c r="AA137" s="2">
        <v>136</v>
      </c>
      <c r="AB137" s="1">
        <v>144.12506099999999</v>
      </c>
      <c r="AC137" s="5">
        <f t="shared" si="134"/>
        <v>133.08822492209754</v>
      </c>
      <c r="AD137" s="5">
        <f t="shared" si="106"/>
        <v>11.03683607790245</v>
      </c>
      <c r="AE137" s="5">
        <f t="shared" si="135"/>
        <v>135.30034920205881</v>
      </c>
      <c r="AF137" s="5">
        <f t="shared" si="107"/>
        <v>8.8247117979411769</v>
      </c>
      <c r="AG137" s="5">
        <f t="shared" si="136"/>
        <v>137.00655112379232</v>
      </c>
      <c r="AH137" s="5">
        <f t="shared" si="108"/>
        <v>7.1185098762076677</v>
      </c>
      <c r="AI137" s="5">
        <f t="shared" si="137"/>
        <v>137.86624090419113</v>
      </c>
      <c r="AJ137" s="5">
        <f t="shared" si="109"/>
        <v>6.2588200958088578</v>
      </c>
      <c r="AK137" s="10"/>
      <c r="AL137" s="1">
        <v>78.903862000000004</v>
      </c>
      <c r="AM137" s="5">
        <v>79.183746951691859</v>
      </c>
      <c r="AN137" s="5">
        <f t="shared" si="138"/>
        <v>0.40482013493555502</v>
      </c>
      <c r="AO137" s="5">
        <f t="shared" si="110"/>
        <v>79.588567086627407</v>
      </c>
      <c r="AP137" s="5">
        <f t="shared" si="111"/>
        <v>0.68470508662740315</v>
      </c>
      <c r="AQ137" s="5">
        <f t="shared" si="112"/>
        <v>8.677713223053685E-3</v>
      </c>
      <c r="AR137" s="5">
        <f t="shared" si="113"/>
        <v>0.36325886388318418</v>
      </c>
      <c r="AS137" s="5">
        <f t="shared" si="96"/>
        <v>79.547005815575048</v>
      </c>
      <c r="AT137" s="5">
        <f t="shared" si="97"/>
        <v>0.64314381557504419</v>
      </c>
      <c r="AU137" s="5">
        <f t="shared" si="114"/>
        <v>8.1509801836448029E-3</v>
      </c>
      <c r="AV137" s="5">
        <f t="shared" si="115"/>
        <v>0.33185586426417824</v>
      </c>
      <c r="AW137" s="5">
        <f t="shared" si="98"/>
        <v>79.515602815956044</v>
      </c>
      <c r="AX137" s="5">
        <f t="shared" si="99"/>
        <v>0.6117408159560398</v>
      </c>
      <c r="AY137" s="5">
        <f t="shared" si="116"/>
        <v>7.7529895299173037E-3</v>
      </c>
      <c r="AZ137" s="5">
        <f t="shared" si="117"/>
        <v>0.2965537418187259</v>
      </c>
      <c r="BA137" s="5">
        <f t="shared" si="100"/>
        <v>79.480300693510586</v>
      </c>
      <c r="BB137" s="5">
        <f t="shared" si="101"/>
        <v>0.57643869351058186</v>
      </c>
      <c r="BC137" s="5">
        <f t="shared" si="118"/>
        <v>7.305582754752636E-3</v>
      </c>
      <c r="BE137" s="1">
        <v>144.12506099999999</v>
      </c>
      <c r="BF137" s="5">
        <v>137.00655112379232</v>
      </c>
      <c r="BG137" s="5">
        <f t="shared" si="139"/>
        <v>0.80815477909953648</v>
      </c>
      <c r="BH137" s="5">
        <f t="shared" si="119"/>
        <v>137.81470590289186</v>
      </c>
      <c r="BI137" s="5">
        <f t="shared" si="120"/>
        <v>6.310355097108129</v>
      </c>
      <c r="BJ137" s="5">
        <f t="shared" si="140"/>
        <v>4.6058783651932125E-2</v>
      </c>
      <c r="BK137" s="5">
        <f t="shared" si="141"/>
        <v>1.3343520209571591</v>
      </c>
      <c r="BL137" s="5">
        <f t="shared" si="121"/>
        <v>138.34090314474949</v>
      </c>
      <c r="BM137" s="5">
        <f t="shared" si="122"/>
        <v>5.7841578552504984</v>
      </c>
      <c r="BN137" s="5">
        <f t="shared" si="123"/>
        <v>4.0132908288937334E-2</v>
      </c>
      <c r="BO137" s="5">
        <f t="shared" si="142"/>
        <v>1.7751950557126772</v>
      </c>
      <c r="BP137" s="5">
        <f t="shared" si="124"/>
        <v>138.78174617950501</v>
      </c>
      <c r="BQ137" s="5">
        <f t="shared" si="125"/>
        <v>5.3433148204949816</v>
      </c>
      <c r="BR137" s="5">
        <f t="shared" si="126"/>
        <v>3.7074154789047978E-2</v>
      </c>
      <c r="BS137" s="5">
        <f t="shared" si="143"/>
        <v>1.7439123344643332</v>
      </c>
      <c r="BT137" s="5">
        <f t="shared" si="127"/>
        <v>138.75046345825666</v>
      </c>
      <c r="BU137" s="5">
        <f t="shared" si="128"/>
        <v>5.3745975417433272</v>
      </c>
      <c r="BV137" s="5">
        <f t="shared" si="129"/>
        <v>3.7291207403154732E-2</v>
      </c>
    </row>
    <row r="138" spans="1:74" x14ac:dyDescent="0.2">
      <c r="A138" s="3">
        <v>43978</v>
      </c>
      <c r="B138" s="2">
        <v>137</v>
      </c>
      <c r="C138" s="1">
        <v>79.247642999999997</v>
      </c>
      <c r="D138" s="2">
        <v>112945200</v>
      </c>
      <c r="E138" s="1">
        <v>147.75453200000001</v>
      </c>
      <c r="F138" s="2">
        <v>4291700</v>
      </c>
      <c r="P138" s="2">
        <v>137</v>
      </c>
      <c r="Q138" s="1">
        <v>79.247642999999997</v>
      </c>
      <c r="R138" s="5">
        <f t="shared" si="130"/>
        <v>77.473414561930923</v>
      </c>
      <c r="S138" s="5">
        <f t="shared" si="102"/>
        <v>1.7742284380690734</v>
      </c>
      <c r="T138" s="5">
        <f t="shared" si="131"/>
        <v>78.853978659254921</v>
      </c>
      <c r="U138" s="5">
        <f t="shared" si="103"/>
        <v>0.39366434074507595</v>
      </c>
      <c r="V138" s="5">
        <f t="shared" si="132"/>
        <v>79.02981022826134</v>
      </c>
      <c r="W138" s="5">
        <f t="shared" si="104"/>
        <v>0.21783277173865656</v>
      </c>
      <c r="X138" s="5">
        <f t="shared" si="133"/>
        <v>79.009988517770196</v>
      </c>
      <c r="Y138" s="5">
        <f t="shared" si="105"/>
        <v>0.23765448222980012</v>
      </c>
      <c r="AA138" s="2">
        <v>137</v>
      </c>
      <c r="AB138" s="1">
        <v>147.75453200000001</v>
      </c>
      <c r="AC138" s="5">
        <f t="shared" si="134"/>
        <v>134.74375033378291</v>
      </c>
      <c r="AD138" s="5">
        <f t="shared" si="106"/>
        <v>13.010781666217099</v>
      </c>
      <c r="AE138" s="5">
        <f t="shared" si="135"/>
        <v>138.38899833133823</v>
      </c>
      <c r="AF138" s="5">
        <f t="shared" si="107"/>
        <v>9.3655336686617829</v>
      </c>
      <c r="AG138" s="5">
        <f t="shared" si="136"/>
        <v>140.92173155570654</v>
      </c>
      <c r="AH138" s="5">
        <f t="shared" si="108"/>
        <v>6.8328004442934684</v>
      </c>
      <c r="AI138" s="5">
        <f t="shared" si="137"/>
        <v>142.56035597604779</v>
      </c>
      <c r="AJ138" s="5">
        <f t="shared" si="109"/>
        <v>5.1941760239522239</v>
      </c>
      <c r="AK138" s="10"/>
      <c r="AL138" s="1">
        <v>79.247642999999997</v>
      </c>
      <c r="AM138" s="5">
        <v>79.02981022826134</v>
      </c>
      <c r="AN138" s="5">
        <f t="shared" si="138"/>
        <v>0.32100660618064392</v>
      </c>
      <c r="AO138" s="5">
        <f t="shared" si="110"/>
        <v>79.350816834441986</v>
      </c>
      <c r="AP138" s="5">
        <f t="shared" si="111"/>
        <v>0.10317383444198924</v>
      </c>
      <c r="AQ138" s="5">
        <f t="shared" si="112"/>
        <v>1.3019167578522083E-3</v>
      </c>
      <c r="AR138" s="5">
        <f t="shared" si="113"/>
        <v>0.23395996705475841</v>
      </c>
      <c r="AS138" s="5">
        <f t="shared" si="96"/>
        <v>79.263770195316098</v>
      </c>
      <c r="AT138" s="5">
        <f t="shared" si="97"/>
        <v>1.6127195316101961E-2</v>
      </c>
      <c r="AU138" s="5">
        <f t="shared" si="114"/>
        <v>2.0350378516749025E-4</v>
      </c>
      <c r="AV138" s="5">
        <f t="shared" si="115"/>
        <v>0.11324919980156453</v>
      </c>
      <c r="AW138" s="5">
        <f t="shared" si="98"/>
        <v>79.143059428062898</v>
      </c>
      <c r="AX138" s="5">
        <f t="shared" si="99"/>
        <v>0.10458357193709844</v>
      </c>
      <c r="AY138" s="5">
        <f t="shared" si="116"/>
        <v>1.3197057726637806E-3</v>
      </c>
      <c r="AZ138" s="5">
        <f t="shared" si="117"/>
        <v>-8.6363153643132171E-2</v>
      </c>
      <c r="BA138" s="5">
        <f t="shared" si="100"/>
        <v>78.943447074618206</v>
      </c>
      <c r="BB138" s="5">
        <f t="shared" si="101"/>
        <v>0.30419592538179074</v>
      </c>
      <c r="BC138" s="5">
        <f t="shared" si="118"/>
        <v>3.8385485531953391E-3</v>
      </c>
      <c r="BE138" s="1">
        <v>147.75453200000001</v>
      </c>
      <c r="BF138" s="5">
        <v>140.92173155570654</v>
      </c>
      <c r="BG138" s="5">
        <f t="shared" si="139"/>
        <v>1.2742086270217392</v>
      </c>
      <c r="BH138" s="5">
        <f t="shared" si="119"/>
        <v>142.19594018272829</v>
      </c>
      <c r="BI138" s="5">
        <f t="shared" si="120"/>
        <v>5.5585918172717186</v>
      </c>
      <c r="BJ138" s="5">
        <f t="shared" si="140"/>
        <v>3.9444532478472988E-2</v>
      </c>
      <c r="BK138" s="5">
        <f t="shared" si="141"/>
        <v>1.9795591236964252</v>
      </c>
      <c r="BL138" s="5">
        <f t="shared" si="121"/>
        <v>142.90129067940296</v>
      </c>
      <c r="BM138" s="5">
        <f t="shared" si="122"/>
        <v>4.8532413205970499</v>
      </c>
      <c r="BN138" s="5">
        <f t="shared" si="123"/>
        <v>3.2846649472633771E-2</v>
      </c>
      <c r="BO138" s="5">
        <f t="shared" si="142"/>
        <v>2.7381884750033731</v>
      </c>
      <c r="BP138" s="5">
        <f t="shared" si="124"/>
        <v>143.65992003070991</v>
      </c>
      <c r="BQ138" s="5">
        <f t="shared" si="125"/>
        <v>4.0946119692900993</v>
      </c>
      <c r="BR138" s="5">
        <f t="shared" si="126"/>
        <v>2.7712259745035089E-2</v>
      </c>
      <c r="BS138" s="5">
        <f t="shared" si="143"/>
        <v>3.5894902172967393</v>
      </c>
      <c r="BT138" s="5">
        <f t="shared" si="127"/>
        <v>144.51122177300329</v>
      </c>
      <c r="BU138" s="5">
        <f t="shared" si="128"/>
        <v>3.2433102269967264</v>
      </c>
      <c r="BV138" s="5">
        <f t="shared" si="129"/>
        <v>2.1950664951493511E-2</v>
      </c>
    </row>
    <row r="139" spans="1:74" x14ac:dyDescent="0.2">
      <c r="A139" s="3">
        <v>43979</v>
      </c>
      <c r="B139" s="2">
        <v>138</v>
      </c>
      <c r="C139" s="1">
        <v>79.282523999999995</v>
      </c>
      <c r="D139" s="2">
        <v>133560800</v>
      </c>
      <c r="E139" s="1">
        <v>146.73033100000001</v>
      </c>
      <c r="F139" s="2">
        <v>3481800</v>
      </c>
      <c r="P139" s="2">
        <v>138</v>
      </c>
      <c r="Q139" s="1">
        <v>79.282523999999995</v>
      </c>
      <c r="R139" s="5">
        <f t="shared" si="130"/>
        <v>77.739548827641286</v>
      </c>
      <c r="S139" s="5">
        <f t="shared" si="102"/>
        <v>1.5429751723587088</v>
      </c>
      <c r="T139" s="5">
        <f t="shared" si="131"/>
        <v>78.991761178515702</v>
      </c>
      <c r="U139" s="5">
        <f t="shared" si="103"/>
        <v>0.290762821484293</v>
      </c>
      <c r="V139" s="5">
        <f t="shared" si="132"/>
        <v>79.149618252717602</v>
      </c>
      <c r="W139" s="5">
        <f t="shared" si="104"/>
        <v>0.13290574728239335</v>
      </c>
      <c r="X139" s="5">
        <f t="shared" si="133"/>
        <v>79.188229379442546</v>
      </c>
      <c r="Y139" s="5">
        <f t="shared" si="105"/>
        <v>9.4294620557448638E-2</v>
      </c>
      <c r="AA139" s="2">
        <v>138</v>
      </c>
      <c r="AB139" s="1">
        <v>146.73033100000001</v>
      </c>
      <c r="AC139" s="5">
        <f t="shared" si="134"/>
        <v>136.69536758371547</v>
      </c>
      <c r="AD139" s="5">
        <f t="shared" si="106"/>
        <v>10.03496341628454</v>
      </c>
      <c r="AE139" s="5">
        <f t="shared" si="135"/>
        <v>141.66693511536985</v>
      </c>
      <c r="AF139" s="5">
        <f t="shared" si="107"/>
        <v>5.0633958846301539</v>
      </c>
      <c r="AG139" s="5">
        <f t="shared" si="136"/>
        <v>144.67977180006795</v>
      </c>
      <c r="AH139" s="5">
        <f t="shared" si="108"/>
        <v>2.0505591999320529</v>
      </c>
      <c r="AI139" s="5">
        <f t="shared" si="137"/>
        <v>146.45598799401193</v>
      </c>
      <c r="AJ139" s="5">
        <f t="shared" si="109"/>
        <v>0.27434300598807226</v>
      </c>
      <c r="AK139" s="10"/>
      <c r="AL139" s="1">
        <v>79.282523999999995</v>
      </c>
      <c r="AM139" s="5">
        <v>79.149618252717602</v>
      </c>
      <c r="AN139" s="5">
        <f t="shared" si="138"/>
        <v>0.29082681892198664</v>
      </c>
      <c r="AO139" s="5">
        <f t="shared" si="110"/>
        <v>79.440445071639587</v>
      </c>
      <c r="AP139" s="5">
        <f t="shared" si="111"/>
        <v>0.15792107163959201</v>
      </c>
      <c r="AQ139" s="5">
        <f t="shared" si="112"/>
        <v>1.991877448800596E-3</v>
      </c>
      <c r="AR139" s="5">
        <f t="shared" si="113"/>
        <v>0.20542198140513426</v>
      </c>
      <c r="AS139" s="5">
        <f t="shared" si="96"/>
        <v>79.35504023412274</v>
      </c>
      <c r="AT139" s="5">
        <f t="shared" si="97"/>
        <v>7.2516234122744549E-2</v>
      </c>
      <c r="AU139" s="5">
        <f t="shared" si="114"/>
        <v>9.1465597289441185E-4</v>
      </c>
      <c r="AV139" s="5">
        <f t="shared" si="115"/>
        <v>0.11620067089617832</v>
      </c>
      <c r="AW139" s="5">
        <f t="shared" si="98"/>
        <v>79.265818923613779</v>
      </c>
      <c r="AX139" s="5">
        <f t="shared" si="99"/>
        <v>1.6705076386216433E-2</v>
      </c>
      <c r="AY139" s="5">
        <f t="shared" si="116"/>
        <v>2.1070313536204315E-4</v>
      </c>
      <c r="AZ139" s="5">
        <f t="shared" si="117"/>
        <v>8.8882347741352716E-2</v>
      </c>
      <c r="BA139" s="5">
        <f t="shared" si="100"/>
        <v>79.238500600458948</v>
      </c>
      <c r="BB139" s="5">
        <f t="shared" si="101"/>
        <v>4.4023399541046615E-2</v>
      </c>
      <c r="BC139" s="5">
        <f t="shared" si="118"/>
        <v>5.5527242726337289E-4</v>
      </c>
      <c r="BE139" s="1">
        <v>146.73033100000001</v>
      </c>
      <c r="BF139" s="5">
        <v>144.67977180006795</v>
      </c>
      <c r="BG139" s="5">
        <f t="shared" si="139"/>
        <v>1.6467833696226899</v>
      </c>
      <c r="BH139" s="5">
        <f t="shared" si="119"/>
        <v>146.32655516969064</v>
      </c>
      <c r="BI139" s="5">
        <f t="shared" si="120"/>
        <v>0.40377583030937103</v>
      </c>
      <c r="BJ139" s="5">
        <f t="shared" si="140"/>
        <v>2.7908243515019243E-3</v>
      </c>
      <c r="BK139" s="5">
        <f t="shared" si="141"/>
        <v>2.4241794038626714</v>
      </c>
      <c r="BL139" s="5">
        <f t="shared" si="121"/>
        <v>147.10395120393062</v>
      </c>
      <c r="BM139" s="5">
        <f t="shared" si="122"/>
        <v>0.37362020393061357</v>
      </c>
      <c r="BN139" s="5">
        <f t="shared" si="123"/>
        <v>2.5463051939180422E-3</v>
      </c>
      <c r="BO139" s="5">
        <f t="shared" si="142"/>
        <v>3.1971217712144897</v>
      </c>
      <c r="BP139" s="5">
        <f t="shared" si="124"/>
        <v>147.87689357128244</v>
      </c>
      <c r="BQ139" s="5">
        <f t="shared" si="125"/>
        <v>1.1465625712824306</v>
      </c>
      <c r="BR139" s="5">
        <f t="shared" si="126"/>
        <v>7.8140801800714987E-3</v>
      </c>
      <c r="BS139" s="5">
        <f t="shared" si="143"/>
        <v>3.73275774030171</v>
      </c>
      <c r="BT139" s="5">
        <f t="shared" si="127"/>
        <v>148.41252954036966</v>
      </c>
      <c r="BU139" s="5">
        <f t="shared" si="128"/>
        <v>-1.6821985403696544</v>
      </c>
      <c r="BV139" s="5">
        <f t="shared" si="129"/>
        <v>1.1464559024062002E-2</v>
      </c>
    </row>
    <row r="140" spans="1:74" x14ac:dyDescent="0.2">
      <c r="A140" s="3">
        <v>43980</v>
      </c>
      <c r="B140" s="2">
        <v>139</v>
      </c>
      <c r="C140" s="1">
        <v>79.205298999999997</v>
      </c>
      <c r="D140" s="2">
        <v>153598000</v>
      </c>
      <c r="E140" s="1">
        <v>145.02995300000001</v>
      </c>
      <c r="F140" s="2">
        <v>4135500</v>
      </c>
      <c r="P140" s="2">
        <v>139</v>
      </c>
      <c r="Q140" s="1">
        <v>79.205298999999997</v>
      </c>
      <c r="R140" s="5">
        <f t="shared" si="130"/>
        <v>77.970995103495099</v>
      </c>
      <c r="S140" s="5">
        <f t="shared" si="102"/>
        <v>1.2343038965048976</v>
      </c>
      <c r="T140" s="5">
        <f t="shared" si="131"/>
        <v>79.093528166035213</v>
      </c>
      <c r="U140" s="5">
        <f t="shared" si="103"/>
        <v>0.11177083396478338</v>
      </c>
      <c r="V140" s="5">
        <f t="shared" si="132"/>
        <v>79.222716413722921</v>
      </c>
      <c r="W140" s="5">
        <f t="shared" si="104"/>
        <v>1.741741372292438E-2</v>
      </c>
      <c r="X140" s="5">
        <f t="shared" si="133"/>
        <v>79.258950344860637</v>
      </c>
      <c r="Y140" s="5">
        <f t="shared" si="105"/>
        <v>5.3651344860639938E-2</v>
      </c>
      <c r="AA140" s="2">
        <v>139</v>
      </c>
      <c r="AB140" s="1">
        <v>145.02995300000001</v>
      </c>
      <c r="AC140" s="5">
        <f t="shared" si="134"/>
        <v>138.20061209615815</v>
      </c>
      <c r="AD140" s="5">
        <f t="shared" si="106"/>
        <v>6.8293409038418531</v>
      </c>
      <c r="AE140" s="5">
        <f t="shared" si="135"/>
        <v>143.43912367499041</v>
      </c>
      <c r="AF140" s="5">
        <f t="shared" si="107"/>
        <v>1.5908293250095937</v>
      </c>
      <c r="AG140" s="5">
        <f t="shared" si="136"/>
        <v>145.80757936003059</v>
      </c>
      <c r="AH140" s="5">
        <f t="shared" si="108"/>
        <v>0.77762636003058105</v>
      </c>
      <c r="AI140" s="5">
        <f t="shared" si="137"/>
        <v>146.661745248503</v>
      </c>
      <c r="AJ140" s="5">
        <f t="shared" si="109"/>
        <v>1.6317922485029897</v>
      </c>
      <c r="AK140" s="10"/>
      <c r="AL140" s="1">
        <v>79.205298999999997</v>
      </c>
      <c r="AM140" s="5">
        <v>79.222716413722921</v>
      </c>
      <c r="AN140" s="5">
        <f t="shared" si="138"/>
        <v>0.25816752023448652</v>
      </c>
      <c r="AO140" s="5">
        <f t="shared" si="110"/>
        <v>79.480883933957401</v>
      </c>
      <c r="AP140" s="5">
        <f t="shared" si="111"/>
        <v>0.27558493395740413</v>
      </c>
      <c r="AQ140" s="5">
        <f t="shared" si="112"/>
        <v>3.4793749589582907E-3</v>
      </c>
      <c r="AR140" s="5">
        <f t="shared" si="113"/>
        <v>0.1723410263051805</v>
      </c>
      <c r="AS140" s="5">
        <f t="shared" si="96"/>
        <v>79.395057440028097</v>
      </c>
      <c r="AT140" s="5">
        <f t="shared" si="97"/>
        <v>0.18975844002810049</v>
      </c>
      <c r="AU140" s="5">
        <f t="shared" si="114"/>
        <v>2.3957796059591984E-3</v>
      </c>
      <c r="AV140" s="5">
        <f t="shared" si="115"/>
        <v>9.6804541445291714E-2</v>
      </c>
      <c r="AW140" s="5">
        <f t="shared" si="98"/>
        <v>79.319520955168215</v>
      </c>
      <c r="AX140" s="5">
        <f t="shared" si="99"/>
        <v>0.11422195516821887</v>
      </c>
      <c r="AY140" s="5">
        <f t="shared" si="116"/>
        <v>1.4420999176863012E-3</v>
      </c>
      <c r="AZ140" s="5">
        <f t="shared" si="117"/>
        <v>7.5465789015724219E-2</v>
      </c>
      <c r="BA140" s="5">
        <f t="shared" si="100"/>
        <v>79.298182202738644</v>
      </c>
      <c r="BB140" s="5">
        <f t="shared" si="101"/>
        <v>9.2883202738647697E-2</v>
      </c>
      <c r="BC140" s="5">
        <f t="shared" si="118"/>
        <v>1.1726892507362128E-3</v>
      </c>
      <c r="BE140" s="1">
        <v>145.02995300000001</v>
      </c>
      <c r="BF140" s="5">
        <v>145.80757936003059</v>
      </c>
      <c r="BG140" s="5">
        <f t="shared" si="139"/>
        <v>1.5689369981736814</v>
      </c>
      <c r="BH140" s="5">
        <f t="shared" si="119"/>
        <v>147.37651635820427</v>
      </c>
      <c r="BI140" s="5">
        <f t="shared" si="120"/>
        <v>2.3465633582042642</v>
      </c>
      <c r="BJ140" s="5">
        <f t="shared" si="140"/>
        <v>1.6093562272301975E-2</v>
      </c>
      <c r="BK140" s="5">
        <f t="shared" si="141"/>
        <v>2.1000864428876618</v>
      </c>
      <c r="BL140" s="5">
        <f t="shared" si="121"/>
        <v>147.90766580291825</v>
      </c>
      <c r="BM140" s="5">
        <f t="shared" si="122"/>
        <v>2.8777128029182393</v>
      </c>
      <c r="BN140" s="5">
        <f t="shared" si="123"/>
        <v>1.9842196342146227E-2</v>
      </c>
      <c r="BO140" s="5">
        <f t="shared" si="142"/>
        <v>2.2659303761511547</v>
      </c>
      <c r="BP140" s="5">
        <f t="shared" si="124"/>
        <v>148.07350973618173</v>
      </c>
      <c r="BQ140" s="5">
        <f t="shared" si="125"/>
        <v>3.0435567361817277</v>
      </c>
      <c r="BR140" s="5">
        <f t="shared" si="126"/>
        <v>2.0985711387369252E-2</v>
      </c>
      <c r="BS140" s="5">
        <f t="shared" si="143"/>
        <v>1.5185500870134949</v>
      </c>
      <c r="BT140" s="5">
        <f t="shared" si="127"/>
        <v>147.32612944704408</v>
      </c>
      <c r="BU140" s="5">
        <f t="shared" si="128"/>
        <v>-2.2961764470440755</v>
      </c>
      <c r="BV140" s="5">
        <f t="shared" si="129"/>
        <v>1.5832429091693048E-2</v>
      </c>
    </row>
    <row r="141" spans="1:74" x14ac:dyDescent="0.2">
      <c r="A141" s="3">
        <v>43983</v>
      </c>
      <c r="B141" s="2">
        <v>140</v>
      </c>
      <c r="C141" s="1">
        <v>80.179359000000005</v>
      </c>
      <c r="D141" s="2">
        <v>80791200</v>
      </c>
      <c r="E141" s="1">
        <v>145.358093</v>
      </c>
      <c r="F141" s="2">
        <v>2071100</v>
      </c>
      <c r="P141" s="2">
        <v>140</v>
      </c>
      <c r="Q141" s="1">
        <v>80.179359000000005</v>
      </c>
      <c r="R141" s="5">
        <f t="shared" si="130"/>
        <v>78.156140687970833</v>
      </c>
      <c r="S141" s="5">
        <f t="shared" si="102"/>
        <v>2.0232183120291722</v>
      </c>
      <c r="T141" s="5">
        <f t="shared" si="131"/>
        <v>79.132647957922885</v>
      </c>
      <c r="U141" s="5">
        <f t="shared" si="103"/>
        <v>1.0467110420771206</v>
      </c>
      <c r="V141" s="5">
        <f t="shared" si="132"/>
        <v>79.213136836175309</v>
      </c>
      <c r="W141" s="5">
        <f t="shared" si="104"/>
        <v>0.96622216382469617</v>
      </c>
      <c r="X141" s="5">
        <f t="shared" si="133"/>
        <v>79.218711836215164</v>
      </c>
      <c r="Y141" s="5">
        <f t="shared" si="105"/>
        <v>0.9606471637848415</v>
      </c>
      <c r="AA141" s="2">
        <v>140</v>
      </c>
      <c r="AB141" s="1">
        <v>145.358093</v>
      </c>
      <c r="AC141" s="5">
        <f t="shared" si="134"/>
        <v>139.22501323173441</v>
      </c>
      <c r="AD141" s="5">
        <f t="shared" si="106"/>
        <v>6.1330797682655884</v>
      </c>
      <c r="AE141" s="5">
        <f t="shared" si="135"/>
        <v>143.99591393874377</v>
      </c>
      <c r="AF141" s="5">
        <f t="shared" si="107"/>
        <v>1.3621790612562279</v>
      </c>
      <c r="AG141" s="5">
        <f t="shared" si="136"/>
        <v>145.37988486201377</v>
      </c>
      <c r="AH141" s="5">
        <f t="shared" si="108"/>
        <v>2.1791862013770924E-2</v>
      </c>
      <c r="AI141" s="5">
        <f t="shared" si="137"/>
        <v>145.43790106212577</v>
      </c>
      <c r="AJ141" s="5">
        <f t="shared" si="109"/>
        <v>7.9808062125778179E-2</v>
      </c>
      <c r="AK141" s="10"/>
      <c r="AL141" s="1">
        <v>80.179359000000005</v>
      </c>
      <c r="AM141" s="5">
        <v>79.213136836175309</v>
      </c>
      <c r="AN141" s="5">
        <f t="shared" si="138"/>
        <v>0.21800545556717177</v>
      </c>
      <c r="AO141" s="5">
        <f t="shared" si="110"/>
        <v>79.431142291742475</v>
      </c>
      <c r="AP141" s="5">
        <f t="shared" si="111"/>
        <v>0.74821670825753017</v>
      </c>
      <c r="AQ141" s="5">
        <f t="shared" si="112"/>
        <v>9.3317871031811332E-3</v>
      </c>
      <c r="AR141" s="5">
        <f t="shared" si="113"/>
        <v>0.12686087534198237</v>
      </c>
      <c r="AS141" s="5">
        <f t="shared" si="96"/>
        <v>79.339997711517285</v>
      </c>
      <c r="AT141" s="5">
        <f t="shared" si="97"/>
        <v>0.83936128848272062</v>
      </c>
      <c r="AU141" s="5">
        <f t="shared" si="114"/>
        <v>1.0468545757302956E-2</v>
      </c>
      <c r="AV141" s="5">
        <f t="shared" si="115"/>
        <v>4.8931687898485066E-2</v>
      </c>
      <c r="AW141" s="5">
        <f t="shared" si="98"/>
        <v>79.262068524073797</v>
      </c>
      <c r="AX141" s="5">
        <f t="shared" si="99"/>
        <v>0.91729047592620816</v>
      </c>
      <c r="AY141" s="5">
        <f t="shared" si="116"/>
        <v>1.1440481532487784E-2</v>
      </c>
      <c r="AZ141" s="5">
        <f t="shared" si="117"/>
        <v>3.1772274368884676E-3</v>
      </c>
      <c r="BA141" s="5">
        <f t="shared" si="100"/>
        <v>79.216314063612202</v>
      </c>
      <c r="BB141" s="5">
        <f t="shared" si="101"/>
        <v>0.96304493638780286</v>
      </c>
      <c r="BC141" s="5">
        <f t="shared" si="118"/>
        <v>1.2011132895036025E-2</v>
      </c>
      <c r="BE141" s="1">
        <v>145.358093</v>
      </c>
      <c r="BF141" s="5">
        <v>145.37988486201377</v>
      </c>
      <c r="BG141" s="5">
        <f t="shared" si="139"/>
        <v>1.2694422737451061</v>
      </c>
      <c r="BH141" s="5">
        <f t="shared" si="119"/>
        <v>146.64932713575888</v>
      </c>
      <c r="BI141" s="5">
        <f t="shared" si="120"/>
        <v>1.2912341357588843</v>
      </c>
      <c r="BJ141" s="5">
        <f t="shared" si="140"/>
        <v>8.881793633173183E-3</v>
      </c>
      <c r="BK141" s="5">
        <f t="shared" si="141"/>
        <v>1.4681412076615414</v>
      </c>
      <c r="BL141" s="5">
        <f t="shared" si="121"/>
        <v>146.84802606967531</v>
      </c>
      <c r="BM141" s="5">
        <f t="shared" si="122"/>
        <v>1.4899330696753168</v>
      </c>
      <c r="BN141" s="5">
        <f t="shared" si="123"/>
        <v>1.0250086795479058E-2</v>
      </c>
      <c r="BO141" s="5">
        <f t="shared" si="142"/>
        <v>1.0537991827755664</v>
      </c>
      <c r="BP141" s="5">
        <f t="shared" si="124"/>
        <v>146.43368404478935</v>
      </c>
      <c r="BQ141" s="5">
        <f t="shared" si="125"/>
        <v>1.0755910447893484</v>
      </c>
      <c r="BR141" s="5">
        <f t="shared" si="126"/>
        <v>7.3995951831133918E-3</v>
      </c>
      <c r="BS141" s="5">
        <f t="shared" si="143"/>
        <v>-0.13575781026227238</v>
      </c>
      <c r="BT141" s="5">
        <f t="shared" si="127"/>
        <v>145.24412705175149</v>
      </c>
      <c r="BU141" s="5">
        <f t="shared" si="128"/>
        <v>0.11396594824850581</v>
      </c>
      <c r="BV141" s="5">
        <f t="shared" si="129"/>
        <v>7.8403579667563343E-4</v>
      </c>
    </row>
    <row r="142" spans="1:74" x14ac:dyDescent="0.2">
      <c r="A142" s="3">
        <v>43984</v>
      </c>
      <c r="B142" s="2">
        <v>141</v>
      </c>
      <c r="C142" s="1">
        <v>80.550545</v>
      </c>
      <c r="D142" s="2">
        <v>87642800</v>
      </c>
      <c r="E142" s="1">
        <v>147.51589999999999</v>
      </c>
      <c r="F142" s="2">
        <v>3625800</v>
      </c>
      <c r="P142" s="2">
        <v>141</v>
      </c>
      <c r="Q142" s="1">
        <v>80.550545</v>
      </c>
      <c r="R142" s="5">
        <f t="shared" si="130"/>
        <v>78.459623434775196</v>
      </c>
      <c r="S142" s="5">
        <f t="shared" si="102"/>
        <v>2.0909215652248037</v>
      </c>
      <c r="T142" s="5">
        <f t="shared" si="131"/>
        <v>79.498996822649872</v>
      </c>
      <c r="U142" s="5">
        <f t="shared" si="103"/>
        <v>1.0515481773501278</v>
      </c>
      <c r="V142" s="5">
        <f t="shared" si="132"/>
        <v>79.744559026278893</v>
      </c>
      <c r="W142" s="5">
        <f t="shared" si="104"/>
        <v>0.80598597372110703</v>
      </c>
      <c r="X142" s="5">
        <f t="shared" si="133"/>
        <v>79.939197209053788</v>
      </c>
      <c r="Y142" s="5">
        <f t="shared" si="105"/>
        <v>0.61134779094621194</v>
      </c>
      <c r="AA142" s="2">
        <v>141</v>
      </c>
      <c r="AB142" s="1">
        <v>147.51589999999999</v>
      </c>
      <c r="AC142" s="5">
        <f t="shared" si="134"/>
        <v>140.14497519697423</v>
      </c>
      <c r="AD142" s="5">
        <f t="shared" si="106"/>
        <v>7.3709248030257584</v>
      </c>
      <c r="AE142" s="5">
        <f t="shared" si="135"/>
        <v>144.47267661018344</v>
      </c>
      <c r="AF142" s="5">
        <f t="shared" si="107"/>
        <v>3.0432233898165464</v>
      </c>
      <c r="AG142" s="5">
        <f t="shared" si="136"/>
        <v>145.36789933790618</v>
      </c>
      <c r="AH142" s="5">
        <f t="shared" si="108"/>
        <v>2.148000662093807</v>
      </c>
      <c r="AI142" s="5">
        <f t="shared" si="137"/>
        <v>145.37804501553143</v>
      </c>
      <c r="AJ142" s="5">
        <f t="shared" si="109"/>
        <v>2.1378549844685608</v>
      </c>
      <c r="AK142" s="10"/>
      <c r="AL142" s="1">
        <v>80.550545</v>
      </c>
      <c r="AM142" s="5">
        <v>79.744559026278893</v>
      </c>
      <c r="AN142" s="5">
        <f t="shared" si="138"/>
        <v>0.26501796574763353</v>
      </c>
      <c r="AO142" s="5">
        <f t="shared" si="110"/>
        <v>80.009576992026524</v>
      </c>
      <c r="AP142" s="5">
        <f t="shared" si="111"/>
        <v>0.54096800797347555</v>
      </c>
      <c r="AQ142" s="5">
        <f t="shared" si="112"/>
        <v>6.7158826544683903E-3</v>
      </c>
      <c r="AR142" s="5">
        <f t="shared" si="113"/>
        <v>0.22800120403238266</v>
      </c>
      <c r="AS142" s="5">
        <f t="shared" si="96"/>
        <v>79.972560230311274</v>
      </c>
      <c r="AT142" s="5">
        <f t="shared" si="97"/>
        <v>0.57798476968872592</v>
      </c>
      <c r="AU142" s="5">
        <f t="shared" si="114"/>
        <v>7.1754296595848725E-3</v>
      </c>
      <c r="AV142" s="5">
        <f t="shared" si="115"/>
        <v>0.26605241389077938</v>
      </c>
      <c r="AW142" s="5">
        <f t="shared" si="98"/>
        <v>80.010611440169669</v>
      </c>
      <c r="AX142" s="5">
        <f t="shared" si="99"/>
        <v>0.53993355983033098</v>
      </c>
      <c r="AY142" s="5">
        <f t="shared" si="116"/>
        <v>6.7030404304568138E-3</v>
      </c>
      <c r="AZ142" s="5">
        <f t="shared" si="117"/>
        <v>0.45218544570357933</v>
      </c>
      <c r="BA142" s="5">
        <f t="shared" si="100"/>
        <v>80.19674447198247</v>
      </c>
      <c r="BB142" s="5">
        <f t="shared" si="101"/>
        <v>0.35380052801752981</v>
      </c>
      <c r="BC142" s="5">
        <f t="shared" si="118"/>
        <v>4.3922797545011003E-3</v>
      </c>
      <c r="BE142" s="1">
        <v>147.51589999999999</v>
      </c>
      <c r="BF142" s="5">
        <v>145.36789933790618</v>
      </c>
      <c r="BG142" s="5">
        <f t="shared" si="139"/>
        <v>1.0772281040672023</v>
      </c>
      <c r="BH142" s="5">
        <f t="shared" si="119"/>
        <v>146.44512744197337</v>
      </c>
      <c r="BI142" s="5">
        <f t="shared" si="120"/>
        <v>1.0707725580266185</v>
      </c>
      <c r="BJ142" s="5">
        <f t="shared" si="140"/>
        <v>7.3659491738105043E-3</v>
      </c>
      <c r="BK142" s="5">
        <f t="shared" si="141"/>
        <v>1.0981095247192594</v>
      </c>
      <c r="BL142" s="5">
        <f t="shared" si="121"/>
        <v>146.46600886262544</v>
      </c>
      <c r="BM142" s="5">
        <f t="shared" si="122"/>
        <v>1.0498911373745443</v>
      </c>
      <c r="BN142" s="5">
        <f t="shared" si="123"/>
        <v>7.1171388126604956E-3</v>
      </c>
      <c r="BO142" s="5">
        <f t="shared" si="142"/>
        <v>0.57419606467814754</v>
      </c>
      <c r="BP142" s="5">
        <f t="shared" si="124"/>
        <v>145.94209540258433</v>
      </c>
      <c r="BQ142" s="5">
        <f t="shared" si="125"/>
        <v>1.5738045974156591</v>
      </c>
      <c r="BR142" s="5">
        <f t="shared" si="126"/>
        <v>1.0668711626446094E-2</v>
      </c>
      <c r="BS142" s="5">
        <f t="shared" si="143"/>
        <v>-3.0551367030789638E-2</v>
      </c>
      <c r="BT142" s="5">
        <f t="shared" si="127"/>
        <v>145.33734797087538</v>
      </c>
      <c r="BU142" s="5">
        <f t="shared" si="128"/>
        <v>2.178552029124603</v>
      </c>
      <c r="BV142" s="5">
        <f t="shared" si="129"/>
        <v>1.4768252297715726E-2</v>
      </c>
    </row>
    <row r="143" spans="1:74" x14ac:dyDescent="0.2">
      <c r="A143" s="3">
        <v>43985</v>
      </c>
      <c r="B143" s="2">
        <v>142</v>
      </c>
      <c r="C143" s="1">
        <v>80.993979999999993</v>
      </c>
      <c r="D143" s="2">
        <v>104491200</v>
      </c>
      <c r="E143" s="1">
        <v>152.48779300000001</v>
      </c>
      <c r="F143" s="2">
        <v>2992700</v>
      </c>
      <c r="P143" s="2">
        <v>142</v>
      </c>
      <c r="Q143" s="1">
        <v>80.993979999999993</v>
      </c>
      <c r="R143" s="5">
        <f t="shared" si="130"/>
        <v>78.77326166955892</v>
      </c>
      <c r="S143" s="5">
        <f t="shared" si="102"/>
        <v>2.2207183304410734</v>
      </c>
      <c r="T143" s="5">
        <f t="shared" si="131"/>
        <v>79.867038684722417</v>
      </c>
      <c r="U143" s="5">
        <f t="shared" si="103"/>
        <v>1.1269413152775769</v>
      </c>
      <c r="V143" s="5">
        <f t="shared" si="132"/>
        <v>80.187851311825511</v>
      </c>
      <c r="W143" s="5">
        <f t="shared" si="104"/>
        <v>0.80612868817448202</v>
      </c>
      <c r="X143" s="5">
        <f t="shared" si="133"/>
        <v>80.397708052263454</v>
      </c>
      <c r="Y143" s="5">
        <f t="shared" si="105"/>
        <v>0.59627194773653969</v>
      </c>
      <c r="AA143" s="2">
        <v>142</v>
      </c>
      <c r="AB143" s="1">
        <v>152.48779300000001</v>
      </c>
      <c r="AC143" s="5">
        <f t="shared" si="134"/>
        <v>141.2506139174281</v>
      </c>
      <c r="AD143" s="5">
        <f t="shared" si="106"/>
        <v>11.237179082571913</v>
      </c>
      <c r="AE143" s="5">
        <f t="shared" si="135"/>
        <v>145.53780479661924</v>
      </c>
      <c r="AF143" s="5">
        <f t="shared" si="107"/>
        <v>6.9499882033807694</v>
      </c>
      <c r="AG143" s="5">
        <f t="shared" si="136"/>
        <v>146.54929970205779</v>
      </c>
      <c r="AH143" s="5">
        <f t="shared" si="108"/>
        <v>5.938493297942216</v>
      </c>
      <c r="AI143" s="5">
        <f t="shared" si="137"/>
        <v>146.98143625388286</v>
      </c>
      <c r="AJ143" s="5">
        <f t="shared" si="109"/>
        <v>5.5063567461171488</v>
      </c>
      <c r="AK143" s="10"/>
      <c r="AL143" s="1">
        <v>80.993979999999993</v>
      </c>
      <c r="AM143" s="5">
        <v>80.187851311825511</v>
      </c>
      <c r="AN143" s="5">
        <f t="shared" si="138"/>
        <v>0.29175911371748131</v>
      </c>
      <c r="AO143" s="5">
        <f t="shared" si="110"/>
        <v>80.479610425542987</v>
      </c>
      <c r="AP143" s="5">
        <f t="shared" si="111"/>
        <v>0.51436957445700671</v>
      </c>
      <c r="AQ143" s="5">
        <f t="shared" si="112"/>
        <v>6.3507136512739185E-3</v>
      </c>
      <c r="AR143" s="5">
        <f t="shared" si="113"/>
        <v>0.2818239744109417</v>
      </c>
      <c r="AS143" s="5">
        <f t="shared" si="96"/>
        <v>80.469675286236452</v>
      </c>
      <c r="AT143" s="5">
        <f t="shared" si="97"/>
        <v>0.52430471376354149</v>
      </c>
      <c r="AU143" s="5">
        <f t="shared" si="114"/>
        <v>6.4733788086909858E-3</v>
      </c>
      <c r="AV143" s="5">
        <f t="shared" si="115"/>
        <v>0.34581035613590716</v>
      </c>
      <c r="AW143" s="5">
        <f t="shared" si="98"/>
        <v>80.533661667961425</v>
      </c>
      <c r="AX143" s="5">
        <f t="shared" si="99"/>
        <v>0.4603183320385682</v>
      </c>
      <c r="AY143" s="5">
        <f t="shared" si="116"/>
        <v>5.6833647641289916E-3</v>
      </c>
      <c r="AZ143" s="5">
        <f t="shared" si="117"/>
        <v>0.44462625957016289</v>
      </c>
      <c r="BA143" s="5">
        <f t="shared" si="100"/>
        <v>80.632477571395668</v>
      </c>
      <c r="BB143" s="5">
        <f t="shared" si="101"/>
        <v>0.36150242860432513</v>
      </c>
      <c r="BC143" s="5">
        <f t="shared" si="118"/>
        <v>4.4633246644296921E-3</v>
      </c>
      <c r="BE143" s="1">
        <v>152.48779300000001</v>
      </c>
      <c r="BF143" s="5">
        <v>146.54929970205779</v>
      </c>
      <c r="BG143" s="5">
        <f t="shared" si="139"/>
        <v>1.0928539430798638</v>
      </c>
      <c r="BH143" s="5">
        <f t="shared" si="119"/>
        <v>147.64215364513765</v>
      </c>
      <c r="BI143" s="5">
        <f t="shared" si="120"/>
        <v>4.8456393548623566</v>
      </c>
      <c r="BJ143" s="5">
        <f t="shared" si="140"/>
        <v>3.3064909656434993E-2</v>
      </c>
      <c r="BK143" s="5">
        <f t="shared" si="141"/>
        <v>1.118932234577348</v>
      </c>
      <c r="BL143" s="5">
        <f t="shared" si="121"/>
        <v>147.66823193663515</v>
      </c>
      <c r="BM143" s="5">
        <f t="shared" si="122"/>
        <v>4.8195610633648585</v>
      </c>
      <c r="BN143" s="5">
        <f t="shared" si="123"/>
        <v>3.1606209051532788E-2</v>
      </c>
      <c r="BO143" s="5">
        <f t="shared" si="142"/>
        <v>0.84743799944120746</v>
      </c>
      <c r="BP143" s="5">
        <f t="shared" si="124"/>
        <v>147.39673770149901</v>
      </c>
      <c r="BQ143" s="5">
        <f t="shared" si="125"/>
        <v>5.0910552985010042</v>
      </c>
      <c r="BR143" s="5">
        <f t="shared" si="126"/>
        <v>3.3386641634330715E-2</v>
      </c>
      <c r="BS143" s="5">
        <f t="shared" si="143"/>
        <v>0.99960760447425312</v>
      </c>
      <c r="BT143" s="5">
        <f t="shared" si="127"/>
        <v>147.54890730653204</v>
      </c>
      <c r="BU143" s="5">
        <f t="shared" si="128"/>
        <v>4.9388856934679666</v>
      </c>
      <c r="BV143" s="5">
        <f t="shared" si="129"/>
        <v>3.2388728279830019E-2</v>
      </c>
    </row>
    <row r="144" spans="1:74" x14ac:dyDescent="0.2">
      <c r="A144" s="3">
        <v>43986</v>
      </c>
      <c r="B144" s="2">
        <v>143</v>
      </c>
      <c r="C144" s="1">
        <v>80.296447999999998</v>
      </c>
      <c r="D144" s="2">
        <v>87560400</v>
      </c>
      <c r="E144" s="1">
        <v>155.03338600000001</v>
      </c>
      <c r="F144" s="2">
        <v>3768200</v>
      </c>
      <c r="P144" s="2">
        <v>143</v>
      </c>
      <c r="Q144" s="1">
        <v>80.296447999999998</v>
      </c>
      <c r="R144" s="5">
        <f t="shared" si="130"/>
        <v>79.106369419125073</v>
      </c>
      <c r="S144" s="5">
        <f t="shared" si="102"/>
        <v>1.1900785808749248</v>
      </c>
      <c r="T144" s="5">
        <f t="shared" si="131"/>
        <v>80.261468145069571</v>
      </c>
      <c r="U144" s="5">
        <f t="shared" si="103"/>
        <v>3.4979854930426768E-2</v>
      </c>
      <c r="V144" s="5">
        <f t="shared" si="132"/>
        <v>80.631222090321472</v>
      </c>
      <c r="W144" s="5">
        <f t="shared" si="104"/>
        <v>0.3347740903214742</v>
      </c>
      <c r="X144" s="5">
        <f t="shared" si="133"/>
        <v>80.844912013065851</v>
      </c>
      <c r="Y144" s="5">
        <f t="shared" si="105"/>
        <v>0.54846401306585335</v>
      </c>
      <c r="AA144" s="2">
        <v>143</v>
      </c>
      <c r="AB144" s="1">
        <v>155.03338600000001</v>
      </c>
      <c r="AC144" s="5">
        <f t="shared" si="134"/>
        <v>142.93619077981387</v>
      </c>
      <c r="AD144" s="5">
        <f t="shared" si="106"/>
        <v>12.097195220186137</v>
      </c>
      <c r="AE144" s="5">
        <f t="shared" si="135"/>
        <v>147.97030066780252</v>
      </c>
      <c r="AF144" s="5">
        <f t="shared" si="107"/>
        <v>7.0630853321974882</v>
      </c>
      <c r="AG144" s="5">
        <f t="shared" si="136"/>
        <v>149.81547101592602</v>
      </c>
      <c r="AH144" s="5">
        <f t="shared" si="108"/>
        <v>5.2179149840739854</v>
      </c>
      <c r="AI144" s="5">
        <f t="shared" si="137"/>
        <v>151.11120381347072</v>
      </c>
      <c r="AJ144" s="5">
        <f t="shared" si="109"/>
        <v>3.9221821865292839</v>
      </c>
      <c r="AK144" s="10"/>
      <c r="AL144" s="1">
        <v>80.296447999999998</v>
      </c>
      <c r="AM144" s="5">
        <v>80.631222090321472</v>
      </c>
      <c r="AN144" s="5">
        <f t="shared" si="138"/>
        <v>0.31450086343425321</v>
      </c>
      <c r="AO144" s="5">
        <f t="shared" si="110"/>
        <v>80.94572295375572</v>
      </c>
      <c r="AP144" s="5">
        <f t="shared" si="111"/>
        <v>0.64927495375572164</v>
      </c>
      <c r="AQ144" s="5">
        <f t="shared" si="112"/>
        <v>8.0859735384026157E-3</v>
      </c>
      <c r="AR144" s="5">
        <f t="shared" si="113"/>
        <v>0.3222106754321965</v>
      </c>
      <c r="AS144" s="5">
        <f t="shared" si="96"/>
        <v>80.953432765753675</v>
      </c>
      <c r="AT144" s="5">
        <f t="shared" si="97"/>
        <v>0.65698476575367692</v>
      </c>
      <c r="AU144" s="5">
        <f t="shared" si="114"/>
        <v>8.1819903883379366E-3</v>
      </c>
      <c r="AV144" s="5">
        <f t="shared" si="115"/>
        <v>0.38971254619793139</v>
      </c>
      <c r="AW144" s="5">
        <f t="shared" si="98"/>
        <v>81.020934636519399</v>
      </c>
      <c r="AX144" s="5">
        <f t="shared" si="99"/>
        <v>0.72448663651940137</v>
      </c>
      <c r="AY144" s="5">
        <f t="shared" si="116"/>
        <v>9.0226486297301893E-3</v>
      </c>
      <c r="AZ144" s="5">
        <f t="shared" si="117"/>
        <v>0.44355910065709114</v>
      </c>
      <c r="BA144" s="5">
        <f t="shared" si="100"/>
        <v>81.07478119097857</v>
      </c>
      <c r="BB144" s="5">
        <f t="shared" si="101"/>
        <v>0.77833319097857157</v>
      </c>
      <c r="BC144" s="5">
        <f t="shared" si="118"/>
        <v>9.6932455963503091E-3</v>
      </c>
      <c r="BE144" s="1">
        <v>155.03338600000001</v>
      </c>
      <c r="BF144" s="5">
        <v>149.81547101592602</v>
      </c>
      <c r="BG144" s="5">
        <f t="shared" si="139"/>
        <v>1.4188515486981184</v>
      </c>
      <c r="BH144" s="5">
        <f t="shared" si="119"/>
        <v>151.23432256462414</v>
      </c>
      <c r="BI144" s="5">
        <f t="shared" si="120"/>
        <v>3.7990634353758708</v>
      </c>
      <c r="BJ144" s="5">
        <f t="shared" si="140"/>
        <v>2.5358285159828482E-2</v>
      </c>
      <c r="BK144" s="5">
        <f t="shared" si="141"/>
        <v>1.6557420044000679</v>
      </c>
      <c r="BL144" s="5">
        <f t="shared" si="121"/>
        <v>151.4712130203261</v>
      </c>
      <c r="BM144" s="5">
        <f t="shared" si="122"/>
        <v>3.5621729796739032</v>
      </c>
      <c r="BN144" s="5">
        <f t="shared" si="123"/>
        <v>2.2976812102097177E-2</v>
      </c>
      <c r="BO144" s="5">
        <f t="shared" si="142"/>
        <v>1.9358679909333665</v>
      </c>
      <c r="BP144" s="5">
        <f t="shared" si="124"/>
        <v>151.75133900685938</v>
      </c>
      <c r="BQ144" s="5">
        <f t="shared" si="125"/>
        <v>3.2820469931406251</v>
      </c>
      <c r="BR144" s="5">
        <f t="shared" si="126"/>
        <v>2.1169936862119654E-2</v>
      </c>
      <c r="BS144" s="5">
        <f t="shared" si="143"/>
        <v>2.9261867574591309</v>
      </c>
      <c r="BT144" s="5">
        <f t="shared" si="127"/>
        <v>152.74165777338516</v>
      </c>
      <c r="BU144" s="5">
        <f t="shared" si="128"/>
        <v>2.2917282266148504</v>
      </c>
      <c r="BV144" s="5">
        <f t="shared" si="129"/>
        <v>1.4782159415745783E-2</v>
      </c>
    </row>
    <row r="145" spans="1:74" x14ac:dyDescent="0.2">
      <c r="A145" s="3">
        <v>43987</v>
      </c>
      <c r="B145" s="2">
        <v>144</v>
      </c>
      <c r="C145" s="1">
        <v>82.583374000000006</v>
      </c>
      <c r="D145" s="2">
        <v>137250400</v>
      </c>
      <c r="E145" s="1">
        <v>160.46267700000001</v>
      </c>
      <c r="F145" s="2">
        <v>4524900</v>
      </c>
      <c r="P145" s="2">
        <v>144</v>
      </c>
      <c r="Q145" s="1">
        <v>82.583374000000006</v>
      </c>
      <c r="R145" s="5">
        <f t="shared" si="130"/>
        <v>79.284881206256316</v>
      </c>
      <c r="S145" s="5">
        <f t="shared" si="102"/>
        <v>3.2984927937436908</v>
      </c>
      <c r="T145" s="5">
        <f t="shared" si="131"/>
        <v>80.273711094295223</v>
      </c>
      <c r="U145" s="5">
        <f t="shared" si="103"/>
        <v>2.3096629057047835</v>
      </c>
      <c r="V145" s="5">
        <f t="shared" si="132"/>
        <v>80.447096340644663</v>
      </c>
      <c r="W145" s="5">
        <f t="shared" si="104"/>
        <v>2.1362776593553434</v>
      </c>
      <c r="X145" s="5">
        <f t="shared" si="133"/>
        <v>80.433564003266468</v>
      </c>
      <c r="Y145" s="5">
        <f t="shared" si="105"/>
        <v>2.1498099967335378</v>
      </c>
      <c r="AA145" s="2">
        <v>144</v>
      </c>
      <c r="AB145" s="1">
        <v>160.46267700000001</v>
      </c>
      <c r="AC145" s="5">
        <f t="shared" si="134"/>
        <v>144.75077006284178</v>
      </c>
      <c r="AD145" s="5">
        <f t="shared" si="106"/>
        <v>15.711906937158233</v>
      </c>
      <c r="AE145" s="5">
        <f t="shared" si="135"/>
        <v>150.44238053407165</v>
      </c>
      <c r="AF145" s="5">
        <f t="shared" si="107"/>
        <v>10.020296465928368</v>
      </c>
      <c r="AG145" s="5">
        <f t="shared" si="136"/>
        <v>152.68532425716671</v>
      </c>
      <c r="AH145" s="5">
        <f t="shared" si="108"/>
        <v>7.7773527428333011</v>
      </c>
      <c r="AI145" s="5">
        <f t="shared" si="137"/>
        <v>154.05284045336768</v>
      </c>
      <c r="AJ145" s="5">
        <f t="shared" si="109"/>
        <v>6.4098365466323344</v>
      </c>
      <c r="AK145" s="10"/>
      <c r="AL145" s="1">
        <v>82.583374000000006</v>
      </c>
      <c r="AM145" s="5">
        <v>80.447096340644663</v>
      </c>
      <c r="AN145" s="5">
        <f t="shared" si="138"/>
        <v>0.23970687146759384</v>
      </c>
      <c r="AO145" s="5">
        <f t="shared" si="110"/>
        <v>80.686803212112252</v>
      </c>
      <c r="AP145" s="5">
        <f t="shared" si="111"/>
        <v>1.8965707878877538</v>
      </c>
      <c r="AQ145" s="5">
        <f t="shared" si="112"/>
        <v>2.2965527999470617E-2</v>
      </c>
      <c r="AR145" s="5">
        <f t="shared" si="113"/>
        <v>0.19562656915494503</v>
      </c>
      <c r="AS145" s="5">
        <f t="shared" si="96"/>
        <v>80.642722909799602</v>
      </c>
      <c r="AT145" s="5">
        <f t="shared" si="97"/>
        <v>1.9406510902004044</v>
      </c>
      <c r="AU145" s="5">
        <f t="shared" si="114"/>
        <v>2.3499295272198545E-2</v>
      </c>
      <c r="AV145" s="5">
        <f t="shared" si="115"/>
        <v>0.13148531305429806</v>
      </c>
      <c r="AW145" s="5">
        <f t="shared" si="98"/>
        <v>80.578581653698961</v>
      </c>
      <c r="AX145" s="5">
        <f t="shared" si="99"/>
        <v>2.0047923463010449</v>
      </c>
      <c r="AY145" s="5">
        <f t="shared" si="116"/>
        <v>2.4275980130105179E-2</v>
      </c>
      <c r="AZ145" s="5">
        <f t="shared" si="117"/>
        <v>-8.9973022126724284E-2</v>
      </c>
      <c r="BA145" s="5">
        <f t="shared" si="100"/>
        <v>80.357123318517935</v>
      </c>
      <c r="BB145" s="5">
        <f t="shared" si="101"/>
        <v>2.2262506814820711</v>
      </c>
      <c r="BC145" s="5">
        <f t="shared" si="118"/>
        <v>2.695761354436876E-2</v>
      </c>
      <c r="BE145" s="1">
        <v>160.46267700000001</v>
      </c>
      <c r="BF145" s="5">
        <v>152.68532425716671</v>
      </c>
      <c r="BG145" s="5">
        <f t="shared" si="139"/>
        <v>1.6365018025795042</v>
      </c>
      <c r="BH145" s="5">
        <f t="shared" si="119"/>
        <v>154.32182605974623</v>
      </c>
      <c r="BI145" s="5">
        <f t="shared" si="120"/>
        <v>6.1408509402537845</v>
      </c>
      <c r="BJ145" s="5">
        <f t="shared" si="140"/>
        <v>4.0218999239971465E-2</v>
      </c>
      <c r="BK145" s="5">
        <f t="shared" si="141"/>
        <v>1.9592698136102236</v>
      </c>
      <c r="BL145" s="5">
        <f t="shared" si="121"/>
        <v>154.64459407077695</v>
      </c>
      <c r="BM145" s="5">
        <f t="shared" si="122"/>
        <v>5.8180829292230669</v>
      </c>
      <c r="BN145" s="5">
        <f t="shared" si="123"/>
        <v>3.6258169426047072E-2</v>
      </c>
      <c r="BO145" s="5">
        <f t="shared" si="142"/>
        <v>2.3561613535716623</v>
      </c>
      <c r="BP145" s="5">
        <f t="shared" si="124"/>
        <v>155.04148561073836</v>
      </c>
      <c r="BQ145" s="5">
        <f t="shared" si="125"/>
        <v>5.4211913892616508</v>
      </c>
      <c r="BR145" s="5">
        <f t="shared" si="126"/>
        <v>3.3784749766212929E-2</v>
      </c>
      <c r="BS145" s="5">
        <f t="shared" si="143"/>
        <v>2.8783032686734566</v>
      </c>
      <c r="BT145" s="5">
        <f t="shared" si="127"/>
        <v>155.56362752584016</v>
      </c>
      <c r="BU145" s="5">
        <f t="shared" si="128"/>
        <v>4.8990494741598525</v>
      </c>
      <c r="BV145" s="5">
        <f t="shared" si="129"/>
        <v>3.0530772424791668E-2</v>
      </c>
    </row>
    <row r="146" spans="1:74" x14ac:dyDescent="0.2">
      <c r="A146" s="3">
        <v>43990</v>
      </c>
      <c r="B146" s="2">
        <v>145</v>
      </c>
      <c r="C146" s="1">
        <v>83.071640000000002</v>
      </c>
      <c r="D146" s="2">
        <v>95654400</v>
      </c>
      <c r="E146" s="1">
        <v>162.00396699999999</v>
      </c>
      <c r="F146" s="2">
        <v>3573400</v>
      </c>
      <c r="P146" s="2">
        <v>145</v>
      </c>
      <c r="Q146" s="1">
        <v>83.071640000000002</v>
      </c>
      <c r="R146" s="5">
        <f t="shared" si="130"/>
        <v>79.779655125317859</v>
      </c>
      <c r="S146" s="5">
        <f t="shared" si="102"/>
        <v>3.291984874682143</v>
      </c>
      <c r="T146" s="5">
        <f t="shared" si="131"/>
        <v>81.082093111291897</v>
      </c>
      <c r="U146" s="5">
        <f t="shared" si="103"/>
        <v>1.9895468887081051</v>
      </c>
      <c r="V146" s="5">
        <f t="shared" si="132"/>
        <v>81.622049053290098</v>
      </c>
      <c r="W146" s="5">
        <f t="shared" si="104"/>
        <v>1.449590946709904</v>
      </c>
      <c r="X146" s="5">
        <f t="shared" si="133"/>
        <v>82.045921500816632</v>
      </c>
      <c r="Y146" s="5">
        <f t="shared" si="105"/>
        <v>1.0257184991833697</v>
      </c>
      <c r="AA146" s="2">
        <v>145</v>
      </c>
      <c r="AB146" s="1">
        <v>162.00396699999999</v>
      </c>
      <c r="AC146" s="5">
        <f t="shared" si="134"/>
        <v>147.1075561034155</v>
      </c>
      <c r="AD146" s="5">
        <f t="shared" si="106"/>
        <v>14.896410896584484</v>
      </c>
      <c r="AE146" s="5">
        <f t="shared" si="135"/>
        <v>153.94948429714657</v>
      </c>
      <c r="AF146" s="5">
        <f t="shared" si="107"/>
        <v>8.0544827028534201</v>
      </c>
      <c r="AG146" s="5">
        <f t="shared" si="136"/>
        <v>156.96286826572504</v>
      </c>
      <c r="AH146" s="5">
        <f t="shared" si="108"/>
        <v>5.0410987342749536</v>
      </c>
      <c r="AI146" s="5">
        <f t="shared" si="137"/>
        <v>158.86021786334194</v>
      </c>
      <c r="AJ146" s="5">
        <f t="shared" si="109"/>
        <v>3.1437491366580446</v>
      </c>
      <c r="AK146" s="10"/>
      <c r="AL146" s="1">
        <v>83.071640000000002</v>
      </c>
      <c r="AM146" s="5">
        <v>81.622049053290098</v>
      </c>
      <c r="AN146" s="5">
        <f t="shared" si="138"/>
        <v>0.37999374764427007</v>
      </c>
      <c r="AO146" s="5">
        <f t="shared" si="110"/>
        <v>82.002042800934362</v>
      </c>
      <c r="AP146" s="5">
        <f t="shared" si="111"/>
        <v>1.0695971990656403</v>
      </c>
      <c r="AQ146" s="5">
        <f t="shared" si="112"/>
        <v>1.2875599892642546E-2</v>
      </c>
      <c r="AR146" s="5">
        <f t="shared" si="113"/>
        <v>0.4404581050275676</v>
      </c>
      <c r="AS146" s="5">
        <f t="shared" si="96"/>
        <v>82.062507158317672</v>
      </c>
      <c r="AT146" s="5">
        <f t="shared" si="97"/>
        <v>1.0091328416823302</v>
      </c>
      <c r="AU146" s="5">
        <f t="shared" si="114"/>
        <v>1.2147741897022018E-2</v>
      </c>
      <c r="AV146" s="5">
        <f t="shared" si="115"/>
        <v>0.60104564287030993</v>
      </c>
      <c r="AW146" s="5">
        <f t="shared" si="98"/>
        <v>82.223094696160402</v>
      </c>
      <c r="AX146" s="5">
        <f t="shared" si="99"/>
        <v>0.84854530383960025</v>
      </c>
      <c r="AY146" s="5">
        <f t="shared" si="116"/>
        <v>1.021462082414167E-2</v>
      </c>
      <c r="AZ146" s="5">
        <f t="shared" si="117"/>
        <v>0.98521385242961135</v>
      </c>
      <c r="BA146" s="5">
        <f t="shared" si="100"/>
        <v>82.607262905719708</v>
      </c>
      <c r="BB146" s="5">
        <f t="shared" si="101"/>
        <v>0.4643770942802945</v>
      </c>
      <c r="BC146" s="5">
        <f t="shared" si="118"/>
        <v>5.5900797706689613E-3</v>
      </c>
      <c r="BE146" s="1">
        <v>162.00396699999999</v>
      </c>
      <c r="BF146" s="5">
        <v>156.96286826572504</v>
      </c>
      <c r="BG146" s="5">
        <f t="shared" si="139"/>
        <v>2.032658133476327</v>
      </c>
      <c r="BH146" s="5">
        <f t="shared" si="119"/>
        <v>158.99552639920137</v>
      </c>
      <c r="BI146" s="5">
        <f t="shared" si="120"/>
        <v>3.0084406007986217</v>
      </c>
      <c r="BJ146" s="5">
        <f t="shared" si="140"/>
        <v>1.9166575088992277E-2</v>
      </c>
      <c r="BK146" s="5">
        <f t="shared" si="141"/>
        <v>2.5388383623472484</v>
      </c>
      <c r="BL146" s="5">
        <f t="shared" si="121"/>
        <v>159.50170662807227</v>
      </c>
      <c r="BM146" s="5">
        <f t="shared" si="122"/>
        <v>2.5022603719277186</v>
      </c>
      <c r="BN146" s="5">
        <f t="shared" si="123"/>
        <v>1.5445673450253961E-2</v>
      </c>
      <c r="BO146" s="5">
        <f t="shared" si="142"/>
        <v>3.2207835483156595</v>
      </c>
      <c r="BP146" s="5">
        <f t="shared" si="124"/>
        <v>160.1836518140407</v>
      </c>
      <c r="BQ146" s="5">
        <f t="shared" si="125"/>
        <v>1.8203151859592879</v>
      </c>
      <c r="BR146" s="5">
        <f t="shared" si="126"/>
        <v>1.1236238344455404E-2</v>
      </c>
      <c r="BS146" s="5">
        <f t="shared" si="143"/>
        <v>4.067657897575593</v>
      </c>
      <c r="BT146" s="5">
        <f t="shared" si="127"/>
        <v>161.03052616330064</v>
      </c>
      <c r="BU146" s="5">
        <f t="shared" si="128"/>
        <v>0.97344083669935344</v>
      </c>
      <c r="BV146" s="5">
        <f t="shared" si="129"/>
        <v>6.0087469135823909E-3</v>
      </c>
    </row>
    <row r="147" spans="1:74" x14ac:dyDescent="0.2">
      <c r="A147" s="3">
        <v>43991</v>
      </c>
      <c r="B147" s="2">
        <v>146</v>
      </c>
      <c r="C147" s="1">
        <v>85.694878000000003</v>
      </c>
      <c r="D147" s="2">
        <v>147712400</v>
      </c>
      <c r="E147" s="1">
        <v>157.21107499999999</v>
      </c>
      <c r="F147" s="2">
        <v>3679100</v>
      </c>
      <c r="P147" s="2">
        <v>146</v>
      </c>
      <c r="Q147" s="1">
        <v>85.694878000000003</v>
      </c>
      <c r="R147" s="5">
        <f t="shared" si="130"/>
        <v>80.27345285652018</v>
      </c>
      <c r="S147" s="5">
        <f t="shared" si="102"/>
        <v>5.4214251434798229</v>
      </c>
      <c r="T147" s="5">
        <f t="shared" si="131"/>
        <v>81.778434522339737</v>
      </c>
      <c r="U147" s="5">
        <f t="shared" si="103"/>
        <v>3.9164434776602661</v>
      </c>
      <c r="V147" s="5">
        <f t="shared" si="132"/>
        <v>82.419324073980547</v>
      </c>
      <c r="W147" s="5">
        <f t="shared" si="104"/>
        <v>3.2755539260194553</v>
      </c>
      <c r="X147" s="5">
        <f t="shared" si="133"/>
        <v>82.81521037520416</v>
      </c>
      <c r="Y147" s="5">
        <f t="shared" si="105"/>
        <v>2.879667624795843</v>
      </c>
      <c r="AA147" s="2">
        <v>146</v>
      </c>
      <c r="AB147" s="1">
        <v>157.21107499999999</v>
      </c>
      <c r="AC147" s="5">
        <f t="shared" si="134"/>
        <v>149.34201773790318</v>
      </c>
      <c r="AD147" s="5">
        <f t="shared" si="106"/>
        <v>7.8690572620968169</v>
      </c>
      <c r="AE147" s="5">
        <f t="shared" si="135"/>
        <v>156.76855324314525</v>
      </c>
      <c r="AF147" s="5">
        <f t="shared" si="107"/>
        <v>0.44252175685474526</v>
      </c>
      <c r="AG147" s="5">
        <f t="shared" si="136"/>
        <v>159.73547256957627</v>
      </c>
      <c r="AH147" s="5">
        <f t="shared" si="108"/>
        <v>2.5243975695762799</v>
      </c>
      <c r="AI147" s="5">
        <f t="shared" si="137"/>
        <v>161.21802971583548</v>
      </c>
      <c r="AJ147" s="5">
        <f t="shared" si="109"/>
        <v>4.0069547158354908</v>
      </c>
      <c r="AK147" s="10"/>
      <c r="AL147" s="1">
        <v>85.694878000000003</v>
      </c>
      <c r="AM147" s="5">
        <v>82.419324073980547</v>
      </c>
      <c r="AN147" s="5">
        <f t="shared" si="138"/>
        <v>0.44258593860119694</v>
      </c>
      <c r="AO147" s="5">
        <f t="shared" si="110"/>
        <v>82.861910012581745</v>
      </c>
      <c r="AP147" s="5">
        <f t="shared" si="111"/>
        <v>2.8329679874182574</v>
      </c>
      <c r="AQ147" s="5">
        <f t="shared" si="112"/>
        <v>3.3058778465362391E-2</v>
      </c>
      <c r="AR147" s="5">
        <f t="shared" si="113"/>
        <v>0.52966233394328799</v>
      </c>
      <c r="AS147" s="5">
        <f t="shared" si="96"/>
        <v>82.94898640792384</v>
      </c>
      <c r="AT147" s="5">
        <f t="shared" si="97"/>
        <v>2.7458915920761626</v>
      </c>
      <c r="AU147" s="5">
        <f t="shared" si="114"/>
        <v>3.2042657112787566E-2</v>
      </c>
      <c r="AV147" s="5">
        <f t="shared" si="115"/>
        <v>0.68934886288937269</v>
      </c>
      <c r="AW147" s="5">
        <f t="shared" si="98"/>
        <v>83.108672936869922</v>
      </c>
      <c r="AX147" s="5">
        <f t="shared" si="99"/>
        <v>2.5862050631300804</v>
      </c>
      <c r="AY147" s="5">
        <f t="shared" si="116"/>
        <v>3.0179225684061076E-2</v>
      </c>
      <c r="AZ147" s="5">
        <f t="shared" si="117"/>
        <v>0.82546584545132362</v>
      </c>
      <c r="BA147" s="5">
        <f t="shared" si="100"/>
        <v>83.244789919431867</v>
      </c>
      <c r="BB147" s="5">
        <f t="shared" si="101"/>
        <v>2.4500880805681362</v>
      </c>
      <c r="BC147" s="5">
        <f t="shared" si="118"/>
        <v>2.859083457202817E-2</v>
      </c>
      <c r="BE147" s="1">
        <v>157.21107499999999</v>
      </c>
      <c r="BF147" s="5">
        <v>159.73547256957627</v>
      </c>
      <c r="BG147" s="5">
        <f t="shared" si="139"/>
        <v>2.1436500590325638</v>
      </c>
      <c r="BH147" s="5">
        <f t="shared" si="119"/>
        <v>161.87912262860883</v>
      </c>
      <c r="BI147" s="5">
        <f t="shared" si="120"/>
        <v>4.6680476286088322</v>
      </c>
      <c r="BJ147" s="5">
        <f t="shared" si="140"/>
        <v>2.9223612974103558E-2</v>
      </c>
      <c r="BK147" s="5">
        <f t="shared" si="141"/>
        <v>2.5972798477232457</v>
      </c>
      <c r="BL147" s="5">
        <f t="shared" si="121"/>
        <v>162.33275241729953</v>
      </c>
      <c r="BM147" s="5">
        <f t="shared" si="122"/>
        <v>5.1216774172995372</v>
      </c>
      <c r="BN147" s="5">
        <f t="shared" si="123"/>
        <v>3.2578349949579172E-2</v>
      </c>
      <c r="BO147" s="5">
        <f t="shared" si="142"/>
        <v>3.0191028883066702</v>
      </c>
      <c r="BP147" s="5">
        <f t="shared" si="124"/>
        <v>162.75457545788294</v>
      </c>
      <c r="BQ147" s="5">
        <f t="shared" si="125"/>
        <v>5.5435004578829421</v>
      </c>
      <c r="BR147" s="5">
        <f t="shared" si="126"/>
        <v>3.5261513591729729E-2</v>
      </c>
      <c r="BS147" s="5">
        <f t="shared" si="143"/>
        <v>2.9668623429098915</v>
      </c>
      <c r="BT147" s="5">
        <f t="shared" si="127"/>
        <v>162.70233491248615</v>
      </c>
      <c r="BU147" s="5">
        <f t="shared" si="128"/>
        <v>-5.4912599124861572</v>
      </c>
      <c r="BV147" s="5">
        <f t="shared" si="129"/>
        <v>3.4929218011429265E-2</v>
      </c>
    </row>
    <row r="148" spans="1:74" x14ac:dyDescent="0.2">
      <c r="A148" s="3">
        <v>43992</v>
      </c>
      <c r="B148" s="2">
        <v>147</v>
      </c>
      <c r="C148" s="1">
        <v>87.899590000000003</v>
      </c>
      <c r="D148" s="2">
        <v>166651600</v>
      </c>
      <c r="E148" s="1">
        <v>153.25344799999999</v>
      </c>
      <c r="F148" s="2">
        <v>3309800</v>
      </c>
      <c r="P148" s="2">
        <v>147</v>
      </c>
      <c r="Q148" s="1">
        <v>87.899590000000003</v>
      </c>
      <c r="R148" s="5">
        <f t="shared" si="130"/>
        <v>81.086666628042153</v>
      </c>
      <c r="S148" s="5">
        <f t="shared" si="102"/>
        <v>6.8129233719578508</v>
      </c>
      <c r="T148" s="5">
        <f t="shared" si="131"/>
        <v>83.149189739520835</v>
      </c>
      <c r="U148" s="5">
        <f t="shared" si="103"/>
        <v>4.750400260479168</v>
      </c>
      <c r="V148" s="5">
        <f t="shared" si="132"/>
        <v>84.220878733291244</v>
      </c>
      <c r="W148" s="5">
        <f t="shared" si="104"/>
        <v>3.6787112667087598</v>
      </c>
      <c r="X148" s="5">
        <f t="shared" si="133"/>
        <v>84.974961093801042</v>
      </c>
      <c r="Y148" s="5">
        <f t="shared" si="105"/>
        <v>2.9246289061989614</v>
      </c>
      <c r="AA148" s="2">
        <v>147</v>
      </c>
      <c r="AB148" s="1">
        <v>153.25344799999999</v>
      </c>
      <c r="AC148" s="5">
        <f t="shared" si="134"/>
        <v>150.5223763272177</v>
      </c>
      <c r="AD148" s="5">
        <f t="shared" si="106"/>
        <v>2.7310716727822921</v>
      </c>
      <c r="AE148" s="5">
        <f t="shared" si="135"/>
        <v>156.9234358580444</v>
      </c>
      <c r="AF148" s="5">
        <f t="shared" si="107"/>
        <v>3.6699878580444079</v>
      </c>
      <c r="AG148" s="5">
        <f t="shared" si="136"/>
        <v>158.34705390630933</v>
      </c>
      <c r="AH148" s="5">
        <f t="shared" si="108"/>
        <v>5.0936059063093353</v>
      </c>
      <c r="AI148" s="5">
        <f t="shared" si="137"/>
        <v>158.21281367895887</v>
      </c>
      <c r="AJ148" s="5">
        <f t="shared" si="109"/>
        <v>4.9593656789588749</v>
      </c>
      <c r="AK148" s="10"/>
      <c r="AL148" s="1">
        <v>87.899590000000003</v>
      </c>
      <c r="AM148" s="5">
        <v>84.220878733291244</v>
      </c>
      <c r="AN148" s="5">
        <f t="shared" si="138"/>
        <v>0.64643124670762186</v>
      </c>
      <c r="AO148" s="5">
        <f t="shared" si="110"/>
        <v>84.867309979998865</v>
      </c>
      <c r="AP148" s="5">
        <f t="shared" si="111"/>
        <v>3.0322800200011386</v>
      </c>
      <c r="AQ148" s="5">
        <f t="shared" si="112"/>
        <v>3.449708946311511E-2</v>
      </c>
      <c r="AR148" s="5">
        <f t="shared" si="113"/>
        <v>0.84763541528513997</v>
      </c>
      <c r="AS148" s="5">
        <f t="shared" si="96"/>
        <v>85.068514148576384</v>
      </c>
      <c r="AT148" s="5">
        <f t="shared" si="97"/>
        <v>2.8310758514236198</v>
      </c>
      <c r="AU148" s="5">
        <f t="shared" si="114"/>
        <v>3.2208066629475972E-2</v>
      </c>
      <c r="AV148" s="5">
        <f t="shared" si="115"/>
        <v>1.1898414712789682</v>
      </c>
      <c r="AW148" s="5">
        <f t="shared" si="98"/>
        <v>85.410720204570211</v>
      </c>
      <c r="AX148" s="5">
        <f t="shared" si="99"/>
        <v>2.4888697954297925</v>
      </c>
      <c r="AY148" s="5">
        <f t="shared" si="116"/>
        <v>2.8314919278119414E-2</v>
      </c>
      <c r="AZ148" s="5">
        <f t="shared" si="117"/>
        <v>1.6551413372317902</v>
      </c>
      <c r="BA148" s="5">
        <f t="shared" si="100"/>
        <v>85.87602007052304</v>
      </c>
      <c r="BB148" s="5">
        <f t="shared" si="101"/>
        <v>2.0235699294769631</v>
      </c>
      <c r="BC148" s="5">
        <f t="shared" si="118"/>
        <v>2.3021380753618568E-2</v>
      </c>
      <c r="BE148" s="1">
        <v>153.25344799999999</v>
      </c>
      <c r="BF148" s="5">
        <v>158.34705390630933</v>
      </c>
      <c r="BG148" s="5">
        <f t="shared" si="139"/>
        <v>1.613839750687637</v>
      </c>
      <c r="BH148" s="5">
        <f t="shared" si="119"/>
        <v>159.96089365699697</v>
      </c>
      <c r="BI148" s="5">
        <f t="shared" si="120"/>
        <v>6.7074456569969811</v>
      </c>
      <c r="BJ148" s="5">
        <f t="shared" si="140"/>
        <v>4.2359143991183047E-2</v>
      </c>
      <c r="BK148" s="5">
        <f t="shared" si="141"/>
        <v>1.6008552199756976</v>
      </c>
      <c r="BL148" s="5">
        <f t="shared" si="121"/>
        <v>159.94790912628503</v>
      </c>
      <c r="BM148" s="5">
        <f t="shared" si="122"/>
        <v>6.6944611262850344</v>
      </c>
      <c r="BN148" s="5">
        <f t="shared" si="123"/>
        <v>4.3682287176240467E-2</v>
      </c>
      <c r="BO148" s="5">
        <f t="shared" si="142"/>
        <v>1.0357181900985426</v>
      </c>
      <c r="BP148" s="5">
        <f t="shared" si="124"/>
        <v>159.38277209640788</v>
      </c>
      <c r="BQ148" s="5">
        <f t="shared" si="125"/>
        <v>6.1293240964078848</v>
      </c>
      <c r="BR148" s="5">
        <f t="shared" si="126"/>
        <v>3.9994689688207768E-2</v>
      </c>
      <c r="BS148" s="5">
        <f t="shared" si="143"/>
        <v>-0.73512651234042092</v>
      </c>
      <c r="BT148" s="5">
        <f t="shared" si="127"/>
        <v>157.6119273939689</v>
      </c>
      <c r="BU148" s="5">
        <f t="shared" si="128"/>
        <v>-4.3584793939689064</v>
      </c>
      <c r="BV148" s="5">
        <f t="shared" si="129"/>
        <v>2.8439682440090396E-2</v>
      </c>
    </row>
    <row r="149" spans="1:74" x14ac:dyDescent="0.2">
      <c r="A149" s="3">
        <v>43993</v>
      </c>
      <c r="B149" s="2">
        <v>148</v>
      </c>
      <c r="C149" s="1">
        <v>83.679496999999998</v>
      </c>
      <c r="D149" s="2">
        <v>201662400</v>
      </c>
      <c r="E149" s="1">
        <v>142.633499</v>
      </c>
      <c r="F149" s="2">
        <v>4184900</v>
      </c>
      <c r="P149" s="2">
        <v>148</v>
      </c>
      <c r="Q149" s="1">
        <v>83.679496999999998</v>
      </c>
      <c r="R149" s="5">
        <f t="shared" si="130"/>
        <v>82.108605133835823</v>
      </c>
      <c r="S149" s="5">
        <f t="shared" si="102"/>
        <v>1.5708918661641746</v>
      </c>
      <c r="T149" s="5">
        <f t="shared" si="131"/>
        <v>84.811829830688538</v>
      </c>
      <c r="U149" s="5">
        <f t="shared" si="103"/>
        <v>1.1323328306885401</v>
      </c>
      <c r="V149" s="5">
        <f t="shared" si="132"/>
        <v>86.244169929981069</v>
      </c>
      <c r="W149" s="5">
        <f t="shared" si="104"/>
        <v>2.5646729299810715</v>
      </c>
      <c r="X149" s="5">
        <f t="shared" si="133"/>
        <v>87.168432773450263</v>
      </c>
      <c r="Y149" s="5">
        <f t="shared" si="105"/>
        <v>3.4889357734502653</v>
      </c>
      <c r="AA149" s="2">
        <v>148</v>
      </c>
      <c r="AB149" s="1">
        <v>142.633499</v>
      </c>
      <c r="AC149" s="5">
        <f t="shared" si="134"/>
        <v>150.93203707813504</v>
      </c>
      <c r="AD149" s="5">
        <f t="shared" si="106"/>
        <v>8.2985380781350386</v>
      </c>
      <c r="AE149" s="5">
        <f t="shared" si="135"/>
        <v>155.63894010772884</v>
      </c>
      <c r="AF149" s="5">
        <f t="shared" si="107"/>
        <v>13.005441107728842</v>
      </c>
      <c r="AG149" s="5">
        <f t="shared" si="136"/>
        <v>155.54557065783919</v>
      </c>
      <c r="AH149" s="5">
        <f t="shared" si="108"/>
        <v>12.912071657839192</v>
      </c>
      <c r="AI149" s="5">
        <f t="shared" si="137"/>
        <v>154.49328941973971</v>
      </c>
      <c r="AJ149" s="5">
        <f t="shared" si="109"/>
        <v>11.85979041973971</v>
      </c>
      <c r="AK149" s="10"/>
      <c r="AL149" s="1">
        <v>83.679496999999998</v>
      </c>
      <c r="AM149" s="5">
        <v>86.244169929981069</v>
      </c>
      <c r="AN149" s="5">
        <f t="shared" si="138"/>
        <v>0.85296023920495245</v>
      </c>
      <c r="AO149" s="5">
        <f t="shared" si="110"/>
        <v>87.097130169186016</v>
      </c>
      <c r="AP149" s="5">
        <f t="shared" si="111"/>
        <v>3.4176331691860184</v>
      </c>
      <c r="AQ149" s="5">
        <f t="shared" si="112"/>
        <v>4.0841942073170191E-2</v>
      </c>
      <c r="AR149" s="5">
        <f t="shared" si="113"/>
        <v>1.1415493606363114</v>
      </c>
      <c r="AS149" s="5">
        <f t="shared" si="96"/>
        <v>87.385719290617374</v>
      </c>
      <c r="AT149" s="5">
        <f t="shared" si="97"/>
        <v>3.7062222906173758</v>
      </c>
      <c r="AU149" s="5">
        <f t="shared" si="114"/>
        <v>4.4290685573998803E-2</v>
      </c>
      <c r="AV149" s="5">
        <f t="shared" si="115"/>
        <v>1.5648938477138543</v>
      </c>
      <c r="AW149" s="5">
        <f t="shared" si="98"/>
        <v>87.809063777694917</v>
      </c>
      <c r="AX149" s="5">
        <f t="shared" si="99"/>
        <v>4.1295667776949188</v>
      </c>
      <c r="AY149" s="5">
        <f t="shared" si="116"/>
        <v>4.9349804023020347E-2</v>
      </c>
      <c r="AZ149" s="5">
        <f t="shared" si="117"/>
        <v>1.9680687177711202</v>
      </c>
      <c r="BA149" s="5">
        <f t="shared" si="100"/>
        <v>88.212238647752187</v>
      </c>
      <c r="BB149" s="5">
        <f t="shared" si="101"/>
        <v>4.5327416477521894</v>
      </c>
      <c r="BC149" s="5">
        <f t="shared" si="118"/>
        <v>5.4167888315009703E-2</v>
      </c>
      <c r="BE149" s="1">
        <v>142.633499</v>
      </c>
      <c r="BF149" s="5">
        <v>155.54557065783919</v>
      </c>
      <c r="BG149" s="5">
        <f t="shared" si="139"/>
        <v>0.95154130081397115</v>
      </c>
      <c r="BH149" s="5">
        <f t="shared" si="119"/>
        <v>156.49711195865316</v>
      </c>
      <c r="BI149" s="5">
        <f t="shared" si="120"/>
        <v>13.863612958653164</v>
      </c>
      <c r="BJ149" s="5">
        <f t="shared" si="140"/>
        <v>8.9128947227623712E-2</v>
      </c>
      <c r="BK149" s="5">
        <f t="shared" si="141"/>
        <v>0.50027060286423963</v>
      </c>
      <c r="BL149" s="5">
        <f t="shared" si="121"/>
        <v>156.04584126070344</v>
      </c>
      <c r="BM149" s="5">
        <f t="shared" si="122"/>
        <v>13.41234226070344</v>
      </c>
      <c r="BN149" s="5">
        <f t="shared" si="123"/>
        <v>9.4033606093498701E-2</v>
      </c>
      <c r="BO149" s="5">
        <f t="shared" si="142"/>
        <v>-0.691022457257362</v>
      </c>
      <c r="BP149" s="5">
        <f t="shared" si="124"/>
        <v>154.85454820058183</v>
      </c>
      <c r="BQ149" s="5">
        <f t="shared" si="125"/>
        <v>12.221049200581831</v>
      </c>
      <c r="BR149" s="5">
        <f t="shared" si="126"/>
        <v>8.5681479359780904E-2</v>
      </c>
      <c r="BS149" s="5">
        <f t="shared" si="143"/>
        <v>-2.4915297380506773</v>
      </c>
      <c r="BT149" s="5">
        <f t="shared" si="127"/>
        <v>153.05404091978852</v>
      </c>
      <c r="BU149" s="5">
        <f t="shared" si="128"/>
        <v>-10.420541919788519</v>
      </c>
      <c r="BV149" s="5">
        <f t="shared" si="129"/>
        <v>7.305816650959758E-2</v>
      </c>
    </row>
    <row r="150" spans="1:74" x14ac:dyDescent="0.2">
      <c r="A150" s="3">
        <v>43994</v>
      </c>
      <c r="B150" s="2">
        <v>149</v>
      </c>
      <c r="C150" s="1">
        <v>84.401947000000007</v>
      </c>
      <c r="D150" s="2">
        <v>200146000</v>
      </c>
      <c r="E150" s="1">
        <v>143.69747899999999</v>
      </c>
      <c r="F150" s="2">
        <v>3612400</v>
      </c>
      <c r="P150" s="2">
        <v>149</v>
      </c>
      <c r="Q150" s="1">
        <v>84.401947000000007</v>
      </c>
      <c r="R150" s="5">
        <f t="shared" si="130"/>
        <v>82.344238913760449</v>
      </c>
      <c r="S150" s="5">
        <f t="shared" si="102"/>
        <v>2.0577080862395576</v>
      </c>
      <c r="T150" s="5">
        <f t="shared" si="131"/>
        <v>84.415513339947552</v>
      </c>
      <c r="U150" s="5">
        <f t="shared" si="103"/>
        <v>1.3566339947544748E-2</v>
      </c>
      <c r="V150" s="5">
        <f t="shared" si="132"/>
        <v>84.833599818491479</v>
      </c>
      <c r="W150" s="5">
        <f t="shared" si="104"/>
        <v>0.43165281849147163</v>
      </c>
      <c r="X150" s="5">
        <f t="shared" si="133"/>
        <v>84.551730943362571</v>
      </c>
      <c r="Y150" s="5">
        <f t="shared" si="105"/>
        <v>0.14978394336256429</v>
      </c>
      <c r="AA150" s="2">
        <v>149</v>
      </c>
      <c r="AB150" s="1">
        <v>143.69747899999999</v>
      </c>
      <c r="AC150" s="5">
        <f t="shared" si="134"/>
        <v>149.68725636641477</v>
      </c>
      <c r="AD150" s="5">
        <f t="shared" si="106"/>
        <v>5.9897773664147849</v>
      </c>
      <c r="AE150" s="5">
        <f t="shared" si="135"/>
        <v>151.08703572002375</v>
      </c>
      <c r="AF150" s="5">
        <f t="shared" si="107"/>
        <v>7.3895567200237622</v>
      </c>
      <c r="AG150" s="5">
        <f t="shared" si="136"/>
        <v>148.44393124602763</v>
      </c>
      <c r="AH150" s="5">
        <f t="shared" si="108"/>
        <v>4.7464522460276442</v>
      </c>
      <c r="AI150" s="5">
        <f t="shared" si="137"/>
        <v>145.59844660493491</v>
      </c>
      <c r="AJ150" s="5">
        <f t="shared" si="109"/>
        <v>1.9009676049349196</v>
      </c>
      <c r="AK150" s="10"/>
      <c r="AL150" s="1">
        <v>84.401947000000007</v>
      </c>
      <c r="AM150" s="5">
        <v>84.833599818491479</v>
      </c>
      <c r="AN150" s="5">
        <f t="shared" si="138"/>
        <v>0.51343068660077096</v>
      </c>
      <c r="AO150" s="5">
        <f t="shared" si="110"/>
        <v>85.347030505092249</v>
      </c>
      <c r="AP150" s="5">
        <f t="shared" si="111"/>
        <v>0.94508350509224215</v>
      </c>
      <c r="AQ150" s="5">
        <f t="shared" si="112"/>
        <v>1.1197413551280304E-2</v>
      </c>
      <c r="AR150" s="5">
        <f t="shared" si="113"/>
        <v>0.50351949260483586</v>
      </c>
      <c r="AS150" s="5">
        <f t="shared" si="96"/>
        <v>85.337119311096316</v>
      </c>
      <c r="AT150" s="5">
        <f t="shared" si="97"/>
        <v>0.93517231109630927</v>
      </c>
      <c r="AU150" s="5">
        <f t="shared" si="114"/>
        <v>1.1079985051722909E-2</v>
      </c>
      <c r="AV150" s="5">
        <f t="shared" si="115"/>
        <v>0.22593506607230407</v>
      </c>
      <c r="AW150" s="5">
        <f t="shared" si="98"/>
        <v>85.059534884563789</v>
      </c>
      <c r="AX150" s="5">
        <f t="shared" si="99"/>
        <v>0.6575878845637817</v>
      </c>
      <c r="AY150" s="5">
        <f t="shared" si="116"/>
        <v>7.7911459147237639E-3</v>
      </c>
      <c r="AZ150" s="5">
        <f t="shared" si="117"/>
        <v>-0.90377428710048413</v>
      </c>
      <c r="BA150" s="5">
        <f t="shared" si="100"/>
        <v>83.929825531390989</v>
      </c>
      <c r="BB150" s="5">
        <f t="shared" si="101"/>
        <v>0.47212146860901782</v>
      </c>
      <c r="BC150" s="5">
        <f t="shared" si="118"/>
        <v>5.5937272230108361E-3</v>
      </c>
      <c r="BE150" s="1">
        <v>143.69747899999999</v>
      </c>
      <c r="BF150" s="5">
        <v>148.44393124602763</v>
      </c>
      <c r="BG150" s="5">
        <f t="shared" si="139"/>
        <v>-0.25643580607985861</v>
      </c>
      <c r="BH150" s="5">
        <f t="shared" si="119"/>
        <v>148.18749543994778</v>
      </c>
      <c r="BI150" s="5">
        <f t="shared" si="120"/>
        <v>4.4900164399477944</v>
      </c>
      <c r="BJ150" s="5">
        <f t="shared" si="140"/>
        <v>3.0247221306111478E-2</v>
      </c>
      <c r="BK150" s="5">
        <f t="shared" si="141"/>
        <v>-1.4002069008047107</v>
      </c>
      <c r="BL150" s="5">
        <f t="shared" si="121"/>
        <v>147.04372434522293</v>
      </c>
      <c r="BM150" s="5">
        <f t="shared" si="122"/>
        <v>3.3462453452229397</v>
      </c>
      <c r="BN150" s="5">
        <f t="shared" si="123"/>
        <v>2.3286736611593164E-2</v>
      </c>
      <c r="BO150" s="5">
        <f t="shared" si="142"/>
        <v>-3.5758000868067521</v>
      </c>
      <c r="BP150" s="5">
        <f t="shared" si="124"/>
        <v>144.86813115922087</v>
      </c>
      <c r="BQ150" s="5">
        <f t="shared" si="125"/>
        <v>1.1706521592208787</v>
      </c>
      <c r="BR150" s="5">
        <f t="shared" si="126"/>
        <v>8.1466436806513411E-3</v>
      </c>
      <c r="BS150" s="5">
        <f t="shared" si="143"/>
        <v>-6.4101229607474286</v>
      </c>
      <c r="BT150" s="5">
        <f t="shared" si="127"/>
        <v>142.0338082852802</v>
      </c>
      <c r="BU150" s="5">
        <f t="shared" si="128"/>
        <v>1.6636707147197853</v>
      </c>
      <c r="BV150" s="5">
        <f t="shared" si="129"/>
        <v>1.1577591522811513E-2</v>
      </c>
    </row>
    <row r="151" spans="1:74" x14ac:dyDescent="0.2">
      <c r="A151" s="3">
        <v>43997</v>
      </c>
      <c r="B151" s="2">
        <v>150</v>
      </c>
      <c r="C151" s="1">
        <v>85.445755000000005</v>
      </c>
      <c r="D151" s="2">
        <v>138808800</v>
      </c>
      <c r="E151" s="1">
        <v>145.80557300000001</v>
      </c>
      <c r="F151" s="2">
        <v>3314000</v>
      </c>
      <c r="P151" s="2">
        <v>150</v>
      </c>
      <c r="Q151" s="1">
        <v>85.445755000000005</v>
      </c>
      <c r="R151" s="5">
        <f t="shared" si="130"/>
        <v>82.652895126696379</v>
      </c>
      <c r="S151" s="5">
        <f t="shared" si="102"/>
        <v>2.7928598733036267</v>
      </c>
      <c r="T151" s="5">
        <f t="shared" si="131"/>
        <v>84.41076512096592</v>
      </c>
      <c r="U151" s="5">
        <f t="shared" si="103"/>
        <v>1.0349898790340859</v>
      </c>
      <c r="V151" s="5">
        <f t="shared" si="132"/>
        <v>84.596190768321165</v>
      </c>
      <c r="W151" s="5">
        <f t="shared" si="104"/>
        <v>0.84956423167884054</v>
      </c>
      <c r="X151" s="5">
        <f t="shared" si="133"/>
        <v>84.439392985840641</v>
      </c>
      <c r="Y151" s="5">
        <f t="shared" si="105"/>
        <v>1.0063620141593645</v>
      </c>
      <c r="AA151" s="2">
        <v>150</v>
      </c>
      <c r="AB151" s="1">
        <v>145.80557300000001</v>
      </c>
      <c r="AC151" s="5">
        <f t="shared" si="134"/>
        <v>148.78878976145256</v>
      </c>
      <c r="AD151" s="5">
        <f t="shared" si="106"/>
        <v>2.9832167614525531</v>
      </c>
      <c r="AE151" s="5">
        <f t="shared" si="135"/>
        <v>148.50069086801543</v>
      </c>
      <c r="AF151" s="5">
        <f t="shared" si="107"/>
        <v>2.6951178680154158</v>
      </c>
      <c r="AG151" s="5">
        <f t="shared" si="136"/>
        <v>145.83338251071243</v>
      </c>
      <c r="AH151" s="5">
        <f t="shared" si="108"/>
        <v>2.7809510712415886E-2</v>
      </c>
      <c r="AI151" s="5">
        <f t="shared" si="137"/>
        <v>144.17272090123373</v>
      </c>
      <c r="AJ151" s="5">
        <f t="shared" si="109"/>
        <v>1.6328520987662785</v>
      </c>
      <c r="AK151" s="10"/>
      <c r="AL151" s="1">
        <v>85.445755000000005</v>
      </c>
      <c r="AM151" s="5">
        <v>84.596190768321165</v>
      </c>
      <c r="AN151" s="5">
        <f t="shared" si="138"/>
        <v>0.40080472608510825</v>
      </c>
      <c r="AO151" s="5">
        <f t="shared" si="110"/>
        <v>84.996995494406278</v>
      </c>
      <c r="AP151" s="5">
        <f t="shared" si="111"/>
        <v>0.44875950559372768</v>
      </c>
      <c r="AQ151" s="5">
        <f t="shared" si="112"/>
        <v>5.2519812785752507E-3</v>
      </c>
      <c r="AR151" s="5">
        <f t="shared" si="113"/>
        <v>0.31828735691104848</v>
      </c>
      <c r="AS151" s="5">
        <f t="shared" si="96"/>
        <v>84.914478125232208</v>
      </c>
      <c r="AT151" s="5">
        <f t="shared" si="97"/>
        <v>0.53127687476779784</v>
      </c>
      <c r="AU151" s="5">
        <f t="shared" si="114"/>
        <v>6.2177094083585285E-3</v>
      </c>
      <c r="AV151" s="5">
        <f t="shared" si="115"/>
        <v>1.743021376312609E-2</v>
      </c>
      <c r="AW151" s="5">
        <f t="shared" si="98"/>
        <v>84.613620982084285</v>
      </c>
      <c r="AX151" s="5">
        <f t="shared" si="99"/>
        <v>0.83213401791572039</v>
      </c>
      <c r="AY151" s="5">
        <f t="shared" si="116"/>
        <v>9.7387403027303157E-3</v>
      </c>
      <c r="AZ151" s="5">
        <f t="shared" si="117"/>
        <v>-0.33736383570983924</v>
      </c>
      <c r="BA151" s="5">
        <f t="shared" si="100"/>
        <v>84.258826932611328</v>
      </c>
      <c r="BB151" s="5">
        <f t="shared" si="101"/>
        <v>1.1869280673886777</v>
      </c>
      <c r="BC151" s="5">
        <f t="shared" si="118"/>
        <v>1.3891012694412702E-2</v>
      </c>
      <c r="BE151" s="1">
        <v>145.80557300000001</v>
      </c>
      <c r="BF151" s="5">
        <v>145.83338251071243</v>
      </c>
      <c r="BG151" s="5">
        <f t="shared" si="139"/>
        <v>-0.60955274546516069</v>
      </c>
      <c r="BH151" s="5">
        <f t="shared" si="119"/>
        <v>145.22382976524727</v>
      </c>
      <c r="BI151" s="5">
        <f t="shared" si="120"/>
        <v>0.58174323475273582</v>
      </c>
      <c r="BJ151" s="5">
        <f t="shared" si="140"/>
        <v>3.9890951216879503E-3</v>
      </c>
      <c r="BK151" s="5">
        <f t="shared" si="141"/>
        <v>-1.7027923594323344</v>
      </c>
      <c r="BL151" s="5">
        <f t="shared" si="121"/>
        <v>144.1305901512801</v>
      </c>
      <c r="BM151" s="5">
        <f t="shared" si="122"/>
        <v>1.6749828487199068</v>
      </c>
      <c r="BN151" s="5">
        <f t="shared" si="123"/>
        <v>1.1487783452007742E-2</v>
      </c>
      <c r="BO151" s="5">
        <f t="shared" si="142"/>
        <v>-3.1414369786355563</v>
      </c>
      <c r="BP151" s="5">
        <f t="shared" si="124"/>
        <v>142.69194553207686</v>
      </c>
      <c r="BQ151" s="5">
        <f t="shared" si="125"/>
        <v>3.1136274679231519</v>
      </c>
      <c r="BR151" s="5">
        <f t="shared" si="126"/>
        <v>2.1354653350068805E-2</v>
      </c>
      <c r="BS151" s="5">
        <f t="shared" si="143"/>
        <v>-3.1804848691300394</v>
      </c>
      <c r="BT151" s="5">
        <f t="shared" si="127"/>
        <v>142.6528976415824</v>
      </c>
      <c r="BU151" s="5">
        <f t="shared" si="128"/>
        <v>3.1526753584176106</v>
      </c>
      <c r="BV151" s="5">
        <f t="shared" si="129"/>
        <v>2.1622461292461093E-2</v>
      </c>
    </row>
    <row r="152" spans="1:74" x14ac:dyDescent="0.2">
      <c r="A152" s="3">
        <v>43998</v>
      </c>
      <c r="B152" s="2">
        <v>151</v>
      </c>
      <c r="C152" s="1">
        <v>87.710257999999996</v>
      </c>
      <c r="D152" s="2">
        <v>165428800</v>
      </c>
      <c r="E152" s="1">
        <v>148.27162200000001</v>
      </c>
      <c r="F152" s="2">
        <v>3804500</v>
      </c>
      <c r="P152" s="2">
        <v>151</v>
      </c>
      <c r="Q152" s="1">
        <v>87.710257999999996</v>
      </c>
      <c r="R152" s="5">
        <f t="shared" si="130"/>
        <v>83.071824107691924</v>
      </c>
      <c r="S152" s="5">
        <f t="shared" si="102"/>
        <v>4.6384338923080719</v>
      </c>
      <c r="T152" s="5">
        <f t="shared" si="131"/>
        <v>84.773011578627845</v>
      </c>
      <c r="U152" s="5">
        <f t="shared" si="103"/>
        <v>2.9372464213721514</v>
      </c>
      <c r="V152" s="5">
        <f t="shared" si="132"/>
        <v>85.063451095744526</v>
      </c>
      <c r="W152" s="5">
        <f t="shared" si="104"/>
        <v>2.6468069042554703</v>
      </c>
      <c r="X152" s="5">
        <f t="shared" si="133"/>
        <v>85.194164496460161</v>
      </c>
      <c r="Y152" s="5">
        <f t="shared" si="105"/>
        <v>2.5160935035398353</v>
      </c>
      <c r="AA152" s="2">
        <v>151</v>
      </c>
      <c r="AB152" s="1">
        <v>148.27162200000001</v>
      </c>
      <c r="AC152" s="5">
        <f t="shared" si="134"/>
        <v>148.34130724723468</v>
      </c>
      <c r="AD152" s="5">
        <f t="shared" si="106"/>
        <v>6.9685247234673398E-2</v>
      </c>
      <c r="AE152" s="5">
        <f t="shared" si="135"/>
        <v>147.55739961421003</v>
      </c>
      <c r="AF152" s="5">
        <f t="shared" si="107"/>
        <v>0.71422238578998076</v>
      </c>
      <c r="AG152" s="5">
        <f t="shared" si="136"/>
        <v>145.81808727982059</v>
      </c>
      <c r="AH152" s="5">
        <f t="shared" si="108"/>
        <v>2.4535347201794195</v>
      </c>
      <c r="AI152" s="5">
        <f t="shared" si="137"/>
        <v>145.39735997530846</v>
      </c>
      <c r="AJ152" s="5">
        <f t="shared" si="109"/>
        <v>2.8742620246915465</v>
      </c>
      <c r="AK152" s="10"/>
      <c r="AL152" s="1">
        <v>87.710257999999996</v>
      </c>
      <c r="AM152" s="5">
        <v>85.063451095744526</v>
      </c>
      <c r="AN152" s="5">
        <f t="shared" si="138"/>
        <v>0.41077306628584609</v>
      </c>
      <c r="AO152" s="5">
        <f t="shared" si="110"/>
        <v>85.474224162030367</v>
      </c>
      <c r="AP152" s="5">
        <f t="shared" si="111"/>
        <v>2.2360338379696287</v>
      </c>
      <c r="AQ152" s="5">
        <f t="shared" si="112"/>
        <v>2.5493413073413018E-2</v>
      </c>
      <c r="AR152" s="5">
        <f t="shared" si="113"/>
        <v>0.35553059953912658</v>
      </c>
      <c r="AS152" s="5">
        <f t="shared" si="96"/>
        <v>85.418981695283648</v>
      </c>
      <c r="AT152" s="5">
        <f t="shared" si="97"/>
        <v>2.291276304716348</v>
      </c>
      <c r="AU152" s="5">
        <f t="shared" si="114"/>
        <v>2.6123242103749691E-2</v>
      </c>
      <c r="AV152" s="5">
        <f t="shared" si="115"/>
        <v>0.21985376491023176</v>
      </c>
      <c r="AW152" s="5">
        <f t="shared" si="98"/>
        <v>85.283304860654752</v>
      </c>
      <c r="AX152" s="5">
        <f t="shared" si="99"/>
        <v>2.4269531393452439</v>
      </c>
      <c r="AY152" s="5">
        <f t="shared" si="116"/>
        <v>2.7670117437634763E-2</v>
      </c>
      <c r="AZ152" s="5">
        <f t="shared" si="117"/>
        <v>0.34656670295338082</v>
      </c>
      <c r="BA152" s="5">
        <f t="shared" si="100"/>
        <v>85.410017798697908</v>
      </c>
      <c r="BB152" s="5">
        <f t="shared" si="101"/>
        <v>2.3002402013020884</v>
      </c>
      <c r="BC152" s="5">
        <f t="shared" si="118"/>
        <v>2.6225441057328647E-2</v>
      </c>
      <c r="BE152" s="1">
        <v>148.27162200000001</v>
      </c>
      <c r="BF152" s="5">
        <v>145.81808727982059</v>
      </c>
      <c r="BG152" s="5">
        <f t="shared" si="139"/>
        <v>-0.52041411827916217</v>
      </c>
      <c r="BH152" s="5">
        <f t="shared" si="119"/>
        <v>145.29767316154144</v>
      </c>
      <c r="BI152" s="5">
        <f t="shared" si="120"/>
        <v>2.9739488384585684</v>
      </c>
      <c r="BJ152" s="5">
        <f t="shared" si="140"/>
        <v>2.0394924209584841E-2</v>
      </c>
      <c r="BK152" s="5">
        <f t="shared" si="141"/>
        <v>-1.2809180772972102</v>
      </c>
      <c r="BL152" s="5">
        <f t="shared" si="121"/>
        <v>144.53716920252339</v>
      </c>
      <c r="BM152" s="5">
        <f t="shared" si="122"/>
        <v>3.7344527974766208</v>
      </c>
      <c r="BN152" s="5">
        <f t="shared" si="123"/>
        <v>2.5186564678415811E-2</v>
      </c>
      <c r="BO152" s="5">
        <f t="shared" si="142"/>
        <v>-1.7346731921508829</v>
      </c>
      <c r="BP152" s="5">
        <f t="shared" si="124"/>
        <v>144.08341408766969</v>
      </c>
      <c r="BQ152" s="5">
        <f t="shared" si="125"/>
        <v>4.1882079123303129</v>
      </c>
      <c r="BR152" s="5">
        <f t="shared" si="126"/>
        <v>2.8246861104212595E-2</v>
      </c>
      <c r="BS152" s="5">
        <f t="shared" si="143"/>
        <v>-0.49007367662756768</v>
      </c>
      <c r="BT152" s="5">
        <f t="shared" si="127"/>
        <v>145.32801360319303</v>
      </c>
      <c r="BU152" s="5">
        <f t="shared" si="128"/>
        <v>2.9436083968069795</v>
      </c>
      <c r="BV152" s="5">
        <f t="shared" si="129"/>
        <v>1.9852810383412273E-2</v>
      </c>
    </row>
    <row r="153" spans="1:74" x14ac:dyDescent="0.2">
      <c r="A153" s="3">
        <v>43999</v>
      </c>
      <c r="B153" s="2">
        <v>152</v>
      </c>
      <c r="C153" s="1">
        <v>87.588195999999996</v>
      </c>
      <c r="D153" s="2">
        <v>114406400</v>
      </c>
      <c r="E153" s="1">
        <v>147.50595100000001</v>
      </c>
      <c r="F153" s="2">
        <v>3507600</v>
      </c>
      <c r="P153" s="2">
        <v>152</v>
      </c>
      <c r="Q153" s="1">
        <v>87.588195999999996</v>
      </c>
      <c r="R153" s="5">
        <f t="shared" si="130"/>
        <v>83.767589191538136</v>
      </c>
      <c r="S153" s="5">
        <f t="shared" si="102"/>
        <v>3.8206068084618607</v>
      </c>
      <c r="T153" s="5">
        <f t="shared" si="131"/>
        <v>85.801047826108103</v>
      </c>
      <c r="U153" s="5">
        <f t="shared" si="103"/>
        <v>1.7871481738918931</v>
      </c>
      <c r="V153" s="5">
        <f t="shared" si="132"/>
        <v>86.519194893085029</v>
      </c>
      <c r="W153" s="5">
        <f t="shared" si="104"/>
        <v>1.0690011069149676</v>
      </c>
      <c r="X153" s="5">
        <f t="shared" si="133"/>
        <v>87.081234624115041</v>
      </c>
      <c r="Y153" s="5">
        <f t="shared" si="105"/>
        <v>0.5069613758849556</v>
      </c>
      <c r="AA153" s="2">
        <v>152</v>
      </c>
      <c r="AB153" s="1">
        <v>147.50595100000001</v>
      </c>
      <c r="AC153" s="5">
        <f t="shared" si="134"/>
        <v>148.33085446014948</v>
      </c>
      <c r="AD153" s="5">
        <f t="shared" si="106"/>
        <v>0.82490346014947136</v>
      </c>
      <c r="AE153" s="5">
        <f t="shared" si="135"/>
        <v>147.80737744923653</v>
      </c>
      <c r="AF153" s="5">
        <f t="shared" si="107"/>
        <v>0.30142644923651574</v>
      </c>
      <c r="AG153" s="5">
        <f t="shared" si="136"/>
        <v>147.16753137591928</v>
      </c>
      <c r="AH153" s="5">
        <f t="shared" si="108"/>
        <v>0.33841962408072845</v>
      </c>
      <c r="AI153" s="5">
        <f t="shared" si="137"/>
        <v>147.55305649382711</v>
      </c>
      <c r="AJ153" s="5">
        <f t="shared" si="109"/>
        <v>4.7105493827103828E-2</v>
      </c>
      <c r="AK153" s="10"/>
      <c r="AL153" s="1">
        <v>87.588195999999996</v>
      </c>
      <c r="AM153" s="5">
        <v>86.519194893085029</v>
      </c>
      <c r="AN153" s="5">
        <f t="shared" si="138"/>
        <v>0.56751867594404459</v>
      </c>
      <c r="AO153" s="5">
        <f t="shared" si="110"/>
        <v>87.086713569029072</v>
      </c>
      <c r="AP153" s="5">
        <f t="shared" si="111"/>
        <v>0.50148243097092404</v>
      </c>
      <c r="AQ153" s="5">
        <f t="shared" si="112"/>
        <v>5.7254567838219209E-3</v>
      </c>
      <c r="AR153" s="5">
        <f t="shared" si="113"/>
        <v>0.63058389898947065</v>
      </c>
      <c r="AS153" s="5">
        <f t="shared" si="96"/>
        <v>87.1497787920745</v>
      </c>
      <c r="AT153" s="5">
        <f t="shared" si="97"/>
        <v>0.43841720792549665</v>
      </c>
      <c r="AU153" s="5">
        <f t="shared" si="114"/>
        <v>5.0054371244898877E-3</v>
      </c>
      <c r="AV153" s="5">
        <f t="shared" si="115"/>
        <v>0.77600427950385376</v>
      </c>
      <c r="AW153" s="5">
        <f t="shared" si="98"/>
        <v>87.29519917258888</v>
      </c>
      <c r="AX153" s="5">
        <f t="shared" si="99"/>
        <v>0.2929968274111161</v>
      </c>
      <c r="AY153" s="5">
        <f t="shared" si="116"/>
        <v>3.3451633986286934E-3</v>
      </c>
      <c r="AZ153" s="5">
        <f t="shared" si="117"/>
        <v>1.2893672331824346</v>
      </c>
      <c r="BA153" s="5">
        <f t="shared" si="100"/>
        <v>87.808562126267461</v>
      </c>
      <c r="BB153" s="5">
        <f t="shared" si="101"/>
        <v>0.22036612626746432</v>
      </c>
      <c r="BC153" s="5">
        <f t="shared" si="118"/>
        <v>2.5159340679589328E-3</v>
      </c>
      <c r="BE153" s="1">
        <v>147.50595100000001</v>
      </c>
      <c r="BF153" s="5">
        <v>147.16753137591928</v>
      </c>
      <c r="BG153" s="5">
        <f t="shared" si="139"/>
        <v>-0.23993538612248383</v>
      </c>
      <c r="BH153" s="5">
        <f t="shared" si="119"/>
        <v>146.9275959897968</v>
      </c>
      <c r="BI153" s="5">
        <f t="shared" si="120"/>
        <v>0.5783550102032109</v>
      </c>
      <c r="BJ153" s="5">
        <f t="shared" si="140"/>
        <v>3.929909028139382E-3</v>
      </c>
      <c r="BK153" s="5">
        <f t="shared" si="141"/>
        <v>-0.62332753394823426</v>
      </c>
      <c r="BL153" s="5">
        <f t="shared" si="121"/>
        <v>146.54420384197104</v>
      </c>
      <c r="BM153" s="5">
        <f t="shared" si="122"/>
        <v>0.96174715802897026</v>
      </c>
      <c r="BN153" s="5">
        <f t="shared" si="123"/>
        <v>6.5200566587918221E-3</v>
      </c>
      <c r="BO153" s="5">
        <f t="shared" si="142"/>
        <v>-0.34682041243857353</v>
      </c>
      <c r="BP153" s="5">
        <f t="shared" si="124"/>
        <v>146.82071096348071</v>
      </c>
      <c r="BQ153" s="5">
        <f t="shared" si="125"/>
        <v>0.68524003651930343</v>
      </c>
      <c r="BR153" s="5">
        <f t="shared" si="126"/>
        <v>4.6455077362899302E-3</v>
      </c>
      <c r="BS153" s="5">
        <f t="shared" si="143"/>
        <v>1.0735164301897544</v>
      </c>
      <c r="BT153" s="5">
        <f t="shared" si="127"/>
        <v>148.24104780610904</v>
      </c>
      <c r="BU153" s="5">
        <f t="shared" si="128"/>
        <v>-0.73509680610902706</v>
      </c>
      <c r="BV153" s="5">
        <f t="shared" si="129"/>
        <v>4.9835060967067489E-3</v>
      </c>
    </row>
    <row r="154" spans="1:74" x14ac:dyDescent="0.2">
      <c r="A154" s="3">
        <v>44000</v>
      </c>
      <c r="B154" s="2">
        <v>153</v>
      </c>
      <c r="C154" s="1">
        <v>87.623076999999995</v>
      </c>
      <c r="D154" s="2">
        <v>96820400</v>
      </c>
      <c r="E154" s="1">
        <v>147.39656099999999</v>
      </c>
      <c r="F154" s="2">
        <v>2581600</v>
      </c>
      <c r="P154" s="2">
        <v>153</v>
      </c>
      <c r="Q154" s="1">
        <v>87.623076999999995</v>
      </c>
      <c r="R154" s="5">
        <f t="shared" si="130"/>
        <v>84.340680212807413</v>
      </c>
      <c r="S154" s="5">
        <f t="shared" si="102"/>
        <v>3.2823967871925817</v>
      </c>
      <c r="T154" s="5">
        <f t="shared" si="131"/>
        <v>86.426549686970276</v>
      </c>
      <c r="U154" s="5">
        <f t="shared" si="103"/>
        <v>1.1965273130297192</v>
      </c>
      <c r="V154" s="5">
        <f t="shared" si="132"/>
        <v>87.107145501888255</v>
      </c>
      <c r="W154" s="5">
        <f t="shared" si="104"/>
        <v>0.51593149811174044</v>
      </c>
      <c r="X154" s="5">
        <f t="shared" si="133"/>
        <v>87.461455656028761</v>
      </c>
      <c r="Y154" s="5">
        <f t="shared" si="105"/>
        <v>0.16162134397123396</v>
      </c>
      <c r="AA154" s="2">
        <v>153</v>
      </c>
      <c r="AB154" s="1">
        <v>147.39656099999999</v>
      </c>
      <c r="AC154" s="5">
        <f t="shared" si="134"/>
        <v>148.20711894112705</v>
      </c>
      <c r="AD154" s="5">
        <f t="shared" si="106"/>
        <v>0.81055794112705826</v>
      </c>
      <c r="AE154" s="5">
        <f t="shared" si="135"/>
        <v>147.70187819200373</v>
      </c>
      <c r="AF154" s="5">
        <f t="shared" si="107"/>
        <v>0.30531719200374141</v>
      </c>
      <c r="AG154" s="5">
        <f t="shared" si="136"/>
        <v>147.35366216916367</v>
      </c>
      <c r="AH154" s="5">
        <f t="shared" si="108"/>
        <v>4.2898830836321622E-2</v>
      </c>
      <c r="AI154" s="5">
        <f t="shared" si="137"/>
        <v>147.51772737345681</v>
      </c>
      <c r="AJ154" s="5">
        <f t="shared" si="109"/>
        <v>0.12116637345681625</v>
      </c>
      <c r="AK154" s="10"/>
      <c r="AL154" s="1">
        <v>87.623076999999995</v>
      </c>
      <c r="AM154" s="5">
        <v>87.107145501888255</v>
      </c>
      <c r="AN154" s="5">
        <f t="shared" si="138"/>
        <v>0.57058346587292175</v>
      </c>
      <c r="AO154" s="5">
        <f t="shared" si="110"/>
        <v>87.677728967761183</v>
      </c>
      <c r="AP154" s="5">
        <f t="shared" si="111"/>
        <v>5.4651967761188303E-2</v>
      </c>
      <c r="AQ154" s="5">
        <f t="shared" si="112"/>
        <v>6.2371660106376209E-4</v>
      </c>
      <c r="AR154" s="5">
        <f t="shared" si="113"/>
        <v>0.61992557644290947</v>
      </c>
      <c r="AS154" s="5">
        <f t="shared" si="96"/>
        <v>87.727071078331164</v>
      </c>
      <c r="AT154" s="5">
        <f t="shared" si="97"/>
        <v>0.10399407833116925</v>
      </c>
      <c r="AU154" s="5">
        <f t="shared" si="114"/>
        <v>1.186834357930266E-3</v>
      </c>
      <c r="AV154" s="5">
        <f t="shared" si="115"/>
        <v>0.69138012768857116</v>
      </c>
      <c r="AW154" s="5">
        <f t="shared" si="98"/>
        <v>87.798525629576829</v>
      </c>
      <c r="AX154" s="5">
        <f t="shared" si="99"/>
        <v>0.17544862957683449</v>
      </c>
      <c r="AY154" s="5">
        <f t="shared" si="116"/>
        <v>2.0023107562957931E-3</v>
      </c>
      <c r="AZ154" s="5">
        <f t="shared" si="117"/>
        <v>0.69316310246010715</v>
      </c>
      <c r="BA154" s="5">
        <f t="shared" si="100"/>
        <v>87.800308604348359</v>
      </c>
      <c r="BB154" s="5">
        <f t="shared" si="101"/>
        <v>0.17723160434836416</v>
      </c>
      <c r="BC154" s="5">
        <f t="shared" si="118"/>
        <v>2.0226589891195463E-3</v>
      </c>
      <c r="BE154" s="1">
        <v>147.39656099999999</v>
      </c>
      <c r="BF154" s="5">
        <v>147.35366216916367</v>
      </c>
      <c r="BG154" s="5">
        <f t="shared" si="139"/>
        <v>-0.17602545921745308</v>
      </c>
      <c r="BH154" s="5">
        <f t="shared" si="119"/>
        <v>147.17763670994623</v>
      </c>
      <c r="BI154" s="5">
        <f t="shared" si="120"/>
        <v>0.21892429005376357</v>
      </c>
      <c r="BJ154" s="5">
        <f t="shared" si="140"/>
        <v>1.4857064753669713E-3</v>
      </c>
      <c r="BK154" s="5">
        <f t="shared" si="141"/>
        <v>-0.42096295215007873</v>
      </c>
      <c r="BL154" s="5">
        <f t="shared" si="121"/>
        <v>146.93269921701358</v>
      </c>
      <c r="BM154" s="5">
        <f t="shared" si="122"/>
        <v>0.46386178298641312</v>
      </c>
      <c r="BN154" s="5">
        <f t="shared" si="123"/>
        <v>3.1470326026562666E-3</v>
      </c>
      <c r="BO154" s="5">
        <f t="shared" si="142"/>
        <v>-0.10699236988124092</v>
      </c>
      <c r="BP154" s="5">
        <f t="shared" si="124"/>
        <v>147.24666979928242</v>
      </c>
      <c r="BQ154" s="5">
        <f t="shared" si="125"/>
        <v>0.14989120071757611</v>
      </c>
      <c r="BR154" s="5">
        <f t="shared" si="126"/>
        <v>1.016924680607549E-3</v>
      </c>
      <c r="BS154" s="5">
        <f t="shared" si="143"/>
        <v>0.31923863878619285</v>
      </c>
      <c r="BT154" s="5">
        <f t="shared" si="127"/>
        <v>147.67290080794987</v>
      </c>
      <c r="BU154" s="5">
        <f t="shared" si="128"/>
        <v>-0.27633980794988133</v>
      </c>
      <c r="BV154" s="5">
        <f t="shared" si="129"/>
        <v>1.8748049891739425E-3</v>
      </c>
    </row>
    <row r="155" spans="1:74" x14ac:dyDescent="0.2">
      <c r="A155" s="3">
        <v>44001</v>
      </c>
      <c r="B155" s="2">
        <v>154</v>
      </c>
      <c r="C155" s="1">
        <v>87.122337000000002</v>
      </c>
      <c r="D155" s="2">
        <v>264476000</v>
      </c>
      <c r="E155" s="1">
        <v>144.55264299999999</v>
      </c>
      <c r="F155" s="2">
        <v>5265900</v>
      </c>
      <c r="P155" s="2">
        <v>154</v>
      </c>
      <c r="Q155" s="1">
        <v>87.122337000000002</v>
      </c>
      <c r="R155" s="5">
        <f t="shared" si="130"/>
        <v>84.833039730886298</v>
      </c>
      <c r="S155" s="5">
        <f t="shared" si="102"/>
        <v>2.2892972691137032</v>
      </c>
      <c r="T155" s="5">
        <f t="shared" si="131"/>
        <v>86.845334246530683</v>
      </c>
      <c r="U155" s="5">
        <f t="shared" si="103"/>
        <v>0.27700275346931846</v>
      </c>
      <c r="V155" s="5">
        <f t="shared" si="132"/>
        <v>87.390907825849709</v>
      </c>
      <c r="W155" s="5">
        <f t="shared" si="104"/>
        <v>0.26857082584970726</v>
      </c>
      <c r="X155" s="5">
        <f t="shared" si="133"/>
        <v>87.582671664007194</v>
      </c>
      <c r="Y155" s="5">
        <f t="shared" si="105"/>
        <v>0.46033466400719192</v>
      </c>
      <c r="AA155" s="2">
        <v>154</v>
      </c>
      <c r="AB155" s="1">
        <v>144.55264299999999</v>
      </c>
      <c r="AC155" s="5">
        <f t="shared" si="134"/>
        <v>148.08553524995799</v>
      </c>
      <c r="AD155" s="5">
        <f t="shared" si="106"/>
        <v>3.532892249957996</v>
      </c>
      <c r="AE155" s="5">
        <f t="shared" si="135"/>
        <v>147.59501717480242</v>
      </c>
      <c r="AF155" s="5">
        <f t="shared" si="107"/>
        <v>3.0423741748024327</v>
      </c>
      <c r="AG155" s="5">
        <f t="shared" si="136"/>
        <v>147.37725652612363</v>
      </c>
      <c r="AH155" s="5">
        <f t="shared" si="108"/>
        <v>2.8246135261236418</v>
      </c>
      <c r="AI155" s="5">
        <f t="shared" si="137"/>
        <v>147.42685259336417</v>
      </c>
      <c r="AJ155" s="5">
        <f t="shared" si="109"/>
        <v>2.8742095933641849</v>
      </c>
      <c r="AK155" s="10"/>
      <c r="AL155" s="1">
        <v>87.122337000000002</v>
      </c>
      <c r="AM155" s="5">
        <v>87.390907825849709</v>
      </c>
      <c r="AN155" s="5">
        <f t="shared" si="138"/>
        <v>0.52756029458620168</v>
      </c>
      <c r="AO155" s="5">
        <f t="shared" si="110"/>
        <v>87.918468120435904</v>
      </c>
      <c r="AP155" s="5">
        <f t="shared" si="111"/>
        <v>0.79613112043590206</v>
      </c>
      <c r="AQ155" s="5">
        <f t="shared" si="112"/>
        <v>9.1380826989971818E-3</v>
      </c>
      <c r="AR155" s="5">
        <f t="shared" si="113"/>
        <v>0.53588476332254564</v>
      </c>
      <c r="AS155" s="5">
        <f t="shared" si="96"/>
        <v>87.926792589172251</v>
      </c>
      <c r="AT155" s="5">
        <f t="shared" si="97"/>
        <v>0.80445558917224957</v>
      </c>
      <c r="AU155" s="5">
        <f t="shared" si="114"/>
        <v>9.2336318890556112E-3</v>
      </c>
      <c r="AV155" s="5">
        <f t="shared" si="115"/>
        <v>0.50795211601136869</v>
      </c>
      <c r="AW155" s="5">
        <f t="shared" si="98"/>
        <v>87.898859941861076</v>
      </c>
      <c r="AX155" s="5">
        <f t="shared" si="99"/>
        <v>0.7765229418610744</v>
      </c>
      <c r="AY155" s="5">
        <f t="shared" si="116"/>
        <v>8.9130178160977749E-3</v>
      </c>
      <c r="AZ155" s="5">
        <f t="shared" si="117"/>
        <v>0.34517244073625231</v>
      </c>
      <c r="BA155" s="5">
        <f t="shared" si="100"/>
        <v>87.736080266585958</v>
      </c>
      <c r="BB155" s="5">
        <f t="shared" si="101"/>
        <v>0.61374326658595635</v>
      </c>
      <c r="BC155" s="5">
        <f t="shared" si="118"/>
        <v>7.0446143632023591E-3</v>
      </c>
      <c r="BE155" s="1">
        <v>144.55264299999999</v>
      </c>
      <c r="BF155" s="5">
        <v>147.37725652612363</v>
      </c>
      <c r="BG155" s="5">
        <f t="shared" si="139"/>
        <v>-0.1460824867908409</v>
      </c>
      <c r="BH155" s="5">
        <f t="shared" si="119"/>
        <v>147.23117403933279</v>
      </c>
      <c r="BI155" s="5">
        <f t="shared" si="120"/>
        <v>2.6785310393327961</v>
      </c>
      <c r="BJ155" s="5">
        <f t="shared" si="140"/>
        <v>1.8174656676812329E-2</v>
      </c>
      <c r="BK155" s="5">
        <f t="shared" si="141"/>
        <v>-0.30982362487256876</v>
      </c>
      <c r="BL155" s="5">
        <f t="shared" si="121"/>
        <v>147.06743290125107</v>
      </c>
      <c r="BM155" s="5">
        <f t="shared" si="122"/>
        <v>2.5147899012510777</v>
      </c>
      <c r="BN155" s="5">
        <f t="shared" si="123"/>
        <v>1.7397052375244897E-2</v>
      </c>
      <c r="BO155" s="5">
        <f t="shared" si="142"/>
        <v>-4.8228342802699942E-2</v>
      </c>
      <c r="BP155" s="5">
        <f t="shared" si="124"/>
        <v>147.32902818332093</v>
      </c>
      <c r="BQ155" s="5">
        <f t="shared" si="125"/>
        <v>2.7763851833209401</v>
      </c>
      <c r="BR155" s="5">
        <f t="shared" si="126"/>
        <v>1.9206741057795396E-2</v>
      </c>
      <c r="BS155" s="5">
        <f t="shared" si="143"/>
        <v>6.7940999233896002E-2</v>
      </c>
      <c r="BT155" s="5">
        <f t="shared" si="127"/>
        <v>147.44519752535751</v>
      </c>
      <c r="BU155" s="5">
        <f t="shared" si="128"/>
        <v>-2.8925545253575251</v>
      </c>
      <c r="BV155" s="5">
        <f t="shared" si="129"/>
        <v>2.0010388363203607E-2</v>
      </c>
    </row>
    <row r="156" spans="1:74" x14ac:dyDescent="0.2">
      <c r="A156" s="3">
        <v>44004</v>
      </c>
      <c r="B156" s="2">
        <v>155</v>
      </c>
      <c r="C156" s="1">
        <v>89.401786999999999</v>
      </c>
      <c r="D156" s="2">
        <v>135445200</v>
      </c>
      <c r="E156" s="1">
        <v>144.12506099999999</v>
      </c>
      <c r="F156" s="2">
        <v>2529900</v>
      </c>
      <c r="P156" s="2">
        <v>155</v>
      </c>
      <c r="Q156" s="1">
        <v>89.401786999999999</v>
      </c>
      <c r="R156" s="5">
        <f t="shared" si="130"/>
        <v>85.176434321253353</v>
      </c>
      <c r="S156" s="5">
        <f t="shared" si="102"/>
        <v>4.2253526787466456</v>
      </c>
      <c r="T156" s="5">
        <f t="shared" si="131"/>
        <v>86.942285210244947</v>
      </c>
      <c r="U156" s="5">
        <f t="shared" si="103"/>
        <v>2.459501789755052</v>
      </c>
      <c r="V156" s="5">
        <f t="shared" si="132"/>
        <v>87.243193871632371</v>
      </c>
      <c r="W156" s="5">
        <f t="shared" si="104"/>
        <v>2.1585931283676274</v>
      </c>
      <c r="X156" s="5">
        <f t="shared" si="133"/>
        <v>87.237420666001796</v>
      </c>
      <c r="Y156" s="5">
        <f t="shared" si="105"/>
        <v>2.1643663339982027</v>
      </c>
      <c r="AA156" s="2">
        <v>155</v>
      </c>
      <c r="AB156" s="1">
        <v>144.12506099999999</v>
      </c>
      <c r="AC156" s="5">
        <f t="shared" si="134"/>
        <v>147.55560141246428</v>
      </c>
      <c r="AD156" s="5">
        <f t="shared" si="106"/>
        <v>3.4305404124642962</v>
      </c>
      <c r="AE156" s="5">
        <f t="shared" si="135"/>
        <v>146.53018621362156</v>
      </c>
      <c r="AF156" s="5">
        <f t="shared" si="107"/>
        <v>2.4051252136215737</v>
      </c>
      <c r="AG156" s="5">
        <f t="shared" si="136"/>
        <v>145.82371908675563</v>
      </c>
      <c r="AH156" s="5">
        <f t="shared" si="108"/>
        <v>1.6986580867556427</v>
      </c>
      <c r="AI156" s="5">
        <f t="shared" si="137"/>
        <v>145.27119539834104</v>
      </c>
      <c r="AJ156" s="5">
        <f t="shared" si="109"/>
        <v>1.1461343983410472</v>
      </c>
      <c r="AK156" s="10"/>
      <c r="AL156" s="1">
        <v>89.401786999999999</v>
      </c>
      <c r="AM156" s="5">
        <v>87.243193871632371</v>
      </c>
      <c r="AN156" s="5">
        <f t="shared" si="138"/>
        <v>0.42626915726567083</v>
      </c>
      <c r="AO156" s="5">
        <f t="shared" si="110"/>
        <v>87.669463028898036</v>
      </c>
      <c r="AP156" s="5">
        <f t="shared" si="111"/>
        <v>1.7323239711019625</v>
      </c>
      <c r="AQ156" s="5">
        <f t="shared" si="112"/>
        <v>1.9376838307515739E-2</v>
      </c>
      <c r="AR156" s="5">
        <f t="shared" si="113"/>
        <v>0.36498508393757484</v>
      </c>
      <c r="AS156" s="5">
        <f t="shared" si="96"/>
        <v>87.60817895556994</v>
      </c>
      <c r="AT156" s="5">
        <f t="shared" si="97"/>
        <v>1.7936080444300586</v>
      </c>
      <c r="AU156" s="5">
        <f t="shared" si="114"/>
        <v>2.0062328781303429E-2</v>
      </c>
      <c r="AV156" s="5">
        <f t="shared" si="115"/>
        <v>0.21290238440845088</v>
      </c>
      <c r="AW156" s="5">
        <f t="shared" si="98"/>
        <v>87.456096256040823</v>
      </c>
      <c r="AX156" s="5">
        <f t="shared" si="99"/>
        <v>1.945690743959176</v>
      </c>
      <c r="AY156" s="5">
        <f t="shared" si="116"/>
        <v>2.1763443542344135E-2</v>
      </c>
      <c r="AZ156" s="5">
        <f t="shared" si="117"/>
        <v>-7.3780994974299074E-2</v>
      </c>
      <c r="BA156" s="5">
        <f t="shared" si="100"/>
        <v>87.169412876658072</v>
      </c>
      <c r="BB156" s="5">
        <f t="shared" si="101"/>
        <v>2.232374123341927</v>
      </c>
      <c r="BC156" s="5">
        <f t="shared" si="118"/>
        <v>2.497012865460874E-2</v>
      </c>
      <c r="BE156" s="1">
        <v>144.12506099999999</v>
      </c>
      <c r="BF156" s="5">
        <v>145.82371908675563</v>
      </c>
      <c r="BG156" s="5">
        <f t="shared" si="139"/>
        <v>-0.35720072967741479</v>
      </c>
      <c r="BH156" s="5">
        <f t="shared" si="119"/>
        <v>145.46651835707823</v>
      </c>
      <c r="BI156" s="5">
        <f t="shared" si="120"/>
        <v>1.3414573570782409</v>
      </c>
      <c r="BJ156" s="5">
        <f t="shared" si="140"/>
        <v>9.199171201223863E-3</v>
      </c>
      <c r="BK156" s="5">
        <f t="shared" si="141"/>
        <v>-0.62075207849642666</v>
      </c>
      <c r="BL156" s="5">
        <f t="shared" si="121"/>
        <v>145.20296700825921</v>
      </c>
      <c r="BM156" s="5">
        <f t="shared" si="122"/>
        <v>1.0779060082592196</v>
      </c>
      <c r="BN156" s="5">
        <f t="shared" si="123"/>
        <v>7.4789630670769993E-3</v>
      </c>
      <c r="BO156" s="5">
        <f t="shared" si="142"/>
        <v>-0.72561743625708508</v>
      </c>
      <c r="BP156" s="5">
        <f t="shared" si="124"/>
        <v>145.09810165049853</v>
      </c>
      <c r="BQ156" s="5">
        <f t="shared" si="125"/>
        <v>0.97304065049854671</v>
      </c>
      <c r="BR156" s="5">
        <f t="shared" si="126"/>
        <v>6.751363321182197E-3</v>
      </c>
      <c r="BS156" s="5">
        <f t="shared" si="143"/>
        <v>-1.3103156735777157</v>
      </c>
      <c r="BT156" s="5">
        <f t="shared" si="127"/>
        <v>144.51340341317791</v>
      </c>
      <c r="BU156" s="5">
        <f t="shared" si="128"/>
        <v>-0.38834241317792362</v>
      </c>
      <c r="BV156" s="5">
        <f t="shared" si="129"/>
        <v>2.6944822120694447E-3</v>
      </c>
    </row>
    <row r="157" spans="1:74" x14ac:dyDescent="0.2">
      <c r="A157" s="3">
        <v>44005</v>
      </c>
      <c r="B157" s="2">
        <v>156</v>
      </c>
      <c r="C157" s="1">
        <v>91.310051000000001</v>
      </c>
      <c r="D157" s="2">
        <v>212155600</v>
      </c>
      <c r="E157" s="1">
        <v>144.04551699999999</v>
      </c>
      <c r="F157" s="2">
        <v>2309800</v>
      </c>
      <c r="P157" s="2">
        <v>156</v>
      </c>
      <c r="Q157" s="1">
        <v>91.310051000000001</v>
      </c>
      <c r="R157" s="5">
        <f t="shared" si="130"/>
        <v>85.810237223065343</v>
      </c>
      <c r="S157" s="5">
        <f t="shared" si="102"/>
        <v>5.4998137769346584</v>
      </c>
      <c r="T157" s="5">
        <f t="shared" si="131"/>
        <v>87.803110836659215</v>
      </c>
      <c r="U157" s="5">
        <f t="shared" si="103"/>
        <v>3.5069401633407864</v>
      </c>
      <c r="V157" s="5">
        <f t="shared" si="132"/>
        <v>88.430420092234556</v>
      </c>
      <c r="W157" s="5">
        <f t="shared" si="104"/>
        <v>2.8796309077654456</v>
      </c>
      <c r="X157" s="5">
        <f t="shared" si="133"/>
        <v>88.860695416500448</v>
      </c>
      <c r="Y157" s="5">
        <f t="shared" si="105"/>
        <v>2.4493555834995533</v>
      </c>
      <c r="AA157" s="2">
        <v>156</v>
      </c>
      <c r="AB157" s="1">
        <v>144.04551699999999</v>
      </c>
      <c r="AC157" s="5">
        <f t="shared" si="134"/>
        <v>147.04102035059464</v>
      </c>
      <c r="AD157" s="5">
        <f t="shared" si="106"/>
        <v>2.995503350594646</v>
      </c>
      <c r="AE157" s="5">
        <f t="shared" si="135"/>
        <v>145.68839238885403</v>
      </c>
      <c r="AF157" s="5">
        <f t="shared" si="107"/>
        <v>1.6428753888540371</v>
      </c>
      <c r="AG157" s="5">
        <f t="shared" si="136"/>
        <v>144.88945713904002</v>
      </c>
      <c r="AH157" s="5">
        <f t="shared" si="108"/>
        <v>0.84394013904002918</v>
      </c>
      <c r="AI157" s="5">
        <f t="shared" si="137"/>
        <v>144.41159459958527</v>
      </c>
      <c r="AJ157" s="5">
        <f t="shared" si="109"/>
        <v>0.36607759958528163</v>
      </c>
      <c r="AK157" s="10"/>
      <c r="AL157" s="1">
        <v>91.310051000000001</v>
      </c>
      <c r="AM157" s="5">
        <v>88.430420092234556</v>
      </c>
      <c r="AN157" s="5">
        <f t="shared" si="138"/>
        <v>0.54041271676614788</v>
      </c>
      <c r="AO157" s="5">
        <f t="shared" si="110"/>
        <v>88.970832809000697</v>
      </c>
      <c r="AP157" s="5">
        <f t="shared" si="111"/>
        <v>2.3392181909993042</v>
      </c>
      <c r="AQ157" s="5">
        <f t="shared" si="112"/>
        <v>2.5618408547371244E-2</v>
      </c>
      <c r="AR157" s="5">
        <f t="shared" si="113"/>
        <v>0.57054536810372725</v>
      </c>
      <c r="AS157" s="5">
        <f t="shared" si="96"/>
        <v>89.000965460338278</v>
      </c>
      <c r="AT157" s="5">
        <f t="shared" si="97"/>
        <v>2.3090855396617229</v>
      </c>
      <c r="AU157" s="5">
        <f t="shared" si="114"/>
        <v>2.5288404883945612E-2</v>
      </c>
      <c r="AV157" s="5">
        <f t="shared" si="115"/>
        <v>0.65134811069563092</v>
      </c>
      <c r="AW157" s="5">
        <f t="shared" si="98"/>
        <v>89.081768202930192</v>
      </c>
      <c r="AX157" s="5">
        <f t="shared" si="99"/>
        <v>2.2282827970698094</v>
      </c>
      <c r="AY157" s="5">
        <f t="shared" si="116"/>
        <v>2.440347774058093E-2</v>
      </c>
      <c r="AZ157" s="5">
        <f t="shared" si="117"/>
        <v>0.99807513826571193</v>
      </c>
      <c r="BA157" s="5">
        <f t="shared" si="100"/>
        <v>89.428495230500275</v>
      </c>
      <c r="BB157" s="5">
        <f t="shared" si="101"/>
        <v>1.8815557694997267</v>
      </c>
      <c r="BC157" s="5">
        <f t="shared" si="118"/>
        <v>2.060622843699569E-2</v>
      </c>
      <c r="BE157" s="1">
        <v>144.04551699999999</v>
      </c>
      <c r="BF157" s="5">
        <v>144.88945713904002</v>
      </c>
      <c r="BG157" s="5">
        <f t="shared" si="139"/>
        <v>-0.44375991238314438</v>
      </c>
      <c r="BH157" s="5">
        <f t="shared" si="119"/>
        <v>144.44569722665688</v>
      </c>
      <c r="BI157" s="5">
        <f t="shared" si="120"/>
        <v>0.40018022665688591</v>
      </c>
      <c r="BJ157" s="5">
        <f t="shared" si="140"/>
        <v>2.7619692595912044E-3</v>
      </c>
      <c r="BK157" s="5">
        <f t="shared" si="141"/>
        <v>-0.699129545801223</v>
      </c>
      <c r="BL157" s="5">
        <f t="shared" si="121"/>
        <v>144.19032759323881</v>
      </c>
      <c r="BM157" s="5">
        <f t="shared" si="122"/>
        <v>0.14481059323881595</v>
      </c>
      <c r="BN157" s="5">
        <f t="shared" si="123"/>
        <v>1.0053113505699449E-3</v>
      </c>
      <c r="BO157" s="5">
        <f t="shared" si="142"/>
        <v>-0.8195074664134222</v>
      </c>
      <c r="BP157" s="5">
        <f t="shared" si="124"/>
        <v>144.06994967262659</v>
      </c>
      <c r="BQ157" s="5">
        <f t="shared" si="125"/>
        <v>2.4432672626602425E-2</v>
      </c>
      <c r="BR157" s="5">
        <f t="shared" si="126"/>
        <v>1.6961772317150575E-4</v>
      </c>
      <c r="BS157" s="5">
        <f t="shared" si="143"/>
        <v>-0.99067000659492765</v>
      </c>
      <c r="BT157" s="5">
        <f t="shared" si="127"/>
        <v>143.89878713244508</v>
      </c>
      <c r="BU157" s="5">
        <f t="shared" si="128"/>
        <v>0.14672986755491024</v>
      </c>
      <c r="BV157" s="5">
        <f t="shared" si="129"/>
        <v>1.0186354328188517E-3</v>
      </c>
    </row>
    <row r="158" spans="1:74" x14ac:dyDescent="0.2">
      <c r="A158" s="3">
        <v>44006</v>
      </c>
      <c r="B158" s="2">
        <v>157</v>
      </c>
      <c r="C158" s="1">
        <v>89.698241999999993</v>
      </c>
      <c r="D158" s="2">
        <v>192623200</v>
      </c>
      <c r="E158" s="1">
        <v>137.57212799999999</v>
      </c>
      <c r="F158" s="2">
        <v>3371200</v>
      </c>
      <c r="P158" s="2">
        <v>157</v>
      </c>
      <c r="Q158" s="1">
        <v>89.698241999999993</v>
      </c>
      <c r="R158" s="5">
        <f t="shared" si="130"/>
        <v>86.635209289605541</v>
      </c>
      <c r="S158" s="5">
        <f t="shared" si="102"/>
        <v>3.0630327103944524</v>
      </c>
      <c r="T158" s="5">
        <f t="shared" si="131"/>
        <v>89.03053989382849</v>
      </c>
      <c r="U158" s="5">
        <f t="shared" si="103"/>
        <v>0.66770210617150383</v>
      </c>
      <c r="V158" s="5">
        <f t="shared" si="132"/>
        <v>90.014217091505543</v>
      </c>
      <c r="W158" s="5">
        <f t="shared" si="104"/>
        <v>0.3159750915055497</v>
      </c>
      <c r="X158" s="5">
        <f t="shared" si="133"/>
        <v>90.697712104125117</v>
      </c>
      <c r="Y158" s="5">
        <f t="shared" si="105"/>
        <v>0.99947010412512327</v>
      </c>
      <c r="AA158" s="2">
        <v>157</v>
      </c>
      <c r="AB158" s="1">
        <v>137.57212799999999</v>
      </c>
      <c r="AC158" s="5">
        <f t="shared" si="134"/>
        <v>146.59169484800543</v>
      </c>
      <c r="AD158" s="5">
        <f t="shared" si="106"/>
        <v>9.0195668480054394</v>
      </c>
      <c r="AE158" s="5">
        <f t="shared" si="135"/>
        <v>145.11338600275511</v>
      </c>
      <c r="AF158" s="5">
        <f t="shared" si="107"/>
        <v>7.5412580027551144</v>
      </c>
      <c r="AG158" s="5">
        <f t="shared" si="136"/>
        <v>144.42529006256802</v>
      </c>
      <c r="AH158" s="5">
        <f t="shared" si="108"/>
        <v>6.8531620625680318</v>
      </c>
      <c r="AI158" s="5">
        <f t="shared" si="137"/>
        <v>144.13703639989632</v>
      </c>
      <c r="AJ158" s="5">
        <f t="shared" si="109"/>
        <v>6.5649083998963249</v>
      </c>
      <c r="AK158" s="10"/>
      <c r="AL158" s="1">
        <v>89.698241999999993</v>
      </c>
      <c r="AM158" s="5">
        <v>90.014217091505543</v>
      </c>
      <c r="AN158" s="5">
        <f t="shared" si="138"/>
        <v>0.69692035914187378</v>
      </c>
      <c r="AO158" s="5">
        <f t="shared" si="110"/>
        <v>90.711137450647414</v>
      </c>
      <c r="AP158" s="5">
        <f t="shared" si="111"/>
        <v>1.0128954506474201</v>
      </c>
      <c r="AQ158" s="5">
        <f t="shared" si="112"/>
        <v>1.1292255322544896E-2</v>
      </c>
      <c r="AR158" s="5">
        <f t="shared" si="113"/>
        <v>0.82385827589554228</v>
      </c>
      <c r="AS158" s="5">
        <f t="shared" si="96"/>
        <v>90.838075367401089</v>
      </c>
      <c r="AT158" s="5">
        <f t="shared" si="97"/>
        <v>1.1398333674010956</v>
      </c>
      <c r="AU158" s="5">
        <f t="shared" si="114"/>
        <v>1.2707421483256001E-2</v>
      </c>
      <c r="AV158" s="5">
        <f t="shared" si="115"/>
        <v>1.0709501105545414</v>
      </c>
      <c r="AW158" s="5">
        <f t="shared" si="98"/>
        <v>91.085167202060092</v>
      </c>
      <c r="AX158" s="5">
        <f t="shared" si="99"/>
        <v>1.3869252020600982</v>
      </c>
      <c r="AY158" s="5">
        <f t="shared" si="116"/>
        <v>1.5462122457874908E-2</v>
      </c>
      <c r="AZ158" s="5">
        <f t="shared" si="117"/>
        <v>1.4959387201201961</v>
      </c>
      <c r="BA158" s="5">
        <f t="shared" si="100"/>
        <v>91.510155811625737</v>
      </c>
      <c r="BB158" s="5">
        <f t="shared" si="101"/>
        <v>1.8119138116257432</v>
      </c>
      <c r="BC158" s="5">
        <f t="shared" si="118"/>
        <v>2.0200103939893754E-2</v>
      </c>
      <c r="BE158" s="1">
        <v>137.57212799999999</v>
      </c>
      <c r="BF158" s="5">
        <v>144.42529006256802</v>
      </c>
      <c r="BG158" s="5">
        <f t="shared" si="139"/>
        <v>-0.44682098699647194</v>
      </c>
      <c r="BH158" s="5">
        <f t="shared" si="119"/>
        <v>143.97846907557155</v>
      </c>
      <c r="BI158" s="5">
        <f t="shared" si="120"/>
        <v>6.4063410755715609</v>
      </c>
      <c r="BJ158" s="5">
        <f t="shared" si="140"/>
        <v>4.4357474184723474E-2</v>
      </c>
      <c r="BK158" s="5">
        <f t="shared" si="141"/>
        <v>-0.64038892846891593</v>
      </c>
      <c r="BL158" s="5">
        <f t="shared" si="121"/>
        <v>143.7849011340991</v>
      </c>
      <c r="BM158" s="5">
        <f t="shared" si="122"/>
        <v>6.212773134099109</v>
      </c>
      <c r="BN158" s="5">
        <f t="shared" si="123"/>
        <v>4.5160115093219384E-2</v>
      </c>
      <c r="BO158" s="5">
        <f t="shared" si="142"/>
        <v>-0.6596042909397799</v>
      </c>
      <c r="BP158" s="5">
        <f t="shared" si="124"/>
        <v>143.76568577162826</v>
      </c>
      <c r="BQ158" s="5">
        <f t="shared" si="125"/>
        <v>6.1935577716282637</v>
      </c>
      <c r="BR158" s="5">
        <f t="shared" si="126"/>
        <v>4.5020440271362698E-2</v>
      </c>
      <c r="BS158" s="5">
        <f t="shared" si="143"/>
        <v>-0.54314251599043462</v>
      </c>
      <c r="BT158" s="5">
        <f t="shared" si="127"/>
        <v>143.88214754657758</v>
      </c>
      <c r="BU158" s="5">
        <f t="shared" si="128"/>
        <v>-6.3100195465775926</v>
      </c>
      <c r="BV158" s="5">
        <f t="shared" si="129"/>
        <v>4.5866990925499042E-2</v>
      </c>
    </row>
    <row r="159" spans="1:74" x14ac:dyDescent="0.2">
      <c r="A159" s="3">
        <v>44007</v>
      </c>
      <c r="B159" s="2">
        <v>158</v>
      </c>
      <c r="C159" s="1">
        <v>90.889037999999999</v>
      </c>
      <c r="D159" s="2">
        <v>137522400</v>
      </c>
      <c r="E159" s="1">
        <v>141.65901199999999</v>
      </c>
      <c r="F159" s="2">
        <v>4019000</v>
      </c>
      <c r="P159" s="2">
        <v>158</v>
      </c>
      <c r="Q159" s="1">
        <v>90.889037999999999</v>
      </c>
      <c r="R159" s="5">
        <f t="shared" si="130"/>
        <v>87.0946641961647</v>
      </c>
      <c r="S159" s="5">
        <f t="shared" si="102"/>
        <v>3.794373803835299</v>
      </c>
      <c r="T159" s="5">
        <f t="shared" si="131"/>
        <v>89.264235630988509</v>
      </c>
      <c r="U159" s="5">
        <f t="shared" si="103"/>
        <v>1.6248023690114906</v>
      </c>
      <c r="V159" s="5">
        <f t="shared" si="132"/>
        <v>89.840430791177482</v>
      </c>
      <c r="W159" s="5">
        <f t="shared" si="104"/>
        <v>1.0486072088225171</v>
      </c>
      <c r="X159" s="5">
        <f t="shared" si="133"/>
        <v>89.948109526031274</v>
      </c>
      <c r="Y159" s="5">
        <f t="shared" si="105"/>
        <v>0.94092847396872514</v>
      </c>
      <c r="AA159" s="2">
        <v>158</v>
      </c>
      <c r="AB159" s="1">
        <v>141.65901199999999</v>
      </c>
      <c r="AC159" s="5">
        <f t="shared" si="134"/>
        <v>145.2387598208046</v>
      </c>
      <c r="AD159" s="5">
        <f t="shared" si="106"/>
        <v>3.579747820804613</v>
      </c>
      <c r="AE159" s="5">
        <f t="shared" si="135"/>
        <v>142.47394570179083</v>
      </c>
      <c r="AF159" s="5">
        <f t="shared" si="107"/>
        <v>0.81493370179083513</v>
      </c>
      <c r="AG159" s="5">
        <f t="shared" si="136"/>
        <v>140.65605092815559</v>
      </c>
      <c r="AH159" s="5">
        <f t="shared" si="108"/>
        <v>1.0029610718443962</v>
      </c>
      <c r="AI159" s="5">
        <f t="shared" si="137"/>
        <v>139.21335509997408</v>
      </c>
      <c r="AJ159" s="5">
        <f t="shared" si="109"/>
        <v>2.4456569000259094</v>
      </c>
      <c r="AK159" s="10"/>
      <c r="AL159" s="1">
        <v>90.889037999999999</v>
      </c>
      <c r="AM159" s="5">
        <v>89.840430791177482</v>
      </c>
      <c r="AN159" s="5">
        <f t="shared" si="138"/>
        <v>0.56631436022138348</v>
      </c>
      <c r="AO159" s="5">
        <f t="shared" si="110"/>
        <v>90.406745151398866</v>
      </c>
      <c r="AP159" s="5">
        <f t="shared" si="111"/>
        <v>0.48229284860113353</v>
      </c>
      <c r="AQ159" s="5">
        <f t="shared" si="112"/>
        <v>5.3063918291349228E-3</v>
      </c>
      <c r="AR159" s="5">
        <f t="shared" si="113"/>
        <v>0.57444713183964147</v>
      </c>
      <c r="AS159" s="5">
        <f t="shared" si="96"/>
        <v>90.41487792301713</v>
      </c>
      <c r="AT159" s="5">
        <f t="shared" si="97"/>
        <v>0.47416007698286933</v>
      </c>
      <c r="AU159" s="5">
        <f t="shared" si="114"/>
        <v>5.2169116036069095E-3</v>
      </c>
      <c r="AV159" s="5">
        <f t="shared" si="115"/>
        <v>0.51081872565737041</v>
      </c>
      <c r="AW159" s="5">
        <f t="shared" si="98"/>
        <v>90.351249516834855</v>
      </c>
      <c r="AX159" s="5">
        <f t="shared" si="99"/>
        <v>0.53778848316514427</v>
      </c>
      <c r="AY159" s="5">
        <f t="shared" si="116"/>
        <v>5.9169784937666992E-3</v>
      </c>
      <c r="AZ159" s="5">
        <f t="shared" si="117"/>
        <v>7.6672452739177749E-2</v>
      </c>
      <c r="BA159" s="5">
        <f t="shared" si="100"/>
        <v>89.917103243916657</v>
      </c>
      <c r="BB159" s="5">
        <f t="shared" si="101"/>
        <v>0.97193475608334268</v>
      </c>
      <c r="BC159" s="5">
        <f t="shared" si="118"/>
        <v>1.0693641141667081E-2</v>
      </c>
      <c r="BE159" s="1">
        <v>141.65901199999999</v>
      </c>
      <c r="BF159" s="5">
        <v>140.65605092815559</v>
      </c>
      <c r="BG159" s="5">
        <f t="shared" si="139"/>
        <v>-0.94518370910886562</v>
      </c>
      <c r="BH159" s="5">
        <f t="shared" si="119"/>
        <v>139.71086721904672</v>
      </c>
      <c r="BI159" s="5">
        <f t="shared" si="120"/>
        <v>1.948144780953271</v>
      </c>
      <c r="BJ159" s="5">
        <f t="shared" si="140"/>
        <v>1.3850415734679954E-2</v>
      </c>
      <c r="BK159" s="5">
        <f t="shared" si="141"/>
        <v>-1.4226014799547946</v>
      </c>
      <c r="BL159" s="5">
        <f t="shared" si="121"/>
        <v>139.23344944820079</v>
      </c>
      <c r="BM159" s="5">
        <f t="shared" si="122"/>
        <v>2.425562551799203</v>
      </c>
      <c r="BN159" s="5">
        <f t="shared" si="123"/>
        <v>1.7122543194069455E-2</v>
      </c>
      <c r="BO159" s="5">
        <f t="shared" si="142"/>
        <v>-2.0589399705024727</v>
      </c>
      <c r="BP159" s="5">
        <f t="shared" si="124"/>
        <v>138.59711095765311</v>
      </c>
      <c r="BQ159" s="5">
        <f t="shared" si="125"/>
        <v>3.0619010423468751</v>
      </c>
      <c r="BR159" s="5">
        <f t="shared" si="126"/>
        <v>2.1614587022157655E-2</v>
      </c>
      <c r="BS159" s="5">
        <f t="shared" si="143"/>
        <v>-3.2853246416491309</v>
      </c>
      <c r="BT159" s="5">
        <f t="shared" si="127"/>
        <v>137.37072628650645</v>
      </c>
      <c r="BU159" s="5">
        <f t="shared" si="128"/>
        <v>4.2882857134935364</v>
      </c>
      <c r="BV159" s="5">
        <f t="shared" si="129"/>
        <v>3.0271887774379908E-2</v>
      </c>
    </row>
    <row r="160" spans="1:74" x14ac:dyDescent="0.2">
      <c r="A160" s="3">
        <v>44008</v>
      </c>
      <c r="B160" s="2">
        <v>159</v>
      </c>
      <c r="C160" s="1">
        <v>88.096405000000004</v>
      </c>
      <c r="D160" s="2">
        <v>205256800</v>
      </c>
      <c r="E160" s="1">
        <v>137.432907</v>
      </c>
      <c r="F160" s="2">
        <v>10255300</v>
      </c>
      <c r="P160" s="2">
        <v>159</v>
      </c>
      <c r="Q160" s="1">
        <v>88.096405000000004</v>
      </c>
      <c r="R160" s="5">
        <f t="shared" si="130"/>
        <v>87.66382026673999</v>
      </c>
      <c r="S160" s="5">
        <f t="shared" si="102"/>
        <v>0.43258473326001479</v>
      </c>
      <c r="T160" s="5">
        <f t="shared" si="131"/>
        <v>89.832916460142528</v>
      </c>
      <c r="U160" s="5">
        <f t="shared" si="103"/>
        <v>1.7365114601425233</v>
      </c>
      <c r="V160" s="5">
        <f t="shared" si="132"/>
        <v>90.417164756029877</v>
      </c>
      <c r="W160" s="5">
        <f t="shared" si="104"/>
        <v>2.3207597560298723</v>
      </c>
      <c r="X160" s="5">
        <f t="shared" si="133"/>
        <v>90.653805881507807</v>
      </c>
      <c r="Y160" s="5">
        <f t="shared" si="105"/>
        <v>2.5574008815078031</v>
      </c>
      <c r="AA160" s="2">
        <v>159</v>
      </c>
      <c r="AB160" s="1">
        <v>137.432907</v>
      </c>
      <c r="AC160" s="5">
        <f t="shared" si="134"/>
        <v>144.70179764768392</v>
      </c>
      <c r="AD160" s="5">
        <f t="shared" si="106"/>
        <v>7.2688906476839179</v>
      </c>
      <c r="AE160" s="5">
        <f t="shared" si="135"/>
        <v>142.18871890616404</v>
      </c>
      <c r="AF160" s="5">
        <f t="shared" si="107"/>
        <v>4.7558119061640411</v>
      </c>
      <c r="AG160" s="5">
        <f t="shared" si="136"/>
        <v>141.20767951767002</v>
      </c>
      <c r="AH160" s="5">
        <f t="shared" si="108"/>
        <v>3.7747725176700158</v>
      </c>
      <c r="AI160" s="5">
        <f t="shared" si="137"/>
        <v>141.04759777499351</v>
      </c>
      <c r="AJ160" s="5">
        <f t="shared" si="109"/>
        <v>3.6146907749935053</v>
      </c>
      <c r="AK160" s="10"/>
      <c r="AL160" s="1">
        <v>88.096405000000004</v>
      </c>
      <c r="AM160" s="5">
        <v>90.417164756029877</v>
      </c>
      <c r="AN160" s="5">
        <f t="shared" si="138"/>
        <v>0.56787730091603517</v>
      </c>
      <c r="AO160" s="5">
        <f t="shared" si="110"/>
        <v>90.985042056945915</v>
      </c>
      <c r="AP160" s="5">
        <f t="shared" si="111"/>
        <v>2.8886370569459103</v>
      </c>
      <c r="AQ160" s="5">
        <f t="shared" si="112"/>
        <v>3.2789499831984176E-2</v>
      </c>
      <c r="AR160" s="5">
        <f t="shared" si="113"/>
        <v>0.57501884009282966</v>
      </c>
      <c r="AS160" s="5">
        <f t="shared" si="96"/>
        <v>90.9921835961227</v>
      </c>
      <c r="AT160" s="5">
        <f t="shared" si="97"/>
        <v>2.8957785961226961</v>
      </c>
      <c r="AU160" s="5">
        <f t="shared" si="114"/>
        <v>3.2870564878586091E-2</v>
      </c>
      <c r="AV160" s="5">
        <f t="shared" si="115"/>
        <v>0.54048058329513116</v>
      </c>
      <c r="AW160" s="5">
        <f t="shared" si="98"/>
        <v>90.957645339325012</v>
      </c>
      <c r="AX160" s="5">
        <f t="shared" si="99"/>
        <v>2.8612403393250077</v>
      </c>
      <c r="AY160" s="5">
        <f t="shared" si="116"/>
        <v>3.2478514183694643E-2</v>
      </c>
      <c r="AZ160" s="5">
        <f t="shared" si="117"/>
        <v>0.50172473803541184</v>
      </c>
      <c r="BA160" s="5">
        <f t="shared" si="100"/>
        <v>90.918889494065283</v>
      </c>
      <c r="BB160" s="5">
        <f t="shared" si="101"/>
        <v>2.8224844940652787</v>
      </c>
      <c r="BC160" s="5">
        <f t="shared" si="118"/>
        <v>3.2038588794460782E-2</v>
      </c>
      <c r="BE160" s="1">
        <v>137.432907</v>
      </c>
      <c r="BF160" s="5">
        <v>141.20767951767002</v>
      </c>
      <c r="BG160" s="5">
        <f t="shared" si="139"/>
        <v>-0.72066186431537249</v>
      </c>
      <c r="BH160" s="5">
        <f t="shared" si="119"/>
        <v>140.48701765335466</v>
      </c>
      <c r="BI160" s="5">
        <f t="shared" si="120"/>
        <v>3.0541106533546554</v>
      </c>
      <c r="BJ160" s="5">
        <f t="shared" si="140"/>
        <v>2.1628502527530589E-2</v>
      </c>
      <c r="BK160" s="5">
        <f t="shared" si="141"/>
        <v>-0.92904396258749045</v>
      </c>
      <c r="BL160" s="5">
        <f t="shared" si="121"/>
        <v>140.27863555508253</v>
      </c>
      <c r="BM160" s="5">
        <f t="shared" si="122"/>
        <v>2.8457285550825304</v>
      </c>
      <c r="BN160" s="5">
        <f t="shared" si="123"/>
        <v>2.070631129910197E-2</v>
      </c>
      <c r="BO160" s="5">
        <f t="shared" si="142"/>
        <v>-0.88418411849487</v>
      </c>
      <c r="BP160" s="5">
        <f t="shared" si="124"/>
        <v>140.32349539917516</v>
      </c>
      <c r="BQ160" s="5">
        <f t="shared" si="125"/>
        <v>2.890588399175158</v>
      </c>
      <c r="BR160" s="5">
        <f t="shared" si="126"/>
        <v>2.1032723983457308E-2</v>
      </c>
      <c r="BS160" s="5">
        <f t="shared" si="143"/>
        <v>-2.3914395160110902E-2</v>
      </c>
      <c r="BT160" s="5">
        <f t="shared" si="127"/>
        <v>141.1837651225099</v>
      </c>
      <c r="BU160" s="5">
        <f t="shared" si="128"/>
        <v>-3.7508581225098965</v>
      </c>
      <c r="BV160" s="5">
        <f t="shared" si="129"/>
        <v>2.7292285409562765E-2</v>
      </c>
    </row>
    <row r="161" spans="1:74" x14ac:dyDescent="0.2">
      <c r="A161" s="3">
        <v>44011</v>
      </c>
      <c r="B161" s="2">
        <v>160</v>
      </c>
      <c r="C161" s="1">
        <v>90.126732000000004</v>
      </c>
      <c r="D161" s="2">
        <v>130646000</v>
      </c>
      <c r="E161" s="1">
        <v>142.434631</v>
      </c>
      <c r="F161" s="2">
        <v>2971200</v>
      </c>
      <c r="P161" s="2">
        <v>160</v>
      </c>
      <c r="Q161" s="1">
        <v>90.126732000000004</v>
      </c>
      <c r="R161" s="5">
        <f t="shared" si="130"/>
        <v>87.728707976728984</v>
      </c>
      <c r="S161" s="5">
        <f t="shared" si="102"/>
        <v>2.3980240232710202</v>
      </c>
      <c r="T161" s="5">
        <f t="shared" si="131"/>
        <v>89.225137449092642</v>
      </c>
      <c r="U161" s="5">
        <f t="shared" si="103"/>
        <v>0.90159455090736174</v>
      </c>
      <c r="V161" s="5">
        <f t="shared" si="132"/>
        <v>89.14074689021345</v>
      </c>
      <c r="W161" s="5">
        <f t="shared" si="104"/>
        <v>0.9859851097865544</v>
      </c>
      <c r="X161" s="5">
        <f t="shared" si="133"/>
        <v>88.735755220376959</v>
      </c>
      <c r="Y161" s="5">
        <f t="shared" si="105"/>
        <v>1.3909767796230454</v>
      </c>
      <c r="AA161" s="2">
        <v>160</v>
      </c>
      <c r="AB161" s="1">
        <v>142.434631</v>
      </c>
      <c r="AC161" s="5">
        <f t="shared" si="134"/>
        <v>143.61146405053134</v>
      </c>
      <c r="AD161" s="5">
        <f t="shared" si="106"/>
        <v>1.1768330505313429</v>
      </c>
      <c r="AE161" s="5">
        <f t="shared" si="135"/>
        <v>140.52418473900661</v>
      </c>
      <c r="AF161" s="5">
        <f t="shared" si="107"/>
        <v>1.9104462609933819</v>
      </c>
      <c r="AG161" s="5">
        <f t="shared" si="136"/>
        <v>139.13155463295152</v>
      </c>
      <c r="AH161" s="5">
        <f t="shared" si="108"/>
        <v>3.303076367048476</v>
      </c>
      <c r="AI161" s="5">
        <f t="shared" si="137"/>
        <v>138.33657969374838</v>
      </c>
      <c r="AJ161" s="5">
        <f t="shared" si="109"/>
        <v>4.0980513062516195</v>
      </c>
      <c r="AK161" s="10"/>
      <c r="AL161" s="1">
        <v>90.126732000000004</v>
      </c>
      <c r="AM161" s="5">
        <v>89.14074689021345</v>
      </c>
      <c r="AN161" s="5">
        <f t="shared" si="138"/>
        <v>0.29123302590616584</v>
      </c>
      <c r="AO161" s="5">
        <f t="shared" si="110"/>
        <v>89.431979916119616</v>
      </c>
      <c r="AP161" s="5">
        <f t="shared" si="111"/>
        <v>0.69475208388038823</v>
      </c>
      <c r="AQ161" s="5">
        <f t="shared" si="112"/>
        <v>7.7086128439716219E-3</v>
      </c>
      <c r="AR161" s="5">
        <f t="shared" si="113"/>
        <v>0.11215966361551555</v>
      </c>
      <c r="AS161" s="5">
        <f t="shared" si="96"/>
        <v>89.252906553828964</v>
      </c>
      <c r="AT161" s="5">
        <f t="shared" si="97"/>
        <v>0.87382544617103974</v>
      </c>
      <c r="AU161" s="5">
        <f t="shared" si="114"/>
        <v>9.6955190405776572E-3</v>
      </c>
      <c r="AV161" s="5">
        <f t="shared" si="115"/>
        <v>-0.27712371880506997</v>
      </c>
      <c r="AW161" s="5">
        <f t="shared" si="98"/>
        <v>88.863623171408378</v>
      </c>
      <c r="AX161" s="5">
        <f t="shared" si="99"/>
        <v>1.2631088285916263</v>
      </c>
      <c r="AY161" s="5">
        <f t="shared" si="116"/>
        <v>1.4014807821852746E-2</v>
      </c>
      <c r="AZ161" s="5">
        <f t="shared" si="117"/>
        <v>-1.009696475238651</v>
      </c>
      <c r="BA161" s="5">
        <f t="shared" si="100"/>
        <v>88.131050414974794</v>
      </c>
      <c r="BB161" s="5">
        <f t="shared" si="101"/>
        <v>1.9956815850252099</v>
      </c>
      <c r="BC161" s="5">
        <f t="shared" si="118"/>
        <v>2.2143059453494995E-2</v>
      </c>
      <c r="BE161" s="1">
        <v>142.434631</v>
      </c>
      <c r="BF161" s="5">
        <v>139.13155463295152</v>
      </c>
      <c r="BG161" s="5">
        <f t="shared" si="139"/>
        <v>-0.92398131737584088</v>
      </c>
      <c r="BH161" s="5">
        <f t="shared" si="119"/>
        <v>138.20757331557567</v>
      </c>
      <c r="BI161" s="5">
        <f t="shared" si="120"/>
        <v>4.2270576844243237</v>
      </c>
      <c r="BJ161" s="5">
        <f t="shared" si="140"/>
        <v>3.038173256653311E-2</v>
      </c>
      <c r="BK161" s="5">
        <f t="shared" si="141"/>
        <v>-1.2158141931202417</v>
      </c>
      <c r="BL161" s="5">
        <f t="shared" si="121"/>
        <v>137.91574043983127</v>
      </c>
      <c r="BM161" s="5">
        <f t="shared" si="122"/>
        <v>4.5188905601687281</v>
      </c>
      <c r="BN161" s="5">
        <f t="shared" si="123"/>
        <v>3.1726066395810215E-2</v>
      </c>
      <c r="BO161" s="5">
        <f t="shared" si="142"/>
        <v>-1.4205574632955016</v>
      </c>
      <c r="BP161" s="5">
        <f t="shared" si="124"/>
        <v>137.71099716965603</v>
      </c>
      <c r="BQ161" s="5">
        <f t="shared" si="125"/>
        <v>4.7236338303439709</v>
      </c>
      <c r="BR161" s="5">
        <f t="shared" si="126"/>
        <v>3.3163520677383374E-2</v>
      </c>
      <c r="BS161" s="5">
        <f t="shared" si="143"/>
        <v>-1.7682933112847381</v>
      </c>
      <c r="BT161" s="5">
        <f t="shared" si="127"/>
        <v>137.36326132166678</v>
      </c>
      <c r="BU161" s="5">
        <f t="shared" si="128"/>
        <v>5.0713696783332125</v>
      </c>
      <c r="BV161" s="5">
        <f t="shared" si="129"/>
        <v>3.5604892172137637E-2</v>
      </c>
    </row>
    <row r="162" spans="1:74" x14ac:dyDescent="0.2">
      <c r="A162" s="3">
        <v>44012</v>
      </c>
      <c r="B162" s="2">
        <v>161</v>
      </c>
      <c r="C162" s="1">
        <v>90.879065999999995</v>
      </c>
      <c r="D162" s="2">
        <v>140223200</v>
      </c>
      <c r="E162" s="1">
        <v>143.77702300000001</v>
      </c>
      <c r="F162" s="2">
        <v>3688000</v>
      </c>
      <c r="P162" s="2">
        <v>161</v>
      </c>
      <c r="Q162" s="1">
        <v>90.879065999999995</v>
      </c>
      <c r="R162" s="5">
        <f t="shared" si="130"/>
        <v>88.088411580219642</v>
      </c>
      <c r="S162" s="5">
        <f t="shared" si="102"/>
        <v>2.7906544197803527</v>
      </c>
      <c r="T162" s="5">
        <f t="shared" si="131"/>
        <v>89.540695541910225</v>
      </c>
      <c r="U162" s="5">
        <f t="shared" si="103"/>
        <v>1.33837045808977</v>
      </c>
      <c r="V162" s="5">
        <f t="shared" si="132"/>
        <v>89.683038700596057</v>
      </c>
      <c r="W162" s="5">
        <f t="shared" si="104"/>
        <v>1.1960272994039371</v>
      </c>
      <c r="X162" s="5">
        <f t="shared" si="133"/>
        <v>89.778987805094246</v>
      </c>
      <c r="Y162" s="5">
        <f t="shared" si="105"/>
        <v>1.1000781949057483</v>
      </c>
      <c r="AA162" s="2">
        <v>161</v>
      </c>
      <c r="AB162" s="1">
        <v>143.77702300000001</v>
      </c>
      <c r="AC162" s="5">
        <f t="shared" si="134"/>
        <v>143.43493909295162</v>
      </c>
      <c r="AD162" s="5">
        <f t="shared" si="106"/>
        <v>0.34208390704839076</v>
      </c>
      <c r="AE162" s="5">
        <f t="shared" si="135"/>
        <v>141.19284093035429</v>
      </c>
      <c r="AF162" s="5">
        <f t="shared" si="107"/>
        <v>2.5841820696457205</v>
      </c>
      <c r="AG162" s="5">
        <f t="shared" si="136"/>
        <v>140.94824663482819</v>
      </c>
      <c r="AH162" s="5">
        <f t="shared" si="108"/>
        <v>2.8287763651718194</v>
      </c>
      <c r="AI162" s="5">
        <f t="shared" si="137"/>
        <v>141.4101181734371</v>
      </c>
      <c r="AJ162" s="5">
        <f t="shared" si="109"/>
        <v>2.3669048265629158</v>
      </c>
      <c r="AK162" s="10"/>
      <c r="AL162" s="1">
        <v>90.879065999999995</v>
      </c>
      <c r="AM162" s="5">
        <v>89.683038700596057</v>
      </c>
      <c r="AN162" s="5">
        <f t="shared" si="138"/>
        <v>0.32889184357763213</v>
      </c>
      <c r="AO162" s="5">
        <f t="shared" si="110"/>
        <v>90.011930544173694</v>
      </c>
      <c r="AP162" s="5">
        <f t="shared" si="111"/>
        <v>0.86713545582630047</v>
      </c>
      <c r="AQ162" s="5">
        <f t="shared" si="112"/>
        <v>9.541641370151191E-3</v>
      </c>
      <c r="AR162" s="5">
        <f t="shared" si="113"/>
        <v>0.2196927003072886</v>
      </c>
      <c r="AS162" s="5">
        <f t="shared" si="96"/>
        <v>89.902731400903349</v>
      </c>
      <c r="AT162" s="5">
        <f t="shared" si="97"/>
        <v>0.97633459909664566</v>
      </c>
      <c r="AU162" s="5">
        <f t="shared" si="114"/>
        <v>1.0743228799211534E-2</v>
      </c>
      <c r="AV162" s="5">
        <f t="shared" si="115"/>
        <v>9.1613269329385016E-2</v>
      </c>
      <c r="AW162" s="5">
        <f t="shared" si="98"/>
        <v>89.774651969925443</v>
      </c>
      <c r="AX162" s="5">
        <f t="shared" si="99"/>
        <v>1.1044140300745511</v>
      </c>
      <c r="AY162" s="5">
        <f t="shared" si="116"/>
        <v>1.2152568008066359E-2</v>
      </c>
      <c r="AZ162" s="5">
        <f t="shared" si="117"/>
        <v>0.30949356753941892</v>
      </c>
      <c r="BA162" s="5">
        <f t="shared" si="100"/>
        <v>89.992532268135477</v>
      </c>
      <c r="BB162" s="5">
        <f t="shared" si="101"/>
        <v>0.88653373186451745</v>
      </c>
      <c r="BC162" s="5">
        <f t="shared" si="118"/>
        <v>9.7550929040634889E-3</v>
      </c>
      <c r="BE162" s="1">
        <v>143.77702300000001</v>
      </c>
      <c r="BF162" s="5">
        <v>140.94824663482819</v>
      </c>
      <c r="BG162" s="5">
        <f t="shared" si="139"/>
        <v>-0.51288031948796364</v>
      </c>
      <c r="BH162" s="5">
        <f t="shared" si="119"/>
        <v>140.43536631534022</v>
      </c>
      <c r="BI162" s="5">
        <f t="shared" si="120"/>
        <v>3.3416566846597959</v>
      </c>
      <c r="BJ162" s="5">
        <f t="shared" si="140"/>
        <v>2.3708394850185211E-2</v>
      </c>
      <c r="BK162" s="5">
        <f t="shared" si="141"/>
        <v>-0.45768764437101273</v>
      </c>
      <c r="BL162" s="5">
        <f t="shared" si="121"/>
        <v>140.49055899045717</v>
      </c>
      <c r="BM162" s="5">
        <f t="shared" si="122"/>
        <v>3.2864640095428399</v>
      </c>
      <c r="BN162" s="5">
        <f t="shared" si="123"/>
        <v>2.2858061329749744E-2</v>
      </c>
      <c r="BO162" s="5">
        <f t="shared" si="142"/>
        <v>3.6204796031977682E-2</v>
      </c>
      <c r="BP162" s="5">
        <f t="shared" si="124"/>
        <v>140.98445143086016</v>
      </c>
      <c r="BQ162" s="5">
        <f t="shared" si="125"/>
        <v>2.7925715691398523</v>
      </c>
      <c r="BR162" s="5">
        <f t="shared" si="126"/>
        <v>1.9422933587516636E-2</v>
      </c>
      <c r="BS162" s="5">
        <f t="shared" si="143"/>
        <v>1.2789442049024626</v>
      </c>
      <c r="BT162" s="5">
        <f t="shared" si="127"/>
        <v>142.22719083973067</v>
      </c>
      <c r="BU162" s="5">
        <f t="shared" si="128"/>
        <v>1.5498321602693466</v>
      </c>
      <c r="BV162" s="5">
        <f t="shared" si="129"/>
        <v>1.0779414734921493E-2</v>
      </c>
    </row>
    <row r="163" spans="1:74" x14ac:dyDescent="0.2">
      <c r="A163" s="3">
        <v>44013</v>
      </c>
      <c r="B163" s="2">
        <v>162</v>
      </c>
      <c r="C163" s="1">
        <v>90.707176000000004</v>
      </c>
      <c r="D163" s="2">
        <v>110737200</v>
      </c>
      <c r="E163" s="1">
        <v>143.29972799999999</v>
      </c>
      <c r="F163" s="2">
        <v>2609500</v>
      </c>
      <c r="P163" s="2">
        <v>162</v>
      </c>
      <c r="Q163" s="1">
        <v>90.707176000000004</v>
      </c>
      <c r="R163" s="5">
        <f t="shared" si="130"/>
        <v>88.507009743186686</v>
      </c>
      <c r="S163" s="5">
        <f t="shared" si="102"/>
        <v>2.2001662568133185</v>
      </c>
      <c r="T163" s="5">
        <f t="shared" si="131"/>
        <v>90.009125202241648</v>
      </c>
      <c r="U163" s="5">
        <f t="shared" si="103"/>
        <v>0.69805079775835566</v>
      </c>
      <c r="V163" s="5">
        <f t="shared" si="132"/>
        <v>90.340853715268224</v>
      </c>
      <c r="W163" s="5">
        <f t="shared" si="104"/>
        <v>0.36632228473177975</v>
      </c>
      <c r="X163" s="5">
        <f t="shared" si="133"/>
        <v>90.604046451273561</v>
      </c>
      <c r="Y163" s="5">
        <f t="shared" si="105"/>
        <v>0.10312954872644298</v>
      </c>
      <c r="AA163" s="2">
        <v>162</v>
      </c>
      <c r="AB163" s="1">
        <v>143.29972799999999</v>
      </c>
      <c r="AC163" s="5">
        <f t="shared" si="134"/>
        <v>143.48625167900889</v>
      </c>
      <c r="AD163" s="5">
        <f t="shared" si="106"/>
        <v>0.18652367900889999</v>
      </c>
      <c r="AE163" s="5">
        <f t="shared" si="135"/>
        <v>142.09730465473029</v>
      </c>
      <c r="AF163" s="5">
        <f t="shared" si="107"/>
        <v>1.2024233452696933</v>
      </c>
      <c r="AG163" s="5">
        <f t="shared" si="136"/>
        <v>142.50407363567268</v>
      </c>
      <c r="AH163" s="5">
        <f t="shared" si="108"/>
        <v>0.79565436432730507</v>
      </c>
      <c r="AI163" s="5">
        <f t="shared" si="137"/>
        <v>143.1852967933593</v>
      </c>
      <c r="AJ163" s="5">
        <f t="shared" si="109"/>
        <v>0.11443120664068829</v>
      </c>
      <c r="AK163" s="10"/>
      <c r="AL163" s="1">
        <v>90.707176000000004</v>
      </c>
      <c r="AM163" s="5">
        <v>90.340853715268224</v>
      </c>
      <c r="AN163" s="5">
        <f t="shared" si="138"/>
        <v>0.37823031924181233</v>
      </c>
      <c r="AO163" s="5">
        <f t="shared" si="110"/>
        <v>90.719084034510033</v>
      </c>
      <c r="AP163" s="5">
        <f t="shared" si="111"/>
        <v>1.1908034510028642E-2</v>
      </c>
      <c r="AQ163" s="5">
        <f t="shared" si="112"/>
        <v>1.3127996080518085E-4</v>
      </c>
      <c r="AR163" s="5">
        <f t="shared" si="113"/>
        <v>0.32922327889850816</v>
      </c>
      <c r="AS163" s="5">
        <f t="shared" si="96"/>
        <v>90.670076994166735</v>
      </c>
      <c r="AT163" s="5">
        <f t="shared" si="97"/>
        <v>3.7099005833269416E-2</v>
      </c>
      <c r="AU163" s="5">
        <f t="shared" si="114"/>
        <v>4.0899747373095835E-4</v>
      </c>
      <c r="AV163" s="5">
        <f t="shared" si="115"/>
        <v>0.34640405473363689</v>
      </c>
      <c r="AW163" s="5">
        <f t="shared" si="98"/>
        <v>90.687257770001864</v>
      </c>
      <c r="AX163" s="5">
        <f t="shared" si="99"/>
        <v>1.9918229998140191E-2</v>
      </c>
      <c r="AY163" s="5">
        <f t="shared" si="116"/>
        <v>2.195882495354082E-4</v>
      </c>
      <c r="AZ163" s="5">
        <f t="shared" si="117"/>
        <v>0.60556679760225463</v>
      </c>
      <c r="BA163" s="5">
        <f t="shared" si="100"/>
        <v>90.946420512870475</v>
      </c>
      <c r="BB163" s="5">
        <f t="shared" si="101"/>
        <v>0.23924451287047077</v>
      </c>
      <c r="BC163" s="5">
        <f t="shared" si="118"/>
        <v>2.637547804051035E-3</v>
      </c>
      <c r="BE163" s="1">
        <v>143.29972799999999</v>
      </c>
      <c r="BF163" s="5">
        <v>142.50407363567268</v>
      </c>
      <c r="BG163" s="5">
        <f t="shared" si="139"/>
        <v>-0.20257422143809589</v>
      </c>
      <c r="BH163" s="5">
        <f t="shared" si="119"/>
        <v>142.3014994142346</v>
      </c>
      <c r="BI163" s="5">
        <f t="shared" si="120"/>
        <v>0.9982285857653892</v>
      </c>
      <c r="BJ163" s="5">
        <f t="shared" si="140"/>
        <v>7.0049126337080733E-3</v>
      </c>
      <c r="BK163" s="5">
        <f t="shared" si="141"/>
        <v>4.5691016932862427E-2</v>
      </c>
      <c r="BL163" s="5">
        <f t="shared" si="121"/>
        <v>142.54976465260555</v>
      </c>
      <c r="BM163" s="5">
        <f t="shared" si="122"/>
        <v>0.74996334739444137</v>
      </c>
      <c r="BN163" s="5">
        <f t="shared" si="123"/>
        <v>5.2335294550903922E-3</v>
      </c>
      <c r="BO163" s="5">
        <f t="shared" si="142"/>
        <v>0.72003478819760725</v>
      </c>
      <c r="BP163" s="5">
        <f t="shared" si="124"/>
        <v>143.22410842387029</v>
      </c>
      <c r="BQ163" s="5">
        <f t="shared" si="125"/>
        <v>7.5619576129696497E-2</v>
      </c>
      <c r="BR163" s="5">
        <f t="shared" si="126"/>
        <v>5.2770216095383306E-4</v>
      </c>
      <c r="BS163" s="5">
        <f t="shared" si="143"/>
        <v>1.5142945814531841</v>
      </c>
      <c r="BT163" s="5">
        <f t="shared" si="127"/>
        <v>144.01836821712587</v>
      </c>
      <c r="BU163" s="5">
        <f t="shared" si="128"/>
        <v>-0.71864021712588055</v>
      </c>
      <c r="BV163" s="5">
        <f t="shared" si="129"/>
        <v>5.0149447396430555E-3</v>
      </c>
    </row>
    <row r="164" spans="1:74" x14ac:dyDescent="0.2">
      <c r="A164" s="3">
        <v>44014</v>
      </c>
      <c r="B164" s="2">
        <v>163</v>
      </c>
      <c r="C164" s="1">
        <v>90.707176000000004</v>
      </c>
      <c r="D164" s="2">
        <v>114041600</v>
      </c>
      <c r="E164" s="1">
        <v>144.20462000000001</v>
      </c>
      <c r="F164" s="2">
        <v>2758500</v>
      </c>
      <c r="P164" s="2">
        <v>163</v>
      </c>
      <c r="Q164" s="1">
        <v>90.707176000000004</v>
      </c>
      <c r="R164" s="5">
        <f t="shared" si="130"/>
        <v>88.837034681708687</v>
      </c>
      <c r="S164" s="5">
        <f t="shared" si="102"/>
        <v>1.8701413182913171</v>
      </c>
      <c r="T164" s="5">
        <f t="shared" si="131"/>
        <v>90.25344298145707</v>
      </c>
      <c r="U164" s="5">
        <f t="shared" si="103"/>
        <v>0.45373301854293402</v>
      </c>
      <c r="V164" s="5">
        <f t="shared" si="132"/>
        <v>90.542330971870712</v>
      </c>
      <c r="W164" s="5">
        <f t="shared" si="104"/>
        <v>0.16484502812929236</v>
      </c>
      <c r="X164" s="5">
        <f t="shared" si="133"/>
        <v>90.681393612818397</v>
      </c>
      <c r="Y164" s="5">
        <f t="shared" si="105"/>
        <v>2.5782387181607191E-2</v>
      </c>
      <c r="AA164" s="2">
        <v>163</v>
      </c>
      <c r="AB164" s="1">
        <v>144.20462000000001</v>
      </c>
      <c r="AC164" s="5">
        <f t="shared" si="134"/>
        <v>143.45827312715755</v>
      </c>
      <c r="AD164" s="5">
        <f t="shared" si="106"/>
        <v>0.7463468728424516</v>
      </c>
      <c r="AE164" s="5">
        <f t="shared" si="135"/>
        <v>142.51815282557467</v>
      </c>
      <c r="AF164" s="5">
        <f t="shared" si="107"/>
        <v>1.6864671744253315</v>
      </c>
      <c r="AG164" s="5">
        <f t="shared" si="136"/>
        <v>142.94168353605269</v>
      </c>
      <c r="AH164" s="5">
        <f t="shared" si="108"/>
        <v>1.2629364639473124</v>
      </c>
      <c r="AI164" s="5">
        <f t="shared" si="137"/>
        <v>143.27112019833982</v>
      </c>
      <c r="AJ164" s="5">
        <f t="shared" si="109"/>
        <v>0.93349980166019009</v>
      </c>
      <c r="AK164" s="10"/>
      <c r="AL164" s="1">
        <v>90.707176000000004</v>
      </c>
      <c r="AM164" s="5">
        <v>90.542330971870712</v>
      </c>
      <c r="AN164" s="5">
        <f t="shared" si="138"/>
        <v>0.35171735984591357</v>
      </c>
      <c r="AO164" s="5">
        <f t="shared" si="110"/>
        <v>90.894048331716618</v>
      </c>
      <c r="AP164" s="5">
        <f t="shared" si="111"/>
        <v>0.18687233171661433</v>
      </c>
      <c r="AQ164" s="5">
        <f t="shared" si="112"/>
        <v>2.0601714214607929E-3</v>
      </c>
      <c r="AR164" s="5">
        <f t="shared" si="113"/>
        <v>0.29728677332450298</v>
      </c>
      <c r="AS164" s="5">
        <f t="shared" si="96"/>
        <v>90.839617745195213</v>
      </c>
      <c r="AT164" s="5">
        <f t="shared" si="97"/>
        <v>0.13244174519520868</v>
      </c>
      <c r="AU164" s="5">
        <f t="shared" si="114"/>
        <v>1.4601021775301293E-3</v>
      </c>
      <c r="AV164" s="5">
        <f t="shared" si="115"/>
        <v>0.28118699557461962</v>
      </c>
      <c r="AW164" s="5">
        <f t="shared" si="98"/>
        <v>90.823517967445326</v>
      </c>
      <c r="AX164" s="5">
        <f t="shared" si="99"/>
        <v>0.11634196744532233</v>
      </c>
      <c r="AY164" s="5">
        <f t="shared" si="116"/>
        <v>1.2826104016877597E-3</v>
      </c>
      <c r="AZ164" s="5">
        <f t="shared" si="117"/>
        <v>0.26209068775245248</v>
      </c>
      <c r="BA164" s="5">
        <f t="shared" si="100"/>
        <v>90.804421659623159</v>
      </c>
      <c r="BB164" s="5">
        <f t="shared" si="101"/>
        <v>9.7245659623155234E-2</v>
      </c>
      <c r="BC164" s="5">
        <f t="shared" si="118"/>
        <v>1.0720834217477482E-3</v>
      </c>
      <c r="BE164" s="1">
        <v>144.20462000000001</v>
      </c>
      <c r="BF164" s="5">
        <v>142.94168353605269</v>
      </c>
      <c r="BG164" s="5">
        <f t="shared" si="139"/>
        <v>-0.10654660316537989</v>
      </c>
      <c r="BH164" s="5">
        <f t="shared" si="119"/>
        <v>142.83513693288731</v>
      </c>
      <c r="BI164" s="5">
        <f t="shared" si="120"/>
        <v>1.3694830671126965</v>
      </c>
      <c r="BJ164" s="5">
        <f t="shared" si="140"/>
        <v>9.5807117506579945E-3</v>
      </c>
      <c r="BK164" s="5">
        <f t="shared" si="141"/>
        <v>0.14367073779464951</v>
      </c>
      <c r="BL164" s="5">
        <f t="shared" si="121"/>
        <v>143.08535427384734</v>
      </c>
      <c r="BM164" s="5">
        <f t="shared" si="122"/>
        <v>1.119265726152662</v>
      </c>
      <c r="BN164" s="5">
        <f t="shared" si="123"/>
        <v>7.7616495654068635E-3</v>
      </c>
      <c r="BO164" s="5">
        <f t="shared" si="142"/>
        <v>0.59294358867968877</v>
      </c>
      <c r="BP164" s="5">
        <f t="shared" si="124"/>
        <v>143.5346271247324</v>
      </c>
      <c r="BQ164" s="5">
        <f t="shared" si="125"/>
        <v>0.66999287526761009</v>
      </c>
      <c r="BR164" s="5">
        <f t="shared" si="126"/>
        <v>4.6461262840789014E-3</v>
      </c>
      <c r="BS164" s="5">
        <f t="shared" si="143"/>
        <v>0.59911260254098675</v>
      </c>
      <c r="BT164" s="5">
        <f t="shared" si="127"/>
        <v>143.54079613859369</v>
      </c>
      <c r="BU164" s="5">
        <f t="shared" si="128"/>
        <v>0.66382386140631411</v>
      </c>
      <c r="BV164" s="5">
        <f t="shared" si="129"/>
        <v>4.6033466986447041E-3</v>
      </c>
    </row>
    <row r="165" spans="1:74" x14ac:dyDescent="0.2">
      <c r="A165" s="3">
        <v>44018</v>
      </c>
      <c r="B165" s="2">
        <v>164</v>
      </c>
      <c r="C165" s="1">
        <v>93.133613999999994</v>
      </c>
      <c r="D165" s="2">
        <v>118655600</v>
      </c>
      <c r="E165" s="1">
        <v>146.39224200000001</v>
      </c>
      <c r="F165" s="2">
        <v>2336700</v>
      </c>
      <c r="P165" s="2">
        <v>164</v>
      </c>
      <c r="Q165" s="1">
        <v>93.133613999999994</v>
      </c>
      <c r="R165" s="5">
        <f t="shared" si="130"/>
        <v>89.117555879452382</v>
      </c>
      <c r="S165" s="5">
        <f t="shared" si="102"/>
        <v>4.016058120547612</v>
      </c>
      <c r="T165" s="5">
        <f t="shared" si="131"/>
        <v>90.412249537947091</v>
      </c>
      <c r="U165" s="5">
        <f t="shared" si="103"/>
        <v>2.7213644620529038</v>
      </c>
      <c r="V165" s="5">
        <f t="shared" si="132"/>
        <v>90.632995737341815</v>
      </c>
      <c r="W165" s="5">
        <f t="shared" si="104"/>
        <v>2.500618262658179</v>
      </c>
      <c r="X165" s="5">
        <f t="shared" si="133"/>
        <v>90.700730403204602</v>
      </c>
      <c r="Y165" s="5">
        <f t="shared" si="105"/>
        <v>2.4328835967953921</v>
      </c>
      <c r="AA165" s="2">
        <v>164</v>
      </c>
      <c r="AB165" s="1">
        <v>146.39224200000001</v>
      </c>
      <c r="AC165" s="5">
        <f t="shared" si="134"/>
        <v>143.57022515808393</v>
      </c>
      <c r="AD165" s="5">
        <f t="shared" si="106"/>
        <v>2.8220168419160814</v>
      </c>
      <c r="AE165" s="5">
        <f t="shared" si="135"/>
        <v>143.10841633662355</v>
      </c>
      <c r="AF165" s="5">
        <f t="shared" si="107"/>
        <v>3.2838256633764615</v>
      </c>
      <c r="AG165" s="5">
        <f t="shared" si="136"/>
        <v>143.63629859122372</v>
      </c>
      <c r="AH165" s="5">
        <f t="shared" si="108"/>
        <v>2.7559434087762895</v>
      </c>
      <c r="AI165" s="5">
        <f t="shared" si="137"/>
        <v>143.97124504958498</v>
      </c>
      <c r="AJ165" s="5">
        <f t="shared" si="109"/>
        <v>2.4209969504150308</v>
      </c>
      <c r="AK165" s="10"/>
      <c r="AL165" s="1">
        <v>93.133613999999994</v>
      </c>
      <c r="AM165" s="5">
        <v>90.632995737341815</v>
      </c>
      <c r="AN165" s="5">
        <f t="shared" si="138"/>
        <v>0.31255947068969209</v>
      </c>
      <c r="AO165" s="5">
        <f t="shared" si="110"/>
        <v>90.945555208031507</v>
      </c>
      <c r="AP165" s="5">
        <f t="shared" si="111"/>
        <v>2.1880587919684871</v>
      </c>
      <c r="AQ165" s="5">
        <f t="shared" si="112"/>
        <v>2.3493760179525376E-2</v>
      </c>
      <c r="AR165" s="5">
        <f t="shared" si="113"/>
        <v>0.24563127136115315</v>
      </c>
      <c r="AS165" s="5">
        <f t="shared" si="96"/>
        <v>90.878627008702964</v>
      </c>
      <c r="AT165" s="5">
        <f t="shared" si="97"/>
        <v>2.2549869912970308</v>
      </c>
      <c r="AU165" s="5">
        <f t="shared" si="114"/>
        <v>2.4212385780466233E-2</v>
      </c>
      <c r="AV165" s="5">
        <f t="shared" si="115"/>
        <v>0.19545199202803748</v>
      </c>
      <c r="AW165" s="5">
        <f t="shared" si="98"/>
        <v>90.828447729369856</v>
      </c>
      <c r="AX165" s="5">
        <f t="shared" si="99"/>
        <v>2.3051662706301386</v>
      </c>
      <c r="AY165" s="5">
        <f t="shared" si="116"/>
        <v>2.4751173841811171E-2</v>
      </c>
      <c r="AZ165" s="5">
        <f t="shared" si="117"/>
        <v>0.116378653813306</v>
      </c>
      <c r="BA165" s="5">
        <f t="shared" si="100"/>
        <v>90.749374391155115</v>
      </c>
      <c r="BB165" s="5">
        <f t="shared" si="101"/>
        <v>2.3842396088448794</v>
      </c>
      <c r="BC165" s="5">
        <f t="shared" si="118"/>
        <v>2.5600204979105392E-2</v>
      </c>
      <c r="BE165" s="1">
        <v>146.39224200000001</v>
      </c>
      <c r="BF165" s="5">
        <v>143.63629859122372</v>
      </c>
      <c r="BG165" s="5">
        <f t="shared" si="139"/>
        <v>1.3627645585081213E-2</v>
      </c>
      <c r="BH165" s="5">
        <f t="shared" si="119"/>
        <v>143.6499262368088</v>
      </c>
      <c r="BI165" s="5">
        <f t="shared" si="120"/>
        <v>2.7423157631912147</v>
      </c>
      <c r="BJ165" s="5">
        <f t="shared" si="140"/>
        <v>1.9092080414823305E-2</v>
      </c>
      <c r="BK165" s="5">
        <f t="shared" si="141"/>
        <v>0.28140681713874399</v>
      </c>
      <c r="BL165" s="5">
        <f t="shared" si="121"/>
        <v>143.91770540836245</v>
      </c>
      <c r="BM165" s="5">
        <f t="shared" si="122"/>
        <v>2.474536591637559</v>
      </c>
      <c r="BN165" s="5">
        <f t="shared" si="123"/>
        <v>1.6903468092506972E-2</v>
      </c>
      <c r="BO165" s="5">
        <f t="shared" si="142"/>
        <v>0.63869574860079126</v>
      </c>
      <c r="BP165" s="5">
        <f t="shared" si="124"/>
        <v>144.2749943398245</v>
      </c>
      <c r="BQ165" s="5">
        <f t="shared" si="125"/>
        <v>2.1172476601755079</v>
      </c>
      <c r="BR165" s="5">
        <f t="shared" si="126"/>
        <v>1.4462840593530276E-2</v>
      </c>
      <c r="BS165" s="5">
        <f t="shared" si="143"/>
        <v>0.68028968727652139</v>
      </c>
      <c r="BT165" s="5">
        <f t="shared" si="127"/>
        <v>144.31658827850023</v>
      </c>
      <c r="BU165" s="5">
        <f t="shared" si="128"/>
        <v>2.0756537214997763</v>
      </c>
      <c r="BV165" s="5">
        <f t="shared" si="129"/>
        <v>1.4178713934169928E-2</v>
      </c>
    </row>
    <row r="166" spans="1:74" x14ac:dyDescent="0.2">
      <c r="A166" s="3">
        <v>44019</v>
      </c>
      <c r="B166" s="2">
        <v>165</v>
      </c>
      <c r="C166" s="1">
        <v>92.844634999999997</v>
      </c>
      <c r="D166" s="2">
        <v>112424400</v>
      </c>
      <c r="E166" s="1">
        <v>144.15489199999999</v>
      </c>
      <c r="F166" s="2">
        <v>2622000</v>
      </c>
      <c r="P166" s="2">
        <v>165</v>
      </c>
      <c r="Q166" s="1">
        <v>92.844634999999997</v>
      </c>
      <c r="R166" s="5">
        <f t="shared" si="130"/>
        <v>89.719964597534528</v>
      </c>
      <c r="S166" s="5">
        <f t="shared" si="102"/>
        <v>3.124670402465469</v>
      </c>
      <c r="T166" s="5">
        <f t="shared" si="131"/>
        <v>91.3647270996656</v>
      </c>
      <c r="U166" s="5">
        <f t="shared" si="103"/>
        <v>1.4799079003343962</v>
      </c>
      <c r="V166" s="5">
        <f t="shared" si="132"/>
        <v>92.008335781803822</v>
      </c>
      <c r="W166" s="5">
        <f t="shared" si="104"/>
        <v>0.83629921819617437</v>
      </c>
      <c r="X166" s="5">
        <f t="shared" si="133"/>
        <v>92.525393100801153</v>
      </c>
      <c r="Y166" s="5">
        <f t="shared" si="105"/>
        <v>0.31924189919884327</v>
      </c>
      <c r="AA166" s="2">
        <v>165</v>
      </c>
      <c r="AB166" s="1">
        <v>144.15489199999999</v>
      </c>
      <c r="AC166" s="5">
        <f t="shared" si="134"/>
        <v>143.99352768437134</v>
      </c>
      <c r="AD166" s="5">
        <f t="shared" si="106"/>
        <v>0.16136431562864573</v>
      </c>
      <c r="AE166" s="5">
        <f t="shared" si="135"/>
        <v>144.25775531880532</v>
      </c>
      <c r="AF166" s="5">
        <f t="shared" si="107"/>
        <v>0.10286331880533339</v>
      </c>
      <c r="AG166" s="5">
        <f t="shared" si="136"/>
        <v>145.15206746605065</v>
      </c>
      <c r="AH166" s="5">
        <f t="shared" si="108"/>
        <v>0.99717546605066332</v>
      </c>
      <c r="AI166" s="5">
        <f t="shared" si="137"/>
        <v>145.78699276239627</v>
      </c>
      <c r="AJ166" s="5">
        <f t="shared" si="109"/>
        <v>1.6321007623962771</v>
      </c>
      <c r="AK166" s="10"/>
      <c r="AL166" s="1">
        <v>92.844634999999997</v>
      </c>
      <c r="AM166" s="5">
        <v>92.008335781803822</v>
      </c>
      <c r="AN166" s="5">
        <f t="shared" si="138"/>
        <v>0.47197655675553929</v>
      </c>
      <c r="AO166" s="5">
        <f t="shared" si="110"/>
        <v>92.480312338559358</v>
      </c>
      <c r="AP166" s="5">
        <f t="shared" si="111"/>
        <v>0.36432266144063874</v>
      </c>
      <c r="AQ166" s="5">
        <f t="shared" si="112"/>
        <v>3.9240033787696915E-3</v>
      </c>
      <c r="AR166" s="5">
        <f t="shared" si="113"/>
        <v>0.52805846463636663</v>
      </c>
      <c r="AS166" s="5">
        <f t="shared" si="96"/>
        <v>92.536394246440196</v>
      </c>
      <c r="AT166" s="5">
        <f t="shared" si="97"/>
        <v>0.30824075355980085</v>
      </c>
      <c r="AU166" s="5">
        <f t="shared" si="114"/>
        <v>3.3199630065840731E-3</v>
      </c>
      <c r="AV166" s="5">
        <f t="shared" si="115"/>
        <v>0.72640161562332384</v>
      </c>
      <c r="AW166" s="5">
        <f t="shared" si="98"/>
        <v>92.734737397427139</v>
      </c>
      <c r="AX166" s="5">
        <f t="shared" si="99"/>
        <v>0.10989760257285752</v>
      </c>
      <c r="AY166" s="5">
        <f t="shared" si="116"/>
        <v>1.1836720837219892E-3</v>
      </c>
      <c r="AZ166" s="5">
        <f t="shared" si="117"/>
        <v>1.1864958358647018</v>
      </c>
      <c r="BA166" s="5">
        <f t="shared" si="100"/>
        <v>93.194831617668527</v>
      </c>
      <c r="BB166" s="5">
        <f t="shared" si="101"/>
        <v>0.35019661766853005</v>
      </c>
      <c r="BC166" s="5">
        <f t="shared" si="118"/>
        <v>3.7718562593146072E-3</v>
      </c>
      <c r="BE166" s="1">
        <v>144.15489199999999</v>
      </c>
      <c r="BF166" s="5">
        <v>145.15206746605065</v>
      </c>
      <c r="BG166" s="5">
        <f t="shared" si="139"/>
        <v>0.23894882997135886</v>
      </c>
      <c r="BH166" s="5">
        <f t="shared" si="119"/>
        <v>145.391016296022</v>
      </c>
      <c r="BI166" s="5">
        <f t="shared" si="120"/>
        <v>1.2361242960220125</v>
      </c>
      <c r="BJ166" s="5">
        <f t="shared" si="140"/>
        <v>8.5160639982694505E-3</v>
      </c>
      <c r="BK166" s="5">
        <f t="shared" si="141"/>
        <v>0.58999733156079104</v>
      </c>
      <c r="BL166" s="5">
        <f t="shared" si="121"/>
        <v>145.74206479761145</v>
      </c>
      <c r="BM166" s="5">
        <f t="shared" si="122"/>
        <v>1.5871727976114585</v>
      </c>
      <c r="BN166" s="5">
        <f t="shared" si="123"/>
        <v>1.101019032785553E-2</v>
      </c>
      <c r="BO166" s="5">
        <f t="shared" si="142"/>
        <v>1.0333786554025548</v>
      </c>
      <c r="BP166" s="5">
        <f t="shared" si="124"/>
        <v>146.1854461214532</v>
      </c>
      <c r="BQ166" s="5">
        <f t="shared" si="125"/>
        <v>2.030554121453207</v>
      </c>
      <c r="BR166" s="5">
        <f t="shared" si="126"/>
        <v>1.4085918925687288E-2</v>
      </c>
      <c r="BS166" s="5">
        <f t="shared" si="143"/>
        <v>1.3904469966943707</v>
      </c>
      <c r="BT166" s="5">
        <f t="shared" si="127"/>
        <v>146.54251446274503</v>
      </c>
      <c r="BU166" s="5">
        <f t="shared" si="128"/>
        <v>-2.3876224627450426</v>
      </c>
      <c r="BV166" s="5">
        <f t="shared" si="129"/>
        <v>1.6562895851949602E-2</v>
      </c>
    </row>
    <row r="167" spans="1:74" x14ac:dyDescent="0.2">
      <c r="A167" s="3">
        <v>44020</v>
      </c>
      <c r="B167" s="2">
        <v>166</v>
      </c>
      <c r="C167" s="1">
        <v>95.006996000000001</v>
      </c>
      <c r="D167" s="2">
        <v>117092000</v>
      </c>
      <c r="E167" s="1">
        <v>144.77140800000001</v>
      </c>
      <c r="F167" s="2">
        <v>3587800</v>
      </c>
      <c r="P167" s="2">
        <v>166</v>
      </c>
      <c r="Q167" s="1">
        <v>95.006996000000001</v>
      </c>
      <c r="R167" s="5">
        <f t="shared" si="130"/>
        <v>90.188665157904339</v>
      </c>
      <c r="S167" s="5">
        <f t="shared" si="102"/>
        <v>4.8183308420956621</v>
      </c>
      <c r="T167" s="5">
        <f t="shared" si="131"/>
        <v>91.882694864782636</v>
      </c>
      <c r="U167" s="5">
        <f t="shared" si="103"/>
        <v>3.1243011352173653</v>
      </c>
      <c r="V167" s="5">
        <f t="shared" si="132"/>
        <v>92.468300351811706</v>
      </c>
      <c r="W167" s="5">
        <f t="shared" si="104"/>
        <v>2.5386956481882947</v>
      </c>
      <c r="X167" s="5">
        <f t="shared" si="133"/>
        <v>92.764824525200282</v>
      </c>
      <c r="Y167" s="5">
        <f t="shared" si="105"/>
        <v>2.2421714747997186</v>
      </c>
      <c r="AA167" s="2">
        <v>166</v>
      </c>
      <c r="AB167" s="1">
        <v>144.77140800000001</v>
      </c>
      <c r="AC167" s="5">
        <f t="shared" si="134"/>
        <v>144.01773233171565</v>
      </c>
      <c r="AD167" s="5">
        <f t="shared" si="106"/>
        <v>0.75367566828435884</v>
      </c>
      <c r="AE167" s="5">
        <f t="shared" si="135"/>
        <v>144.22175315722345</v>
      </c>
      <c r="AF167" s="5">
        <f t="shared" si="107"/>
        <v>0.54965484277656174</v>
      </c>
      <c r="AG167" s="5">
        <f t="shared" si="136"/>
        <v>144.60362095972278</v>
      </c>
      <c r="AH167" s="5">
        <f t="shared" si="108"/>
        <v>0.16778704027723279</v>
      </c>
      <c r="AI167" s="5">
        <f t="shared" si="137"/>
        <v>144.56291719059905</v>
      </c>
      <c r="AJ167" s="5">
        <f t="shared" si="109"/>
        <v>0.20849080940095632</v>
      </c>
      <c r="AK167" s="10"/>
      <c r="AL167" s="1">
        <v>95.006996000000001</v>
      </c>
      <c r="AM167" s="5">
        <v>92.468300351811706</v>
      </c>
      <c r="AN167" s="5">
        <f t="shared" si="138"/>
        <v>0.47017475874339099</v>
      </c>
      <c r="AO167" s="5">
        <f t="shared" si="110"/>
        <v>92.938475110555103</v>
      </c>
      <c r="AP167" s="5">
        <f t="shared" si="111"/>
        <v>2.0685208894448976</v>
      </c>
      <c r="AQ167" s="5">
        <f t="shared" si="112"/>
        <v>2.177230074135696E-2</v>
      </c>
      <c r="AR167" s="5">
        <f t="shared" si="113"/>
        <v>0.51103499097924598</v>
      </c>
      <c r="AS167" s="5">
        <f t="shared" si="96"/>
        <v>92.979335342790947</v>
      </c>
      <c r="AT167" s="5">
        <f t="shared" si="97"/>
        <v>2.0276606572090543</v>
      </c>
      <c r="AU167" s="5">
        <f t="shared" si="114"/>
        <v>2.1342224705315958E-2</v>
      </c>
      <c r="AV167" s="5">
        <f t="shared" si="115"/>
        <v>0.60650494509637587</v>
      </c>
      <c r="AW167" s="5">
        <f t="shared" si="98"/>
        <v>93.074805296908082</v>
      </c>
      <c r="AX167" s="5">
        <f t="shared" si="99"/>
        <v>1.9321907030919192</v>
      </c>
      <c r="AY167" s="5">
        <f t="shared" si="116"/>
        <v>2.0337351820827167E-2</v>
      </c>
      <c r="AZ167" s="5">
        <f t="shared" si="117"/>
        <v>0.56894425988640651</v>
      </c>
      <c r="BA167" s="5">
        <f t="shared" si="100"/>
        <v>93.037244611698114</v>
      </c>
      <c r="BB167" s="5">
        <f t="shared" si="101"/>
        <v>1.9697513883018871</v>
      </c>
      <c r="BC167" s="5">
        <f t="shared" si="118"/>
        <v>2.0732698340466288E-2</v>
      </c>
      <c r="BE167" s="1">
        <v>144.77140800000001</v>
      </c>
      <c r="BF167" s="5">
        <v>144.60362095972278</v>
      </c>
      <c r="BG167" s="5">
        <f t="shared" si="139"/>
        <v>0.12083952952647339</v>
      </c>
      <c r="BH167" s="5">
        <f t="shared" si="119"/>
        <v>144.72446048924925</v>
      </c>
      <c r="BI167" s="5">
        <f t="shared" si="120"/>
        <v>4.6947510750754873E-2</v>
      </c>
      <c r="BJ167" s="5">
        <f t="shared" si="140"/>
        <v>3.2466345198804816E-4</v>
      </c>
      <c r="BK167" s="5">
        <f t="shared" si="141"/>
        <v>0.30538637208862385</v>
      </c>
      <c r="BL167" s="5">
        <f t="shared" si="121"/>
        <v>144.90900733181141</v>
      </c>
      <c r="BM167" s="5">
        <f t="shared" si="122"/>
        <v>0.13759933181140127</v>
      </c>
      <c r="BN167" s="5">
        <f t="shared" si="123"/>
        <v>9.5045930486081385E-4</v>
      </c>
      <c r="BO167" s="5">
        <f t="shared" si="142"/>
        <v>0.32155733262386021</v>
      </c>
      <c r="BP167" s="5">
        <f t="shared" si="124"/>
        <v>144.92517829234663</v>
      </c>
      <c r="BQ167" s="5">
        <f t="shared" si="125"/>
        <v>0.15377029234662132</v>
      </c>
      <c r="BR167" s="5">
        <f t="shared" si="126"/>
        <v>1.0621592652232913E-3</v>
      </c>
      <c r="BS167" s="5">
        <f t="shared" si="143"/>
        <v>-0.25761248087454036</v>
      </c>
      <c r="BT167" s="5">
        <f t="shared" si="127"/>
        <v>144.34600847884823</v>
      </c>
      <c r="BU167" s="5">
        <f t="shared" si="128"/>
        <v>0.42539952115177471</v>
      </c>
      <c r="BV167" s="5">
        <f t="shared" si="129"/>
        <v>2.9384222135338677E-3</v>
      </c>
    </row>
    <row r="168" spans="1:74" x14ac:dyDescent="0.2">
      <c r="A168" s="3">
        <v>44021</v>
      </c>
      <c r="B168" s="2">
        <v>167</v>
      </c>
      <c r="C168" s="1">
        <v>95.415558000000004</v>
      </c>
      <c r="D168" s="2">
        <v>125642800</v>
      </c>
      <c r="E168" s="1">
        <v>140.57513399999999</v>
      </c>
      <c r="F168" s="2">
        <v>3167200</v>
      </c>
      <c r="P168" s="2">
        <v>167</v>
      </c>
      <c r="Q168" s="1">
        <v>95.415558000000004</v>
      </c>
      <c r="R168" s="5">
        <f t="shared" si="130"/>
        <v>90.911414784218692</v>
      </c>
      <c r="S168" s="5">
        <f t="shared" si="102"/>
        <v>4.5041432157813119</v>
      </c>
      <c r="T168" s="5">
        <f t="shared" si="131"/>
        <v>92.976200262108719</v>
      </c>
      <c r="U168" s="5">
        <f t="shared" si="103"/>
        <v>2.4393577378912852</v>
      </c>
      <c r="V168" s="5">
        <f t="shared" si="132"/>
        <v>93.864582958315268</v>
      </c>
      <c r="W168" s="5">
        <f t="shared" si="104"/>
        <v>1.5509750416847368</v>
      </c>
      <c r="X168" s="5">
        <f t="shared" si="133"/>
        <v>94.446453131300075</v>
      </c>
      <c r="Y168" s="5">
        <f t="shared" si="105"/>
        <v>0.96910486869992951</v>
      </c>
      <c r="AA168" s="2">
        <v>167</v>
      </c>
      <c r="AB168" s="1">
        <v>140.57513399999999</v>
      </c>
      <c r="AC168" s="5">
        <f t="shared" si="134"/>
        <v>144.13078368195829</v>
      </c>
      <c r="AD168" s="5">
        <f t="shared" si="106"/>
        <v>3.5556496819583003</v>
      </c>
      <c r="AE168" s="5">
        <f t="shared" si="135"/>
        <v>144.41413235219525</v>
      </c>
      <c r="AF168" s="5">
        <f t="shared" si="107"/>
        <v>3.8389983521952615</v>
      </c>
      <c r="AG168" s="5">
        <f t="shared" si="136"/>
        <v>144.69590383187523</v>
      </c>
      <c r="AH168" s="5">
        <f t="shared" si="108"/>
        <v>4.1207698318752364</v>
      </c>
      <c r="AI168" s="5">
        <f t="shared" si="137"/>
        <v>144.71928529764978</v>
      </c>
      <c r="AJ168" s="5">
        <f t="shared" si="109"/>
        <v>4.1441512976497847</v>
      </c>
      <c r="AK168" s="10"/>
      <c r="AL168" s="1">
        <v>95.415558000000004</v>
      </c>
      <c r="AM168" s="5">
        <v>93.864582958315268</v>
      </c>
      <c r="AN168" s="5">
        <f t="shared" si="138"/>
        <v>0.60909093590741659</v>
      </c>
      <c r="AO168" s="5">
        <f t="shared" si="110"/>
        <v>94.473673894222685</v>
      </c>
      <c r="AP168" s="5">
        <f t="shared" si="111"/>
        <v>0.94188410577731929</v>
      </c>
      <c r="AQ168" s="5">
        <f t="shared" si="112"/>
        <v>9.8713891688116447E-3</v>
      </c>
      <c r="AR168" s="5">
        <f t="shared" si="113"/>
        <v>0.73234689486032489</v>
      </c>
      <c r="AS168" s="5">
        <f t="shared" si="96"/>
        <v>94.596929853175595</v>
      </c>
      <c r="AT168" s="5">
        <f t="shared" si="97"/>
        <v>0.81862814682440899</v>
      </c>
      <c r="AU168" s="5">
        <f t="shared" si="114"/>
        <v>8.5796086506606077E-3</v>
      </c>
      <c r="AV168" s="5">
        <f t="shared" si="115"/>
        <v>0.96190489272960944</v>
      </c>
      <c r="AW168" s="5">
        <f t="shared" si="98"/>
        <v>94.826487851044874</v>
      </c>
      <c r="AX168" s="5">
        <f t="shared" si="99"/>
        <v>0.58907014895513043</v>
      </c>
      <c r="AY168" s="5">
        <f t="shared" si="116"/>
        <v>6.1737326836691598E-3</v>
      </c>
      <c r="AZ168" s="5">
        <f t="shared" si="117"/>
        <v>1.272181854510988</v>
      </c>
      <c r="BA168" s="5">
        <f t="shared" si="100"/>
        <v>95.136764812826257</v>
      </c>
      <c r="BB168" s="5">
        <f t="shared" si="101"/>
        <v>0.27879318717374701</v>
      </c>
      <c r="BC168" s="5">
        <f t="shared" si="118"/>
        <v>2.9218839465755364E-3</v>
      </c>
      <c r="BE168" s="1">
        <v>140.57513399999999</v>
      </c>
      <c r="BF168" s="5">
        <v>144.69590383187523</v>
      </c>
      <c r="BG168" s="5">
        <f t="shared" si="139"/>
        <v>0.11655603092037026</v>
      </c>
      <c r="BH168" s="5">
        <f t="shared" si="119"/>
        <v>144.81245986279561</v>
      </c>
      <c r="BI168" s="5">
        <f t="shared" si="120"/>
        <v>4.2373258627956147</v>
      </c>
      <c r="BJ168" s="5">
        <f t="shared" si="140"/>
        <v>2.9284352566877357E-2</v>
      </c>
      <c r="BK168" s="5">
        <f t="shared" si="141"/>
        <v>0.252110497104581</v>
      </c>
      <c r="BL168" s="5">
        <f t="shared" si="121"/>
        <v>144.94801432897981</v>
      </c>
      <c r="BM168" s="5">
        <f t="shared" si="122"/>
        <v>4.3728803289798179</v>
      </c>
      <c r="BN168" s="5">
        <f t="shared" si="123"/>
        <v>3.1107068544425631E-2</v>
      </c>
      <c r="BO168" s="5">
        <f t="shared" si="142"/>
        <v>0.21838382541172674</v>
      </c>
      <c r="BP168" s="5">
        <f t="shared" si="124"/>
        <v>144.91428765728696</v>
      </c>
      <c r="BQ168" s="5">
        <f t="shared" si="125"/>
        <v>4.3391536572869711</v>
      </c>
      <c r="BR168" s="5">
        <f t="shared" si="126"/>
        <v>3.0867149358626764E-2</v>
      </c>
      <c r="BS168" s="5">
        <f t="shared" si="143"/>
        <v>3.9798569198403522E-2</v>
      </c>
      <c r="BT168" s="5">
        <f t="shared" si="127"/>
        <v>144.73570240107364</v>
      </c>
      <c r="BU168" s="5">
        <f t="shared" si="128"/>
        <v>-4.1605684010736468</v>
      </c>
      <c r="BV168" s="5">
        <f t="shared" si="129"/>
        <v>2.9596759275176271E-2</v>
      </c>
    </row>
    <row r="169" spans="1:74" x14ac:dyDescent="0.2">
      <c r="A169" s="3">
        <v>44022</v>
      </c>
      <c r="B169" s="2">
        <v>168</v>
      </c>
      <c r="C169" s="1">
        <v>95.582465999999997</v>
      </c>
      <c r="D169" s="2">
        <v>90257200</v>
      </c>
      <c r="E169" s="1">
        <v>141.64906300000001</v>
      </c>
      <c r="F169" s="2">
        <v>2325000</v>
      </c>
      <c r="P169" s="2">
        <v>168</v>
      </c>
      <c r="Q169" s="1">
        <v>95.582465999999997</v>
      </c>
      <c r="R169" s="5">
        <f t="shared" si="130"/>
        <v>91.587036266585883</v>
      </c>
      <c r="S169" s="5">
        <f t="shared" si="102"/>
        <v>3.9954297334141131</v>
      </c>
      <c r="T169" s="5">
        <f t="shared" si="131"/>
        <v>93.82997547037067</v>
      </c>
      <c r="U169" s="5">
        <f t="shared" si="103"/>
        <v>1.7524905296293269</v>
      </c>
      <c r="V169" s="5">
        <f t="shared" si="132"/>
        <v>94.717619231241883</v>
      </c>
      <c r="W169" s="5">
        <f t="shared" si="104"/>
        <v>0.86484676875811317</v>
      </c>
      <c r="X169" s="5">
        <f t="shared" si="133"/>
        <v>95.173281782825015</v>
      </c>
      <c r="Y169" s="5">
        <f t="shared" si="105"/>
        <v>0.40918421717498177</v>
      </c>
      <c r="AA169" s="2">
        <v>168</v>
      </c>
      <c r="AB169" s="1">
        <v>141.64906300000001</v>
      </c>
      <c r="AC169" s="5">
        <f t="shared" si="134"/>
        <v>143.59743622966454</v>
      </c>
      <c r="AD169" s="5">
        <f t="shared" si="106"/>
        <v>1.9483732296645258</v>
      </c>
      <c r="AE169" s="5">
        <f t="shared" si="135"/>
        <v>143.07048292892691</v>
      </c>
      <c r="AF169" s="5">
        <f t="shared" si="107"/>
        <v>1.4214199289268947</v>
      </c>
      <c r="AG169" s="5">
        <f t="shared" si="136"/>
        <v>142.42948042434386</v>
      </c>
      <c r="AH169" s="5">
        <f t="shared" si="108"/>
        <v>0.78041742434385242</v>
      </c>
      <c r="AI169" s="5">
        <f t="shared" si="137"/>
        <v>141.61117182441245</v>
      </c>
      <c r="AJ169" s="5">
        <f t="shared" si="109"/>
        <v>3.789117558756061E-2</v>
      </c>
      <c r="AK169" s="10"/>
      <c r="AL169" s="1">
        <v>95.582465999999997</v>
      </c>
      <c r="AM169" s="5">
        <v>94.717619231241883</v>
      </c>
      <c r="AN169" s="5">
        <f t="shared" si="138"/>
        <v>0.64568273646029639</v>
      </c>
      <c r="AO169" s="5">
        <f t="shared" si="110"/>
        <v>95.363301967702185</v>
      </c>
      <c r="AP169" s="5">
        <f t="shared" si="111"/>
        <v>0.21916403229781167</v>
      </c>
      <c r="AQ169" s="5">
        <f t="shared" si="112"/>
        <v>2.2929313447281395E-3</v>
      </c>
      <c r="AR169" s="5">
        <f t="shared" si="113"/>
        <v>0.76251923937689758</v>
      </c>
      <c r="AS169" s="5">
        <f t="shared" si="96"/>
        <v>95.480138470618783</v>
      </c>
      <c r="AT169" s="5">
        <f t="shared" si="97"/>
        <v>0.10232752938121337</v>
      </c>
      <c r="AU169" s="5">
        <f t="shared" si="114"/>
        <v>1.070567999168523E-3</v>
      </c>
      <c r="AV169" s="5">
        <f t="shared" si="115"/>
        <v>0.91291401381826232</v>
      </c>
      <c r="AW169" s="5">
        <f t="shared" si="98"/>
        <v>95.63053324506015</v>
      </c>
      <c r="AX169" s="5">
        <f t="shared" si="99"/>
        <v>4.8067245060153141E-2</v>
      </c>
      <c r="AY169" s="5">
        <f t="shared" si="116"/>
        <v>5.0288768507137217E-4</v>
      </c>
      <c r="AZ169" s="5">
        <f t="shared" si="117"/>
        <v>0.91590811016427176</v>
      </c>
      <c r="BA169" s="5">
        <f t="shared" si="100"/>
        <v>95.63352734140615</v>
      </c>
      <c r="BB169" s="5">
        <f t="shared" si="101"/>
        <v>5.1061341406153815E-2</v>
      </c>
      <c r="BC169" s="5">
        <f t="shared" si="118"/>
        <v>5.3421242977926323E-4</v>
      </c>
      <c r="BE169" s="1">
        <v>141.64906300000001</v>
      </c>
      <c r="BF169" s="5">
        <v>142.42948042434386</v>
      </c>
      <c r="BG169" s="5">
        <f t="shared" si="139"/>
        <v>-0.24089088484738969</v>
      </c>
      <c r="BH169" s="5">
        <f t="shared" si="119"/>
        <v>142.18858953949646</v>
      </c>
      <c r="BI169" s="5">
        <f t="shared" si="120"/>
        <v>0.53952653949644969</v>
      </c>
      <c r="BJ169" s="5">
        <f t="shared" si="140"/>
        <v>3.7880257506312893E-3</v>
      </c>
      <c r="BK169" s="5">
        <f t="shared" si="141"/>
        <v>-0.37752297905440502</v>
      </c>
      <c r="BL169" s="5">
        <f t="shared" si="121"/>
        <v>142.05195744528945</v>
      </c>
      <c r="BM169" s="5">
        <f t="shared" si="122"/>
        <v>0.40289444528943363</v>
      </c>
      <c r="BN169" s="5">
        <f t="shared" si="123"/>
        <v>2.8443142281105917E-3</v>
      </c>
      <c r="BO169" s="5">
        <f t="shared" si="142"/>
        <v>-0.89977942941266353</v>
      </c>
      <c r="BP169" s="5">
        <f t="shared" si="124"/>
        <v>141.5297009949312</v>
      </c>
      <c r="BQ169" s="5">
        <f t="shared" si="125"/>
        <v>0.11936200506880823</v>
      </c>
      <c r="BR169" s="5">
        <f t="shared" si="126"/>
        <v>8.4266003982538329E-4</v>
      </c>
      <c r="BS169" s="5">
        <f t="shared" si="143"/>
        <v>-1.9204901110218979</v>
      </c>
      <c r="BT169" s="5">
        <f t="shared" si="127"/>
        <v>140.50899031332196</v>
      </c>
      <c r="BU169" s="5">
        <f t="shared" si="128"/>
        <v>1.1400726866780531</v>
      </c>
      <c r="BV169" s="5">
        <f t="shared" si="129"/>
        <v>8.0485720309922057E-3</v>
      </c>
    </row>
    <row r="170" spans="1:74" x14ac:dyDescent="0.2">
      <c r="A170" s="3">
        <v>44025</v>
      </c>
      <c r="B170" s="2">
        <v>169</v>
      </c>
      <c r="C170" s="1">
        <v>95.141525000000001</v>
      </c>
      <c r="D170" s="2">
        <v>191649200</v>
      </c>
      <c r="E170" s="1">
        <v>142.68322800000001</v>
      </c>
      <c r="F170" s="2">
        <v>2585700</v>
      </c>
      <c r="P170" s="2">
        <v>169</v>
      </c>
      <c r="Q170" s="1">
        <v>95.141525000000001</v>
      </c>
      <c r="R170" s="5">
        <f t="shared" si="130"/>
        <v>92.186350726597993</v>
      </c>
      <c r="S170" s="5">
        <f t="shared" si="102"/>
        <v>2.9551742734020081</v>
      </c>
      <c r="T170" s="5">
        <f t="shared" si="131"/>
        <v>94.443347155740938</v>
      </c>
      <c r="U170" s="5">
        <f t="shared" si="103"/>
        <v>0.69817784425906382</v>
      </c>
      <c r="V170" s="5">
        <f t="shared" si="132"/>
        <v>95.193284954058839</v>
      </c>
      <c r="W170" s="5">
        <f t="shared" si="104"/>
        <v>5.175995405883782E-2</v>
      </c>
      <c r="X170" s="5">
        <f t="shared" si="133"/>
        <v>95.480169945706251</v>
      </c>
      <c r="Y170" s="5">
        <f t="shared" si="105"/>
        <v>0.3386449457062497</v>
      </c>
      <c r="AA170" s="2">
        <v>169</v>
      </c>
      <c r="AB170" s="1">
        <v>142.68322800000001</v>
      </c>
      <c r="AC170" s="5">
        <f t="shared" si="134"/>
        <v>143.30518024521484</v>
      </c>
      <c r="AD170" s="5">
        <f t="shared" si="106"/>
        <v>0.62195224521482828</v>
      </c>
      <c r="AE170" s="5">
        <f t="shared" si="135"/>
        <v>142.57298595380252</v>
      </c>
      <c r="AF170" s="5">
        <f t="shared" si="107"/>
        <v>0.11024204619749867</v>
      </c>
      <c r="AG170" s="5">
        <f t="shared" si="136"/>
        <v>142.00025084095475</v>
      </c>
      <c r="AH170" s="5">
        <f t="shared" si="108"/>
        <v>0.68297715904526513</v>
      </c>
      <c r="AI170" s="5">
        <f t="shared" si="137"/>
        <v>141.63959020610312</v>
      </c>
      <c r="AJ170" s="5">
        <f t="shared" si="109"/>
        <v>1.0436377938968917</v>
      </c>
      <c r="AK170" s="10"/>
      <c r="AL170" s="1">
        <v>95.141525000000001</v>
      </c>
      <c r="AM170" s="5">
        <v>95.193284954058839</v>
      </c>
      <c r="AN170" s="5">
        <f t="shared" si="138"/>
        <v>0.6201801844137953</v>
      </c>
      <c r="AO170" s="5">
        <f t="shared" si="110"/>
        <v>95.813465138472637</v>
      </c>
      <c r="AP170" s="5">
        <f t="shared" si="111"/>
        <v>0.67194013847263534</v>
      </c>
      <c r="AQ170" s="5">
        <f t="shared" si="112"/>
        <v>7.0625327739137602E-3</v>
      </c>
      <c r="AR170" s="5">
        <f t="shared" si="113"/>
        <v>0.69080586023691215</v>
      </c>
      <c r="AS170" s="5">
        <f t="shared" si="96"/>
        <v>95.884090814295746</v>
      </c>
      <c r="AT170" s="5">
        <f t="shared" si="97"/>
        <v>0.74256581429574453</v>
      </c>
      <c r="AU170" s="5">
        <f t="shared" si="114"/>
        <v>7.8048550755912783E-3</v>
      </c>
      <c r="AV170" s="5">
        <f t="shared" si="115"/>
        <v>0.71615228286767441</v>
      </c>
      <c r="AW170" s="5">
        <f t="shared" si="98"/>
        <v>95.909437236926507</v>
      </c>
      <c r="AX170" s="5">
        <f t="shared" si="99"/>
        <v>0.7679122369265059</v>
      </c>
      <c r="AY170" s="5">
        <f t="shared" si="116"/>
        <v>8.0712626471617505E-3</v>
      </c>
      <c r="AZ170" s="5">
        <f t="shared" si="117"/>
        <v>0.54170208091905325</v>
      </c>
      <c r="BA170" s="5">
        <f t="shared" si="100"/>
        <v>95.734987034977891</v>
      </c>
      <c r="BB170" s="5">
        <f t="shared" si="101"/>
        <v>0.59346203497788963</v>
      </c>
      <c r="BC170" s="5">
        <f t="shared" si="118"/>
        <v>6.2376762930580485E-3</v>
      </c>
      <c r="BE170" s="1">
        <v>142.68322800000001</v>
      </c>
      <c r="BF170" s="5">
        <v>142.00025084095475</v>
      </c>
      <c r="BG170" s="5">
        <f t="shared" si="139"/>
        <v>-0.26914168962864859</v>
      </c>
      <c r="BH170" s="5">
        <f t="shared" si="119"/>
        <v>141.73110915132611</v>
      </c>
      <c r="BI170" s="5">
        <f t="shared" si="120"/>
        <v>0.95211884867390495</v>
      </c>
      <c r="BJ170" s="5">
        <f t="shared" si="140"/>
        <v>6.7050504702298825E-3</v>
      </c>
      <c r="BK170" s="5">
        <f t="shared" si="141"/>
        <v>-0.39044963013808276</v>
      </c>
      <c r="BL170" s="5">
        <f t="shared" si="121"/>
        <v>141.60980121081667</v>
      </c>
      <c r="BM170" s="5">
        <f t="shared" si="122"/>
        <v>1.073426789183344</v>
      </c>
      <c r="BN170" s="5">
        <f t="shared" si="123"/>
        <v>7.5231462325995591E-3</v>
      </c>
      <c r="BO170" s="5">
        <f t="shared" si="142"/>
        <v>-0.68803199870206722</v>
      </c>
      <c r="BP170" s="5">
        <f t="shared" si="124"/>
        <v>141.31221884225269</v>
      </c>
      <c r="BQ170" s="5">
        <f t="shared" si="125"/>
        <v>1.3710091577473236</v>
      </c>
      <c r="BR170" s="5">
        <f t="shared" si="126"/>
        <v>9.6087618493416998E-3</v>
      </c>
      <c r="BS170" s="5">
        <f t="shared" si="143"/>
        <v>-0.6529186625340333</v>
      </c>
      <c r="BT170" s="5">
        <f t="shared" si="127"/>
        <v>141.34733217842071</v>
      </c>
      <c r="BU170" s="5">
        <f t="shared" si="128"/>
        <v>1.3358958215792995</v>
      </c>
      <c r="BV170" s="5">
        <f t="shared" si="129"/>
        <v>9.3626689016266113E-3</v>
      </c>
    </row>
    <row r="171" spans="1:74" x14ac:dyDescent="0.2">
      <c r="A171" s="3">
        <v>44026</v>
      </c>
      <c r="B171" s="2">
        <v>170</v>
      </c>
      <c r="C171" s="1">
        <v>96.715964999999997</v>
      </c>
      <c r="D171" s="2">
        <v>170989200</v>
      </c>
      <c r="E171" s="1">
        <v>147.267303</v>
      </c>
      <c r="F171" s="2">
        <v>2649800</v>
      </c>
      <c r="P171" s="2">
        <v>170</v>
      </c>
      <c r="Q171" s="1">
        <v>96.715964999999997</v>
      </c>
      <c r="R171" s="5">
        <f t="shared" si="130"/>
        <v>92.629626867608295</v>
      </c>
      <c r="S171" s="5">
        <f t="shared" si="102"/>
        <v>4.0863381323917025</v>
      </c>
      <c r="T171" s="5">
        <f t="shared" si="131"/>
        <v>94.687709401231615</v>
      </c>
      <c r="U171" s="5">
        <f t="shared" si="103"/>
        <v>2.0282555987683821</v>
      </c>
      <c r="V171" s="5">
        <f t="shared" si="132"/>
        <v>95.164816979326474</v>
      </c>
      <c r="W171" s="5">
        <f t="shared" si="104"/>
        <v>1.5511480206735229</v>
      </c>
      <c r="X171" s="5">
        <f t="shared" si="133"/>
        <v>95.226186236426571</v>
      </c>
      <c r="Y171" s="5">
        <f t="shared" si="105"/>
        <v>1.4897787635734261</v>
      </c>
      <c r="AA171" s="2">
        <v>170</v>
      </c>
      <c r="AB171" s="1">
        <v>147.267303</v>
      </c>
      <c r="AC171" s="5">
        <f t="shared" si="134"/>
        <v>143.2118874084326</v>
      </c>
      <c r="AD171" s="5">
        <f t="shared" si="106"/>
        <v>4.0554155915673959</v>
      </c>
      <c r="AE171" s="5">
        <f t="shared" si="135"/>
        <v>142.61157066997163</v>
      </c>
      <c r="AF171" s="5">
        <f t="shared" si="107"/>
        <v>4.6557323300283713</v>
      </c>
      <c r="AG171" s="5">
        <f t="shared" si="136"/>
        <v>142.37588827842964</v>
      </c>
      <c r="AH171" s="5">
        <f t="shared" si="108"/>
        <v>4.8914147215703565</v>
      </c>
      <c r="AI171" s="5">
        <f t="shared" si="137"/>
        <v>142.42231855152579</v>
      </c>
      <c r="AJ171" s="5">
        <f t="shared" si="109"/>
        <v>4.8449844484742073</v>
      </c>
      <c r="AK171" s="10"/>
      <c r="AL171" s="1">
        <v>96.715964999999997</v>
      </c>
      <c r="AM171" s="5">
        <v>95.164816979326474</v>
      </c>
      <c r="AN171" s="5">
        <f t="shared" si="138"/>
        <v>0.52288296054187122</v>
      </c>
      <c r="AO171" s="5">
        <f t="shared" si="110"/>
        <v>95.687699939868352</v>
      </c>
      <c r="AP171" s="5">
        <f t="shared" si="111"/>
        <v>1.0282650601316448</v>
      </c>
      <c r="AQ171" s="5">
        <f t="shared" si="112"/>
        <v>1.0631802723900286E-2</v>
      </c>
      <c r="AR171" s="5">
        <f t="shared" si="113"/>
        <v>0.51098740149459287</v>
      </c>
      <c r="AS171" s="5">
        <f t="shared" si="96"/>
        <v>95.675804380821063</v>
      </c>
      <c r="AT171" s="5">
        <f t="shared" si="97"/>
        <v>1.0401606191789341</v>
      </c>
      <c r="AU171" s="5">
        <f t="shared" si="114"/>
        <v>1.0754797506067733E-2</v>
      </c>
      <c r="AV171" s="5">
        <f t="shared" si="115"/>
        <v>0.38107316694765664</v>
      </c>
      <c r="AW171" s="5">
        <f t="shared" si="98"/>
        <v>95.545890146274132</v>
      </c>
      <c r="AX171" s="5">
        <f t="shared" si="99"/>
        <v>1.1700748537258647</v>
      </c>
      <c r="AY171" s="5">
        <f t="shared" si="116"/>
        <v>1.2098052826395981E-2</v>
      </c>
      <c r="AZ171" s="5">
        <f t="shared" si="117"/>
        <v>5.7057533615347697E-2</v>
      </c>
      <c r="BA171" s="5">
        <f t="shared" si="100"/>
        <v>95.221874512941824</v>
      </c>
      <c r="BB171" s="5">
        <f t="shared" si="101"/>
        <v>1.4940904870581733</v>
      </c>
      <c r="BC171" s="5">
        <f t="shared" si="118"/>
        <v>1.5448230155778038E-2</v>
      </c>
      <c r="BE171" s="1">
        <v>147.267303</v>
      </c>
      <c r="BF171" s="5">
        <v>142.37588827842964</v>
      </c>
      <c r="BG171" s="5">
        <f t="shared" si="139"/>
        <v>-0.17242482056311736</v>
      </c>
      <c r="BH171" s="5">
        <f t="shared" si="119"/>
        <v>142.20346345786652</v>
      </c>
      <c r="BI171" s="5">
        <f t="shared" si="120"/>
        <v>5.0638395421334792</v>
      </c>
      <c r="BJ171" s="5">
        <f t="shared" si="140"/>
        <v>3.5566693232709862E-2</v>
      </c>
      <c r="BK171" s="5">
        <f t="shared" si="141"/>
        <v>-0.1989278632348388</v>
      </c>
      <c r="BL171" s="5">
        <f t="shared" si="121"/>
        <v>142.1769604151948</v>
      </c>
      <c r="BM171" s="5">
        <f t="shared" si="122"/>
        <v>5.0903425848051995</v>
      </c>
      <c r="BN171" s="5">
        <f t="shared" si="123"/>
        <v>3.4565327680409819E-2</v>
      </c>
      <c r="BO171" s="5">
        <f t="shared" si="142"/>
        <v>-0.20938075242243515</v>
      </c>
      <c r="BP171" s="5">
        <f t="shared" si="124"/>
        <v>142.16650752600719</v>
      </c>
      <c r="BQ171" s="5">
        <f t="shared" si="125"/>
        <v>5.1007954739928039</v>
      </c>
      <c r="BR171" s="5">
        <f t="shared" si="126"/>
        <v>3.463630670273634E-2</v>
      </c>
      <c r="BS171" s="5">
        <f t="shared" si="143"/>
        <v>0.22135402247355401</v>
      </c>
      <c r="BT171" s="5">
        <f t="shared" si="127"/>
        <v>142.59724230090319</v>
      </c>
      <c r="BU171" s="5">
        <f t="shared" si="128"/>
        <v>4.6700606990968083</v>
      </c>
      <c r="BV171" s="5">
        <f t="shared" si="129"/>
        <v>3.1711456677500291E-2</v>
      </c>
    </row>
    <row r="172" spans="1:74" x14ac:dyDescent="0.2">
      <c r="A172" s="3">
        <v>44027</v>
      </c>
      <c r="B172" s="2">
        <v>171</v>
      </c>
      <c r="C172" s="1">
        <v>97.381111000000004</v>
      </c>
      <c r="D172" s="2">
        <v>153198000</v>
      </c>
      <c r="E172" s="1">
        <v>151.07576</v>
      </c>
      <c r="F172" s="2">
        <v>2984600</v>
      </c>
      <c r="P172" s="2">
        <v>171</v>
      </c>
      <c r="Q172" s="1">
        <v>97.381111000000004</v>
      </c>
      <c r="R172" s="5">
        <f t="shared" si="130"/>
        <v>93.242577587467053</v>
      </c>
      <c r="S172" s="5">
        <f t="shared" si="102"/>
        <v>4.1385334125329507</v>
      </c>
      <c r="T172" s="5">
        <f t="shared" si="131"/>
        <v>95.397598860800542</v>
      </c>
      <c r="U172" s="5">
        <f t="shared" si="103"/>
        <v>1.9835121391994619</v>
      </c>
      <c r="V172" s="5">
        <f t="shared" si="132"/>
        <v>96.017948390696915</v>
      </c>
      <c r="W172" s="5">
        <f t="shared" si="104"/>
        <v>1.3631626093030889</v>
      </c>
      <c r="X172" s="5">
        <f t="shared" si="133"/>
        <v>96.343520309106651</v>
      </c>
      <c r="Y172" s="5">
        <f t="shared" si="105"/>
        <v>1.037590690893353</v>
      </c>
      <c r="AA172" s="2">
        <v>171</v>
      </c>
      <c r="AB172" s="1">
        <v>151.07576</v>
      </c>
      <c r="AC172" s="5">
        <f t="shared" si="134"/>
        <v>143.82019974716772</v>
      </c>
      <c r="AD172" s="5">
        <f t="shared" si="106"/>
        <v>7.2555602528322822</v>
      </c>
      <c r="AE172" s="5">
        <f t="shared" si="135"/>
        <v>144.24107698548156</v>
      </c>
      <c r="AF172" s="5">
        <f t="shared" si="107"/>
        <v>6.834683014518447</v>
      </c>
      <c r="AG172" s="5">
        <f t="shared" si="136"/>
        <v>145.06616637529334</v>
      </c>
      <c r="AH172" s="5">
        <f t="shared" si="108"/>
        <v>6.0095936247066675</v>
      </c>
      <c r="AI172" s="5">
        <f t="shared" si="137"/>
        <v>146.05605688788145</v>
      </c>
      <c r="AJ172" s="5">
        <f t="shared" si="109"/>
        <v>5.0197031121185489</v>
      </c>
      <c r="AK172" s="10"/>
      <c r="AL172" s="1">
        <v>97.381111000000004</v>
      </c>
      <c r="AM172" s="5">
        <v>96.017948390696915</v>
      </c>
      <c r="AN172" s="5">
        <f t="shared" si="138"/>
        <v>0.57242022816615667</v>
      </c>
      <c r="AO172" s="5">
        <f t="shared" si="110"/>
        <v>96.590368618863067</v>
      </c>
      <c r="AP172" s="5">
        <f t="shared" si="111"/>
        <v>0.79074238113693696</v>
      </c>
      <c r="AQ172" s="5">
        <f t="shared" si="112"/>
        <v>8.120079685031905E-3</v>
      </c>
      <c r="AR172" s="5">
        <f t="shared" si="113"/>
        <v>0.59652340396355497</v>
      </c>
      <c r="AS172" s="5">
        <f t="shared" si="96"/>
        <v>96.614471794660474</v>
      </c>
      <c r="AT172" s="5">
        <f t="shared" si="97"/>
        <v>0.76663920533952989</v>
      </c>
      <c r="AU172" s="5">
        <f t="shared" si="114"/>
        <v>7.8725658135028864E-3</v>
      </c>
      <c r="AV172" s="5">
        <f t="shared" si="115"/>
        <v>0.59349937693790966</v>
      </c>
      <c r="AW172" s="5">
        <f t="shared" si="98"/>
        <v>96.611447767634829</v>
      </c>
      <c r="AX172" s="5">
        <f t="shared" si="99"/>
        <v>0.76966323236517553</v>
      </c>
      <c r="AY172" s="5">
        <f t="shared" si="116"/>
        <v>7.9036193411797847E-3</v>
      </c>
      <c r="AZ172" s="5">
        <f t="shared" si="117"/>
        <v>0.73372032970717715</v>
      </c>
      <c r="BA172" s="5">
        <f t="shared" si="100"/>
        <v>96.751668720404098</v>
      </c>
      <c r="BB172" s="5">
        <f t="shared" si="101"/>
        <v>0.62944227959590648</v>
      </c>
      <c r="BC172" s="5">
        <f t="shared" si="118"/>
        <v>6.4636999222149605E-3</v>
      </c>
      <c r="BE172" s="1">
        <v>151.07576</v>
      </c>
      <c r="BF172" s="5">
        <v>145.06616637529334</v>
      </c>
      <c r="BG172" s="5">
        <f t="shared" si="139"/>
        <v>0.25698061705090419</v>
      </c>
      <c r="BH172" s="5">
        <f t="shared" si="119"/>
        <v>145.32314699234425</v>
      </c>
      <c r="BI172" s="5">
        <f t="shared" si="120"/>
        <v>5.7526130076557536</v>
      </c>
      <c r="BJ172" s="5">
        <f t="shared" si="140"/>
        <v>3.9655097748798711E-2</v>
      </c>
      <c r="BK172" s="5">
        <f t="shared" si="141"/>
        <v>0.52337362678979416</v>
      </c>
      <c r="BL172" s="5">
        <f t="shared" si="121"/>
        <v>145.58954000208314</v>
      </c>
      <c r="BM172" s="5">
        <f t="shared" si="122"/>
        <v>5.4862199979168622</v>
      </c>
      <c r="BN172" s="5">
        <f t="shared" si="123"/>
        <v>3.6314363058089945E-2</v>
      </c>
      <c r="BO172" s="5">
        <f t="shared" si="142"/>
        <v>1.0954657297563226</v>
      </c>
      <c r="BP172" s="5">
        <f t="shared" si="124"/>
        <v>146.16163210504965</v>
      </c>
      <c r="BQ172" s="5">
        <f t="shared" si="125"/>
        <v>4.9141278949503544</v>
      </c>
      <c r="BR172" s="5">
        <f t="shared" si="126"/>
        <v>3.2527573549524784E-2</v>
      </c>
      <c r="BS172" s="5">
        <f t="shared" si="143"/>
        <v>2.3199394857051723</v>
      </c>
      <c r="BT172" s="5">
        <f t="shared" si="127"/>
        <v>147.3861058609985</v>
      </c>
      <c r="BU172" s="5">
        <f t="shared" si="128"/>
        <v>3.6896541390015045</v>
      </c>
      <c r="BV172" s="5">
        <f t="shared" si="129"/>
        <v>2.4422542299317274E-2</v>
      </c>
    </row>
    <row r="173" spans="1:74" x14ac:dyDescent="0.2">
      <c r="A173" s="3">
        <v>44028</v>
      </c>
      <c r="B173" s="2">
        <v>172</v>
      </c>
      <c r="C173" s="1">
        <v>96.182845999999998</v>
      </c>
      <c r="D173" s="2">
        <v>110577600</v>
      </c>
      <c r="E173" s="1">
        <v>152.21929900000001</v>
      </c>
      <c r="F173" s="2">
        <v>3697600</v>
      </c>
      <c r="P173" s="2">
        <v>172</v>
      </c>
      <c r="Q173" s="1">
        <v>96.182845999999998</v>
      </c>
      <c r="R173" s="5">
        <f t="shared" si="130"/>
        <v>93.863357599346983</v>
      </c>
      <c r="S173" s="5">
        <f t="shared" si="102"/>
        <v>2.3194884006530145</v>
      </c>
      <c r="T173" s="5">
        <f t="shared" si="131"/>
        <v>96.09182810952035</v>
      </c>
      <c r="U173" s="5">
        <f t="shared" si="103"/>
        <v>9.1017890479648145E-2</v>
      </c>
      <c r="V173" s="5">
        <f t="shared" si="132"/>
        <v>96.767687825813624</v>
      </c>
      <c r="W173" s="5">
        <f t="shared" si="104"/>
        <v>0.58484182581362631</v>
      </c>
      <c r="X173" s="5">
        <f t="shared" si="133"/>
        <v>97.121713327276666</v>
      </c>
      <c r="Y173" s="5">
        <f t="shared" si="105"/>
        <v>0.93886732727666811</v>
      </c>
      <c r="AA173" s="2">
        <v>172</v>
      </c>
      <c r="AB173" s="1">
        <v>152.21929900000001</v>
      </c>
      <c r="AC173" s="5">
        <f t="shared" si="134"/>
        <v>144.90853378509254</v>
      </c>
      <c r="AD173" s="5">
        <f t="shared" si="106"/>
        <v>7.3107652149074625</v>
      </c>
      <c r="AE173" s="5">
        <f t="shared" si="135"/>
        <v>146.63321604056301</v>
      </c>
      <c r="AF173" s="5">
        <f t="shared" si="107"/>
        <v>5.5860829594369932</v>
      </c>
      <c r="AG173" s="5">
        <f t="shared" si="136"/>
        <v>148.37144286888201</v>
      </c>
      <c r="AH173" s="5">
        <f t="shared" si="108"/>
        <v>3.8478561311179931</v>
      </c>
      <c r="AI173" s="5">
        <f t="shared" si="137"/>
        <v>149.82083422197036</v>
      </c>
      <c r="AJ173" s="5">
        <f t="shared" si="109"/>
        <v>2.3984647780296484</v>
      </c>
      <c r="AK173" s="10"/>
      <c r="AL173" s="1">
        <v>96.182845999999998</v>
      </c>
      <c r="AM173" s="5">
        <v>96.767687825813624</v>
      </c>
      <c r="AN173" s="5">
        <f t="shared" si="138"/>
        <v>0.59901810920873944</v>
      </c>
      <c r="AO173" s="5">
        <f t="shared" si="110"/>
        <v>97.366705935022367</v>
      </c>
      <c r="AP173" s="5">
        <f t="shared" si="111"/>
        <v>1.1838599350223689</v>
      </c>
      <c r="AQ173" s="5">
        <f t="shared" si="112"/>
        <v>1.2308431121100003E-2</v>
      </c>
      <c r="AR173" s="5">
        <f t="shared" si="113"/>
        <v>0.63482741175184343</v>
      </c>
      <c r="AS173" s="5">
        <f t="shared" si="96"/>
        <v>97.402515237565467</v>
      </c>
      <c r="AT173" s="5">
        <f t="shared" si="97"/>
        <v>1.2196692375654692</v>
      </c>
      <c r="AU173" s="5">
        <f t="shared" si="114"/>
        <v>1.2680735581118791E-2</v>
      </c>
      <c r="AV173" s="5">
        <f t="shared" si="115"/>
        <v>0.66380740311836939</v>
      </c>
      <c r="AW173" s="5">
        <f t="shared" si="98"/>
        <v>97.431495228931993</v>
      </c>
      <c r="AX173" s="5">
        <f t="shared" si="99"/>
        <v>1.2486492289319955</v>
      </c>
      <c r="AY173" s="5">
        <f t="shared" si="116"/>
        <v>1.2982036619419594E-2</v>
      </c>
      <c r="AZ173" s="5">
        <f t="shared" si="117"/>
        <v>0.74733656930527903</v>
      </c>
      <c r="BA173" s="5">
        <f t="shared" si="100"/>
        <v>97.5150243951189</v>
      </c>
      <c r="BB173" s="5">
        <f t="shared" si="101"/>
        <v>1.3321783951189019</v>
      </c>
      <c r="BC173" s="5">
        <f t="shared" si="118"/>
        <v>1.3850478027224333E-2</v>
      </c>
      <c r="BE173" s="1">
        <v>152.21929900000001</v>
      </c>
      <c r="BF173" s="5">
        <v>148.37144286888201</v>
      </c>
      <c r="BG173" s="5">
        <f t="shared" si="139"/>
        <v>0.71422499853157029</v>
      </c>
      <c r="BH173" s="5">
        <f t="shared" si="119"/>
        <v>149.08566786741358</v>
      </c>
      <c r="BI173" s="5">
        <f t="shared" si="120"/>
        <v>3.1336311325864301</v>
      </c>
      <c r="BJ173" s="5">
        <f t="shared" si="140"/>
        <v>2.1120176982815118E-2</v>
      </c>
      <c r="BK173" s="5">
        <f t="shared" si="141"/>
        <v>1.2188493434895151</v>
      </c>
      <c r="BL173" s="5">
        <f t="shared" si="121"/>
        <v>149.59029221237154</v>
      </c>
      <c r="BM173" s="5">
        <f t="shared" si="122"/>
        <v>2.6290067876284695</v>
      </c>
      <c r="BN173" s="5">
        <f t="shared" si="123"/>
        <v>1.7271179179641796E-2</v>
      </c>
      <c r="BO173" s="5">
        <f t="shared" si="142"/>
        <v>2.0898805734808832</v>
      </c>
      <c r="BP173" s="5">
        <f t="shared" si="124"/>
        <v>150.4613234423629</v>
      </c>
      <c r="BQ173" s="5">
        <f t="shared" si="125"/>
        <v>1.7579755576371099</v>
      </c>
      <c r="BR173" s="5">
        <f t="shared" si="126"/>
        <v>1.1548966321524775E-2</v>
      </c>
      <c r="BS173" s="5">
        <f t="shared" si="143"/>
        <v>3.1574759424061525</v>
      </c>
      <c r="BT173" s="5">
        <f t="shared" si="127"/>
        <v>151.52891881128818</v>
      </c>
      <c r="BU173" s="5">
        <f t="shared" si="128"/>
        <v>0.69038018871182771</v>
      </c>
      <c r="BV173" s="5">
        <f t="shared" si="129"/>
        <v>4.5354314022417594E-3</v>
      </c>
    </row>
    <row r="174" spans="1:74" x14ac:dyDescent="0.2">
      <c r="A174" s="3">
        <v>44029</v>
      </c>
      <c r="B174" s="2">
        <v>173</v>
      </c>
      <c r="C174" s="1">
        <v>95.988533000000004</v>
      </c>
      <c r="D174" s="2">
        <v>92186800</v>
      </c>
      <c r="E174" s="1">
        <v>154.12851000000001</v>
      </c>
      <c r="F174" s="2">
        <v>4886500</v>
      </c>
      <c r="P174" s="2">
        <v>173</v>
      </c>
      <c r="Q174" s="1">
        <v>95.988533000000004</v>
      </c>
      <c r="R174" s="5">
        <f t="shared" si="130"/>
        <v>94.21128085944494</v>
      </c>
      <c r="S174" s="5">
        <f t="shared" si="102"/>
        <v>1.7772521405550634</v>
      </c>
      <c r="T174" s="5">
        <f t="shared" si="131"/>
        <v>96.123684371188233</v>
      </c>
      <c r="U174" s="5">
        <f t="shared" si="103"/>
        <v>0.13515137118822906</v>
      </c>
      <c r="V174" s="5">
        <f t="shared" si="132"/>
        <v>96.446024821616135</v>
      </c>
      <c r="W174" s="5">
        <f t="shared" si="104"/>
        <v>0.45749182161613078</v>
      </c>
      <c r="X174" s="5">
        <f t="shared" si="133"/>
        <v>96.417562831819168</v>
      </c>
      <c r="Y174" s="5">
        <f t="shared" si="105"/>
        <v>0.42902983181916454</v>
      </c>
      <c r="AA174" s="2">
        <v>173</v>
      </c>
      <c r="AB174" s="1">
        <v>154.12851000000001</v>
      </c>
      <c r="AC174" s="5">
        <f t="shared" si="134"/>
        <v>146.00514856732866</v>
      </c>
      <c r="AD174" s="5">
        <f t="shared" si="106"/>
        <v>8.123361432671345</v>
      </c>
      <c r="AE174" s="5">
        <f t="shared" si="135"/>
        <v>148.58834507636595</v>
      </c>
      <c r="AF174" s="5">
        <f t="shared" si="107"/>
        <v>5.5401649236340518</v>
      </c>
      <c r="AG174" s="5">
        <f t="shared" si="136"/>
        <v>150.48776374099691</v>
      </c>
      <c r="AH174" s="5">
        <f t="shared" si="108"/>
        <v>3.6407462590030946</v>
      </c>
      <c r="AI174" s="5">
        <f t="shared" si="137"/>
        <v>151.6196828054926</v>
      </c>
      <c r="AJ174" s="5">
        <f t="shared" si="109"/>
        <v>2.5088271945074041</v>
      </c>
      <c r="AK174" s="10"/>
      <c r="AL174" s="1">
        <v>95.988533000000004</v>
      </c>
      <c r="AM174" s="5">
        <v>96.446024821616135</v>
      </c>
      <c r="AN174" s="5">
        <f t="shared" si="138"/>
        <v>0.46091594219780502</v>
      </c>
      <c r="AO174" s="5">
        <f t="shared" si="110"/>
        <v>96.906940763813935</v>
      </c>
      <c r="AP174" s="5">
        <f t="shared" si="111"/>
        <v>0.91840776381393141</v>
      </c>
      <c r="AQ174" s="5">
        <f t="shared" si="112"/>
        <v>9.5678904043041413E-3</v>
      </c>
      <c r="AR174" s="5">
        <f t="shared" si="113"/>
        <v>0.39570480776451022</v>
      </c>
      <c r="AS174" s="5">
        <f t="shared" si="96"/>
        <v>96.841729629380652</v>
      </c>
      <c r="AT174" s="5">
        <f t="shared" si="97"/>
        <v>0.85319662938064766</v>
      </c>
      <c r="AU174" s="5">
        <f t="shared" si="114"/>
        <v>8.8885266053669934E-3</v>
      </c>
      <c r="AV174" s="5">
        <f t="shared" si="115"/>
        <v>0.22034571982623294</v>
      </c>
      <c r="AW174" s="5">
        <f t="shared" si="98"/>
        <v>96.666370541442362</v>
      </c>
      <c r="AX174" s="5">
        <f t="shared" si="99"/>
        <v>0.67783754144235786</v>
      </c>
      <c r="AY174" s="5">
        <f t="shared" si="116"/>
        <v>7.0616512228846946E-3</v>
      </c>
      <c r="AZ174" s="5">
        <f t="shared" si="117"/>
        <v>-0.16131306817207419</v>
      </c>
      <c r="BA174" s="5">
        <f t="shared" si="100"/>
        <v>96.284711753444057</v>
      </c>
      <c r="BB174" s="5">
        <f t="shared" si="101"/>
        <v>0.2961787534440532</v>
      </c>
      <c r="BC174" s="5">
        <f t="shared" si="118"/>
        <v>3.0855639125566508E-3</v>
      </c>
      <c r="BE174" s="1">
        <v>154.12851000000001</v>
      </c>
      <c r="BF174" s="5">
        <v>150.48776374099691</v>
      </c>
      <c r="BG174" s="5">
        <f t="shared" si="139"/>
        <v>0.92453937956906929</v>
      </c>
      <c r="BH174" s="5">
        <f t="shared" si="119"/>
        <v>151.41230312056598</v>
      </c>
      <c r="BI174" s="5">
        <f t="shared" si="120"/>
        <v>2.7162068794340257</v>
      </c>
      <c r="BJ174" s="5">
        <f t="shared" si="140"/>
        <v>1.8049353727581891E-2</v>
      </c>
      <c r="BK174" s="5">
        <f t="shared" si="141"/>
        <v>1.4432172256458609</v>
      </c>
      <c r="BL174" s="5">
        <f t="shared" si="121"/>
        <v>151.93098096664278</v>
      </c>
      <c r="BM174" s="5">
        <f t="shared" si="122"/>
        <v>2.1975290333572275</v>
      </c>
      <c r="BN174" s="5">
        <f t="shared" si="123"/>
        <v>1.4257771215443707E-2</v>
      </c>
      <c r="BO174" s="5">
        <f t="shared" si="142"/>
        <v>2.10177870786619</v>
      </c>
      <c r="BP174" s="5">
        <f t="shared" si="124"/>
        <v>152.58954244886311</v>
      </c>
      <c r="BQ174" s="5">
        <f t="shared" si="125"/>
        <v>1.5389675511368921</v>
      </c>
      <c r="BR174" s="5">
        <f t="shared" si="126"/>
        <v>9.9849635290504783E-3</v>
      </c>
      <c r="BS174" s="5">
        <f t="shared" si="143"/>
        <v>2.2724941326585859</v>
      </c>
      <c r="BT174" s="5">
        <f t="shared" si="127"/>
        <v>152.76025787365549</v>
      </c>
      <c r="BU174" s="5">
        <f t="shared" si="128"/>
        <v>1.3682521263445153</v>
      </c>
      <c r="BV174" s="5">
        <f t="shared" si="129"/>
        <v>8.8773460947913878E-3</v>
      </c>
    </row>
    <row r="175" spans="1:74" x14ac:dyDescent="0.2">
      <c r="A175" s="3">
        <v>44032</v>
      </c>
      <c r="B175" s="2">
        <v>174</v>
      </c>
      <c r="C175" s="1">
        <v>98.011391000000003</v>
      </c>
      <c r="D175" s="2">
        <v>90318000</v>
      </c>
      <c r="E175" s="1">
        <v>152.527557</v>
      </c>
      <c r="F175" s="2">
        <v>4876200</v>
      </c>
      <c r="P175" s="2">
        <v>174</v>
      </c>
      <c r="Q175" s="1">
        <v>98.011391000000003</v>
      </c>
      <c r="R175" s="5">
        <f t="shared" si="130"/>
        <v>94.477868680528204</v>
      </c>
      <c r="S175" s="5">
        <f t="shared" si="102"/>
        <v>3.5335223194717997</v>
      </c>
      <c r="T175" s="5">
        <f t="shared" si="131"/>
        <v>96.076381391272349</v>
      </c>
      <c r="U175" s="5">
        <f t="shared" si="103"/>
        <v>1.935009608727654</v>
      </c>
      <c r="V175" s="5">
        <f t="shared" si="132"/>
        <v>96.194404319727255</v>
      </c>
      <c r="W175" s="5">
        <f t="shared" si="104"/>
        <v>1.8169866802727483</v>
      </c>
      <c r="X175" s="5">
        <f t="shared" si="133"/>
        <v>96.095790457954791</v>
      </c>
      <c r="Y175" s="5">
        <f t="shared" si="105"/>
        <v>1.9156005420452118</v>
      </c>
      <c r="AA175" s="2">
        <v>174</v>
      </c>
      <c r="AB175" s="1">
        <v>152.527557</v>
      </c>
      <c r="AC175" s="5">
        <f t="shared" si="134"/>
        <v>147.22365278222935</v>
      </c>
      <c r="AD175" s="5">
        <f t="shared" si="106"/>
        <v>5.3039042177706506</v>
      </c>
      <c r="AE175" s="5">
        <f t="shared" si="135"/>
        <v>150.52740279963788</v>
      </c>
      <c r="AF175" s="5">
        <f t="shared" si="107"/>
        <v>2.0001542003621182</v>
      </c>
      <c r="AG175" s="5">
        <f t="shared" si="136"/>
        <v>152.49017418344863</v>
      </c>
      <c r="AH175" s="5">
        <f t="shared" si="108"/>
        <v>3.7382816551371434E-2</v>
      </c>
      <c r="AI175" s="5">
        <f t="shared" si="137"/>
        <v>153.50130320137316</v>
      </c>
      <c r="AJ175" s="5">
        <f t="shared" si="109"/>
        <v>0.97374620137316015</v>
      </c>
      <c r="AK175" s="10"/>
      <c r="AL175" s="1">
        <v>98.011391000000003</v>
      </c>
      <c r="AM175" s="5">
        <v>96.194404319727255</v>
      </c>
      <c r="AN175" s="5">
        <f t="shared" si="138"/>
        <v>0.35403547558480225</v>
      </c>
      <c r="AO175" s="5">
        <f t="shared" si="110"/>
        <v>96.548439795312063</v>
      </c>
      <c r="AP175" s="5">
        <f t="shared" si="111"/>
        <v>1.4629512046879398</v>
      </c>
      <c r="AQ175" s="5">
        <f t="shared" si="112"/>
        <v>1.4926338558830778E-2</v>
      </c>
      <c r="AR175" s="5">
        <f t="shared" si="113"/>
        <v>0.23387348035116273</v>
      </c>
      <c r="AS175" s="5">
        <f t="shared" si="96"/>
        <v>96.428277800078419</v>
      </c>
      <c r="AT175" s="5">
        <f t="shared" si="97"/>
        <v>1.5831131999215842</v>
      </c>
      <c r="AU175" s="5">
        <f t="shared" si="114"/>
        <v>1.6152338863567237E-2</v>
      </c>
      <c r="AV175" s="5">
        <f t="shared" si="115"/>
        <v>7.9609200544322467E-3</v>
      </c>
      <c r="AW175" s="5">
        <f t="shared" si="98"/>
        <v>96.202365239781685</v>
      </c>
      <c r="AX175" s="5">
        <f t="shared" si="99"/>
        <v>1.8090257602183186</v>
      </c>
      <c r="AY175" s="5">
        <f t="shared" si="116"/>
        <v>1.8457301154090534E-2</v>
      </c>
      <c r="AZ175" s="5">
        <f t="shared" si="117"/>
        <v>-0.23807438683135893</v>
      </c>
      <c r="BA175" s="5">
        <f t="shared" si="100"/>
        <v>95.956329932895898</v>
      </c>
      <c r="BB175" s="5">
        <f t="shared" si="101"/>
        <v>2.0550610671041056</v>
      </c>
      <c r="BC175" s="5">
        <f t="shared" si="118"/>
        <v>2.0967573729303624E-2</v>
      </c>
      <c r="BE175" s="1">
        <v>152.527557</v>
      </c>
      <c r="BF175" s="5">
        <v>152.49017418344863</v>
      </c>
      <c r="BG175" s="5">
        <f t="shared" si="139"/>
        <v>1.0862200390014667</v>
      </c>
      <c r="BH175" s="5">
        <f t="shared" si="119"/>
        <v>153.57639422245009</v>
      </c>
      <c r="BI175" s="5">
        <f t="shared" si="120"/>
        <v>1.0488372224500893</v>
      </c>
      <c r="BJ175" s="5">
        <f t="shared" si="140"/>
        <v>6.8780642953972741E-3</v>
      </c>
      <c r="BK175" s="5">
        <f t="shared" si="141"/>
        <v>1.5830155298473254</v>
      </c>
      <c r="BL175" s="5">
        <f t="shared" si="121"/>
        <v>154.07318971329596</v>
      </c>
      <c r="BM175" s="5">
        <f t="shared" si="122"/>
        <v>1.5456327132959586</v>
      </c>
      <c r="BN175" s="5">
        <f t="shared" si="123"/>
        <v>1.0133465346828827E-2</v>
      </c>
      <c r="BO175" s="5">
        <f t="shared" si="142"/>
        <v>2.0570629884296783</v>
      </c>
      <c r="BP175" s="5">
        <f t="shared" si="124"/>
        <v>154.54723717187832</v>
      </c>
      <c r="BQ175" s="5">
        <f t="shared" si="125"/>
        <v>2.0196801718783206</v>
      </c>
      <c r="BR175" s="5">
        <f t="shared" si="126"/>
        <v>1.3241411660965111E-2</v>
      </c>
      <c r="BS175" s="5">
        <f t="shared" si="143"/>
        <v>2.0429229959827491</v>
      </c>
      <c r="BT175" s="5">
        <f t="shared" si="127"/>
        <v>154.53309717943137</v>
      </c>
      <c r="BU175" s="5">
        <f t="shared" si="128"/>
        <v>-2.0055401794313639</v>
      </c>
      <c r="BV175" s="5">
        <f t="shared" si="129"/>
        <v>1.3148707150874801E-2</v>
      </c>
    </row>
    <row r="176" spans="1:74" x14ac:dyDescent="0.2">
      <c r="A176" s="3">
        <v>44033</v>
      </c>
      <c r="B176" s="2">
        <v>175</v>
      </c>
      <c r="C176" s="1">
        <v>96.658660999999995</v>
      </c>
      <c r="D176" s="2">
        <v>103646000</v>
      </c>
      <c r="E176" s="1">
        <v>153.889847</v>
      </c>
      <c r="F176" s="2">
        <v>2394000</v>
      </c>
      <c r="P176" s="2">
        <v>175</v>
      </c>
      <c r="Q176" s="1">
        <v>96.658660999999995</v>
      </c>
      <c r="R176" s="5">
        <f t="shared" si="130"/>
        <v>95.007897028448966</v>
      </c>
      <c r="S176" s="5">
        <f t="shared" si="102"/>
        <v>1.6507639715510294</v>
      </c>
      <c r="T176" s="5">
        <f t="shared" si="131"/>
        <v>96.753634754327038</v>
      </c>
      <c r="U176" s="5">
        <f t="shared" si="103"/>
        <v>9.4973754327043025E-2</v>
      </c>
      <c r="V176" s="5">
        <f t="shared" si="132"/>
        <v>97.193746993877269</v>
      </c>
      <c r="W176" s="5">
        <f t="shared" si="104"/>
        <v>0.53508599387727429</v>
      </c>
      <c r="X176" s="5">
        <f t="shared" si="133"/>
        <v>97.532490864488693</v>
      </c>
      <c r="Y176" s="5">
        <f t="shared" si="105"/>
        <v>0.87382986448869815</v>
      </c>
      <c r="AA176" s="2">
        <v>175</v>
      </c>
      <c r="AB176" s="1">
        <v>153.889847</v>
      </c>
      <c r="AC176" s="5">
        <f t="shared" si="134"/>
        <v>148.01923841489494</v>
      </c>
      <c r="AD176" s="5">
        <f t="shared" si="106"/>
        <v>5.8706085851050602</v>
      </c>
      <c r="AE176" s="5">
        <f t="shared" si="135"/>
        <v>151.22745676976461</v>
      </c>
      <c r="AF176" s="5">
        <f t="shared" si="107"/>
        <v>2.6623902302353883</v>
      </c>
      <c r="AG176" s="5">
        <f t="shared" si="136"/>
        <v>152.5107347325519</v>
      </c>
      <c r="AH176" s="5">
        <f t="shared" si="108"/>
        <v>1.3791122674481073</v>
      </c>
      <c r="AI176" s="5">
        <f t="shared" si="137"/>
        <v>152.77099355034329</v>
      </c>
      <c r="AJ176" s="5">
        <f t="shared" si="109"/>
        <v>1.1188534496567115</v>
      </c>
      <c r="AK176" s="10"/>
      <c r="AL176" s="1">
        <v>96.658660999999995</v>
      </c>
      <c r="AM176" s="5">
        <v>97.193746993877269</v>
      </c>
      <c r="AN176" s="5">
        <f t="shared" si="138"/>
        <v>0.45083155536958408</v>
      </c>
      <c r="AO176" s="5">
        <f t="shared" si="110"/>
        <v>97.644578549246859</v>
      </c>
      <c r="AP176" s="5">
        <f t="shared" si="111"/>
        <v>0.9859175492468637</v>
      </c>
      <c r="AQ176" s="5">
        <f t="shared" si="112"/>
        <v>1.0199991796357118E-2</v>
      </c>
      <c r="AR176" s="5">
        <f t="shared" si="113"/>
        <v>0.42524077880087563</v>
      </c>
      <c r="AS176" s="5">
        <f t="shared" si="96"/>
        <v>97.618987772678139</v>
      </c>
      <c r="AT176" s="5">
        <f t="shared" si="97"/>
        <v>0.96032677267814393</v>
      </c>
      <c r="AU176" s="5">
        <f t="shared" si="114"/>
        <v>9.9352376987525623E-3</v>
      </c>
      <c r="AV176" s="5">
        <f t="shared" si="115"/>
        <v>0.45408270939744422</v>
      </c>
      <c r="AW176" s="5">
        <f t="shared" si="98"/>
        <v>97.647829703274709</v>
      </c>
      <c r="AX176" s="5">
        <f t="shared" si="99"/>
        <v>0.98916870327471429</v>
      </c>
      <c r="AY176" s="5">
        <f t="shared" si="116"/>
        <v>1.0233627209823591E-2</v>
      </c>
      <c r="AZ176" s="5">
        <f t="shared" si="117"/>
        <v>0.81373011500280845</v>
      </c>
      <c r="BA176" s="5">
        <f t="shared" si="100"/>
        <v>98.007477108880082</v>
      </c>
      <c r="BB176" s="5">
        <f t="shared" si="101"/>
        <v>1.3488161088800865</v>
      </c>
      <c r="BC176" s="5">
        <f t="shared" si="118"/>
        <v>1.395442575890935E-2</v>
      </c>
      <c r="BE176" s="1">
        <v>153.889847</v>
      </c>
      <c r="BF176" s="5">
        <v>152.5107347325519</v>
      </c>
      <c r="BG176" s="5">
        <f t="shared" si="139"/>
        <v>0.92637111551673645</v>
      </c>
      <c r="BH176" s="5">
        <f t="shared" si="119"/>
        <v>153.43710584806863</v>
      </c>
      <c r="BI176" s="5">
        <f t="shared" si="120"/>
        <v>0.45274115193137732</v>
      </c>
      <c r="BJ176" s="5">
        <f t="shared" si="140"/>
        <v>2.968585475149142E-3</v>
      </c>
      <c r="BK176" s="5">
        <f t="shared" si="141"/>
        <v>1.1924017846613104</v>
      </c>
      <c r="BL176" s="5">
        <f t="shared" si="121"/>
        <v>153.70313651721321</v>
      </c>
      <c r="BM176" s="5">
        <f t="shared" si="122"/>
        <v>0.18671048278679336</v>
      </c>
      <c r="BN176" s="5">
        <f t="shared" si="123"/>
        <v>1.2132735617496153E-3</v>
      </c>
      <c r="BO176" s="5">
        <f t="shared" si="142"/>
        <v>1.1406368907327926</v>
      </c>
      <c r="BP176" s="5">
        <f t="shared" si="124"/>
        <v>153.65137162328469</v>
      </c>
      <c r="BQ176" s="5">
        <f t="shared" si="125"/>
        <v>0.23847537671531427</v>
      </c>
      <c r="BR176" s="5">
        <f t="shared" si="126"/>
        <v>1.5496498395720301E-3</v>
      </c>
      <c r="BS176" s="5">
        <f t="shared" si="143"/>
        <v>0.32391491613518819</v>
      </c>
      <c r="BT176" s="5">
        <f t="shared" si="127"/>
        <v>152.83464964868708</v>
      </c>
      <c r="BU176" s="5">
        <f t="shared" si="128"/>
        <v>1.0551973513129269</v>
      </c>
      <c r="BV176" s="5">
        <f t="shared" si="129"/>
        <v>6.8568354045665334E-3</v>
      </c>
    </row>
    <row r="177" spans="1:74" x14ac:dyDescent="0.2">
      <c r="A177" s="3">
        <v>44034</v>
      </c>
      <c r="B177" s="2">
        <v>176</v>
      </c>
      <c r="C177" s="1">
        <v>96.930199000000002</v>
      </c>
      <c r="D177" s="2">
        <v>89001600</v>
      </c>
      <c r="E177" s="1">
        <v>153.740692</v>
      </c>
      <c r="F177" s="2">
        <v>1798600</v>
      </c>
      <c r="P177" s="2">
        <v>176</v>
      </c>
      <c r="Q177" s="1">
        <v>96.930199000000002</v>
      </c>
      <c r="R177" s="5">
        <f t="shared" si="130"/>
        <v>95.255511624181622</v>
      </c>
      <c r="S177" s="5">
        <f t="shared" si="102"/>
        <v>1.6746873758183796</v>
      </c>
      <c r="T177" s="5">
        <f t="shared" si="131"/>
        <v>96.720393940312562</v>
      </c>
      <c r="U177" s="5">
        <f t="shared" si="103"/>
        <v>0.20980505968744012</v>
      </c>
      <c r="V177" s="5">
        <f t="shared" si="132"/>
        <v>96.899449697244762</v>
      </c>
      <c r="W177" s="5">
        <f t="shared" si="104"/>
        <v>3.0749302755239682E-2</v>
      </c>
      <c r="X177" s="5">
        <f t="shared" si="133"/>
        <v>96.87711846612217</v>
      </c>
      <c r="Y177" s="5">
        <f t="shared" si="105"/>
        <v>5.3080533877832181E-2</v>
      </c>
      <c r="AA177" s="2">
        <v>176</v>
      </c>
      <c r="AB177" s="1">
        <v>153.740692</v>
      </c>
      <c r="AC177" s="5">
        <f t="shared" si="134"/>
        <v>148.8998297026607</v>
      </c>
      <c r="AD177" s="5">
        <f t="shared" si="106"/>
        <v>4.8408622973392994</v>
      </c>
      <c r="AE177" s="5">
        <f t="shared" si="135"/>
        <v>152.15929335034699</v>
      </c>
      <c r="AF177" s="5">
        <f t="shared" si="107"/>
        <v>1.5813986496530106</v>
      </c>
      <c r="AG177" s="5">
        <f t="shared" si="136"/>
        <v>153.26924647964836</v>
      </c>
      <c r="AH177" s="5">
        <f t="shared" si="108"/>
        <v>0.47144552035163656</v>
      </c>
      <c r="AI177" s="5">
        <f t="shared" si="137"/>
        <v>153.61013363758582</v>
      </c>
      <c r="AJ177" s="5">
        <f t="shared" si="109"/>
        <v>0.13055836241417751</v>
      </c>
      <c r="AK177" s="10"/>
      <c r="AL177" s="1">
        <v>96.930199000000002</v>
      </c>
      <c r="AM177" s="5">
        <v>96.899449697244762</v>
      </c>
      <c r="AN177" s="5">
        <f t="shared" si="138"/>
        <v>0.3390622275692704</v>
      </c>
      <c r="AO177" s="5">
        <f t="shared" si="110"/>
        <v>97.238511924814034</v>
      </c>
      <c r="AP177" s="5">
        <f t="shared" si="111"/>
        <v>0.30831292481403239</v>
      </c>
      <c r="AQ177" s="5">
        <f t="shared" si="112"/>
        <v>3.1807726384017057E-3</v>
      </c>
      <c r="AR177" s="5">
        <f t="shared" si="113"/>
        <v>0.24535625994252991</v>
      </c>
      <c r="AS177" s="5">
        <f t="shared" si="96"/>
        <v>97.144805957187288</v>
      </c>
      <c r="AT177" s="5">
        <f t="shared" si="97"/>
        <v>0.21460695718728573</v>
      </c>
      <c r="AU177" s="5">
        <f t="shared" si="114"/>
        <v>2.2140360733942754E-3</v>
      </c>
      <c r="AV177" s="5">
        <f t="shared" si="115"/>
        <v>0.11731170668396607</v>
      </c>
      <c r="AW177" s="5">
        <f t="shared" si="98"/>
        <v>97.016761403928726</v>
      </c>
      <c r="AX177" s="5">
        <f t="shared" si="99"/>
        <v>8.6562403928724052E-2</v>
      </c>
      <c r="AY177" s="5">
        <f t="shared" si="116"/>
        <v>8.9303854548698541E-4</v>
      </c>
      <c r="AZ177" s="5">
        <f t="shared" si="117"/>
        <v>-0.12809318488720983</v>
      </c>
      <c r="BA177" s="5">
        <f t="shared" si="100"/>
        <v>96.771356512357556</v>
      </c>
      <c r="BB177" s="5">
        <f t="shared" si="101"/>
        <v>0.15884248764244546</v>
      </c>
      <c r="BC177" s="5">
        <f t="shared" si="118"/>
        <v>1.6387306461884542E-3</v>
      </c>
      <c r="BE177" s="1">
        <v>153.740692</v>
      </c>
      <c r="BF177" s="5">
        <v>153.26924647964836</v>
      </c>
      <c r="BG177" s="5">
        <f t="shared" si="139"/>
        <v>0.90119221025369545</v>
      </c>
      <c r="BH177" s="5">
        <f t="shared" si="119"/>
        <v>154.17043868990206</v>
      </c>
      <c r="BI177" s="5">
        <f t="shared" si="120"/>
        <v>0.42974668990206055</v>
      </c>
      <c r="BJ177" s="5">
        <f t="shared" si="140"/>
        <v>2.8038677019210363E-3</v>
      </c>
      <c r="BK177" s="5">
        <f t="shared" si="141"/>
        <v>1.0839292752700986</v>
      </c>
      <c r="BL177" s="5">
        <f t="shared" si="121"/>
        <v>154.35317575491845</v>
      </c>
      <c r="BM177" s="5">
        <f t="shared" si="122"/>
        <v>0.61248375491845763</v>
      </c>
      <c r="BN177" s="5">
        <f t="shared" si="123"/>
        <v>3.9838753614980325E-3</v>
      </c>
      <c r="BO177" s="5">
        <f t="shared" si="142"/>
        <v>0.96868057609644453</v>
      </c>
      <c r="BP177" s="5">
        <f t="shared" si="124"/>
        <v>154.23792705574479</v>
      </c>
      <c r="BQ177" s="5">
        <f t="shared" si="125"/>
        <v>0.49723505574479532</v>
      </c>
      <c r="BR177" s="5">
        <f t="shared" si="126"/>
        <v>3.2342449437185788E-3</v>
      </c>
      <c r="BS177" s="5">
        <f t="shared" si="143"/>
        <v>0.69332222245227204</v>
      </c>
      <c r="BT177" s="5">
        <f t="shared" si="127"/>
        <v>153.96256870210064</v>
      </c>
      <c r="BU177" s="5">
        <f t="shared" si="128"/>
        <v>-0.22187670210064425</v>
      </c>
      <c r="BV177" s="5">
        <f t="shared" si="129"/>
        <v>1.4431878718267005E-3</v>
      </c>
    </row>
    <row r="178" spans="1:74" x14ac:dyDescent="0.2">
      <c r="A178" s="3">
        <v>44035</v>
      </c>
      <c r="B178" s="2">
        <v>177</v>
      </c>
      <c r="C178" s="1">
        <v>92.518287999999998</v>
      </c>
      <c r="D178" s="2">
        <v>197004400</v>
      </c>
      <c r="E178" s="1">
        <v>152.86563100000001</v>
      </c>
      <c r="F178" s="2">
        <v>2625600</v>
      </c>
      <c r="P178" s="2">
        <v>177</v>
      </c>
      <c r="Q178" s="1">
        <v>92.518287999999998</v>
      </c>
      <c r="R178" s="5">
        <f t="shared" si="130"/>
        <v>95.506714730554364</v>
      </c>
      <c r="S178" s="5">
        <f t="shared" si="102"/>
        <v>2.9884267305543659</v>
      </c>
      <c r="T178" s="5">
        <f t="shared" si="131"/>
        <v>96.793825711203169</v>
      </c>
      <c r="U178" s="5">
        <f t="shared" si="103"/>
        <v>4.2755377112031709</v>
      </c>
      <c r="V178" s="5">
        <f t="shared" si="132"/>
        <v>96.916361813760147</v>
      </c>
      <c r="W178" s="5">
        <f t="shared" si="104"/>
        <v>4.3980738137601492</v>
      </c>
      <c r="X178" s="5">
        <f t="shared" si="133"/>
        <v>96.91692886653054</v>
      </c>
      <c r="Y178" s="5">
        <f t="shared" si="105"/>
        <v>4.3986408665305419</v>
      </c>
      <c r="AA178" s="2">
        <v>177</v>
      </c>
      <c r="AB178" s="1">
        <v>152.86563100000001</v>
      </c>
      <c r="AC178" s="5">
        <f t="shared" si="134"/>
        <v>149.62595904726157</v>
      </c>
      <c r="AD178" s="5">
        <f t="shared" si="106"/>
        <v>3.2396719527384334</v>
      </c>
      <c r="AE178" s="5">
        <f t="shared" si="135"/>
        <v>152.71278287772554</v>
      </c>
      <c r="AF178" s="5">
        <f t="shared" si="107"/>
        <v>0.15284812227446309</v>
      </c>
      <c r="AG178" s="5">
        <f t="shared" si="136"/>
        <v>153.52854151584177</v>
      </c>
      <c r="AH178" s="5">
        <f t="shared" si="108"/>
        <v>0.66291051584175875</v>
      </c>
      <c r="AI178" s="5">
        <f t="shared" si="137"/>
        <v>153.70805240939646</v>
      </c>
      <c r="AJ178" s="5">
        <f t="shared" si="109"/>
        <v>0.84242140939645083</v>
      </c>
      <c r="AK178" s="10"/>
      <c r="AL178" s="1">
        <v>92.518287999999998</v>
      </c>
      <c r="AM178" s="5">
        <v>96.916361813760147</v>
      </c>
      <c r="AN178" s="5">
        <f t="shared" si="138"/>
        <v>0.29073971091118767</v>
      </c>
      <c r="AO178" s="5">
        <f t="shared" si="110"/>
        <v>97.20710152467133</v>
      </c>
      <c r="AP178" s="5">
        <f t="shared" si="111"/>
        <v>4.6888135246713318</v>
      </c>
      <c r="AQ178" s="5">
        <f t="shared" si="112"/>
        <v>5.0679856123919328E-2</v>
      </c>
      <c r="AR178" s="5">
        <f t="shared" si="113"/>
        <v>0.18824522408574379</v>
      </c>
      <c r="AS178" s="5">
        <f t="shared" si="96"/>
        <v>97.104607037845895</v>
      </c>
      <c r="AT178" s="5">
        <f t="shared" si="97"/>
        <v>4.5863190378458967</v>
      </c>
      <c r="AU178" s="5">
        <f t="shared" si="114"/>
        <v>4.9572026644568876E-2</v>
      </c>
      <c r="AV178" s="5">
        <f t="shared" si="115"/>
        <v>7.2131891108104765E-2</v>
      </c>
      <c r="AW178" s="5">
        <f t="shared" si="98"/>
        <v>96.988493704868247</v>
      </c>
      <c r="AX178" s="5">
        <f t="shared" si="99"/>
        <v>4.4702057048682491</v>
      </c>
      <c r="AY178" s="5">
        <f t="shared" si="116"/>
        <v>4.8316995498968257E-2</v>
      </c>
      <c r="AZ178" s="5">
        <f t="shared" si="117"/>
        <v>-4.8386786950039059E-3</v>
      </c>
      <c r="BA178" s="5">
        <f t="shared" si="100"/>
        <v>96.911523135065138</v>
      </c>
      <c r="BB178" s="5">
        <f t="shared" si="101"/>
        <v>4.3932351350651402</v>
      </c>
      <c r="BC178" s="5">
        <f t="shared" si="118"/>
        <v>4.7485045714044563E-2</v>
      </c>
      <c r="BE178" s="1">
        <v>152.86563100000001</v>
      </c>
      <c r="BF178" s="5">
        <v>153.52854151584177</v>
      </c>
      <c r="BG178" s="5">
        <f t="shared" si="139"/>
        <v>0.80490763414465216</v>
      </c>
      <c r="BH178" s="5">
        <f t="shared" si="119"/>
        <v>154.33344914998642</v>
      </c>
      <c r="BI178" s="5">
        <f t="shared" si="120"/>
        <v>1.4678181499864138</v>
      </c>
      <c r="BJ178" s="5">
        <f t="shared" si="140"/>
        <v>9.5605555520434475E-3</v>
      </c>
      <c r="BK178" s="5">
        <f t="shared" si="141"/>
        <v>0.87777071550092578</v>
      </c>
      <c r="BL178" s="5">
        <f t="shared" si="121"/>
        <v>154.4063122313427</v>
      </c>
      <c r="BM178" s="5">
        <f t="shared" si="122"/>
        <v>1.5406812313426883</v>
      </c>
      <c r="BN178" s="5">
        <f t="shared" si="123"/>
        <v>1.0078663341550517E-2</v>
      </c>
      <c r="BO178" s="5">
        <f t="shared" si="142"/>
        <v>0.64945708314007777</v>
      </c>
      <c r="BP178" s="5">
        <f t="shared" si="124"/>
        <v>154.17799859898184</v>
      </c>
      <c r="BQ178" s="5">
        <f t="shared" si="125"/>
        <v>1.3123675989818366</v>
      </c>
      <c r="BR178" s="5">
        <f t="shared" si="126"/>
        <v>8.5851056931288659E-3</v>
      </c>
      <c r="BS178" s="5">
        <f t="shared" si="143"/>
        <v>0.32439911413223693</v>
      </c>
      <c r="BT178" s="5">
        <f t="shared" si="127"/>
        <v>153.852940629974</v>
      </c>
      <c r="BU178" s="5">
        <f t="shared" si="128"/>
        <v>-0.98730962997399274</v>
      </c>
      <c r="BV178" s="5">
        <f t="shared" si="129"/>
        <v>6.4586763127546486E-3</v>
      </c>
    </row>
    <row r="179" spans="1:74" x14ac:dyDescent="0.2">
      <c r="A179" s="3">
        <v>44036</v>
      </c>
      <c r="B179" s="2">
        <v>178</v>
      </c>
      <c r="C179" s="1">
        <v>92.289092999999994</v>
      </c>
      <c r="D179" s="2">
        <v>185438800</v>
      </c>
      <c r="E179" s="1">
        <v>148.58981299999999</v>
      </c>
      <c r="F179" s="2">
        <v>4368300</v>
      </c>
      <c r="P179" s="2">
        <v>178</v>
      </c>
      <c r="Q179" s="1">
        <v>92.289092999999994</v>
      </c>
      <c r="R179" s="5">
        <f t="shared" si="130"/>
        <v>95.058450720971209</v>
      </c>
      <c r="S179" s="5">
        <f t="shared" si="102"/>
        <v>2.7693577209712146</v>
      </c>
      <c r="T179" s="5">
        <f t="shared" si="131"/>
        <v>95.297387512282057</v>
      </c>
      <c r="U179" s="5">
        <f t="shared" si="103"/>
        <v>3.0082945122820632</v>
      </c>
      <c r="V179" s="5">
        <f t="shared" si="132"/>
        <v>94.497421216192066</v>
      </c>
      <c r="W179" s="5">
        <f t="shared" si="104"/>
        <v>2.2083282161920721</v>
      </c>
      <c r="X179" s="5">
        <f t="shared" si="133"/>
        <v>93.617948216632641</v>
      </c>
      <c r="Y179" s="5">
        <f t="shared" si="105"/>
        <v>1.3288552166326468</v>
      </c>
      <c r="AA179" s="2">
        <v>178</v>
      </c>
      <c r="AB179" s="1">
        <v>148.58981299999999</v>
      </c>
      <c r="AC179" s="5">
        <f t="shared" si="134"/>
        <v>150.11190984017233</v>
      </c>
      <c r="AD179" s="5">
        <f t="shared" si="106"/>
        <v>1.5220968401723383</v>
      </c>
      <c r="AE179" s="5">
        <f t="shared" si="135"/>
        <v>152.7662797205216</v>
      </c>
      <c r="AF179" s="5">
        <f t="shared" si="107"/>
        <v>4.1764667205216028</v>
      </c>
      <c r="AG179" s="5">
        <f t="shared" si="136"/>
        <v>153.16394073212882</v>
      </c>
      <c r="AH179" s="5">
        <f t="shared" si="108"/>
        <v>4.5741277321288294</v>
      </c>
      <c r="AI179" s="5">
        <f t="shared" si="137"/>
        <v>153.07623635234913</v>
      </c>
      <c r="AJ179" s="5">
        <f t="shared" si="109"/>
        <v>4.486423352349135</v>
      </c>
      <c r="AK179" s="10"/>
      <c r="AL179" s="1">
        <v>92.289092999999994</v>
      </c>
      <c r="AM179" s="5">
        <v>94.497421216192066</v>
      </c>
      <c r="AN179" s="5">
        <f t="shared" si="138"/>
        <v>-0.11571233536070266</v>
      </c>
      <c r="AO179" s="5">
        <f t="shared" si="110"/>
        <v>94.381708880831368</v>
      </c>
      <c r="AP179" s="5">
        <f t="shared" si="111"/>
        <v>2.0926158808313744</v>
      </c>
      <c r="AQ179" s="5">
        <f t="shared" si="112"/>
        <v>2.2674574132301575E-2</v>
      </c>
      <c r="AR179" s="5">
        <f t="shared" si="113"/>
        <v>-0.46355123132771248</v>
      </c>
      <c r="AS179" s="5">
        <f t="shared" si="96"/>
        <v>94.033869984864353</v>
      </c>
      <c r="AT179" s="5">
        <f t="shared" si="97"/>
        <v>1.7447769848643588</v>
      </c>
      <c r="AU179" s="5">
        <f t="shared" si="114"/>
        <v>1.8905559997911769E-2</v>
      </c>
      <c r="AV179" s="5">
        <f t="shared" si="115"/>
        <v>-1.048850728796179</v>
      </c>
      <c r="AW179" s="5">
        <f t="shared" si="98"/>
        <v>93.448570487395884</v>
      </c>
      <c r="AX179" s="5">
        <f t="shared" si="99"/>
        <v>1.1594774873958897</v>
      </c>
      <c r="AY179" s="5">
        <f t="shared" si="116"/>
        <v>1.2563537572049709E-2</v>
      </c>
      <c r="AZ179" s="5">
        <f t="shared" si="117"/>
        <v>-2.0568253097371199</v>
      </c>
      <c r="BA179" s="5">
        <f t="shared" si="100"/>
        <v>92.440595906454945</v>
      </c>
      <c r="BB179" s="5">
        <f t="shared" si="101"/>
        <v>0.1515029064549509</v>
      </c>
      <c r="BC179" s="5">
        <f t="shared" si="118"/>
        <v>1.6416122591534289E-3</v>
      </c>
      <c r="BE179" s="1">
        <v>148.58981299999999</v>
      </c>
      <c r="BF179" s="5">
        <v>153.16394073212882</v>
      </c>
      <c r="BG179" s="5">
        <f t="shared" si="139"/>
        <v>0.62948137146601268</v>
      </c>
      <c r="BH179" s="5">
        <f t="shared" si="119"/>
        <v>153.79342210359482</v>
      </c>
      <c r="BI179" s="5">
        <f t="shared" si="120"/>
        <v>5.2036091035948289</v>
      </c>
      <c r="BJ179" s="5">
        <f t="shared" si="140"/>
        <v>3.3974113480767086E-2</v>
      </c>
      <c r="BK179" s="5">
        <f t="shared" si="141"/>
        <v>0.56717784069745814</v>
      </c>
      <c r="BL179" s="5">
        <f t="shared" si="121"/>
        <v>153.73111857282629</v>
      </c>
      <c r="BM179" s="5">
        <f t="shared" si="122"/>
        <v>5.1413055728262975</v>
      </c>
      <c r="BN179" s="5">
        <f t="shared" si="123"/>
        <v>3.4600659823337265E-2</v>
      </c>
      <c r="BO179" s="5">
        <f t="shared" si="142"/>
        <v>0.19313104305621773</v>
      </c>
      <c r="BP179" s="5">
        <f t="shared" si="124"/>
        <v>153.35707177518503</v>
      </c>
      <c r="BQ179" s="5">
        <f t="shared" si="125"/>
        <v>4.7672587751850415</v>
      </c>
      <c r="BR179" s="5">
        <f t="shared" si="126"/>
        <v>3.2083348642379959E-2</v>
      </c>
      <c r="BS179" s="5">
        <f t="shared" si="143"/>
        <v>-0.26125079903616732</v>
      </c>
      <c r="BT179" s="5">
        <f t="shared" si="127"/>
        <v>152.90268993309266</v>
      </c>
      <c r="BU179" s="5">
        <f t="shared" si="128"/>
        <v>-4.3128769330926673</v>
      </c>
      <c r="BV179" s="5">
        <f t="shared" si="129"/>
        <v>2.9025387716805778E-2</v>
      </c>
    </row>
    <row r="180" spans="1:74" x14ac:dyDescent="0.2">
      <c r="A180" s="3">
        <v>44039</v>
      </c>
      <c r="B180" s="2">
        <v>179</v>
      </c>
      <c r="C180" s="1">
        <v>94.476364000000004</v>
      </c>
      <c r="D180" s="2">
        <v>121214000</v>
      </c>
      <c r="E180" s="1">
        <v>149.91233800000001</v>
      </c>
      <c r="F180" s="2">
        <v>3378300</v>
      </c>
      <c r="P180" s="2">
        <v>179</v>
      </c>
      <c r="Q180" s="1">
        <v>94.476364000000004</v>
      </c>
      <c r="R180" s="5">
        <f t="shared" si="130"/>
        <v>94.643047062825516</v>
      </c>
      <c r="S180" s="5">
        <f t="shared" si="102"/>
        <v>0.16668306282551271</v>
      </c>
      <c r="T180" s="5">
        <f t="shared" si="131"/>
        <v>94.244484432983342</v>
      </c>
      <c r="U180" s="5">
        <f t="shared" si="103"/>
        <v>0.23187956701666224</v>
      </c>
      <c r="V180" s="5">
        <f t="shared" si="132"/>
        <v>93.282840697286431</v>
      </c>
      <c r="W180" s="5">
        <f t="shared" si="104"/>
        <v>1.1935233027135723</v>
      </c>
      <c r="X180" s="5">
        <f t="shared" si="133"/>
        <v>92.621306804158166</v>
      </c>
      <c r="Y180" s="5">
        <f t="shared" si="105"/>
        <v>1.8550571958418374</v>
      </c>
      <c r="AA180" s="2">
        <v>179</v>
      </c>
      <c r="AB180" s="1">
        <v>149.91233800000001</v>
      </c>
      <c r="AC180" s="5">
        <f t="shared" si="134"/>
        <v>149.88359531414648</v>
      </c>
      <c r="AD180" s="5">
        <f t="shared" si="106"/>
        <v>2.8742685853529792E-2</v>
      </c>
      <c r="AE180" s="5">
        <f t="shared" si="135"/>
        <v>151.30451636833902</v>
      </c>
      <c r="AF180" s="5">
        <f t="shared" si="107"/>
        <v>1.3921783683390174</v>
      </c>
      <c r="AG180" s="5">
        <f t="shared" si="136"/>
        <v>150.64817047945797</v>
      </c>
      <c r="AH180" s="5">
        <f t="shared" si="108"/>
        <v>0.7358324794579687</v>
      </c>
      <c r="AI180" s="5">
        <f t="shared" si="137"/>
        <v>149.71141883808727</v>
      </c>
      <c r="AJ180" s="5">
        <f t="shared" si="109"/>
        <v>0.2009191619127364</v>
      </c>
      <c r="AK180" s="10"/>
      <c r="AL180" s="1">
        <v>94.476364000000004</v>
      </c>
      <c r="AM180" s="5">
        <v>93.282840697286431</v>
      </c>
      <c r="AN180" s="5">
        <f t="shared" si="138"/>
        <v>-0.28054256289244245</v>
      </c>
      <c r="AO180" s="5">
        <f t="shared" si="110"/>
        <v>93.002298134393996</v>
      </c>
      <c r="AP180" s="5">
        <f t="shared" si="111"/>
        <v>1.4740658656060077</v>
      </c>
      <c r="AQ180" s="5">
        <f t="shared" si="112"/>
        <v>1.5602483025341743E-2</v>
      </c>
      <c r="AR180" s="5">
        <f t="shared" si="113"/>
        <v>-0.65130855322219305</v>
      </c>
      <c r="AS180" s="5">
        <f t="shared" si="96"/>
        <v>92.631532144064238</v>
      </c>
      <c r="AT180" s="5">
        <f t="shared" si="97"/>
        <v>1.8448318559357659</v>
      </c>
      <c r="AU180" s="5">
        <f t="shared" si="114"/>
        <v>1.9526914223072407E-2</v>
      </c>
      <c r="AV180" s="5">
        <f t="shared" si="115"/>
        <v>-1.1234291343454341</v>
      </c>
      <c r="AW180" s="5">
        <f t="shared" si="98"/>
        <v>92.159411562941003</v>
      </c>
      <c r="AX180" s="5">
        <f t="shared" si="99"/>
        <v>2.3169524370590011</v>
      </c>
      <c r="AY180" s="5">
        <f t="shared" si="116"/>
        <v>2.4524149098911142E-2</v>
      </c>
      <c r="AZ180" s="5">
        <f t="shared" si="117"/>
        <v>-1.3409172375303575</v>
      </c>
      <c r="BA180" s="5">
        <f t="shared" si="100"/>
        <v>91.941923459756069</v>
      </c>
      <c r="BB180" s="5">
        <f t="shared" si="101"/>
        <v>2.5344405402439349</v>
      </c>
      <c r="BC180" s="5">
        <f t="shared" si="118"/>
        <v>2.6826186285534178E-2</v>
      </c>
      <c r="BE180" s="1">
        <v>149.91233800000001</v>
      </c>
      <c r="BF180" s="5">
        <v>150.64817047945797</v>
      </c>
      <c r="BG180" s="5">
        <f t="shared" si="139"/>
        <v>0.15769362784548363</v>
      </c>
      <c r="BH180" s="5">
        <f t="shared" si="119"/>
        <v>150.80586410730345</v>
      </c>
      <c r="BI180" s="5">
        <f t="shared" si="120"/>
        <v>0.89352610730344395</v>
      </c>
      <c r="BJ180" s="5">
        <f t="shared" si="140"/>
        <v>5.931211142224147E-3</v>
      </c>
      <c r="BK180" s="5">
        <f t="shared" si="141"/>
        <v>-0.20355918264461831</v>
      </c>
      <c r="BL180" s="5">
        <f t="shared" si="121"/>
        <v>150.44461129681335</v>
      </c>
      <c r="BM180" s="5">
        <f t="shared" si="122"/>
        <v>0.53227329681334368</v>
      </c>
      <c r="BN180" s="5">
        <f t="shared" si="123"/>
        <v>3.5505636421556152E-3</v>
      </c>
      <c r="BO180" s="5">
        <f t="shared" si="142"/>
        <v>-1.0258745400209617</v>
      </c>
      <c r="BP180" s="5">
        <f t="shared" si="124"/>
        <v>149.62229593943701</v>
      </c>
      <c r="BQ180" s="5">
        <f t="shared" si="125"/>
        <v>0.29004206056299608</v>
      </c>
      <c r="BR180" s="5">
        <f t="shared" si="126"/>
        <v>1.9347444275266794E-3</v>
      </c>
      <c r="BS180" s="5">
        <f t="shared" si="143"/>
        <v>-2.1775923346256456</v>
      </c>
      <c r="BT180" s="5">
        <f t="shared" si="127"/>
        <v>148.47057814483233</v>
      </c>
      <c r="BU180" s="5">
        <f t="shared" si="128"/>
        <v>1.4417598551676747</v>
      </c>
      <c r="BV180" s="5">
        <f t="shared" si="129"/>
        <v>9.6173528770372094E-3</v>
      </c>
    </row>
    <row r="181" spans="1:74" x14ac:dyDescent="0.2">
      <c r="A181" s="3">
        <v>44040</v>
      </c>
      <c r="B181" s="2">
        <v>180</v>
      </c>
      <c r="C181" s="1">
        <v>92.924355000000006</v>
      </c>
      <c r="D181" s="2">
        <v>103625600</v>
      </c>
      <c r="E181" s="1">
        <v>151.155304</v>
      </c>
      <c r="F181" s="2">
        <v>3904200</v>
      </c>
      <c r="P181" s="2">
        <v>180</v>
      </c>
      <c r="Q181" s="1">
        <v>92.924355000000006</v>
      </c>
      <c r="R181" s="5">
        <f t="shared" si="130"/>
        <v>94.618044603401685</v>
      </c>
      <c r="S181" s="5">
        <f t="shared" si="102"/>
        <v>1.6936896034016797</v>
      </c>
      <c r="T181" s="5">
        <f t="shared" si="131"/>
        <v>94.325642281439173</v>
      </c>
      <c r="U181" s="5">
        <f t="shared" si="103"/>
        <v>1.401287281439167</v>
      </c>
      <c r="V181" s="5">
        <f t="shared" si="132"/>
        <v>93.939278513778902</v>
      </c>
      <c r="W181" s="5">
        <f t="shared" si="104"/>
        <v>1.0149235137788963</v>
      </c>
      <c r="X181" s="5">
        <f t="shared" si="133"/>
        <v>94.012599701039548</v>
      </c>
      <c r="Y181" s="5">
        <f t="shared" si="105"/>
        <v>1.0882447010395424</v>
      </c>
      <c r="AA181" s="2">
        <v>180</v>
      </c>
      <c r="AB181" s="1">
        <v>151.155304</v>
      </c>
      <c r="AC181" s="5">
        <f t="shared" si="134"/>
        <v>149.88790671702449</v>
      </c>
      <c r="AD181" s="5">
        <f t="shared" si="106"/>
        <v>1.2673972829755087</v>
      </c>
      <c r="AE181" s="5">
        <f t="shared" si="135"/>
        <v>150.81725393942037</v>
      </c>
      <c r="AF181" s="5">
        <f t="shared" si="107"/>
        <v>0.33805006057963283</v>
      </c>
      <c r="AG181" s="5">
        <f t="shared" si="136"/>
        <v>150.24346261575607</v>
      </c>
      <c r="AH181" s="5">
        <f t="shared" si="108"/>
        <v>0.91184138424392813</v>
      </c>
      <c r="AI181" s="5">
        <f t="shared" si="137"/>
        <v>149.86210820952184</v>
      </c>
      <c r="AJ181" s="5">
        <f t="shared" si="109"/>
        <v>1.2931957904781655</v>
      </c>
      <c r="AK181" s="10"/>
      <c r="AL181" s="1">
        <v>92.924355000000006</v>
      </c>
      <c r="AM181" s="5">
        <v>93.939278513778902</v>
      </c>
      <c r="AN181" s="5">
        <f t="shared" si="138"/>
        <v>-0.1399955059847055</v>
      </c>
      <c r="AO181" s="5">
        <f t="shared" si="110"/>
        <v>93.799283007794202</v>
      </c>
      <c r="AP181" s="5">
        <f t="shared" si="111"/>
        <v>0.87492800779419611</v>
      </c>
      <c r="AQ181" s="5">
        <f t="shared" si="112"/>
        <v>9.415486476007243E-3</v>
      </c>
      <c r="AR181" s="5">
        <f t="shared" si="113"/>
        <v>-0.32437196079352715</v>
      </c>
      <c r="AS181" s="5">
        <f t="shared" si="96"/>
        <v>93.614906552985374</v>
      </c>
      <c r="AT181" s="5">
        <f t="shared" si="97"/>
        <v>0.69055155298536874</v>
      </c>
      <c r="AU181" s="5">
        <f t="shared" si="114"/>
        <v>7.4313300639575995E-3</v>
      </c>
      <c r="AV181" s="5">
        <f t="shared" si="115"/>
        <v>-0.32248900646837708</v>
      </c>
      <c r="AW181" s="5">
        <f t="shared" si="98"/>
        <v>93.616789507310529</v>
      </c>
      <c r="AX181" s="5">
        <f t="shared" si="99"/>
        <v>0.69243450731052292</v>
      </c>
      <c r="AY181" s="5">
        <f t="shared" si="116"/>
        <v>7.4515933665670626E-3</v>
      </c>
      <c r="AZ181" s="5">
        <f t="shared" si="117"/>
        <v>0.35683455838904621</v>
      </c>
      <c r="BA181" s="5">
        <f t="shared" si="100"/>
        <v>94.296113072167941</v>
      </c>
      <c r="BB181" s="5">
        <f t="shared" si="101"/>
        <v>1.3717580721679354</v>
      </c>
      <c r="BC181" s="5">
        <f t="shared" si="118"/>
        <v>1.4762094094362401E-2</v>
      </c>
      <c r="BE181" s="1">
        <v>151.155304</v>
      </c>
      <c r="BF181" s="5">
        <v>150.24346261575607</v>
      </c>
      <c r="BG181" s="5">
        <f t="shared" si="139"/>
        <v>7.3333404113375911E-2</v>
      </c>
      <c r="BH181" s="5">
        <f t="shared" si="119"/>
        <v>150.31679601986946</v>
      </c>
      <c r="BI181" s="5">
        <f t="shared" si="120"/>
        <v>0.83850798013054373</v>
      </c>
      <c r="BJ181" s="5">
        <f t="shared" si="140"/>
        <v>5.5809947769574981E-3</v>
      </c>
      <c r="BK181" s="5">
        <f t="shared" si="141"/>
        <v>-0.25384635290893903</v>
      </c>
      <c r="BL181" s="5">
        <f t="shared" si="121"/>
        <v>149.98961626284714</v>
      </c>
      <c r="BM181" s="5">
        <f t="shared" si="122"/>
        <v>1.1656877371528651</v>
      </c>
      <c r="BN181" s="5">
        <f t="shared" si="123"/>
        <v>7.711854670695943E-3</v>
      </c>
      <c r="BO181" s="5">
        <f t="shared" si="142"/>
        <v>-0.7463495356773846</v>
      </c>
      <c r="BP181" s="5">
        <f t="shared" si="124"/>
        <v>149.49711308007869</v>
      </c>
      <c r="BQ181" s="5">
        <f t="shared" si="125"/>
        <v>1.6581909199213101</v>
      </c>
      <c r="BR181" s="5">
        <f t="shared" si="126"/>
        <v>1.0970114022074344E-2</v>
      </c>
      <c r="BS181" s="5">
        <f t="shared" si="143"/>
        <v>-0.67064053434046289</v>
      </c>
      <c r="BT181" s="5">
        <f t="shared" si="127"/>
        <v>149.57282208141561</v>
      </c>
      <c r="BU181" s="5">
        <f t="shared" si="128"/>
        <v>1.5824819185843921</v>
      </c>
      <c r="BV181" s="5">
        <f t="shared" si="129"/>
        <v>1.0469245052653873E-2</v>
      </c>
    </row>
    <row r="182" spans="1:74" x14ac:dyDescent="0.2">
      <c r="A182" s="3">
        <v>44041</v>
      </c>
      <c r="B182" s="2">
        <v>181</v>
      </c>
      <c r="C182" s="1">
        <v>94.705558999999994</v>
      </c>
      <c r="D182" s="2">
        <v>90329200</v>
      </c>
      <c r="E182" s="1">
        <v>153.71086099999999</v>
      </c>
      <c r="F182" s="2">
        <v>3311500</v>
      </c>
      <c r="P182" s="2">
        <v>181</v>
      </c>
      <c r="Q182" s="1">
        <v>94.705558999999994</v>
      </c>
      <c r="R182" s="5">
        <f t="shared" si="130"/>
        <v>94.363991162891438</v>
      </c>
      <c r="S182" s="5">
        <f t="shared" si="102"/>
        <v>0.3415678371085562</v>
      </c>
      <c r="T182" s="5">
        <f t="shared" si="131"/>
        <v>93.835191732935471</v>
      </c>
      <c r="U182" s="5">
        <f t="shared" si="103"/>
        <v>0.87036726706452328</v>
      </c>
      <c r="V182" s="5">
        <f t="shared" si="132"/>
        <v>93.381070581200504</v>
      </c>
      <c r="W182" s="5">
        <f t="shared" si="104"/>
        <v>1.3244884187994899</v>
      </c>
      <c r="X182" s="5">
        <f t="shared" si="133"/>
        <v>93.196416175259898</v>
      </c>
      <c r="Y182" s="5">
        <f t="shared" si="105"/>
        <v>1.5091428247400955</v>
      </c>
      <c r="AA182" s="2">
        <v>181</v>
      </c>
      <c r="AB182" s="1">
        <v>153.71086099999999</v>
      </c>
      <c r="AC182" s="5">
        <f t="shared" si="134"/>
        <v>150.0780163094708</v>
      </c>
      <c r="AD182" s="5">
        <f t="shared" si="106"/>
        <v>3.6328446905291969</v>
      </c>
      <c r="AE182" s="5">
        <f t="shared" si="135"/>
        <v>150.93557146062324</v>
      </c>
      <c r="AF182" s="5">
        <f t="shared" si="107"/>
        <v>2.7752895393767574</v>
      </c>
      <c r="AG182" s="5">
        <f t="shared" si="136"/>
        <v>150.74497537709021</v>
      </c>
      <c r="AH182" s="5">
        <f t="shared" si="108"/>
        <v>2.9658856229097807</v>
      </c>
      <c r="AI182" s="5">
        <f t="shared" si="137"/>
        <v>150.83200505238045</v>
      </c>
      <c r="AJ182" s="5">
        <f t="shared" si="109"/>
        <v>2.8788559476195417</v>
      </c>
      <c r="AK182" s="10"/>
      <c r="AL182" s="1">
        <v>94.705558999999994</v>
      </c>
      <c r="AM182" s="5">
        <v>93.381070581200504</v>
      </c>
      <c r="AN182" s="5">
        <f t="shared" si="138"/>
        <v>-0.20272736997375937</v>
      </c>
      <c r="AO182" s="5">
        <f t="shared" si="110"/>
        <v>93.178343211226746</v>
      </c>
      <c r="AP182" s="5">
        <f t="shared" si="111"/>
        <v>1.5272157887732476</v>
      </c>
      <c r="AQ182" s="5">
        <f t="shared" si="112"/>
        <v>1.6125936058022188E-2</v>
      </c>
      <c r="AR182" s="5">
        <f t="shared" si="113"/>
        <v>-0.38283095373974485</v>
      </c>
      <c r="AS182" s="5">
        <f t="shared" si="96"/>
        <v>92.998239627460762</v>
      </c>
      <c r="AT182" s="5">
        <f t="shared" si="97"/>
        <v>1.7073193725392315</v>
      </c>
      <c r="AU182" s="5">
        <f t="shared" si="114"/>
        <v>1.8027657410683059E-2</v>
      </c>
      <c r="AV182" s="5">
        <f t="shared" si="115"/>
        <v>-0.42856252321788652</v>
      </c>
      <c r="AW182" s="5">
        <f t="shared" si="98"/>
        <v>92.952508057982612</v>
      </c>
      <c r="AX182" s="5">
        <f t="shared" si="99"/>
        <v>1.7530509420173814</v>
      </c>
      <c r="AY182" s="5">
        <f t="shared" si="116"/>
        <v>1.851053898554552E-2</v>
      </c>
      <c r="AZ182" s="5">
        <f t="shared" si="117"/>
        <v>-0.42095155893328129</v>
      </c>
      <c r="BA182" s="5">
        <f t="shared" si="100"/>
        <v>92.960119022267222</v>
      </c>
      <c r="BB182" s="5">
        <f t="shared" si="101"/>
        <v>1.7454399777327723</v>
      </c>
      <c r="BC182" s="5">
        <f t="shared" si="118"/>
        <v>1.8430174492003921E-2</v>
      </c>
      <c r="BE182" s="1">
        <v>153.71086099999999</v>
      </c>
      <c r="BF182" s="5">
        <v>150.74497537709021</v>
      </c>
      <c r="BG182" s="5">
        <f t="shared" si="139"/>
        <v>0.13756030769649061</v>
      </c>
      <c r="BH182" s="5">
        <f t="shared" si="119"/>
        <v>150.88253568478672</v>
      </c>
      <c r="BI182" s="5">
        <f t="shared" si="120"/>
        <v>2.8283253152132772</v>
      </c>
      <c r="BJ182" s="5">
        <f t="shared" si="140"/>
        <v>1.8762318996956219E-2</v>
      </c>
      <c r="BK182" s="5">
        <f t="shared" si="141"/>
        <v>-6.5006574348169144E-2</v>
      </c>
      <c r="BL182" s="5">
        <f t="shared" si="121"/>
        <v>150.67996880274205</v>
      </c>
      <c r="BM182" s="5">
        <f t="shared" si="122"/>
        <v>3.0308921972579412</v>
      </c>
      <c r="BN182" s="5">
        <f t="shared" si="123"/>
        <v>1.9718139483051504E-2</v>
      </c>
      <c r="BO182" s="5">
        <f t="shared" si="142"/>
        <v>-0.18481150202219829</v>
      </c>
      <c r="BP182" s="5">
        <f t="shared" si="124"/>
        <v>150.56016387506801</v>
      </c>
      <c r="BQ182" s="5">
        <f t="shared" si="125"/>
        <v>3.1506971249319804</v>
      </c>
      <c r="BR182" s="5">
        <f t="shared" si="126"/>
        <v>2.0497556935368286E-2</v>
      </c>
      <c r="BS182" s="5">
        <f t="shared" si="143"/>
        <v>0.32568976698294999</v>
      </c>
      <c r="BT182" s="5">
        <f t="shared" si="127"/>
        <v>151.07066514407316</v>
      </c>
      <c r="BU182" s="5">
        <f t="shared" si="128"/>
        <v>2.6401958559268337</v>
      </c>
      <c r="BV182" s="5">
        <f t="shared" si="129"/>
        <v>1.7176378030481748E-2</v>
      </c>
    </row>
    <row r="183" spans="1:74" x14ac:dyDescent="0.2">
      <c r="A183" s="3">
        <v>44042</v>
      </c>
      <c r="B183" s="2">
        <v>182</v>
      </c>
      <c r="C183" s="1">
        <v>95.851517000000001</v>
      </c>
      <c r="D183" s="2">
        <v>158130000</v>
      </c>
      <c r="E183" s="1">
        <v>148.321335</v>
      </c>
      <c r="F183" s="2">
        <v>2749100</v>
      </c>
      <c r="P183" s="2">
        <v>182</v>
      </c>
      <c r="Q183" s="1">
        <v>95.851517000000001</v>
      </c>
      <c r="R183" s="5">
        <f t="shared" si="130"/>
        <v>94.415226338457728</v>
      </c>
      <c r="S183" s="5">
        <f t="shared" si="102"/>
        <v>1.436290661542273</v>
      </c>
      <c r="T183" s="5">
        <f t="shared" si="131"/>
        <v>94.139820276408059</v>
      </c>
      <c r="U183" s="5">
        <f t="shared" si="103"/>
        <v>1.7116967235919418</v>
      </c>
      <c r="V183" s="5">
        <f t="shared" si="132"/>
        <v>94.109539211540223</v>
      </c>
      <c r="W183" s="5">
        <f t="shared" si="104"/>
        <v>1.7419777884597778</v>
      </c>
      <c r="X183" s="5">
        <f t="shared" si="133"/>
        <v>94.328273293814973</v>
      </c>
      <c r="Y183" s="5">
        <f t="shared" si="105"/>
        <v>1.5232437061850277</v>
      </c>
      <c r="AA183" s="2">
        <v>182</v>
      </c>
      <c r="AB183" s="1">
        <v>148.321335</v>
      </c>
      <c r="AC183" s="5">
        <f t="shared" si="134"/>
        <v>150.62294301305016</v>
      </c>
      <c r="AD183" s="5">
        <f t="shared" si="106"/>
        <v>2.3016080130501564</v>
      </c>
      <c r="AE183" s="5">
        <f t="shared" si="135"/>
        <v>151.90692279940509</v>
      </c>
      <c r="AF183" s="5">
        <f t="shared" si="107"/>
        <v>3.58558779940509</v>
      </c>
      <c r="AG183" s="5">
        <f t="shared" si="136"/>
        <v>152.37621246969059</v>
      </c>
      <c r="AH183" s="5">
        <f t="shared" si="108"/>
        <v>4.0548774696905809</v>
      </c>
      <c r="AI183" s="5">
        <f t="shared" si="137"/>
        <v>152.99114701309509</v>
      </c>
      <c r="AJ183" s="5">
        <f t="shared" si="109"/>
        <v>4.6698120130950826</v>
      </c>
      <c r="AK183" s="10"/>
      <c r="AL183" s="1">
        <v>95.851517000000001</v>
      </c>
      <c r="AM183" s="5">
        <v>94.109539211540223</v>
      </c>
      <c r="AN183" s="5">
        <f t="shared" si="138"/>
        <v>-6.3047969926737557E-2</v>
      </c>
      <c r="AO183" s="5">
        <f t="shared" si="110"/>
        <v>94.046491241613481</v>
      </c>
      <c r="AP183" s="5">
        <f t="shared" si="111"/>
        <v>1.8050257583865204</v>
      </c>
      <c r="AQ183" s="5">
        <f t="shared" si="112"/>
        <v>1.8831478258049063E-2</v>
      </c>
      <c r="AR183" s="5">
        <f t="shared" si="113"/>
        <v>-0.10500605771987881</v>
      </c>
      <c r="AS183" s="5">
        <f t="shared" si="96"/>
        <v>94.004533153820347</v>
      </c>
      <c r="AT183" s="5">
        <f t="shared" si="97"/>
        <v>1.8469838461796542</v>
      </c>
      <c r="AU183" s="5">
        <f t="shared" si="114"/>
        <v>1.9269218724828886E-2</v>
      </c>
      <c r="AV183" s="5">
        <f t="shared" si="115"/>
        <v>9.210149588303615E-2</v>
      </c>
      <c r="AW183" s="5">
        <f t="shared" si="98"/>
        <v>94.201640707423266</v>
      </c>
      <c r="AX183" s="5">
        <f t="shared" si="99"/>
        <v>1.6498762925767352</v>
      </c>
      <c r="AY183" s="5">
        <f t="shared" si="116"/>
        <v>1.721283443617001E-2</v>
      </c>
      <c r="AZ183" s="5">
        <f t="shared" si="117"/>
        <v>0.55605560194876924</v>
      </c>
      <c r="BA183" s="5">
        <f t="shared" si="100"/>
        <v>94.665594813488994</v>
      </c>
      <c r="BB183" s="5">
        <f t="shared" si="101"/>
        <v>1.1859221865110072</v>
      </c>
      <c r="BC183" s="5">
        <f t="shared" si="118"/>
        <v>1.2372492618045964E-2</v>
      </c>
      <c r="BE183" s="1">
        <v>148.321335</v>
      </c>
      <c r="BF183" s="5">
        <v>152.37621246969059</v>
      </c>
      <c r="BG183" s="5">
        <f t="shared" si="139"/>
        <v>0.36161182543207282</v>
      </c>
      <c r="BH183" s="5">
        <f t="shared" si="119"/>
        <v>152.73782429512266</v>
      </c>
      <c r="BI183" s="5">
        <f t="shared" si="120"/>
        <v>4.4164892951226591</v>
      </c>
      <c r="BJ183" s="5">
        <f t="shared" si="140"/>
        <v>2.8984112569415323E-2</v>
      </c>
      <c r="BK183" s="5">
        <f t="shared" si="141"/>
        <v>0.35905434238896622</v>
      </c>
      <c r="BL183" s="5">
        <f t="shared" si="121"/>
        <v>152.73526681207954</v>
      </c>
      <c r="BM183" s="5">
        <f t="shared" si="122"/>
        <v>4.4139318120795394</v>
      </c>
      <c r="BN183" s="5">
        <f t="shared" si="123"/>
        <v>2.9759250832522101E-2</v>
      </c>
      <c r="BO183" s="5">
        <f t="shared" si="142"/>
        <v>0.63241036555795849</v>
      </c>
      <c r="BP183" s="5">
        <f t="shared" si="124"/>
        <v>153.00862283524853</v>
      </c>
      <c r="BQ183" s="5">
        <f t="shared" si="125"/>
        <v>4.6872878352485259</v>
      </c>
      <c r="BR183" s="5">
        <f t="shared" si="126"/>
        <v>3.1602249502733548E-2</v>
      </c>
      <c r="BS183" s="5">
        <f t="shared" si="143"/>
        <v>1.4354049937577591</v>
      </c>
      <c r="BT183" s="5">
        <f t="shared" si="127"/>
        <v>153.81161746344836</v>
      </c>
      <c r="BU183" s="5">
        <f t="shared" si="128"/>
        <v>-5.4902824634483522</v>
      </c>
      <c r="BV183" s="5">
        <f t="shared" si="129"/>
        <v>3.7016134350788793E-2</v>
      </c>
    </row>
    <row r="184" spans="1:74" x14ac:dyDescent="0.2">
      <c r="A184" s="3">
        <v>44043</v>
      </c>
      <c r="B184" s="2">
        <v>183</v>
      </c>
      <c r="C184" s="1">
        <v>105.88608600000001</v>
      </c>
      <c r="D184" s="2">
        <v>374336800</v>
      </c>
      <c r="E184" s="1">
        <v>148.53015099999999</v>
      </c>
      <c r="F184" s="2">
        <v>4061200</v>
      </c>
      <c r="P184" s="2">
        <v>183</v>
      </c>
      <c r="Q184" s="1">
        <v>105.88608600000001</v>
      </c>
      <c r="R184" s="5">
        <f t="shared" si="130"/>
        <v>94.630669937689063</v>
      </c>
      <c r="S184" s="5">
        <f t="shared" si="102"/>
        <v>11.255416062310942</v>
      </c>
      <c r="T184" s="5">
        <f t="shared" si="131"/>
        <v>94.738914129665233</v>
      </c>
      <c r="U184" s="5">
        <f t="shared" si="103"/>
        <v>11.147171870334773</v>
      </c>
      <c r="V184" s="5">
        <f t="shared" si="132"/>
        <v>95.067626995193109</v>
      </c>
      <c r="W184" s="5">
        <f t="shared" si="104"/>
        <v>10.818459004806897</v>
      </c>
      <c r="X184" s="5">
        <f t="shared" si="133"/>
        <v>95.470706073453741</v>
      </c>
      <c r="Y184" s="5">
        <f t="shared" si="105"/>
        <v>10.415379926546265</v>
      </c>
      <c r="AA184" s="2">
        <v>183</v>
      </c>
      <c r="AB184" s="1">
        <v>148.53015099999999</v>
      </c>
      <c r="AC184" s="5">
        <f t="shared" si="134"/>
        <v>150.27770181109264</v>
      </c>
      <c r="AD184" s="5">
        <f t="shared" si="106"/>
        <v>1.7475508110926512</v>
      </c>
      <c r="AE184" s="5">
        <f t="shared" si="135"/>
        <v>150.65196706961331</v>
      </c>
      <c r="AF184" s="5">
        <f t="shared" si="107"/>
        <v>2.1218160696133168</v>
      </c>
      <c r="AG184" s="5">
        <f t="shared" si="136"/>
        <v>150.14602986136077</v>
      </c>
      <c r="AH184" s="5">
        <f t="shared" si="108"/>
        <v>1.615878861360784</v>
      </c>
      <c r="AI184" s="5">
        <f t="shared" si="137"/>
        <v>149.48878800327378</v>
      </c>
      <c r="AJ184" s="5">
        <f t="shared" si="109"/>
        <v>0.9586370032737932</v>
      </c>
      <c r="AK184" s="10"/>
      <c r="AL184" s="1">
        <v>105.88608600000001</v>
      </c>
      <c r="AM184" s="5">
        <v>95.067626995193109</v>
      </c>
      <c r="AN184" s="5">
        <f t="shared" si="138"/>
        <v>9.0122393110205923E-2</v>
      </c>
      <c r="AO184" s="5">
        <f t="shared" si="110"/>
        <v>95.157749388303316</v>
      </c>
      <c r="AP184" s="5">
        <f t="shared" si="111"/>
        <v>10.72833661169669</v>
      </c>
      <c r="AQ184" s="5">
        <f t="shared" si="112"/>
        <v>0.1013196069188608</v>
      </c>
      <c r="AR184" s="5">
        <f t="shared" si="113"/>
        <v>0.16076740262331229</v>
      </c>
      <c r="AS184" s="5">
        <f t="shared" si="96"/>
        <v>95.228394397816416</v>
      </c>
      <c r="AT184" s="5">
        <f t="shared" si="97"/>
        <v>10.65769160218359</v>
      </c>
      <c r="AU184" s="5">
        <f t="shared" si="114"/>
        <v>0.10065242757375685</v>
      </c>
      <c r="AV184" s="5">
        <f t="shared" si="115"/>
        <v>0.4817953253794684</v>
      </c>
      <c r="AW184" s="5">
        <f t="shared" si="98"/>
        <v>95.549422320572575</v>
      </c>
      <c r="AX184" s="5">
        <f t="shared" si="99"/>
        <v>10.336663679427431</v>
      </c>
      <c r="AY184" s="5">
        <f t="shared" si="116"/>
        <v>9.7620604084161081E-2</v>
      </c>
      <c r="AZ184" s="5">
        <f t="shared" si="117"/>
        <v>0.89778295639726813</v>
      </c>
      <c r="BA184" s="5">
        <f t="shared" si="100"/>
        <v>95.965409951590374</v>
      </c>
      <c r="BB184" s="5">
        <f t="shared" si="101"/>
        <v>9.9206760484096321</v>
      </c>
      <c r="BC184" s="5">
        <f t="shared" si="118"/>
        <v>9.3691970523961304E-2</v>
      </c>
      <c r="BE184" s="1">
        <v>148.53015099999999</v>
      </c>
      <c r="BF184" s="5">
        <v>150.14602986136077</v>
      </c>
      <c r="BG184" s="5">
        <f t="shared" si="139"/>
        <v>-2.7157339632209954E-2</v>
      </c>
      <c r="BH184" s="5">
        <f t="shared" si="119"/>
        <v>150.11887252172858</v>
      </c>
      <c r="BI184" s="5">
        <f t="shared" si="120"/>
        <v>1.588721521728587</v>
      </c>
      <c r="BJ184" s="5">
        <f t="shared" si="140"/>
        <v>1.0581175694059664E-2</v>
      </c>
      <c r="BK184" s="5">
        <f t="shared" si="141"/>
        <v>-0.28825489529072845</v>
      </c>
      <c r="BL184" s="5">
        <f t="shared" si="121"/>
        <v>149.85777496607005</v>
      </c>
      <c r="BM184" s="5">
        <f t="shared" si="122"/>
        <v>1.3276239660700639</v>
      </c>
      <c r="BN184" s="5">
        <f t="shared" si="123"/>
        <v>8.9384138986707429E-3</v>
      </c>
      <c r="BO184" s="5">
        <f t="shared" si="142"/>
        <v>-0.65575647269153836</v>
      </c>
      <c r="BP184" s="5">
        <f t="shared" si="124"/>
        <v>149.49027338866924</v>
      </c>
      <c r="BQ184" s="5">
        <f t="shared" si="125"/>
        <v>0.96012238866924804</v>
      </c>
      <c r="BR184" s="5">
        <f t="shared" si="126"/>
        <v>6.4641581672481305E-3</v>
      </c>
      <c r="BS184" s="5">
        <f t="shared" si="143"/>
        <v>-1.6803444680166766</v>
      </c>
      <c r="BT184" s="5">
        <f t="shared" si="127"/>
        <v>148.4656853933441</v>
      </c>
      <c r="BU184" s="5">
        <f t="shared" si="128"/>
        <v>6.4465606655886631E-2</v>
      </c>
      <c r="BV184" s="5">
        <f t="shared" si="129"/>
        <v>4.3402370644520947E-4</v>
      </c>
    </row>
    <row r="185" spans="1:74" x14ac:dyDescent="0.2">
      <c r="A185" s="3">
        <v>44046</v>
      </c>
      <c r="B185" s="2">
        <v>184</v>
      </c>
      <c r="C185" s="1">
        <v>108.554153</v>
      </c>
      <c r="D185" s="2">
        <v>308151200</v>
      </c>
      <c r="E185" s="1">
        <v>147.694885</v>
      </c>
      <c r="F185" s="2">
        <v>2105400</v>
      </c>
      <c r="P185" s="2">
        <v>184</v>
      </c>
      <c r="Q185" s="1">
        <v>108.554153</v>
      </c>
      <c r="R185" s="5">
        <f t="shared" si="130"/>
        <v>96.3189823470357</v>
      </c>
      <c r="S185" s="5">
        <f t="shared" si="102"/>
        <v>12.2351706529643</v>
      </c>
      <c r="T185" s="5">
        <f t="shared" si="131"/>
        <v>98.640424284282403</v>
      </c>
      <c r="U185" s="5">
        <f t="shared" si="103"/>
        <v>9.9137287157175962</v>
      </c>
      <c r="V185" s="5">
        <f t="shared" si="132"/>
        <v>101.01777944783692</v>
      </c>
      <c r="W185" s="5">
        <f t="shared" si="104"/>
        <v>7.5363735521630844</v>
      </c>
      <c r="X185" s="5">
        <f t="shared" si="133"/>
        <v>103.28224101836345</v>
      </c>
      <c r="Y185" s="5">
        <f t="shared" si="105"/>
        <v>5.2719119816365492</v>
      </c>
      <c r="AA185" s="2">
        <v>184</v>
      </c>
      <c r="AB185" s="1">
        <v>147.694885</v>
      </c>
      <c r="AC185" s="5">
        <f t="shared" si="134"/>
        <v>150.01556918942873</v>
      </c>
      <c r="AD185" s="5">
        <f t="shared" si="106"/>
        <v>2.3206841894287322</v>
      </c>
      <c r="AE185" s="5">
        <f t="shared" si="135"/>
        <v>149.90933144524865</v>
      </c>
      <c r="AF185" s="5">
        <f t="shared" si="107"/>
        <v>2.2144464452486545</v>
      </c>
      <c r="AG185" s="5">
        <f t="shared" si="136"/>
        <v>149.25729648761234</v>
      </c>
      <c r="AH185" s="5">
        <f t="shared" si="108"/>
        <v>1.5624114876123372</v>
      </c>
      <c r="AI185" s="5">
        <f t="shared" si="137"/>
        <v>148.76981025081844</v>
      </c>
      <c r="AJ185" s="5">
        <f t="shared" si="109"/>
        <v>1.0749252508184384</v>
      </c>
      <c r="AK185" s="10"/>
      <c r="AL185" s="1">
        <v>108.554153</v>
      </c>
      <c r="AM185" s="5">
        <v>101.01777944783692</v>
      </c>
      <c r="AN185" s="5">
        <f t="shared" si="138"/>
        <v>0.96912690204024587</v>
      </c>
      <c r="AO185" s="5">
        <f t="shared" si="110"/>
        <v>101.98690634987716</v>
      </c>
      <c r="AP185" s="5">
        <f t="shared" si="111"/>
        <v>6.5672466501228399</v>
      </c>
      <c r="AQ185" s="5">
        <f t="shared" si="112"/>
        <v>6.0497424268262129E-2</v>
      </c>
      <c r="AR185" s="5">
        <f t="shared" si="113"/>
        <v>1.6081136651284358</v>
      </c>
      <c r="AS185" s="5">
        <f t="shared" si="96"/>
        <v>102.62589311296536</v>
      </c>
      <c r="AT185" s="5">
        <f t="shared" si="97"/>
        <v>5.9282598870346419</v>
      </c>
      <c r="AU185" s="5">
        <f t="shared" si="114"/>
        <v>5.4611083253854338E-2</v>
      </c>
      <c r="AV185" s="5">
        <f t="shared" si="115"/>
        <v>2.9425560326484206</v>
      </c>
      <c r="AW185" s="5">
        <f t="shared" si="98"/>
        <v>103.96033548048534</v>
      </c>
      <c r="AX185" s="5">
        <f t="shared" si="99"/>
        <v>4.5938175195146584</v>
      </c>
      <c r="AY185" s="5">
        <f t="shared" si="116"/>
        <v>4.2318210704611718E-2</v>
      </c>
      <c r="AZ185" s="5">
        <f t="shared" si="117"/>
        <v>5.1922970282068253</v>
      </c>
      <c r="BA185" s="5">
        <f t="shared" si="100"/>
        <v>106.21007647604374</v>
      </c>
      <c r="BB185" s="5">
        <f t="shared" si="101"/>
        <v>2.3440765239562609</v>
      </c>
      <c r="BC185" s="5">
        <f t="shared" si="118"/>
        <v>2.1593614423542698E-2</v>
      </c>
      <c r="BE185" s="1">
        <v>147.694885</v>
      </c>
      <c r="BF185" s="5">
        <v>149.25729648761234</v>
      </c>
      <c r="BG185" s="5">
        <f t="shared" si="139"/>
        <v>-0.15639374474964399</v>
      </c>
      <c r="BH185" s="5">
        <f t="shared" si="119"/>
        <v>149.1009027428627</v>
      </c>
      <c r="BI185" s="5">
        <f t="shared" si="120"/>
        <v>1.4060177428627014</v>
      </c>
      <c r="BJ185" s="5">
        <f t="shared" si="140"/>
        <v>9.4200938644188447E-3</v>
      </c>
      <c r="BK185" s="5">
        <f t="shared" si="141"/>
        <v>-0.43837451490515555</v>
      </c>
      <c r="BL185" s="5">
        <f t="shared" si="121"/>
        <v>148.81892197270719</v>
      </c>
      <c r="BM185" s="5">
        <f t="shared" si="122"/>
        <v>1.1240369727071879</v>
      </c>
      <c r="BN185" s="5">
        <f t="shared" si="123"/>
        <v>7.610534194919397E-3</v>
      </c>
      <c r="BO185" s="5">
        <f t="shared" si="142"/>
        <v>-0.7605960781671427</v>
      </c>
      <c r="BP185" s="5">
        <f t="shared" si="124"/>
        <v>148.4967004094452</v>
      </c>
      <c r="BQ185" s="5">
        <f t="shared" si="125"/>
        <v>0.80181540944519725</v>
      </c>
      <c r="BR185" s="5">
        <f t="shared" si="126"/>
        <v>5.4288637649516245E-3</v>
      </c>
      <c r="BS185" s="5">
        <f t="shared" si="143"/>
        <v>-1.007475037888673</v>
      </c>
      <c r="BT185" s="5">
        <f t="shared" si="127"/>
        <v>148.24982144972367</v>
      </c>
      <c r="BU185" s="5">
        <f t="shared" si="128"/>
        <v>-0.55493644972366951</v>
      </c>
      <c r="BV185" s="5">
        <f t="shared" si="129"/>
        <v>3.7573166445382961E-3</v>
      </c>
    </row>
    <row r="186" spans="1:74" x14ac:dyDescent="0.2">
      <c r="A186" s="3">
        <v>44047</v>
      </c>
      <c r="B186" s="2">
        <v>185</v>
      </c>
      <c r="C186" s="1">
        <v>109.279099</v>
      </c>
      <c r="D186" s="2">
        <v>173071600</v>
      </c>
      <c r="E186" s="1">
        <v>146.501633</v>
      </c>
      <c r="F186" s="2">
        <v>3078300</v>
      </c>
      <c r="P186" s="2">
        <v>185</v>
      </c>
      <c r="Q186" s="1">
        <v>109.279099</v>
      </c>
      <c r="R186" s="5">
        <f t="shared" si="130"/>
        <v>98.154257944980344</v>
      </c>
      <c r="S186" s="5">
        <f t="shared" si="102"/>
        <v>11.124841055019658</v>
      </c>
      <c r="T186" s="5">
        <f t="shared" si="131"/>
        <v>102.11022933478357</v>
      </c>
      <c r="U186" s="5">
        <f t="shared" si="103"/>
        <v>7.1688696652164339</v>
      </c>
      <c r="V186" s="5">
        <f t="shared" si="132"/>
        <v>105.16278490152661</v>
      </c>
      <c r="W186" s="5">
        <f t="shared" si="104"/>
        <v>4.1163140984733957</v>
      </c>
      <c r="X186" s="5">
        <f t="shared" si="133"/>
        <v>107.23617500459086</v>
      </c>
      <c r="Y186" s="5">
        <f t="shared" si="105"/>
        <v>2.04292399540914</v>
      </c>
      <c r="AA186" s="2">
        <v>185</v>
      </c>
      <c r="AB186" s="1">
        <v>146.501633</v>
      </c>
      <c r="AC186" s="5">
        <f t="shared" si="134"/>
        <v>149.66746656101441</v>
      </c>
      <c r="AD186" s="5">
        <f t="shared" si="106"/>
        <v>3.1658335610144093</v>
      </c>
      <c r="AE186" s="5">
        <f t="shared" si="135"/>
        <v>149.13427518941162</v>
      </c>
      <c r="AF186" s="5">
        <f t="shared" si="107"/>
        <v>2.6326421894116265</v>
      </c>
      <c r="AG186" s="5">
        <f t="shared" si="136"/>
        <v>148.39797016942555</v>
      </c>
      <c r="AH186" s="5">
        <f t="shared" si="108"/>
        <v>1.89633716942555</v>
      </c>
      <c r="AI186" s="5">
        <f t="shared" si="137"/>
        <v>147.9636163127046</v>
      </c>
      <c r="AJ186" s="5">
        <f t="shared" si="109"/>
        <v>1.4619833127046036</v>
      </c>
      <c r="AK186" s="10"/>
      <c r="AL186" s="1">
        <v>109.279099</v>
      </c>
      <c r="AM186" s="5">
        <v>105.16278490152661</v>
      </c>
      <c r="AN186" s="5">
        <f t="shared" si="138"/>
        <v>1.4455086847876626</v>
      </c>
      <c r="AO186" s="5">
        <f t="shared" si="110"/>
        <v>106.60829358631428</v>
      </c>
      <c r="AP186" s="5">
        <f t="shared" si="111"/>
        <v>2.6708054136857271</v>
      </c>
      <c r="AQ186" s="5">
        <f t="shared" si="112"/>
        <v>2.4440221763593849E-2</v>
      </c>
      <c r="AR186" s="5">
        <f t="shared" si="113"/>
        <v>2.2423366122687498</v>
      </c>
      <c r="AS186" s="5">
        <f t="shared" si="96"/>
        <v>107.40512151379535</v>
      </c>
      <c r="AT186" s="5">
        <f t="shared" si="97"/>
        <v>1.8739774862046517</v>
      </c>
      <c r="AU186" s="5">
        <f t="shared" si="114"/>
        <v>1.7148544445856492E-2</v>
      </c>
      <c r="AV186" s="5">
        <f t="shared" si="115"/>
        <v>3.4836582721169926</v>
      </c>
      <c r="AW186" s="5">
        <f t="shared" si="98"/>
        <v>108.6464431736436</v>
      </c>
      <c r="AX186" s="5">
        <f t="shared" si="99"/>
        <v>0.63265582635639817</v>
      </c>
      <c r="AY186" s="5">
        <f t="shared" si="116"/>
        <v>5.7893580030010878E-3</v>
      </c>
      <c r="AZ186" s="5">
        <f t="shared" si="117"/>
        <v>4.3020991898672616</v>
      </c>
      <c r="BA186" s="5">
        <f t="shared" si="100"/>
        <v>109.46488409139387</v>
      </c>
      <c r="BB186" s="5">
        <f t="shared" si="101"/>
        <v>0.18578509139386767</v>
      </c>
      <c r="BC186" s="5">
        <f t="shared" si="118"/>
        <v>1.7000972106648469E-3</v>
      </c>
      <c r="BE186" s="1">
        <v>146.501633</v>
      </c>
      <c r="BF186" s="5">
        <v>148.39797016942555</v>
      </c>
      <c r="BG186" s="5">
        <f t="shared" si="139"/>
        <v>-0.2618336307652156</v>
      </c>
      <c r="BH186" s="5">
        <f t="shared" si="119"/>
        <v>148.13613653866034</v>
      </c>
      <c r="BI186" s="5">
        <f t="shared" si="120"/>
        <v>1.6345035386603399</v>
      </c>
      <c r="BJ186" s="5">
        <f t="shared" si="140"/>
        <v>1.1014325443900828E-2</v>
      </c>
      <c r="BK186" s="5">
        <f t="shared" si="141"/>
        <v>-0.54361246572556376</v>
      </c>
      <c r="BL186" s="5">
        <f t="shared" si="121"/>
        <v>147.85435770369997</v>
      </c>
      <c r="BM186" s="5">
        <f t="shared" si="122"/>
        <v>1.3527247036999768</v>
      </c>
      <c r="BN186" s="5">
        <f t="shared" si="123"/>
        <v>9.2335128011847949E-3</v>
      </c>
      <c r="BO186" s="5">
        <f t="shared" si="142"/>
        <v>-0.80502468617598333</v>
      </c>
      <c r="BP186" s="5">
        <f t="shared" si="124"/>
        <v>147.59294548324957</v>
      </c>
      <c r="BQ186" s="5">
        <f t="shared" si="125"/>
        <v>1.0913124832495669</v>
      </c>
      <c r="BR186" s="5">
        <f t="shared" si="126"/>
        <v>7.4491489337157549E-3</v>
      </c>
      <c r="BS186" s="5">
        <f t="shared" si="143"/>
        <v>-0.88154862614207108</v>
      </c>
      <c r="BT186" s="5">
        <f t="shared" si="127"/>
        <v>147.51642154328349</v>
      </c>
      <c r="BU186" s="5">
        <f t="shared" si="128"/>
        <v>-1.0147885432834869</v>
      </c>
      <c r="BV186" s="5">
        <f t="shared" si="129"/>
        <v>6.9268070430551915E-3</v>
      </c>
    </row>
    <row r="187" spans="1:74" x14ac:dyDescent="0.2">
      <c r="A187" s="3">
        <v>44048</v>
      </c>
      <c r="B187" s="2">
        <v>186</v>
      </c>
      <c r="C187" s="1">
        <v>109.675194</v>
      </c>
      <c r="D187" s="2">
        <v>121992000</v>
      </c>
      <c r="E187" s="1">
        <v>149.972015</v>
      </c>
      <c r="F187" s="2">
        <v>4181000</v>
      </c>
      <c r="P187" s="2">
        <v>186</v>
      </c>
      <c r="Q187" s="1">
        <v>109.675194</v>
      </c>
      <c r="R187" s="5">
        <f t="shared" si="130"/>
        <v>99.822984103233296</v>
      </c>
      <c r="S187" s="5">
        <f t="shared" si="102"/>
        <v>9.8522098967667091</v>
      </c>
      <c r="T187" s="5">
        <f t="shared" si="131"/>
        <v>104.61933371760932</v>
      </c>
      <c r="U187" s="5">
        <f t="shared" si="103"/>
        <v>5.0558602823906824</v>
      </c>
      <c r="V187" s="5">
        <f t="shared" si="132"/>
        <v>107.42675765568697</v>
      </c>
      <c r="W187" s="5">
        <f t="shared" si="104"/>
        <v>2.2484363443130349</v>
      </c>
      <c r="X187" s="5">
        <f t="shared" si="133"/>
        <v>108.76836800114772</v>
      </c>
      <c r="Y187" s="5">
        <f t="shared" si="105"/>
        <v>0.90682599885228399</v>
      </c>
      <c r="AA187" s="2">
        <v>186</v>
      </c>
      <c r="AB187" s="1">
        <v>149.972015</v>
      </c>
      <c r="AC187" s="5">
        <f t="shared" si="134"/>
        <v>149.19259152686223</v>
      </c>
      <c r="AD187" s="5">
        <f t="shared" si="106"/>
        <v>0.7794234731377685</v>
      </c>
      <c r="AE187" s="5">
        <f t="shared" si="135"/>
        <v>148.21285042311757</v>
      </c>
      <c r="AF187" s="5">
        <f t="shared" si="107"/>
        <v>1.7591645768824264</v>
      </c>
      <c r="AG187" s="5">
        <f t="shared" si="136"/>
        <v>147.3549847262415</v>
      </c>
      <c r="AH187" s="5">
        <f t="shared" si="108"/>
        <v>2.6170302737585018</v>
      </c>
      <c r="AI187" s="5">
        <f t="shared" si="137"/>
        <v>146.86712882817616</v>
      </c>
      <c r="AJ187" s="5">
        <f t="shared" si="109"/>
        <v>3.1048861718238356</v>
      </c>
      <c r="AK187" s="10"/>
      <c r="AL187" s="1">
        <v>109.675194</v>
      </c>
      <c r="AM187" s="5">
        <v>107.42675765568697</v>
      </c>
      <c r="AN187" s="5">
        <f t="shared" si="138"/>
        <v>1.5682782951935677</v>
      </c>
      <c r="AO187" s="5">
        <f t="shared" si="110"/>
        <v>108.99503595088053</v>
      </c>
      <c r="AP187" s="5">
        <f t="shared" si="111"/>
        <v>0.68015804911946987</v>
      </c>
      <c r="AQ187" s="5">
        <f t="shared" si="112"/>
        <v>6.2015668658809923E-3</v>
      </c>
      <c r="AR187" s="5">
        <f t="shared" si="113"/>
        <v>2.2477456477416533</v>
      </c>
      <c r="AS187" s="5">
        <f t="shared" si="96"/>
        <v>109.67450330342862</v>
      </c>
      <c r="AT187" s="5">
        <f t="shared" si="97"/>
        <v>6.9069657138243201E-4</v>
      </c>
      <c r="AU187" s="5">
        <f t="shared" si="114"/>
        <v>6.2976553420314163E-6</v>
      </c>
      <c r="AV187" s="5">
        <f t="shared" si="115"/>
        <v>2.9347997890365098</v>
      </c>
      <c r="AW187" s="5">
        <f t="shared" si="98"/>
        <v>110.36155744472347</v>
      </c>
      <c r="AX187" s="5">
        <f t="shared" si="99"/>
        <v>0.68636344472346877</v>
      </c>
      <c r="AY187" s="5">
        <f t="shared" si="116"/>
        <v>6.2581466208618585E-3</v>
      </c>
      <c r="AZ187" s="5">
        <f t="shared" si="117"/>
        <v>2.5696917195163982</v>
      </c>
      <c r="BA187" s="5">
        <f t="shared" si="100"/>
        <v>109.99644937520337</v>
      </c>
      <c r="BB187" s="5">
        <f t="shared" si="101"/>
        <v>0.32125537520336422</v>
      </c>
      <c r="BC187" s="5">
        <f t="shared" si="118"/>
        <v>2.9291525593596324E-3</v>
      </c>
      <c r="BE187" s="1">
        <v>149.972015</v>
      </c>
      <c r="BF187" s="5">
        <v>147.3549847262415</v>
      </c>
      <c r="BG187" s="5">
        <f t="shared" si="139"/>
        <v>-0.37900640262804092</v>
      </c>
      <c r="BH187" s="5">
        <f t="shared" si="119"/>
        <v>146.97597832361345</v>
      </c>
      <c r="BI187" s="5">
        <f t="shared" si="120"/>
        <v>2.9960366763865522</v>
      </c>
      <c r="BJ187" s="5">
        <f t="shared" si="140"/>
        <v>2.0332102656402416E-2</v>
      </c>
      <c r="BK187" s="5">
        <f t="shared" si="141"/>
        <v>-0.66845571009018556</v>
      </c>
      <c r="BL187" s="5">
        <f t="shared" si="121"/>
        <v>146.68652901615133</v>
      </c>
      <c r="BM187" s="5">
        <f t="shared" si="122"/>
        <v>3.2854859838486732</v>
      </c>
      <c r="BN187" s="5">
        <f t="shared" si="123"/>
        <v>2.1907327069311387E-2</v>
      </c>
      <c r="BO187" s="5">
        <f t="shared" si="142"/>
        <v>-0.91210702682961387</v>
      </c>
      <c r="BP187" s="5">
        <f t="shared" si="124"/>
        <v>146.44287769941189</v>
      </c>
      <c r="BQ187" s="5">
        <f t="shared" si="125"/>
        <v>3.5291373005881042</v>
      </c>
      <c r="BR187" s="5">
        <f t="shared" si="126"/>
        <v>2.3531972285550103E-2</v>
      </c>
      <c r="BS187" s="5">
        <f t="shared" si="143"/>
        <v>-1.0187699206277541</v>
      </c>
      <c r="BT187" s="5">
        <f t="shared" si="127"/>
        <v>146.33621480561374</v>
      </c>
      <c r="BU187" s="5">
        <f t="shared" si="128"/>
        <v>3.6358001943862632</v>
      </c>
      <c r="BV187" s="5">
        <f t="shared" si="129"/>
        <v>2.4243190933896989E-2</v>
      </c>
    </row>
    <row r="188" spans="1:74" x14ac:dyDescent="0.2">
      <c r="A188" s="3">
        <v>44049</v>
      </c>
      <c r="B188" s="2">
        <v>187</v>
      </c>
      <c r="C188" s="1">
        <v>113.501678</v>
      </c>
      <c r="D188" s="2">
        <v>202428800</v>
      </c>
      <c r="E188" s="1">
        <v>151.72210699999999</v>
      </c>
      <c r="F188" s="2">
        <v>2502700</v>
      </c>
      <c r="P188" s="2">
        <v>187</v>
      </c>
      <c r="Q188" s="1">
        <v>113.501678</v>
      </c>
      <c r="R188" s="5">
        <f t="shared" si="130"/>
        <v>101.3008155877483</v>
      </c>
      <c r="S188" s="5">
        <f t="shared" si="102"/>
        <v>12.200862412251695</v>
      </c>
      <c r="T188" s="5">
        <f t="shared" si="131"/>
        <v>106.38888481644605</v>
      </c>
      <c r="U188" s="5">
        <f t="shared" si="103"/>
        <v>7.1127931835539471</v>
      </c>
      <c r="V188" s="5">
        <f t="shared" si="132"/>
        <v>108.66339764505915</v>
      </c>
      <c r="W188" s="5">
        <f t="shared" si="104"/>
        <v>4.8382803549408493</v>
      </c>
      <c r="X188" s="5">
        <f t="shared" si="133"/>
        <v>109.44848750028693</v>
      </c>
      <c r="Y188" s="5">
        <f t="shared" si="105"/>
        <v>4.0531904997130681</v>
      </c>
      <c r="AA188" s="2">
        <v>187</v>
      </c>
      <c r="AB188" s="1">
        <v>151.72210699999999</v>
      </c>
      <c r="AC188" s="5">
        <f t="shared" si="134"/>
        <v>149.30950504783289</v>
      </c>
      <c r="AD188" s="5">
        <f t="shared" si="106"/>
        <v>2.4126019521671083</v>
      </c>
      <c r="AE188" s="5">
        <f t="shared" si="135"/>
        <v>148.82855802502641</v>
      </c>
      <c r="AF188" s="5">
        <f t="shared" si="107"/>
        <v>2.8935489749735837</v>
      </c>
      <c r="AG188" s="5">
        <f t="shared" si="136"/>
        <v>148.79435137680866</v>
      </c>
      <c r="AH188" s="5">
        <f t="shared" si="108"/>
        <v>2.9277556231913309</v>
      </c>
      <c r="AI188" s="5">
        <f t="shared" si="137"/>
        <v>149.19579345704403</v>
      </c>
      <c r="AJ188" s="5">
        <f t="shared" si="109"/>
        <v>2.5263135429559611</v>
      </c>
      <c r="AK188" s="10"/>
      <c r="AL188" s="1">
        <v>113.501678</v>
      </c>
      <c r="AM188" s="5">
        <v>108.66339764505915</v>
      </c>
      <c r="AN188" s="5">
        <f t="shared" si="138"/>
        <v>1.5185325493203594</v>
      </c>
      <c r="AO188" s="5">
        <f t="shared" si="110"/>
        <v>110.1819301943795</v>
      </c>
      <c r="AP188" s="5">
        <f t="shared" si="111"/>
        <v>3.3197478056204943</v>
      </c>
      <c r="AQ188" s="5">
        <f t="shared" si="112"/>
        <v>2.9248446931511393E-2</v>
      </c>
      <c r="AR188" s="5">
        <f t="shared" si="113"/>
        <v>1.9949692331492848</v>
      </c>
      <c r="AS188" s="5">
        <f t="shared" si="96"/>
        <v>110.65836687820844</v>
      </c>
      <c r="AT188" s="5">
        <f t="shared" si="97"/>
        <v>2.8433111217915581</v>
      </c>
      <c r="AU188" s="5">
        <f t="shared" si="114"/>
        <v>2.5050828955952158E-2</v>
      </c>
      <c r="AV188" s="5">
        <f t="shared" si="115"/>
        <v>2.1706278791875611</v>
      </c>
      <c r="AW188" s="5">
        <f t="shared" si="98"/>
        <v>110.83402552424671</v>
      </c>
      <c r="AX188" s="5">
        <f t="shared" si="99"/>
        <v>2.667652475753286</v>
      </c>
      <c r="AY188" s="5">
        <f t="shared" si="116"/>
        <v>2.3503198567278328E-2</v>
      </c>
      <c r="AZ188" s="5">
        <f t="shared" si="117"/>
        <v>1.436597748893812</v>
      </c>
      <c r="BA188" s="5">
        <f t="shared" si="100"/>
        <v>110.09999539395297</v>
      </c>
      <c r="BB188" s="5">
        <f t="shared" si="101"/>
        <v>3.4016826060470322</v>
      </c>
      <c r="BC188" s="5">
        <f t="shared" si="118"/>
        <v>2.9970328773879732E-2</v>
      </c>
      <c r="BE188" s="1">
        <v>151.72210699999999</v>
      </c>
      <c r="BF188" s="5">
        <v>148.79435137680866</v>
      </c>
      <c r="BG188" s="5">
        <f t="shared" si="139"/>
        <v>-0.10625044464875985</v>
      </c>
      <c r="BH188" s="5">
        <f t="shared" si="119"/>
        <v>148.6881009321599</v>
      </c>
      <c r="BI188" s="5">
        <f t="shared" si="120"/>
        <v>3.034006067840096</v>
      </c>
      <c r="BJ188" s="5">
        <f t="shared" si="140"/>
        <v>2.0390599775906421E-2</v>
      </c>
      <c r="BK188" s="5">
        <f t="shared" si="141"/>
        <v>-0.14150011992584766</v>
      </c>
      <c r="BL188" s="5">
        <f t="shared" si="121"/>
        <v>148.65285125688283</v>
      </c>
      <c r="BM188" s="5">
        <f t="shared" si="122"/>
        <v>3.0692557431171679</v>
      </c>
      <c r="BN188" s="5">
        <f t="shared" si="123"/>
        <v>2.0229456364702133E-2</v>
      </c>
      <c r="BO188" s="5">
        <f t="shared" si="142"/>
        <v>0.14605612799893708</v>
      </c>
      <c r="BP188" s="5">
        <f t="shared" si="124"/>
        <v>148.94040750480761</v>
      </c>
      <c r="BQ188" s="5">
        <f t="shared" si="125"/>
        <v>2.7816994951923846</v>
      </c>
      <c r="BR188" s="5">
        <f t="shared" si="126"/>
        <v>1.8334173906459028E-2</v>
      </c>
      <c r="BS188" s="5">
        <f t="shared" si="143"/>
        <v>1.0706461648879282</v>
      </c>
      <c r="BT188" s="5">
        <f t="shared" si="127"/>
        <v>149.8649975416966</v>
      </c>
      <c r="BU188" s="5">
        <f t="shared" si="128"/>
        <v>1.8571094583033982</v>
      </c>
      <c r="BV188" s="5">
        <f t="shared" si="129"/>
        <v>1.2240203455013964E-2</v>
      </c>
    </row>
    <row r="189" spans="1:74" x14ac:dyDescent="0.2">
      <c r="A189" s="3">
        <v>44050</v>
      </c>
      <c r="B189" s="2">
        <v>188</v>
      </c>
      <c r="C189" s="1">
        <v>110.92113500000001</v>
      </c>
      <c r="D189" s="2">
        <v>198045600</v>
      </c>
      <c r="E189" s="1">
        <v>154.23788500000001</v>
      </c>
      <c r="F189" s="2">
        <v>2519500</v>
      </c>
      <c r="P189" s="2">
        <v>188</v>
      </c>
      <c r="Q189" s="1">
        <v>110.92113500000001</v>
      </c>
      <c r="R189" s="5">
        <f t="shared" si="130"/>
        <v>103.13094494958605</v>
      </c>
      <c r="S189" s="5">
        <f t="shared" si="102"/>
        <v>7.7901900504139547</v>
      </c>
      <c r="T189" s="5">
        <f t="shared" si="131"/>
        <v>108.87836243068992</v>
      </c>
      <c r="U189" s="5">
        <f t="shared" si="103"/>
        <v>2.0427725693100882</v>
      </c>
      <c r="V189" s="5">
        <f t="shared" si="132"/>
        <v>111.32445184027662</v>
      </c>
      <c r="W189" s="5">
        <f t="shared" si="104"/>
        <v>0.40331684027661652</v>
      </c>
      <c r="X189" s="5">
        <f t="shared" si="133"/>
        <v>112.48838037507174</v>
      </c>
      <c r="Y189" s="5">
        <f t="shared" si="105"/>
        <v>1.5672453750717352</v>
      </c>
      <c r="AA189" s="2">
        <v>188</v>
      </c>
      <c r="AB189" s="1">
        <v>154.23788500000001</v>
      </c>
      <c r="AC189" s="5">
        <f t="shared" si="134"/>
        <v>149.67139534065794</v>
      </c>
      <c r="AD189" s="5">
        <f t="shared" si="106"/>
        <v>4.5664896593420679</v>
      </c>
      <c r="AE189" s="5">
        <f t="shared" si="135"/>
        <v>149.84130016626716</v>
      </c>
      <c r="AF189" s="5">
        <f t="shared" si="107"/>
        <v>4.3965848337328453</v>
      </c>
      <c r="AG189" s="5">
        <f t="shared" si="136"/>
        <v>150.4046169695639</v>
      </c>
      <c r="AH189" s="5">
        <f t="shared" si="108"/>
        <v>3.833268030436102</v>
      </c>
      <c r="AI189" s="5">
        <f t="shared" si="137"/>
        <v>151.09052861426102</v>
      </c>
      <c r="AJ189" s="5">
        <f t="shared" si="109"/>
        <v>3.1473563857389877</v>
      </c>
      <c r="AK189" s="10"/>
      <c r="AL189" s="1">
        <v>110.92113500000001</v>
      </c>
      <c r="AM189" s="5">
        <v>111.32445184027662</v>
      </c>
      <c r="AN189" s="5">
        <f t="shared" si="138"/>
        <v>1.6899107962049267</v>
      </c>
      <c r="AO189" s="5">
        <f t="shared" si="110"/>
        <v>113.01436263648155</v>
      </c>
      <c r="AP189" s="5">
        <f t="shared" si="111"/>
        <v>2.0932276364815436</v>
      </c>
      <c r="AQ189" s="5">
        <f t="shared" si="112"/>
        <v>1.8871314618999737E-2</v>
      </c>
      <c r="AR189" s="5">
        <f t="shared" si="113"/>
        <v>2.1614904736663321</v>
      </c>
      <c r="AS189" s="5">
        <f t="shared" si="96"/>
        <v>113.48594231394296</v>
      </c>
      <c r="AT189" s="5">
        <f t="shared" si="97"/>
        <v>2.5648073139429499</v>
      </c>
      <c r="AU189" s="5">
        <f t="shared" si="114"/>
        <v>2.3122800843526796E-2</v>
      </c>
      <c r="AV189" s="5">
        <f t="shared" si="115"/>
        <v>2.3913197214010222</v>
      </c>
      <c r="AW189" s="5">
        <f t="shared" si="98"/>
        <v>113.71577156167764</v>
      </c>
      <c r="AX189" s="5">
        <f t="shared" si="99"/>
        <v>2.7946365616776347</v>
      </c>
      <c r="AY189" s="5">
        <f t="shared" si="116"/>
        <v>2.5194806757771047E-2</v>
      </c>
      <c r="AZ189" s="5">
        <f t="shared" si="117"/>
        <v>2.4773857282689247</v>
      </c>
      <c r="BA189" s="5">
        <f t="shared" si="100"/>
        <v>113.80183756854555</v>
      </c>
      <c r="BB189" s="5">
        <f t="shared" si="101"/>
        <v>2.8807025685455443</v>
      </c>
      <c r="BC189" s="5">
        <f t="shared" si="118"/>
        <v>2.5970727477189485E-2</v>
      </c>
      <c r="BE189" s="1">
        <v>154.23788500000001</v>
      </c>
      <c r="BF189" s="5">
        <v>150.4046169695639</v>
      </c>
      <c r="BG189" s="5">
        <f t="shared" si="139"/>
        <v>0.15122696096184018</v>
      </c>
      <c r="BH189" s="5">
        <f t="shared" si="119"/>
        <v>150.55584393052575</v>
      </c>
      <c r="BI189" s="5">
        <f t="shared" si="120"/>
        <v>3.682041069474252</v>
      </c>
      <c r="BJ189" s="5">
        <f t="shared" si="140"/>
        <v>2.4480904533797358E-2</v>
      </c>
      <c r="BK189" s="5">
        <f t="shared" si="141"/>
        <v>0.29644130824442438</v>
      </c>
      <c r="BL189" s="5">
        <f t="shared" si="121"/>
        <v>150.70105827780833</v>
      </c>
      <c r="BM189" s="5">
        <f t="shared" si="122"/>
        <v>3.5368267221916767</v>
      </c>
      <c r="BN189" s="5">
        <f t="shared" si="123"/>
        <v>2.2930985614796756E-2</v>
      </c>
      <c r="BO189" s="5">
        <f t="shared" si="142"/>
        <v>0.80495038713927369</v>
      </c>
      <c r="BP189" s="5">
        <f t="shared" si="124"/>
        <v>151.20956735670319</v>
      </c>
      <c r="BQ189" s="5">
        <f t="shared" si="125"/>
        <v>3.0283176432968162</v>
      </c>
      <c r="BR189" s="5">
        <f t="shared" si="126"/>
        <v>1.9634071378097646E-2</v>
      </c>
      <c r="BS189" s="5">
        <f t="shared" si="143"/>
        <v>1.5293226785751437</v>
      </c>
      <c r="BT189" s="5">
        <f t="shared" si="127"/>
        <v>151.93393964813905</v>
      </c>
      <c r="BU189" s="5">
        <f t="shared" si="128"/>
        <v>2.3039453518609605</v>
      </c>
      <c r="BV189" s="5">
        <f t="shared" si="129"/>
        <v>1.4937609860644551E-2</v>
      </c>
    </row>
    <row r="190" spans="1:74" x14ac:dyDescent="0.2">
      <c r="A190" s="3">
        <v>44053</v>
      </c>
      <c r="B190" s="2">
        <v>189</v>
      </c>
      <c r="C190" s="1">
        <v>112.533356</v>
      </c>
      <c r="D190" s="2">
        <v>212403600</v>
      </c>
      <c r="E190" s="1">
        <v>158.53358499999999</v>
      </c>
      <c r="F190" s="2">
        <v>2858800</v>
      </c>
      <c r="P190" s="2">
        <v>189</v>
      </c>
      <c r="Q190" s="1">
        <v>112.533356</v>
      </c>
      <c r="R190" s="5">
        <f t="shared" si="130"/>
        <v>104.29947345714814</v>
      </c>
      <c r="S190" s="5">
        <f t="shared" si="102"/>
        <v>8.2338825428518589</v>
      </c>
      <c r="T190" s="5">
        <f t="shared" si="131"/>
        <v>109.59333282994845</v>
      </c>
      <c r="U190" s="5">
        <f t="shared" si="103"/>
        <v>2.9400231700515462</v>
      </c>
      <c r="V190" s="5">
        <f t="shared" si="132"/>
        <v>111.10262757812448</v>
      </c>
      <c r="W190" s="5">
        <f t="shared" si="104"/>
        <v>1.4307284218755143</v>
      </c>
      <c r="X190" s="5">
        <f t="shared" si="133"/>
        <v>111.31294634376795</v>
      </c>
      <c r="Y190" s="5">
        <f t="shared" si="105"/>
        <v>1.2204096562320501</v>
      </c>
      <c r="AA190" s="2">
        <v>189</v>
      </c>
      <c r="AB190" s="1">
        <v>158.53358499999999</v>
      </c>
      <c r="AC190" s="5">
        <f t="shared" si="134"/>
        <v>150.35636878955924</v>
      </c>
      <c r="AD190" s="5">
        <f t="shared" si="106"/>
        <v>8.1772162104407471</v>
      </c>
      <c r="AE190" s="5">
        <f t="shared" si="135"/>
        <v>151.38010485807365</v>
      </c>
      <c r="AF190" s="5">
        <f t="shared" si="107"/>
        <v>7.1534801419263374</v>
      </c>
      <c r="AG190" s="5">
        <f t="shared" si="136"/>
        <v>152.51291438630375</v>
      </c>
      <c r="AH190" s="5">
        <f t="shared" si="108"/>
        <v>6.0206706136962396</v>
      </c>
      <c r="AI190" s="5">
        <f t="shared" si="137"/>
        <v>153.45104590356527</v>
      </c>
      <c r="AJ190" s="5">
        <f t="shared" si="109"/>
        <v>5.082539096434715</v>
      </c>
      <c r="AK190" s="10"/>
      <c r="AL190" s="1">
        <v>112.533356</v>
      </c>
      <c r="AM190" s="5">
        <v>111.10262757812448</v>
      </c>
      <c r="AN190" s="5">
        <f t="shared" si="138"/>
        <v>1.4031505374513666</v>
      </c>
      <c r="AO190" s="5">
        <f t="shared" si="110"/>
        <v>112.50577811557585</v>
      </c>
      <c r="AP190" s="5">
        <f t="shared" si="111"/>
        <v>2.7577884424147214E-2</v>
      </c>
      <c r="AQ190" s="5">
        <f t="shared" si="112"/>
        <v>2.450640894789205E-4</v>
      </c>
      <c r="AR190" s="5">
        <f t="shared" si="113"/>
        <v>1.5656617897117142</v>
      </c>
      <c r="AS190" s="5">
        <f t="shared" si="96"/>
        <v>112.66828936783619</v>
      </c>
      <c r="AT190" s="5">
        <f t="shared" si="97"/>
        <v>0.13493336783619725</v>
      </c>
      <c r="AU190" s="5">
        <f t="shared" si="114"/>
        <v>1.1990521977874476E-3</v>
      </c>
      <c r="AV190" s="5">
        <f t="shared" si="115"/>
        <v>1.2154049288020996</v>
      </c>
      <c r="AW190" s="5">
        <f t="shared" si="98"/>
        <v>112.31803250692658</v>
      </c>
      <c r="AX190" s="5">
        <f t="shared" si="99"/>
        <v>0.21532349307341292</v>
      </c>
      <c r="AY190" s="5">
        <f t="shared" si="116"/>
        <v>1.9134192805323688E-3</v>
      </c>
      <c r="AZ190" s="5">
        <f t="shared" si="117"/>
        <v>0.18305723641101992</v>
      </c>
      <c r="BA190" s="5">
        <f t="shared" si="100"/>
        <v>111.2856848145355</v>
      </c>
      <c r="BB190" s="5">
        <f t="shared" si="101"/>
        <v>1.2476711854644975</v>
      </c>
      <c r="BC190" s="5">
        <f t="shared" si="118"/>
        <v>1.1087123230062539E-2</v>
      </c>
      <c r="BE190" s="1">
        <v>158.53358499999999</v>
      </c>
      <c r="BF190" s="5">
        <v>152.51291438630375</v>
      </c>
      <c r="BG190" s="5">
        <f t="shared" si="139"/>
        <v>0.44478752932854082</v>
      </c>
      <c r="BH190" s="5">
        <f t="shared" si="119"/>
        <v>152.9577019156323</v>
      </c>
      <c r="BI190" s="5">
        <f t="shared" si="120"/>
        <v>5.575883084367689</v>
      </c>
      <c r="BJ190" s="5">
        <f t="shared" si="140"/>
        <v>3.6560071694941167E-2</v>
      </c>
      <c r="BK190" s="5">
        <f t="shared" si="141"/>
        <v>0.74940533536827947</v>
      </c>
      <c r="BL190" s="5">
        <f t="shared" si="121"/>
        <v>153.26231972167201</v>
      </c>
      <c r="BM190" s="5">
        <f t="shared" si="122"/>
        <v>5.2712652783279736</v>
      </c>
      <c r="BN190" s="5">
        <f t="shared" si="123"/>
        <v>3.3250148719767954E-2</v>
      </c>
      <c r="BO190" s="5">
        <f t="shared" si="142"/>
        <v>1.3914565504595306</v>
      </c>
      <c r="BP190" s="5">
        <f t="shared" si="124"/>
        <v>153.90437093676329</v>
      </c>
      <c r="BQ190" s="5">
        <f t="shared" si="125"/>
        <v>4.6292140632367023</v>
      </c>
      <c r="BR190" s="5">
        <f t="shared" si="126"/>
        <v>2.9200210562554948E-2</v>
      </c>
      <c r="BS190" s="5">
        <f t="shared" si="143"/>
        <v>2.0214512060151395</v>
      </c>
      <c r="BT190" s="5">
        <f t="shared" si="127"/>
        <v>154.53436559231889</v>
      </c>
      <c r="BU190" s="5">
        <f t="shared" si="128"/>
        <v>3.9992194076810961</v>
      </c>
      <c r="BV190" s="5">
        <f t="shared" si="129"/>
        <v>2.5226322912467389E-2</v>
      </c>
    </row>
    <row r="191" spans="1:74" x14ac:dyDescent="0.2">
      <c r="A191" s="3">
        <v>44054</v>
      </c>
      <c r="B191" s="2">
        <v>190</v>
      </c>
      <c r="C191" s="1">
        <v>109.186623</v>
      </c>
      <c r="D191" s="2">
        <v>187902400</v>
      </c>
      <c r="E191" s="1">
        <v>159.378815</v>
      </c>
      <c r="F191" s="2">
        <v>3773700</v>
      </c>
      <c r="P191" s="2">
        <v>190</v>
      </c>
      <c r="Q191" s="1">
        <v>109.186623</v>
      </c>
      <c r="R191" s="5">
        <f t="shared" si="130"/>
        <v>105.53455583857593</v>
      </c>
      <c r="S191" s="5">
        <f t="shared" si="102"/>
        <v>3.6520671614240712</v>
      </c>
      <c r="T191" s="5">
        <f t="shared" si="131"/>
        <v>110.62234093946648</v>
      </c>
      <c r="U191" s="5">
        <f t="shared" si="103"/>
        <v>1.4357179394664854</v>
      </c>
      <c r="V191" s="5">
        <f t="shared" si="132"/>
        <v>111.88952821015602</v>
      </c>
      <c r="W191" s="5">
        <f t="shared" si="104"/>
        <v>2.7029052101560183</v>
      </c>
      <c r="X191" s="5">
        <f t="shared" si="133"/>
        <v>112.22825358594199</v>
      </c>
      <c r="Y191" s="5">
        <f t="shared" si="105"/>
        <v>3.0416305859419879</v>
      </c>
      <c r="AA191" s="2">
        <v>190</v>
      </c>
      <c r="AB191" s="1">
        <v>159.378815</v>
      </c>
      <c r="AC191" s="5">
        <f t="shared" si="134"/>
        <v>151.58295122112534</v>
      </c>
      <c r="AD191" s="5">
        <f t="shared" si="106"/>
        <v>7.7958637788746614</v>
      </c>
      <c r="AE191" s="5">
        <f t="shared" si="135"/>
        <v>153.88382290774788</v>
      </c>
      <c r="AF191" s="5">
        <f t="shared" si="107"/>
        <v>5.4949920922521187</v>
      </c>
      <c r="AG191" s="5">
        <f t="shared" si="136"/>
        <v>155.82428322383669</v>
      </c>
      <c r="AH191" s="5">
        <f t="shared" si="108"/>
        <v>3.5545317761633157</v>
      </c>
      <c r="AI191" s="5">
        <f t="shared" si="137"/>
        <v>157.2629502258913</v>
      </c>
      <c r="AJ191" s="5">
        <f t="shared" si="109"/>
        <v>2.1158647741087009</v>
      </c>
      <c r="AK191" s="10"/>
      <c r="AL191" s="1">
        <v>109.186623</v>
      </c>
      <c r="AM191" s="5">
        <v>111.88952821015602</v>
      </c>
      <c r="AN191" s="5">
        <f t="shared" si="138"/>
        <v>1.3107130516383914</v>
      </c>
      <c r="AO191" s="5">
        <f t="shared" si="110"/>
        <v>113.2002412617944</v>
      </c>
      <c r="AP191" s="5">
        <f t="shared" si="111"/>
        <v>4.0136182617944058</v>
      </c>
      <c r="AQ191" s="5">
        <f t="shared" si="112"/>
        <v>3.675924899513016E-2</v>
      </c>
      <c r="AR191" s="5">
        <f t="shared" si="113"/>
        <v>1.3709715002916687</v>
      </c>
      <c r="AS191" s="5">
        <f t="shared" si="96"/>
        <v>113.26049971044769</v>
      </c>
      <c r="AT191" s="5">
        <f t="shared" si="97"/>
        <v>4.0738767104476921</v>
      </c>
      <c r="AU191" s="5">
        <f t="shared" si="114"/>
        <v>3.7311133896390333E-2</v>
      </c>
      <c r="AV191" s="5">
        <f t="shared" si="115"/>
        <v>1.0225779952553442</v>
      </c>
      <c r="AW191" s="5">
        <f t="shared" si="98"/>
        <v>112.91210620541136</v>
      </c>
      <c r="AX191" s="5">
        <f t="shared" si="99"/>
        <v>3.7254832054113649</v>
      </c>
      <c r="AY191" s="5">
        <f t="shared" si="116"/>
        <v>3.4120326309674077E-2</v>
      </c>
      <c r="AZ191" s="5">
        <f t="shared" si="117"/>
        <v>0.69632412268845534</v>
      </c>
      <c r="BA191" s="5">
        <f t="shared" si="100"/>
        <v>112.58585233284447</v>
      </c>
      <c r="BB191" s="5">
        <f t="shared" si="101"/>
        <v>3.3992293328444703</v>
      </c>
      <c r="BC191" s="5">
        <f t="shared" si="118"/>
        <v>3.1132287449209508E-2</v>
      </c>
      <c r="BE191" s="1">
        <v>159.378815</v>
      </c>
      <c r="BF191" s="5">
        <v>155.82428322383669</v>
      </c>
      <c r="BG191" s="5">
        <f t="shared" si="139"/>
        <v>0.87477472555920044</v>
      </c>
      <c r="BH191" s="5">
        <f t="shared" si="119"/>
        <v>156.69905794939589</v>
      </c>
      <c r="BI191" s="5">
        <f t="shared" si="120"/>
        <v>2.6797570506041097</v>
      </c>
      <c r="BJ191" s="5">
        <f t="shared" si="140"/>
        <v>1.7197300672031478E-2</v>
      </c>
      <c r="BK191" s="5">
        <f t="shared" si="141"/>
        <v>1.3898962109094444</v>
      </c>
      <c r="BL191" s="5">
        <f t="shared" si="121"/>
        <v>157.21417943474614</v>
      </c>
      <c r="BM191" s="5">
        <f t="shared" si="122"/>
        <v>2.1646355652538602</v>
      </c>
      <c r="BN191" s="5">
        <f t="shared" si="123"/>
        <v>1.3581701967440655E-2</v>
      </c>
      <c r="BO191" s="5">
        <f t="shared" si="142"/>
        <v>2.2554170796425641</v>
      </c>
      <c r="BP191" s="5">
        <f t="shared" si="124"/>
        <v>158.07970030347926</v>
      </c>
      <c r="BQ191" s="5">
        <f t="shared" si="125"/>
        <v>1.2991146965207463</v>
      </c>
      <c r="BR191" s="5">
        <f t="shared" si="126"/>
        <v>8.1511127844735593E-3</v>
      </c>
      <c r="BS191" s="5">
        <f t="shared" si="143"/>
        <v>3.1178811928052692</v>
      </c>
      <c r="BT191" s="5">
        <f t="shared" si="127"/>
        <v>158.94216441664196</v>
      </c>
      <c r="BU191" s="5">
        <f t="shared" si="128"/>
        <v>0.43665058335804474</v>
      </c>
      <c r="BV191" s="5">
        <f t="shared" si="129"/>
        <v>2.7397027852041986E-3</v>
      </c>
    </row>
    <row r="192" spans="1:74" x14ac:dyDescent="0.2">
      <c r="A192" s="3">
        <v>44055</v>
      </c>
      <c r="B192" s="2">
        <v>191</v>
      </c>
      <c r="C192" s="1">
        <v>112.815369</v>
      </c>
      <c r="D192" s="2">
        <v>165944800</v>
      </c>
      <c r="E192" s="1">
        <v>159.16999799999999</v>
      </c>
      <c r="F192" s="2">
        <v>2670100</v>
      </c>
      <c r="P192" s="2">
        <v>191</v>
      </c>
      <c r="Q192" s="1">
        <v>112.815369</v>
      </c>
      <c r="R192" s="5">
        <f t="shared" si="130"/>
        <v>106.08236591278953</v>
      </c>
      <c r="S192" s="5">
        <f t="shared" si="102"/>
        <v>6.7330030872104771</v>
      </c>
      <c r="T192" s="5">
        <f t="shared" si="131"/>
        <v>110.11983966065321</v>
      </c>
      <c r="U192" s="5">
        <f t="shared" si="103"/>
        <v>2.6955293393467912</v>
      </c>
      <c r="V192" s="5">
        <f t="shared" si="132"/>
        <v>110.40293034457021</v>
      </c>
      <c r="W192" s="5">
        <f t="shared" si="104"/>
        <v>2.4124386554297956</v>
      </c>
      <c r="X192" s="5">
        <f t="shared" si="133"/>
        <v>109.9470306464855</v>
      </c>
      <c r="Y192" s="5">
        <f t="shared" si="105"/>
        <v>2.8683383535145026</v>
      </c>
      <c r="AA192" s="2">
        <v>191</v>
      </c>
      <c r="AB192" s="1">
        <v>159.16999799999999</v>
      </c>
      <c r="AC192" s="5">
        <f t="shared" si="134"/>
        <v>152.75233078795654</v>
      </c>
      <c r="AD192" s="5">
        <f t="shared" si="106"/>
        <v>6.4176672120434546</v>
      </c>
      <c r="AE192" s="5">
        <f t="shared" si="135"/>
        <v>155.80707014003613</v>
      </c>
      <c r="AF192" s="5">
        <f t="shared" si="107"/>
        <v>3.362927859963861</v>
      </c>
      <c r="AG192" s="5">
        <f t="shared" si="136"/>
        <v>157.77927570072649</v>
      </c>
      <c r="AH192" s="5">
        <f t="shared" si="108"/>
        <v>1.3907222992735058</v>
      </c>
      <c r="AI192" s="5">
        <f t="shared" si="137"/>
        <v>158.84984880647283</v>
      </c>
      <c r="AJ192" s="5">
        <f t="shared" si="109"/>
        <v>0.32014919352715765</v>
      </c>
      <c r="AK192" s="10"/>
      <c r="AL192" s="1">
        <v>112.815369</v>
      </c>
      <c r="AM192" s="5">
        <v>110.40293034457021</v>
      </c>
      <c r="AN192" s="5">
        <f t="shared" si="138"/>
        <v>0.8911164140547615</v>
      </c>
      <c r="AO192" s="5">
        <f t="shared" si="110"/>
        <v>111.29404675862497</v>
      </c>
      <c r="AP192" s="5">
        <f t="shared" si="111"/>
        <v>1.5213222413750316</v>
      </c>
      <c r="AQ192" s="5">
        <f t="shared" si="112"/>
        <v>1.3485061963277641E-2</v>
      </c>
      <c r="AR192" s="5">
        <f t="shared" si="113"/>
        <v>0.65657915882229978</v>
      </c>
      <c r="AS192" s="5">
        <f t="shared" si="96"/>
        <v>111.0595095033925</v>
      </c>
      <c r="AT192" s="5">
        <f t="shared" si="97"/>
        <v>1.7558594966074992</v>
      </c>
      <c r="AU192" s="5">
        <f t="shared" si="114"/>
        <v>1.5564009692752937E-2</v>
      </c>
      <c r="AV192" s="5">
        <f t="shared" si="115"/>
        <v>-0.10655114212317396</v>
      </c>
      <c r="AW192" s="5">
        <f t="shared" si="98"/>
        <v>110.29637920244703</v>
      </c>
      <c r="AX192" s="5">
        <f t="shared" si="99"/>
        <v>2.518989797552976</v>
      </c>
      <c r="AY192" s="5">
        <f t="shared" si="116"/>
        <v>2.2328427588203661E-2</v>
      </c>
      <c r="AZ192" s="5">
        <f t="shared" si="117"/>
        <v>-1.1591595673446677</v>
      </c>
      <c r="BA192" s="5">
        <f t="shared" si="100"/>
        <v>109.24377077722554</v>
      </c>
      <c r="BB192" s="5">
        <f t="shared" si="101"/>
        <v>3.5715982227744689</v>
      </c>
      <c r="BC192" s="5">
        <f t="shared" si="118"/>
        <v>3.1658791301515568E-2</v>
      </c>
      <c r="BE192" s="1">
        <v>159.16999799999999</v>
      </c>
      <c r="BF192" s="5">
        <v>157.77927570072649</v>
      </c>
      <c r="BG192" s="5">
        <f t="shared" si="139"/>
        <v>1.0368073882587903</v>
      </c>
      <c r="BH192" s="5">
        <f t="shared" si="119"/>
        <v>158.81608308898527</v>
      </c>
      <c r="BI192" s="5">
        <f t="shared" si="120"/>
        <v>0.35391491101472639</v>
      </c>
      <c r="BJ192" s="5">
        <f t="shared" si="140"/>
        <v>2.2431013797149582E-3</v>
      </c>
      <c r="BK192" s="5">
        <f t="shared" si="141"/>
        <v>1.531170277404533</v>
      </c>
      <c r="BL192" s="5">
        <f t="shared" si="121"/>
        <v>159.31044597813101</v>
      </c>
      <c r="BM192" s="5">
        <f t="shared" si="122"/>
        <v>0.1404479781310215</v>
      </c>
      <c r="BN192" s="5">
        <f t="shared" si="123"/>
        <v>8.823772061052706E-4</v>
      </c>
      <c r="BO192" s="5">
        <f t="shared" si="142"/>
        <v>2.1202260084038205</v>
      </c>
      <c r="BP192" s="5">
        <f t="shared" si="124"/>
        <v>159.89950170913031</v>
      </c>
      <c r="BQ192" s="5">
        <f t="shared" si="125"/>
        <v>0.72950370913031293</v>
      </c>
      <c r="BR192" s="5">
        <f t="shared" si="126"/>
        <v>4.5831734516344784E-3</v>
      </c>
      <c r="BS192" s="5">
        <f t="shared" si="143"/>
        <v>2.12942578427712</v>
      </c>
      <c r="BT192" s="5">
        <f t="shared" si="127"/>
        <v>159.9087014850036</v>
      </c>
      <c r="BU192" s="5">
        <f t="shared" si="128"/>
        <v>-0.7387034850036116</v>
      </c>
      <c r="BV192" s="5">
        <f t="shared" si="129"/>
        <v>4.6409718809169781E-3</v>
      </c>
    </row>
    <row r="193" spans="1:74" x14ac:dyDescent="0.2">
      <c r="A193" s="3">
        <v>44056</v>
      </c>
      <c r="B193" s="2">
        <v>192</v>
      </c>
      <c r="C193" s="1">
        <v>114.81192</v>
      </c>
      <c r="D193" s="2">
        <v>210082000</v>
      </c>
      <c r="E193" s="1">
        <v>158.979996</v>
      </c>
      <c r="F193" s="2">
        <v>2574900</v>
      </c>
      <c r="P193" s="2">
        <v>192</v>
      </c>
      <c r="Q193" s="1">
        <v>114.81192</v>
      </c>
      <c r="R193" s="5">
        <f t="shared" si="130"/>
        <v>107.09231637587109</v>
      </c>
      <c r="S193" s="5">
        <f t="shared" si="102"/>
        <v>7.7196036241289079</v>
      </c>
      <c r="T193" s="5">
        <f t="shared" si="131"/>
        <v>111.06327492942459</v>
      </c>
      <c r="U193" s="5">
        <f t="shared" si="103"/>
        <v>3.7486450705754066</v>
      </c>
      <c r="V193" s="5">
        <f t="shared" si="132"/>
        <v>111.72977160505658</v>
      </c>
      <c r="W193" s="5">
        <f t="shared" si="104"/>
        <v>3.0821483949434167</v>
      </c>
      <c r="X193" s="5">
        <f t="shared" si="133"/>
        <v>112.09828441162136</v>
      </c>
      <c r="Y193" s="5">
        <f t="shared" si="105"/>
        <v>2.7136355883786365</v>
      </c>
      <c r="AA193" s="2">
        <v>192</v>
      </c>
      <c r="AB193" s="1">
        <v>158.979996</v>
      </c>
      <c r="AC193" s="5">
        <f t="shared" si="134"/>
        <v>153.71498086976305</v>
      </c>
      <c r="AD193" s="5">
        <f t="shared" si="106"/>
        <v>5.2650151302369466</v>
      </c>
      <c r="AE193" s="5">
        <f t="shared" si="135"/>
        <v>156.98409489102349</v>
      </c>
      <c r="AF193" s="5">
        <f t="shared" si="107"/>
        <v>1.9959011089765113</v>
      </c>
      <c r="AG193" s="5">
        <f t="shared" si="136"/>
        <v>158.54417296532694</v>
      </c>
      <c r="AH193" s="5">
        <f t="shared" si="108"/>
        <v>0.4358230346730636</v>
      </c>
      <c r="AI193" s="5">
        <f t="shared" si="137"/>
        <v>159.08996070161822</v>
      </c>
      <c r="AJ193" s="5">
        <f t="shared" si="109"/>
        <v>0.10996470161822458</v>
      </c>
      <c r="AK193" s="10"/>
      <c r="AL193" s="1">
        <v>114.81192</v>
      </c>
      <c r="AM193" s="5">
        <v>111.72977160505658</v>
      </c>
      <c r="AN193" s="5">
        <f t="shared" si="138"/>
        <v>0.95647514101950359</v>
      </c>
      <c r="AO193" s="5">
        <f t="shared" si="110"/>
        <v>112.68624674607609</v>
      </c>
      <c r="AP193" s="5">
        <f t="shared" si="111"/>
        <v>2.1256732539239067</v>
      </c>
      <c r="AQ193" s="5">
        <f t="shared" si="112"/>
        <v>1.8514395142280583E-2</v>
      </c>
      <c r="AR193" s="5">
        <f t="shared" si="113"/>
        <v>0.82414468423831866</v>
      </c>
      <c r="AS193" s="5">
        <f t="shared" si="96"/>
        <v>112.5539162892949</v>
      </c>
      <c r="AT193" s="5">
        <f t="shared" si="97"/>
        <v>2.258003710705097</v>
      </c>
      <c r="AU193" s="5">
        <f t="shared" si="114"/>
        <v>1.9666979793605897E-2</v>
      </c>
      <c r="AV193" s="5">
        <f t="shared" si="115"/>
        <v>0.53847543905112327</v>
      </c>
      <c r="AW193" s="5">
        <f t="shared" si="98"/>
        <v>112.26824704410771</v>
      </c>
      <c r="AX193" s="5">
        <f t="shared" si="99"/>
        <v>2.5436729558922906</v>
      </c>
      <c r="AY193" s="5">
        <f t="shared" si="116"/>
        <v>2.2155129501294731E-2</v>
      </c>
      <c r="AZ193" s="5">
        <f t="shared" si="117"/>
        <v>0.95394113631171895</v>
      </c>
      <c r="BA193" s="5">
        <f t="shared" si="100"/>
        <v>112.6837127413683</v>
      </c>
      <c r="BB193" s="5">
        <f t="shared" si="101"/>
        <v>2.1282072586317042</v>
      </c>
      <c r="BC193" s="5">
        <f t="shared" si="118"/>
        <v>1.8536466062336596E-2</v>
      </c>
      <c r="BE193" s="1">
        <v>158.979996</v>
      </c>
      <c r="BF193" s="5">
        <v>158.54417296532694</v>
      </c>
      <c r="BG193" s="5">
        <f t="shared" si="139"/>
        <v>0.99602086971003911</v>
      </c>
      <c r="BH193" s="5">
        <f t="shared" si="119"/>
        <v>159.54019383503697</v>
      </c>
      <c r="BI193" s="5">
        <f t="shared" si="120"/>
        <v>0.5601978350369734</v>
      </c>
      <c r="BJ193" s="5">
        <f t="shared" si="140"/>
        <v>3.5333864661143159E-3</v>
      </c>
      <c r="BK193" s="5">
        <f t="shared" si="141"/>
        <v>1.3396020242035123</v>
      </c>
      <c r="BL193" s="5">
        <f t="shared" si="121"/>
        <v>159.88377498953045</v>
      </c>
      <c r="BM193" s="5">
        <f t="shared" si="122"/>
        <v>0.90377898953045133</v>
      </c>
      <c r="BN193" s="5">
        <f t="shared" si="123"/>
        <v>5.6848598079625775E-3</v>
      </c>
      <c r="BO193" s="5">
        <f t="shared" si="142"/>
        <v>1.5103280736923035</v>
      </c>
      <c r="BP193" s="5">
        <f t="shared" si="124"/>
        <v>160.05450103901924</v>
      </c>
      <c r="BQ193" s="5">
        <f t="shared" si="125"/>
        <v>1.0745050390192432</v>
      </c>
      <c r="BR193" s="5">
        <f t="shared" si="126"/>
        <v>6.7587436536307574E-3</v>
      </c>
      <c r="BS193" s="5">
        <f t="shared" si="143"/>
        <v>0.96957654255195003</v>
      </c>
      <c r="BT193" s="5">
        <f t="shared" si="127"/>
        <v>159.51374950787888</v>
      </c>
      <c r="BU193" s="5">
        <f t="shared" si="128"/>
        <v>-0.53375350787888465</v>
      </c>
      <c r="BV193" s="5">
        <f t="shared" si="129"/>
        <v>3.3573626953600165E-3</v>
      </c>
    </row>
    <row r="194" spans="1:74" x14ac:dyDescent="0.2">
      <c r="A194" s="3">
        <v>44057</v>
      </c>
      <c r="B194" s="2">
        <v>193</v>
      </c>
      <c r="C194" s="1">
        <v>114.709602</v>
      </c>
      <c r="D194" s="2">
        <v>165565200</v>
      </c>
      <c r="E194" s="1">
        <v>160.279999</v>
      </c>
      <c r="F194" s="2">
        <v>2844700</v>
      </c>
      <c r="P194" s="2">
        <v>193</v>
      </c>
      <c r="Q194" s="1">
        <v>114.709602</v>
      </c>
      <c r="R194" s="5">
        <f t="shared" si="130"/>
        <v>108.25025691949043</v>
      </c>
      <c r="S194" s="5">
        <f t="shared" si="102"/>
        <v>6.4593450805095785</v>
      </c>
      <c r="T194" s="5">
        <f t="shared" si="131"/>
        <v>112.37530070412598</v>
      </c>
      <c r="U194" s="5">
        <f t="shared" si="103"/>
        <v>2.3343012958740275</v>
      </c>
      <c r="V194" s="5">
        <f t="shared" si="132"/>
        <v>113.42495322227546</v>
      </c>
      <c r="W194" s="5">
        <f t="shared" si="104"/>
        <v>1.2846487777245414</v>
      </c>
      <c r="X194" s="5">
        <f t="shared" si="133"/>
        <v>114.13351110290535</v>
      </c>
      <c r="Y194" s="5">
        <f t="shared" si="105"/>
        <v>0.57609089709465877</v>
      </c>
      <c r="AA194" s="2">
        <v>193</v>
      </c>
      <c r="AB194" s="1">
        <v>160.279999</v>
      </c>
      <c r="AC194" s="5">
        <f t="shared" si="134"/>
        <v>154.50473313929857</v>
      </c>
      <c r="AD194" s="5">
        <f t="shared" si="106"/>
        <v>5.7752658607014382</v>
      </c>
      <c r="AE194" s="5">
        <f t="shared" si="135"/>
        <v>157.68266027916528</v>
      </c>
      <c r="AF194" s="5">
        <f t="shared" si="107"/>
        <v>2.5973387208347276</v>
      </c>
      <c r="AG194" s="5">
        <f t="shared" si="136"/>
        <v>158.78387563439713</v>
      </c>
      <c r="AH194" s="5">
        <f t="shared" si="108"/>
        <v>1.4961233656028696</v>
      </c>
      <c r="AI194" s="5">
        <f t="shared" si="137"/>
        <v>159.00748717540455</v>
      </c>
      <c r="AJ194" s="5">
        <f t="shared" si="109"/>
        <v>1.2725118245954548</v>
      </c>
      <c r="AK194" s="10"/>
      <c r="AL194" s="1">
        <v>114.709602</v>
      </c>
      <c r="AM194" s="5">
        <v>113.42495322227546</v>
      </c>
      <c r="AN194" s="5">
        <f t="shared" si="138"/>
        <v>1.0672811124494097</v>
      </c>
      <c r="AO194" s="5">
        <f t="shared" si="110"/>
        <v>114.49223433472487</v>
      </c>
      <c r="AP194" s="5">
        <f t="shared" si="111"/>
        <v>0.21736766527513396</v>
      </c>
      <c r="AQ194" s="5">
        <f t="shared" si="112"/>
        <v>1.8949387103194199E-3</v>
      </c>
      <c r="AR194" s="5">
        <f t="shared" si="113"/>
        <v>1.0419039174834586</v>
      </c>
      <c r="AS194" s="5">
        <f t="shared" ref="AS194:AS253" si="144">AM194+AR194</f>
        <v>114.46685713975891</v>
      </c>
      <c r="AT194" s="5">
        <f t="shared" ref="AT194:AT253" si="145">ABS(AL194-AS194)</f>
        <v>0.2427448602410891</v>
      </c>
      <c r="AU194" s="5">
        <f t="shared" si="114"/>
        <v>2.1161686206625412E-3</v>
      </c>
      <c r="AV194" s="5">
        <f t="shared" si="115"/>
        <v>1.0589932192266132</v>
      </c>
      <c r="AW194" s="5">
        <f t="shared" ref="AW194:AW253" si="146">AM194+AV194</f>
        <v>114.48394644150207</v>
      </c>
      <c r="AX194" s="5">
        <f t="shared" ref="AX194:AX253" si="147">ABS(AL194-AW194)</f>
        <v>0.22565555849793384</v>
      </c>
      <c r="AY194" s="5">
        <f t="shared" si="116"/>
        <v>1.9671897954796655E-3</v>
      </c>
      <c r="AZ194" s="5">
        <f t="shared" si="117"/>
        <v>1.5839955450828045</v>
      </c>
      <c r="BA194" s="5">
        <f t="shared" ref="BA194:BA253" si="148">AM194+AZ194</f>
        <v>115.00894876735826</v>
      </c>
      <c r="BB194" s="5">
        <f t="shared" ref="BB194:BB253" si="149">ABS(AL194-BA194)</f>
        <v>0.2993467673582586</v>
      </c>
      <c r="BC194" s="5">
        <f t="shared" si="118"/>
        <v>2.609605143240394E-3</v>
      </c>
      <c r="BE194" s="1">
        <v>160.279999</v>
      </c>
      <c r="BF194" s="5">
        <v>158.78387563439713</v>
      </c>
      <c r="BG194" s="5">
        <f t="shared" si="139"/>
        <v>0.88257313961406292</v>
      </c>
      <c r="BH194" s="5">
        <f t="shared" si="119"/>
        <v>159.6664487740112</v>
      </c>
      <c r="BI194" s="5">
        <f t="shared" si="120"/>
        <v>0.61355022598880282</v>
      </c>
      <c r="BJ194" s="5">
        <f t="shared" si="140"/>
        <v>3.864058762500002E-3</v>
      </c>
      <c r="BK194" s="5">
        <f t="shared" si="141"/>
        <v>1.0646271854201836</v>
      </c>
      <c r="BL194" s="5">
        <f t="shared" si="121"/>
        <v>159.84850281981733</v>
      </c>
      <c r="BM194" s="5">
        <f t="shared" si="122"/>
        <v>0.43149618018267688</v>
      </c>
      <c r="BN194" s="5">
        <f t="shared" si="123"/>
        <v>2.6921398981458494E-3</v>
      </c>
      <c r="BO194" s="5">
        <f t="shared" si="142"/>
        <v>0.9385466416123559</v>
      </c>
      <c r="BP194" s="5">
        <f t="shared" si="124"/>
        <v>159.7224222760095</v>
      </c>
      <c r="BQ194" s="5">
        <f t="shared" si="125"/>
        <v>0.55757672399050762</v>
      </c>
      <c r="BR194" s="5">
        <f t="shared" si="126"/>
        <v>3.4787667049493032E-3</v>
      </c>
      <c r="BS194" s="5">
        <f t="shared" si="143"/>
        <v>0.34918375009246061</v>
      </c>
      <c r="BT194" s="5">
        <f t="shared" si="127"/>
        <v>159.1330593844896</v>
      </c>
      <c r="BU194" s="5">
        <f t="shared" si="128"/>
        <v>1.146939615510405</v>
      </c>
      <c r="BV194" s="5">
        <f t="shared" si="129"/>
        <v>7.155849904331513E-3</v>
      </c>
    </row>
    <row r="195" spans="1:74" x14ac:dyDescent="0.2">
      <c r="A195" s="3">
        <v>44060</v>
      </c>
      <c r="B195" s="2">
        <v>194</v>
      </c>
      <c r="C195" s="1">
        <v>114.41011</v>
      </c>
      <c r="D195" s="2">
        <v>119561600</v>
      </c>
      <c r="E195" s="1">
        <v>158.759995</v>
      </c>
      <c r="F195" s="2">
        <v>2817200</v>
      </c>
      <c r="P195" s="2">
        <v>194</v>
      </c>
      <c r="Q195" s="1">
        <v>114.41011</v>
      </c>
      <c r="R195" s="5">
        <f t="shared" si="130"/>
        <v>109.21915868156685</v>
      </c>
      <c r="S195" s="5">
        <f t="shared" ref="S195:S253" si="150">ABS(Q195-R195)</f>
        <v>5.1909513184331502</v>
      </c>
      <c r="T195" s="5">
        <f t="shared" si="131"/>
        <v>113.19230615768188</v>
      </c>
      <c r="U195" s="5">
        <f t="shared" ref="U195:U253" si="151">ABS(Q195-T195)</f>
        <v>1.2178038423181192</v>
      </c>
      <c r="V195" s="5">
        <f t="shared" si="132"/>
        <v>114.13151005002396</v>
      </c>
      <c r="W195" s="5">
        <f t="shared" ref="W195:W253" si="152">ABS(Q195-V195)</f>
        <v>0.27859994997604076</v>
      </c>
      <c r="X195" s="5">
        <f t="shared" si="133"/>
        <v>114.56557927572634</v>
      </c>
      <c r="Y195" s="5">
        <f t="shared" ref="Y195:Y253" si="153">ABS(Q195-X195)</f>
        <v>0.15546927572633251</v>
      </c>
      <c r="AA195" s="2">
        <v>194</v>
      </c>
      <c r="AB195" s="1">
        <v>158.759995</v>
      </c>
      <c r="AC195" s="5">
        <f t="shared" si="134"/>
        <v>155.37102301840378</v>
      </c>
      <c r="AD195" s="5">
        <f t="shared" ref="AD195:AD253" si="154">ABS(AB195-AC195)</f>
        <v>3.388971981596228</v>
      </c>
      <c r="AE195" s="5">
        <f t="shared" si="135"/>
        <v>158.59172883145743</v>
      </c>
      <c r="AF195" s="5">
        <f t="shared" ref="AF195:AF253" si="155">ABS(AB195-AE195)</f>
        <v>0.16826616854257281</v>
      </c>
      <c r="AG195" s="5">
        <f t="shared" si="136"/>
        <v>159.60674348547872</v>
      </c>
      <c r="AH195" s="5">
        <f t="shared" ref="AH195:AH253" si="156">ABS(AB195-AG195)</f>
        <v>0.84674848547871306</v>
      </c>
      <c r="AI195" s="5">
        <f t="shared" si="137"/>
        <v>159.96187104385115</v>
      </c>
      <c r="AJ195" s="5">
        <f t="shared" ref="AJ195:AJ253" si="157">ABS(AB195-AI195)</f>
        <v>1.2018760438511435</v>
      </c>
      <c r="AK195" s="10"/>
      <c r="AL195" s="1">
        <v>114.41011</v>
      </c>
      <c r="AM195" s="5">
        <v>114.13151005002396</v>
      </c>
      <c r="AN195" s="5">
        <f t="shared" si="138"/>
        <v>1.0131724697442732</v>
      </c>
      <c r="AO195" s="5">
        <f t="shared" ref="AO195:AO253" si="158">AM195+AN195</f>
        <v>115.14468251976824</v>
      </c>
      <c r="AP195" s="5">
        <f t="shared" ref="AP195:AP253" si="159">ABS(AL195-AO195)</f>
        <v>0.73457251976823557</v>
      </c>
      <c r="AQ195" s="5">
        <f t="shared" ref="AQ195:AQ253" si="160">AP195/AL195</f>
        <v>6.4205210515769591E-3</v>
      </c>
      <c r="AR195" s="5">
        <f t="shared" ref="AR195:AR253" si="161">0.25*(AM195-AM194)+(1-0.25)*AR194</f>
        <v>0.9580671450497189</v>
      </c>
      <c r="AS195" s="5">
        <f t="shared" si="144"/>
        <v>115.08957719507369</v>
      </c>
      <c r="AT195" s="5">
        <f t="shared" si="145"/>
        <v>0.67946719507368414</v>
      </c>
      <c r="AU195" s="5">
        <f t="shared" ref="AU195:AU253" si="162">AT195/AL195</f>
        <v>5.9388737155631095E-3</v>
      </c>
      <c r="AV195" s="5">
        <f t="shared" ref="AV195:AV253" si="163">0.45*(AM195-AM194)+(1-0.45)*AV194</f>
        <v>0.90039684306146217</v>
      </c>
      <c r="AW195" s="5">
        <f t="shared" si="146"/>
        <v>115.03190689308542</v>
      </c>
      <c r="AX195" s="5">
        <f t="shared" si="147"/>
        <v>0.62179689308541697</v>
      </c>
      <c r="AY195" s="5">
        <f t="shared" ref="AY195:AY253" si="164">AX195/AL195</f>
        <v>5.4348072306321261E-3</v>
      </c>
      <c r="AZ195" s="5">
        <f t="shared" ref="AZ195:AZ253" si="165">0.85*(AM195-AM194)+(1-0.85)*AZ194</f>
        <v>0.83817263534864561</v>
      </c>
      <c r="BA195" s="5">
        <f t="shared" si="148"/>
        <v>114.9696826853726</v>
      </c>
      <c r="BB195" s="5">
        <f t="shared" si="149"/>
        <v>0.55957268537260063</v>
      </c>
      <c r="BC195" s="5">
        <f t="shared" ref="BC195:BC253" si="166">BB195/AL195</f>
        <v>4.8909373950658782E-3</v>
      </c>
      <c r="BE195" s="1">
        <v>158.759995</v>
      </c>
      <c r="BF195" s="5">
        <v>159.60674348547872</v>
      </c>
      <c r="BG195" s="5">
        <f t="shared" si="139"/>
        <v>0.87361734633419086</v>
      </c>
      <c r="BH195" s="5">
        <f t="shared" ref="BH195:BH253" si="167">BF195+BG195</f>
        <v>160.4803608318129</v>
      </c>
      <c r="BI195" s="5">
        <f t="shared" ref="BI195:BI253" si="168">ABS(BE195-BH195)</f>
        <v>1.7203658318128987</v>
      </c>
      <c r="BJ195" s="5">
        <f t="shared" si="140"/>
        <v>1.077877910571755E-2</v>
      </c>
      <c r="BK195" s="5">
        <f t="shared" si="141"/>
        <v>1.0041873518355333</v>
      </c>
      <c r="BL195" s="5">
        <f t="shared" ref="BL195:BL253" si="169">BF195+BK195</f>
        <v>160.61093083731424</v>
      </c>
      <c r="BM195" s="5">
        <f t="shared" ref="BM195:BM253" si="170">ABS(BE195-BL195)</f>
        <v>1.8509358373142391</v>
      </c>
      <c r="BN195" s="5">
        <f t="shared" ref="BN195:BN253" si="171">BM195/BE195</f>
        <v>1.1658704305919379E-2</v>
      </c>
      <c r="BO195" s="5">
        <f t="shared" si="142"/>
        <v>0.88649118587350806</v>
      </c>
      <c r="BP195" s="5">
        <f t="shared" ref="BP195:BP253" si="172">BF195+BO195</f>
        <v>160.49323467135221</v>
      </c>
      <c r="BQ195" s="5">
        <f t="shared" ref="BQ195:BQ253" si="173">ABS(BE195-BP195)</f>
        <v>1.7332396713522087</v>
      </c>
      <c r="BR195" s="5">
        <f t="shared" ref="BR195:BR253" si="174">BQ195/BE195</f>
        <v>1.0917357810147377E-2</v>
      </c>
      <c r="BS195" s="5">
        <f t="shared" si="143"/>
        <v>0.7518152359332142</v>
      </c>
      <c r="BT195" s="5">
        <f t="shared" ref="BT195:BT253" si="175">BF195+BS195</f>
        <v>160.35855872141192</v>
      </c>
      <c r="BU195" s="5">
        <f t="shared" ref="BU195:BU253" si="176">BE195-BT195</f>
        <v>-1.5985637214119208</v>
      </c>
      <c r="BV195" s="5">
        <f t="shared" ref="BV195:BV253" si="177">ABS(BU195/BE195)</f>
        <v>1.0069058779019997E-2</v>
      </c>
    </row>
    <row r="196" spans="1:74" x14ac:dyDescent="0.2">
      <c r="A196" s="3">
        <v>44061</v>
      </c>
      <c r="B196" s="2">
        <v>195</v>
      </c>
      <c r="C196" s="1">
        <v>115.363472</v>
      </c>
      <c r="D196" s="2">
        <v>105633600</v>
      </c>
      <c r="E196" s="1">
        <v>157.38000500000001</v>
      </c>
      <c r="F196" s="2">
        <v>1869300</v>
      </c>
      <c r="P196" s="2">
        <v>195</v>
      </c>
      <c r="Q196" s="1">
        <v>115.363472</v>
      </c>
      <c r="R196" s="5">
        <f t="shared" ref="R196:R253" si="178">(0.15*Q195) + ((1-0.15)*(R195))</f>
        <v>109.99780137933183</v>
      </c>
      <c r="S196" s="5">
        <f t="shared" si="150"/>
        <v>5.365670620668169</v>
      </c>
      <c r="T196" s="5">
        <f t="shared" ref="T196:T227" si="179">((0.35*Q195)+(1-0.35)*T195)</f>
        <v>113.61853750249323</v>
      </c>
      <c r="U196" s="5">
        <f t="shared" si="151"/>
        <v>1.744934497506776</v>
      </c>
      <c r="V196" s="5">
        <f t="shared" ref="V196:V253" si="180">((0.55*Q195)+(1-0.55)*V195)</f>
        <v>114.28474002251079</v>
      </c>
      <c r="W196" s="5">
        <f t="shared" si="152"/>
        <v>1.0787319774892126</v>
      </c>
      <c r="X196" s="5">
        <f t="shared" ref="X196:X253" si="181">((0.75*Q195)+(1-0.75)*X195)</f>
        <v>114.44897731893158</v>
      </c>
      <c r="Y196" s="5">
        <f t="shared" si="153"/>
        <v>0.91449468106841891</v>
      </c>
      <c r="AA196" s="2">
        <v>195</v>
      </c>
      <c r="AB196" s="1">
        <v>157.38000500000001</v>
      </c>
      <c r="AC196" s="5">
        <f t="shared" ref="AC196:AC253" si="182">((0.15*AB195)+(1-0.15)*AC195)</f>
        <v>155.8793688156432</v>
      </c>
      <c r="AD196" s="5">
        <f t="shared" si="154"/>
        <v>1.5006361843568072</v>
      </c>
      <c r="AE196" s="5">
        <f t="shared" ref="AE196:AE253" si="183">((0.35*AB195)+(1-0.35)*AE195)</f>
        <v>158.65062199044732</v>
      </c>
      <c r="AF196" s="5">
        <f t="shared" si="155"/>
        <v>1.2706169904473086</v>
      </c>
      <c r="AG196" s="5">
        <f t="shared" ref="AG196:AG253" si="184">((0.55*AB195)+(1-0.55)*AG195)</f>
        <v>159.14103181846542</v>
      </c>
      <c r="AH196" s="5">
        <f t="shared" si="156"/>
        <v>1.7610268184654103</v>
      </c>
      <c r="AI196" s="5">
        <f t="shared" ref="AI196:AI253" si="185">((0.75*AB195)+(1-0.75)*AI195)</f>
        <v>159.06046401096279</v>
      </c>
      <c r="AJ196" s="5">
        <f t="shared" si="157"/>
        <v>1.6804590109627782</v>
      </c>
      <c r="AK196" s="10"/>
      <c r="AL196" s="1">
        <v>115.363472</v>
      </c>
      <c r="AM196" s="5">
        <v>114.28474002251079</v>
      </c>
      <c r="AN196" s="5">
        <f t="shared" ref="AN196:AN253" si="186">0.15*(AM196-AM195)+(1-0.15)*AN195</f>
        <v>0.88418109515565624</v>
      </c>
      <c r="AO196" s="5">
        <f t="shared" si="158"/>
        <v>115.16892111766644</v>
      </c>
      <c r="AP196" s="5">
        <f t="shared" si="159"/>
        <v>0.19455088233355866</v>
      </c>
      <c r="AQ196" s="5">
        <f t="shared" si="160"/>
        <v>1.6864166703786331E-3</v>
      </c>
      <c r="AR196" s="5">
        <f t="shared" si="161"/>
        <v>0.7568578519089959</v>
      </c>
      <c r="AS196" s="5">
        <f t="shared" si="144"/>
        <v>115.04159787441978</v>
      </c>
      <c r="AT196" s="5">
        <f t="shared" si="145"/>
        <v>0.32187412558022288</v>
      </c>
      <c r="AU196" s="5">
        <f t="shared" si="162"/>
        <v>2.7900870180140114E-3</v>
      </c>
      <c r="AV196" s="5">
        <f t="shared" si="163"/>
        <v>0.56417175130287622</v>
      </c>
      <c r="AW196" s="5">
        <f t="shared" si="146"/>
        <v>114.84891177381367</v>
      </c>
      <c r="AX196" s="5">
        <f t="shared" si="147"/>
        <v>0.51456022618633313</v>
      </c>
      <c r="AY196" s="5">
        <f t="shared" si="164"/>
        <v>4.4603392847463287E-3</v>
      </c>
      <c r="AZ196" s="5">
        <f t="shared" si="165"/>
        <v>0.25597137191609953</v>
      </c>
      <c r="BA196" s="5">
        <f t="shared" si="148"/>
        <v>114.54071139442689</v>
      </c>
      <c r="BB196" s="5">
        <f t="shared" si="149"/>
        <v>0.82276060557310871</v>
      </c>
      <c r="BC196" s="5">
        <f t="shared" si="166"/>
        <v>7.1318987831183577E-3</v>
      </c>
      <c r="BE196" s="1">
        <v>157.38000500000001</v>
      </c>
      <c r="BF196" s="5">
        <v>159.14103181846542</v>
      </c>
      <c r="BG196" s="5">
        <f t="shared" ref="BG196:BG253" si="187">0.15*(BF196-BF195)+(1-0.15)*BG195</f>
        <v>0.67271799433206803</v>
      </c>
      <c r="BH196" s="5">
        <f t="shared" si="167"/>
        <v>159.81374981279748</v>
      </c>
      <c r="BI196" s="5">
        <f t="shared" si="168"/>
        <v>2.433744812797471</v>
      </c>
      <c r="BJ196" s="5">
        <f t="shared" ref="BJ196:BJ253" si="188">ABS(BI196/BF196)</f>
        <v>1.5293006366665264E-2</v>
      </c>
      <c r="BK196" s="5">
        <f t="shared" ref="BK196:BK253" si="189">0.25*(BF196-BF195)+(1-0.25)*BK195</f>
        <v>0.63671259712332628</v>
      </c>
      <c r="BL196" s="5">
        <f t="shared" si="169"/>
        <v>159.77774441558876</v>
      </c>
      <c r="BM196" s="5">
        <f t="shared" si="170"/>
        <v>2.3977394155887453</v>
      </c>
      <c r="BN196" s="5">
        <f t="shared" si="171"/>
        <v>1.5235349723039754E-2</v>
      </c>
      <c r="BO196" s="5">
        <f t="shared" ref="BO196:BO253" si="190">0.45*(BF196-BF195)+(1-0.45)*BO195</f>
        <v>0.27799990207444669</v>
      </c>
      <c r="BP196" s="5">
        <f t="shared" si="172"/>
        <v>159.41903172053986</v>
      </c>
      <c r="BQ196" s="5">
        <f t="shared" si="173"/>
        <v>2.0390267205398516</v>
      </c>
      <c r="BR196" s="5">
        <f t="shared" si="174"/>
        <v>1.295607228211647E-2</v>
      </c>
      <c r="BS196" s="5">
        <f t="shared" ref="BS196:BS253" si="191">0.85*(BF196-BF195)+(1-0.85)*BS195</f>
        <v>-0.28308263157131863</v>
      </c>
      <c r="BT196" s="5">
        <f t="shared" si="175"/>
        <v>158.8579491868941</v>
      </c>
      <c r="BU196" s="5">
        <f t="shared" si="176"/>
        <v>-1.4779441868940921</v>
      </c>
      <c r="BV196" s="5">
        <f t="shared" si="177"/>
        <v>9.3909273093115732E-3</v>
      </c>
    </row>
    <row r="197" spans="1:74" x14ac:dyDescent="0.2">
      <c r="A197" s="3">
        <v>44062</v>
      </c>
      <c r="B197" s="2">
        <v>196</v>
      </c>
      <c r="C197" s="1">
        <v>115.508217</v>
      </c>
      <c r="D197" s="2">
        <v>145538000</v>
      </c>
      <c r="E197" s="1">
        <v>156.85000600000001</v>
      </c>
      <c r="F197" s="2">
        <v>2098100</v>
      </c>
      <c r="P197" s="2">
        <v>196</v>
      </c>
      <c r="Q197" s="1">
        <v>115.508217</v>
      </c>
      <c r="R197" s="5">
        <f t="shared" si="178"/>
        <v>110.80265197243205</v>
      </c>
      <c r="S197" s="5">
        <f t="shared" si="150"/>
        <v>4.7055650275679568</v>
      </c>
      <c r="T197" s="5">
        <f t="shared" si="179"/>
        <v>114.22926457662059</v>
      </c>
      <c r="U197" s="5">
        <f t="shared" si="151"/>
        <v>1.2789524233794083</v>
      </c>
      <c r="V197" s="5">
        <f t="shared" si="180"/>
        <v>114.87804261012985</v>
      </c>
      <c r="W197" s="5">
        <f t="shared" si="152"/>
        <v>0.63017438987014884</v>
      </c>
      <c r="X197" s="5">
        <f t="shared" si="181"/>
        <v>115.1348483297329</v>
      </c>
      <c r="Y197" s="5">
        <f t="shared" si="153"/>
        <v>0.37336867026709797</v>
      </c>
      <c r="AA197" s="2">
        <v>196</v>
      </c>
      <c r="AB197" s="1">
        <v>156.85000600000001</v>
      </c>
      <c r="AC197" s="5">
        <f t="shared" si="182"/>
        <v>156.10446424329672</v>
      </c>
      <c r="AD197" s="5">
        <f t="shared" si="154"/>
        <v>0.74554175670328959</v>
      </c>
      <c r="AE197" s="5">
        <f t="shared" si="183"/>
        <v>158.20590604379078</v>
      </c>
      <c r="AF197" s="5">
        <f t="shared" si="155"/>
        <v>1.3559000437907684</v>
      </c>
      <c r="AG197" s="5">
        <f t="shared" si="184"/>
        <v>158.17246706830946</v>
      </c>
      <c r="AH197" s="5">
        <f t="shared" si="156"/>
        <v>1.3224610683094511</v>
      </c>
      <c r="AI197" s="5">
        <f t="shared" si="185"/>
        <v>157.80011975274073</v>
      </c>
      <c r="AJ197" s="5">
        <f t="shared" si="157"/>
        <v>0.95011375274071952</v>
      </c>
      <c r="AK197" s="10"/>
      <c r="AL197" s="1">
        <v>115.508217</v>
      </c>
      <c r="AM197" s="5">
        <v>114.87804261012985</v>
      </c>
      <c r="AN197" s="5">
        <f t="shared" si="186"/>
        <v>0.84054931902516739</v>
      </c>
      <c r="AO197" s="5">
        <f t="shared" si="158"/>
        <v>115.71859192915502</v>
      </c>
      <c r="AP197" s="5">
        <f t="shared" si="159"/>
        <v>0.21037492915502298</v>
      </c>
      <c r="AQ197" s="5">
        <f t="shared" si="160"/>
        <v>1.8212983856812799E-3</v>
      </c>
      <c r="AR197" s="5">
        <f t="shared" si="161"/>
        <v>0.71596903583651295</v>
      </c>
      <c r="AS197" s="5">
        <f t="shared" si="144"/>
        <v>115.59401164596636</v>
      </c>
      <c r="AT197" s="5">
        <f t="shared" si="145"/>
        <v>8.579464596635944E-2</v>
      </c>
      <c r="AU197" s="5">
        <f t="shared" si="162"/>
        <v>7.4275794566510745E-4</v>
      </c>
      <c r="AV197" s="5">
        <f t="shared" si="163"/>
        <v>0.57728062764516075</v>
      </c>
      <c r="AW197" s="5">
        <f t="shared" si="146"/>
        <v>115.45532323777502</v>
      </c>
      <c r="AX197" s="5">
        <f t="shared" si="147"/>
        <v>5.2893762224982765E-2</v>
      </c>
      <c r="AY197" s="5">
        <f t="shared" si="164"/>
        <v>4.5792207341390065E-4</v>
      </c>
      <c r="AZ197" s="5">
        <f t="shared" si="165"/>
        <v>0.54270290526361931</v>
      </c>
      <c r="BA197" s="5">
        <f t="shared" si="148"/>
        <v>115.42074551539348</v>
      </c>
      <c r="BB197" s="5">
        <f t="shared" si="149"/>
        <v>8.7471484606524541E-2</v>
      </c>
      <c r="BC197" s="5">
        <f t="shared" si="166"/>
        <v>7.5727499634527771E-4</v>
      </c>
      <c r="BE197" s="1">
        <v>156.85000600000001</v>
      </c>
      <c r="BF197" s="5">
        <v>158.17246706830946</v>
      </c>
      <c r="BG197" s="5">
        <f t="shared" si="187"/>
        <v>0.42652558265886337</v>
      </c>
      <c r="BH197" s="5">
        <f t="shared" si="167"/>
        <v>158.59899265096831</v>
      </c>
      <c r="BI197" s="5">
        <f t="shared" si="168"/>
        <v>1.7489866509683054</v>
      </c>
      <c r="BJ197" s="5">
        <f t="shared" si="188"/>
        <v>1.105746583704088E-2</v>
      </c>
      <c r="BK197" s="5">
        <f t="shared" si="189"/>
        <v>0.23539326030350399</v>
      </c>
      <c r="BL197" s="5">
        <f t="shared" si="169"/>
        <v>158.40786032861297</v>
      </c>
      <c r="BM197" s="5">
        <f t="shared" si="170"/>
        <v>1.5578543286129616</v>
      </c>
      <c r="BN197" s="5">
        <f t="shared" si="171"/>
        <v>9.9321279503997058E-3</v>
      </c>
      <c r="BO197" s="5">
        <f t="shared" si="190"/>
        <v>-0.28295419142923761</v>
      </c>
      <c r="BP197" s="5">
        <f t="shared" si="172"/>
        <v>157.88951287688022</v>
      </c>
      <c r="BQ197" s="5">
        <f t="shared" si="173"/>
        <v>1.0395068768802105</v>
      </c>
      <c r="BR197" s="5">
        <f t="shared" si="174"/>
        <v>6.627394562421696E-3</v>
      </c>
      <c r="BS197" s="5">
        <f t="shared" si="191"/>
        <v>-0.8657424323682662</v>
      </c>
      <c r="BT197" s="5">
        <f t="shared" si="175"/>
        <v>157.30672463594118</v>
      </c>
      <c r="BU197" s="5">
        <f t="shared" si="176"/>
        <v>-0.45671863594117212</v>
      </c>
      <c r="BV197" s="5">
        <f t="shared" si="177"/>
        <v>2.9118177779423999E-3</v>
      </c>
    </row>
    <row r="198" spans="1:74" x14ac:dyDescent="0.2">
      <c r="A198" s="3">
        <v>44063</v>
      </c>
      <c r="B198" s="2">
        <v>197</v>
      </c>
      <c r="C198" s="1">
        <v>118.071297</v>
      </c>
      <c r="D198" s="2">
        <v>126907200</v>
      </c>
      <c r="E198" s="1">
        <v>156.16999799999999</v>
      </c>
      <c r="F198" s="2">
        <v>1600300</v>
      </c>
      <c r="P198" s="2">
        <v>197</v>
      </c>
      <c r="Q198" s="1">
        <v>118.071297</v>
      </c>
      <c r="R198" s="5">
        <f t="shared" si="178"/>
        <v>111.50848672656724</v>
      </c>
      <c r="S198" s="5">
        <f t="shared" si="150"/>
        <v>6.5628102734327598</v>
      </c>
      <c r="T198" s="5">
        <f t="shared" si="179"/>
        <v>114.67689792480338</v>
      </c>
      <c r="U198" s="5">
        <f t="shared" si="151"/>
        <v>3.3943990751966169</v>
      </c>
      <c r="V198" s="5">
        <f t="shared" si="180"/>
        <v>115.22463852455843</v>
      </c>
      <c r="W198" s="5">
        <f t="shared" si="152"/>
        <v>2.846658475441572</v>
      </c>
      <c r="X198" s="5">
        <f t="shared" si="181"/>
        <v>115.41487483243323</v>
      </c>
      <c r="Y198" s="5">
        <f t="shared" si="153"/>
        <v>2.6564221675667739</v>
      </c>
      <c r="AA198" s="2">
        <v>197</v>
      </c>
      <c r="AB198" s="1">
        <v>156.16999799999999</v>
      </c>
      <c r="AC198" s="5">
        <f t="shared" si="182"/>
        <v>156.21629550680223</v>
      </c>
      <c r="AD198" s="5">
        <f t="shared" si="154"/>
        <v>4.6297506802233102E-2</v>
      </c>
      <c r="AE198" s="5">
        <f t="shared" si="183"/>
        <v>157.73134102846399</v>
      </c>
      <c r="AF198" s="5">
        <f t="shared" si="155"/>
        <v>1.5613430284639946</v>
      </c>
      <c r="AG198" s="5">
        <f t="shared" si="184"/>
        <v>157.44511348073928</v>
      </c>
      <c r="AH198" s="5">
        <f t="shared" si="156"/>
        <v>1.2751154807392879</v>
      </c>
      <c r="AI198" s="5">
        <f t="shared" si="185"/>
        <v>157.08753443818517</v>
      </c>
      <c r="AJ198" s="5">
        <f t="shared" si="157"/>
        <v>0.91753643818518071</v>
      </c>
      <c r="AK198" s="10"/>
      <c r="AL198" s="1">
        <v>118.071297</v>
      </c>
      <c r="AM198" s="5">
        <v>115.22463852455843</v>
      </c>
      <c r="AN198" s="5">
        <f t="shared" si="186"/>
        <v>0.76645630833567868</v>
      </c>
      <c r="AO198" s="5">
        <f t="shared" si="158"/>
        <v>115.99109483289411</v>
      </c>
      <c r="AP198" s="5">
        <f t="shared" si="159"/>
        <v>2.0802021671058952</v>
      </c>
      <c r="AQ198" s="5">
        <f t="shared" si="160"/>
        <v>1.7618186807128029E-2</v>
      </c>
      <c r="AR198" s="5">
        <f t="shared" si="161"/>
        <v>0.62362575548452881</v>
      </c>
      <c r="AS198" s="5">
        <f t="shared" si="144"/>
        <v>115.84826428004295</v>
      </c>
      <c r="AT198" s="5">
        <f t="shared" si="145"/>
        <v>2.2230327199570468</v>
      </c>
      <c r="AU198" s="5">
        <f t="shared" si="162"/>
        <v>1.8827884307538748E-2</v>
      </c>
      <c r="AV198" s="5">
        <f t="shared" si="163"/>
        <v>0.47347250669769769</v>
      </c>
      <c r="AW198" s="5">
        <f t="shared" si="146"/>
        <v>115.69811103125613</v>
      </c>
      <c r="AX198" s="5">
        <f t="shared" si="147"/>
        <v>2.3731859687438686</v>
      </c>
      <c r="AY198" s="5">
        <f t="shared" si="164"/>
        <v>2.0099601080386782E-2</v>
      </c>
      <c r="AZ198" s="5">
        <f t="shared" si="165"/>
        <v>0.37601196305383267</v>
      </c>
      <c r="BA198" s="5">
        <f t="shared" si="148"/>
        <v>115.60065048761226</v>
      </c>
      <c r="BB198" s="5">
        <f t="shared" si="149"/>
        <v>2.470646512387745</v>
      </c>
      <c r="BC198" s="5">
        <f t="shared" si="166"/>
        <v>2.0925039151452236E-2</v>
      </c>
      <c r="BE198" s="1">
        <v>156.16999799999999</v>
      </c>
      <c r="BF198" s="5">
        <v>157.44511348073928</v>
      </c>
      <c r="BG198" s="5">
        <f t="shared" si="187"/>
        <v>0.25344370712450709</v>
      </c>
      <c r="BH198" s="5">
        <f t="shared" si="167"/>
        <v>157.6985571878638</v>
      </c>
      <c r="BI198" s="5">
        <f t="shared" si="168"/>
        <v>1.5285591878638058</v>
      </c>
      <c r="BJ198" s="5">
        <f t="shared" si="188"/>
        <v>9.7085209827791757E-3</v>
      </c>
      <c r="BK198" s="5">
        <f t="shared" si="189"/>
        <v>-5.2934516649165708E-3</v>
      </c>
      <c r="BL198" s="5">
        <f t="shared" si="169"/>
        <v>157.43982002907435</v>
      </c>
      <c r="BM198" s="5">
        <f t="shared" si="170"/>
        <v>1.269822029074362</v>
      </c>
      <c r="BN198" s="5">
        <f t="shared" si="171"/>
        <v>8.1310241745303873E-3</v>
      </c>
      <c r="BO198" s="5">
        <f t="shared" si="190"/>
        <v>-0.48293391969266092</v>
      </c>
      <c r="BP198" s="5">
        <f t="shared" si="172"/>
        <v>156.96217956104661</v>
      </c>
      <c r="BQ198" s="5">
        <f t="shared" si="173"/>
        <v>0.7921815610466183</v>
      </c>
      <c r="BR198" s="5">
        <f t="shared" si="174"/>
        <v>5.0725592059405571E-3</v>
      </c>
      <c r="BS198" s="5">
        <f t="shared" si="191"/>
        <v>-0.74811191428989132</v>
      </c>
      <c r="BT198" s="5">
        <f t="shared" si="175"/>
        <v>156.69700156644939</v>
      </c>
      <c r="BU198" s="5">
        <f t="shared" si="176"/>
        <v>-0.52700356644939461</v>
      </c>
      <c r="BV198" s="5">
        <f t="shared" si="177"/>
        <v>3.3745506383972331E-3</v>
      </c>
    </row>
    <row r="199" spans="1:74" x14ac:dyDescent="0.2">
      <c r="A199" s="3">
        <v>44064</v>
      </c>
      <c r="B199" s="2">
        <v>198</v>
      </c>
      <c r="C199" s="1">
        <v>124.1558</v>
      </c>
      <c r="D199" s="2">
        <v>338054800</v>
      </c>
      <c r="E199" s="1">
        <v>157.5</v>
      </c>
      <c r="F199" s="2">
        <v>2507800</v>
      </c>
      <c r="P199" s="2">
        <v>198</v>
      </c>
      <c r="Q199" s="1">
        <v>124.1558</v>
      </c>
      <c r="R199" s="5">
        <f t="shared" si="178"/>
        <v>112.49290826758215</v>
      </c>
      <c r="S199" s="5">
        <f t="shared" si="150"/>
        <v>11.662891732417847</v>
      </c>
      <c r="T199" s="5">
        <f t="shared" si="179"/>
        <v>115.86493760112219</v>
      </c>
      <c r="U199" s="5">
        <f t="shared" si="151"/>
        <v>8.2908623988778061</v>
      </c>
      <c r="V199" s="5">
        <f t="shared" si="180"/>
        <v>116.7903006860513</v>
      </c>
      <c r="W199" s="5">
        <f t="shared" si="152"/>
        <v>7.3654993139487033</v>
      </c>
      <c r="X199" s="5">
        <f t="shared" si="181"/>
        <v>117.4071914581083</v>
      </c>
      <c r="Y199" s="5">
        <f t="shared" si="153"/>
        <v>6.7486085418916986</v>
      </c>
      <c r="AA199" s="2">
        <v>198</v>
      </c>
      <c r="AB199" s="1">
        <v>157.5</v>
      </c>
      <c r="AC199" s="5">
        <f t="shared" si="182"/>
        <v>156.20935088078187</v>
      </c>
      <c r="AD199" s="5">
        <f t="shared" si="154"/>
        <v>1.2906491192181306</v>
      </c>
      <c r="AE199" s="5">
        <f t="shared" si="183"/>
        <v>157.18487096850157</v>
      </c>
      <c r="AF199" s="5">
        <f t="shared" si="155"/>
        <v>0.31512903149842941</v>
      </c>
      <c r="AG199" s="5">
        <f t="shared" si="184"/>
        <v>156.74379996633269</v>
      </c>
      <c r="AH199" s="5">
        <f t="shared" si="156"/>
        <v>0.75620003366731225</v>
      </c>
      <c r="AI199" s="5">
        <f t="shared" si="185"/>
        <v>156.39938210954631</v>
      </c>
      <c r="AJ199" s="5">
        <f t="shared" si="157"/>
        <v>1.100617890453691</v>
      </c>
      <c r="AK199" s="10"/>
      <c r="AL199" s="1">
        <v>124.1558</v>
      </c>
      <c r="AM199" s="5">
        <v>116.7903006860513</v>
      </c>
      <c r="AN199" s="5">
        <f t="shared" si="186"/>
        <v>0.88633718630925684</v>
      </c>
      <c r="AO199" s="5">
        <f t="shared" si="158"/>
        <v>117.67663787236056</v>
      </c>
      <c r="AP199" s="5">
        <f t="shared" si="159"/>
        <v>6.4791621276394409</v>
      </c>
      <c r="AQ199" s="5">
        <f t="shared" si="160"/>
        <v>5.2185738625496685E-2</v>
      </c>
      <c r="AR199" s="5">
        <f t="shared" si="161"/>
        <v>0.85913485698661329</v>
      </c>
      <c r="AS199" s="5">
        <f t="shared" si="144"/>
        <v>117.64943554303791</v>
      </c>
      <c r="AT199" s="5">
        <f t="shared" si="145"/>
        <v>6.5063644569620891</v>
      </c>
      <c r="AU199" s="5">
        <f t="shared" si="162"/>
        <v>5.2404836962607379E-2</v>
      </c>
      <c r="AV199" s="5">
        <f t="shared" si="163"/>
        <v>0.96495785135552381</v>
      </c>
      <c r="AW199" s="5">
        <f t="shared" si="146"/>
        <v>117.75525853740682</v>
      </c>
      <c r="AX199" s="5">
        <f t="shared" si="147"/>
        <v>6.400541462593182</v>
      </c>
      <c r="AY199" s="5">
        <f t="shared" si="164"/>
        <v>5.1552496642067319E-2</v>
      </c>
      <c r="AZ199" s="5">
        <f t="shared" si="165"/>
        <v>1.3872146317270115</v>
      </c>
      <c r="BA199" s="5">
        <f t="shared" si="148"/>
        <v>118.1775153177783</v>
      </c>
      <c r="BB199" s="5">
        <f t="shared" si="149"/>
        <v>5.9782846822216982</v>
      </c>
      <c r="BC199" s="5">
        <f t="shared" si="166"/>
        <v>4.815147324749789E-2</v>
      </c>
      <c r="BE199" s="1">
        <v>157.5</v>
      </c>
      <c r="BF199" s="5">
        <v>156.74379996633269</v>
      </c>
      <c r="BG199" s="5">
        <f t="shared" si="187"/>
        <v>0.11023012389484212</v>
      </c>
      <c r="BH199" s="5">
        <f t="shared" si="167"/>
        <v>156.85403009022752</v>
      </c>
      <c r="BI199" s="5">
        <f t="shared" si="168"/>
        <v>0.64596990977247515</v>
      </c>
      <c r="BJ199" s="5">
        <f t="shared" si="188"/>
        <v>4.1211831658491396E-3</v>
      </c>
      <c r="BK199" s="5">
        <f t="shared" si="189"/>
        <v>-0.17929846735033561</v>
      </c>
      <c r="BL199" s="5">
        <f t="shared" si="169"/>
        <v>156.56450149898234</v>
      </c>
      <c r="BM199" s="5">
        <f t="shared" si="170"/>
        <v>0.93549850101766197</v>
      </c>
      <c r="BN199" s="5">
        <f t="shared" si="171"/>
        <v>5.9396730223343613E-3</v>
      </c>
      <c r="BO199" s="5">
        <f t="shared" si="190"/>
        <v>-0.58120473731393019</v>
      </c>
      <c r="BP199" s="5">
        <f t="shared" si="172"/>
        <v>156.16259522901876</v>
      </c>
      <c r="BQ199" s="5">
        <f t="shared" si="173"/>
        <v>1.3374047709812373</v>
      </c>
      <c r="BR199" s="5">
        <f t="shared" si="174"/>
        <v>8.491458863372936E-3</v>
      </c>
      <c r="BS199" s="5">
        <f t="shared" si="191"/>
        <v>-0.70833327438908755</v>
      </c>
      <c r="BT199" s="5">
        <f t="shared" si="175"/>
        <v>156.03546669194361</v>
      </c>
      <c r="BU199" s="5">
        <f t="shared" si="176"/>
        <v>1.4645333080563887</v>
      </c>
      <c r="BV199" s="5">
        <f t="shared" si="177"/>
        <v>9.2986241781358014E-3</v>
      </c>
    </row>
    <row r="200" spans="1:74" x14ac:dyDescent="0.2">
      <c r="A200" s="3">
        <v>44067</v>
      </c>
      <c r="B200" s="2">
        <v>199</v>
      </c>
      <c r="C200" s="1">
        <v>125.640739</v>
      </c>
      <c r="D200" s="2">
        <v>345937600</v>
      </c>
      <c r="E200" s="1">
        <v>159.36999499999999</v>
      </c>
      <c r="F200" s="2">
        <v>2087000</v>
      </c>
      <c r="P200" s="2">
        <v>199</v>
      </c>
      <c r="Q200" s="1">
        <v>125.640739</v>
      </c>
      <c r="R200" s="5">
        <f t="shared" si="178"/>
        <v>114.24234202744482</v>
      </c>
      <c r="S200" s="5">
        <f t="shared" si="150"/>
        <v>11.398396972555176</v>
      </c>
      <c r="T200" s="5">
        <f t="shared" si="179"/>
        <v>118.76673944072942</v>
      </c>
      <c r="U200" s="5">
        <f t="shared" si="151"/>
        <v>6.8739995592705725</v>
      </c>
      <c r="V200" s="5">
        <f t="shared" si="180"/>
        <v>120.84132530872307</v>
      </c>
      <c r="W200" s="5">
        <f t="shared" si="152"/>
        <v>4.799413691276925</v>
      </c>
      <c r="X200" s="5">
        <f t="shared" si="181"/>
        <v>122.46864786452707</v>
      </c>
      <c r="Y200" s="5">
        <f t="shared" si="153"/>
        <v>3.1720911354729253</v>
      </c>
      <c r="AA200" s="2">
        <v>199</v>
      </c>
      <c r="AB200" s="1">
        <v>159.36999499999999</v>
      </c>
      <c r="AC200" s="5">
        <f t="shared" si="182"/>
        <v>156.40294824866459</v>
      </c>
      <c r="AD200" s="5">
        <f t="shared" si="154"/>
        <v>2.9670467513354026</v>
      </c>
      <c r="AE200" s="5">
        <f t="shared" si="183"/>
        <v>157.29516612952602</v>
      </c>
      <c r="AF200" s="5">
        <f t="shared" si="155"/>
        <v>2.074828870473965</v>
      </c>
      <c r="AG200" s="5">
        <f t="shared" si="184"/>
        <v>157.15970998484971</v>
      </c>
      <c r="AH200" s="5">
        <f t="shared" si="156"/>
        <v>2.2102850151502764</v>
      </c>
      <c r="AI200" s="5">
        <f t="shared" si="185"/>
        <v>157.22484552738658</v>
      </c>
      <c r="AJ200" s="5">
        <f t="shared" si="157"/>
        <v>2.1451494726134115</v>
      </c>
      <c r="AK200" s="10"/>
      <c r="AL200" s="1">
        <v>125.640739</v>
      </c>
      <c r="AM200" s="5">
        <v>120.84132530872307</v>
      </c>
      <c r="AN200" s="5">
        <f t="shared" si="186"/>
        <v>1.3610403017636346</v>
      </c>
      <c r="AO200" s="5">
        <f t="shared" si="158"/>
        <v>122.20236561048671</v>
      </c>
      <c r="AP200" s="5">
        <f t="shared" si="159"/>
        <v>3.4383733895132877</v>
      </c>
      <c r="AQ200" s="5">
        <f t="shared" si="160"/>
        <v>2.7366707780294795E-2</v>
      </c>
      <c r="AR200" s="5">
        <f t="shared" si="161"/>
        <v>1.6571072984079038</v>
      </c>
      <c r="AS200" s="5">
        <f t="shared" si="144"/>
        <v>122.49843260713098</v>
      </c>
      <c r="AT200" s="5">
        <f t="shared" si="145"/>
        <v>3.1423063928690169</v>
      </c>
      <c r="AU200" s="5">
        <f t="shared" si="162"/>
        <v>2.5010250798262315E-2</v>
      </c>
      <c r="AV200" s="5">
        <f t="shared" si="163"/>
        <v>2.3536878984478373</v>
      </c>
      <c r="AW200" s="5">
        <f t="shared" si="146"/>
        <v>123.1950132071709</v>
      </c>
      <c r="AX200" s="5">
        <f t="shared" si="147"/>
        <v>2.4457257928290943</v>
      </c>
      <c r="AY200" s="5">
        <f t="shared" si="164"/>
        <v>1.9466025210414389E-2</v>
      </c>
      <c r="AZ200" s="5">
        <f t="shared" si="165"/>
        <v>3.6514531240300605</v>
      </c>
      <c r="BA200" s="5">
        <f t="shared" si="148"/>
        <v>124.49277843275313</v>
      </c>
      <c r="BB200" s="5">
        <f t="shared" si="149"/>
        <v>1.1479605672468693</v>
      </c>
      <c r="BC200" s="5">
        <f t="shared" si="166"/>
        <v>9.1368498496882406E-3</v>
      </c>
      <c r="BE200" s="1">
        <v>159.36999499999999</v>
      </c>
      <c r="BF200" s="5">
        <v>157.15970998484971</v>
      </c>
      <c r="BG200" s="5">
        <f t="shared" si="187"/>
        <v>0.15608210808816947</v>
      </c>
      <c r="BH200" s="5">
        <f t="shared" si="167"/>
        <v>157.31579209293787</v>
      </c>
      <c r="BI200" s="5">
        <f t="shared" si="168"/>
        <v>2.0542029070621197</v>
      </c>
      <c r="BJ200" s="5">
        <f t="shared" si="188"/>
        <v>1.3070798535198023E-2</v>
      </c>
      <c r="BK200" s="5">
        <f t="shared" si="189"/>
        <v>-3.0496345883495563E-2</v>
      </c>
      <c r="BL200" s="5">
        <f t="shared" si="169"/>
        <v>157.12921363896621</v>
      </c>
      <c r="BM200" s="5">
        <f t="shared" si="170"/>
        <v>2.2407813610337826</v>
      </c>
      <c r="BN200" s="5">
        <f t="shared" si="171"/>
        <v>1.406024616511899E-2</v>
      </c>
      <c r="BO200" s="5">
        <f t="shared" si="190"/>
        <v>-0.13250309719000056</v>
      </c>
      <c r="BP200" s="5">
        <f t="shared" si="172"/>
        <v>157.0272068876597</v>
      </c>
      <c r="BQ200" s="5">
        <f t="shared" si="173"/>
        <v>2.3427881123402869</v>
      </c>
      <c r="BR200" s="5">
        <f t="shared" si="174"/>
        <v>1.4700308626729185E-2</v>
      </c>
      <c r="BS200" s="5">
        <f t="shared" si="191"/>
        <v>0.24727352458110774</v>
      </c>
      <c r="BT200" s="5">
        <f t="shared" si="175"/>
        <v>157.40698350943083</v>
      </c>
      <c r="BU200" s="5">
        <f t="shared" si="176"/>
        <v>1.9630114905691585</v>
      </c>
      <c r="BV200" s="5">
        <f t="shared" si="177"/>
        <v>1.2317321654990067E-2</v>
      </c>
    </row>
    <row r="201" spans="1:74" x14ac:dyDescent="0.2">
      <c r="A201" s="3">
        <v>44068</v>
      </c>
      <c r="B201" s="2">
        <v>200</v>
      </c>
      <c r="C201" s="1">
        <v>124.610016</v>
      </c>
      <c r="D201" s="2">
        <v>211495600</v>
      </c>
      <c r="E201" s="1">
        <v>164.529999</v>
      </c>
      <c r="F201" s="2">
        <v>7400500</v>
      </c>
      <c r="P201" s="2">
        <v>200</v>
      </c>
      <c r="Q201" s="1">
        <v>124.610016</v>
      </c>
      <c r="R201" s="5">
        <f t="shared" si="178"/>
        <v>115.95210157332809</v>
      </c>
      <c r="S201" s="5">
        <f t="shared" si="150"/>
        <v>8.6579144266719084</v>
      </c>
      <c r="T201" s="5">
        <f t="shared" si="179"/>
        <v>121.17263928647412</v>
      </c>
      <c r="U201" s="5">
        <f t="shared" si="151"/>
        <v>3.4373767135258788</v>
      </c>
      <c r="V201" s="5">
        <f t="shared" si="180"/>
        <v>123.48100283892538</v>
      </c>
      <c r="W201" s="5">
        <f t="shared" si="152"/>
        <v>1.1290131610746243</v>
      </c>
      <c r="X201" s="5">
        <f t="shared" si="181"/>
        <v>124.84771621613177</v>
      </c>
      <c r="Y201" s="5">
        <f t="shared" si="153"/>
        <v>0.2377002161317705</v>
      </c>
      <c r="AA201" s="2">
        <v>200</v>
      </c>
      <c r="AB201" s="1">
        <v>164.529999</v>
      </c>
      <c r="AC201" s="5">
        <f t="shared" si="182"/>
        <v>156.84800526136488</v>
      </c>
      <c r="AD201" s="5">
        <f t="shared" si="154"/>
        <v>7.6819937386351285</v>
      </c>
      <c r="AE201" s="5">
        <f t="shared" si="183"/>
        <v>158.02135623419193</v>
      </c>
      <c r="AF201" s="5">
        <f t="shared" si="155"/>
        <v>6.5086427658080765</v>
      </c>
      <c r="AG201" s="5">
        <f t="shared" si="184"/>
        <v>158.37536674318238</v>
      </c>
      <c r="AH201" s="5">
        <f t="shared" si="156"/>
        <v>6.1546322568176208</v>
      </c>
      <c r="AI201" s="5">
        <f t="shared" si="185"/>
        <v>158.83370763184664</v>
      </c>
      <c r="AJ201" s="5">
        <f t="shared" si="157"/>
        <v>5.6962913681533678</v>
      </c>
      <c r="AK201" s="10"/>
      <c r="AL201" s="1">
        <v>124.610016</v>
      </c>
      <c r="AM201" s="5">
        <v>123.48100283892538</v>
      </c>
      <c r="AN201" s="5">
        <f t="shared" si="186"/>
        <v>1.5528358860294351</v>
      </c>
      <c r="AO201" s="5">
        <f t="shared" si="158"/>
        <v>125.03383872495482</v>
      </c>
      <c r="AP201" s="5">
        <f t="shared" si="159"/>
        <v>0.42382272495481743</v>
      </c>
      <c r="AQ201" s="5">
        <f t="shared" si="160"/>
        <v>3.4011930867163796E-3</v>
      </c>
      <c r="AR201" s="5">
        <f t="shared" si="161"/>
        <v>1.9027498563565044</v>
      </c>
      <c r="AS201" s="5">
        <f t="shared" si="144"/>
        <v>125.38375269528188</v>
      </c>
      <c r="AT201" s="5">
        <f t="shared" si="145"/>
        <v>0.77373669528188316</v>
      </c>
      <c r="AU201" s="5">
        <f t="shared" si="162"/>
        <v>6.2092656763793625E-3</v>
      </c>
      <c r="AV201" s="5">
        <f t="shared" si="163"/>
        <v>2.4823832327373481</v>
      </c>
      <c r="AW201" s="5">
        <f t="shared" si="146"/>
        <v>125.96338607166273</v>
      </c>
      <c r="AX201" s="5">
        <f t="shared" si="147"/>
        <v>1.3533700716627237</v>
      </c>
      <c r="AY201" s="5">
        <f t="shared" si="164"/>
        <v>1.08608450195747E-2</v>
      </c>
      <c r="AZ201" s="5">
        <f t="shared" si="165"/>
        <v>2.7914438692764691</v>
      </c>
      <c r="BA201" s="5">
        <f t="shared" si="148"/>
        <v>126.27244670820184</v>
      </c>
      <c r="BB201" s="5">
        <f t="shared" si="149"/>
        <v>1.662430708201839</v>
      </c>
      <c r="BC201" s="5">
        <f t="shared" si="166"/>
        <v>1.3341068090400044E-2</v>
      </c>
      <c r="BE201" s="1">
        <v>164.529999</v>
      </c>
      <c r="BF201" s="5">
        <v>158.37536674318238</v>
      </c>
      <c r="BG201" s="5">
        <f t="shared" si="187"/>
        <v>0.31501830562484462</v>
      </c>
      <c r="BH201" s="5">
        <f t="shared" si="167"/>
        <v>158.69038504880723</v>
      </c>
      <c r="BI201" s="5">
        <f t="shared" si="168"/>
        <v>5.8396139511927743</v>
      </c>
      <c r="BJ201" s="5">
        <f t="shared" si="188"/>
        <v>3.6871983764130117E-2</v>
      </c>
      <c r="BK201" s="5">
        <f t="shared" si="189"/>
        <v>0.28104193017054596</v>
      </c>
      <c r="BL201" s="5">
        <f t="shared" si="169"/>
        <v>158.65640867335293</v>
      </c>
      <c r="BM201" s="5">
        <f t="shared" si="170"/>
        <v>5.8735903266470757</v>
      </c>
      <c r="BN201" s="5">
        <f t="shared" si="171"/>
        <v>3.5699205994932724E-2</v>
      </c>
      <c r="BO201" s="5">
        <f t="shared" si="190"/>
        <v>0.47416883779520141</v>
      </c>
      <c r="BP201" s="5">
        <f t="shared" si="172"/>
        <v>158.84953558097757</v>
      </c>
      <c r="BQ201" s="5">
        <f t="shared" si="173"/>
        <v>5.6804634190224306</v>
      </c>
      <c r="BR201" s="5">
        <f t="shared" si="174"/>
        <v>3.4525396301877023E-2</v>
      </c>
      <c r="BS201" s="5">
        <f t="shared" si="191"/>
        <v>1.0703992732699361</v>
      </c>
      <c r="BT201" s="5">
        <f t="shared" si="175"/>
        <v>159.44576601645232</v>
      </c>
      <c r="BU201" s="5">
        <f t="shared" si="176"/>
        <v>5.0842329835476789</v>
      </c>
      <c r="BV201" s="5">
        <f t="shared" si="177"/>
        <v>3.0901556035064941E-2</v>
      </c>
    </row>
    <row r="202" spans="1:74" x14ac:dyDescent="0.2">
      <c r="A202" s="3">
        <v>44069</v>
      </c>
      <c r="B202" s="2">
        <v>201</v>
      </c>
      <c r="C202" s="1">
        <v>126.304596</v>
      </c>
      <c r="D202" s="2">
        <v>163022400</v>
      </c>
      <c r="E202" s="1">
        <v>165.30999800000001</v>
      </c>
      <c r="F202" s="2">
        <v>3466600</v>
      </c>
      <c r="P202" s="2">
        <v>201</v>
      </c>
      <c r="Q202" s="1">
        <v>126.304596</v>
      </c>
      <c r="R202" s="5">
        <f t="shared" si="178"/>
        <v>117.25078873732888</v>
      </c>
      <c r="S202" s="5">
        <f t="shared" si="150"/>
        <v>9.0538072626711283</v>
      </c>
      <c r="T202" s="5">
        <f t="shared" si="179"/>
        <v>122.37572113620818</v>
      </c>
      <c r="U202" s="5">
        <f t="shared" si="151"/>
        <v>3.9288748637918189</v>
      </c>
      <c r="V202" s="5">
        <f t="shared" si="180"/>
        <v>124.10196007751642</v>
      </c>
      <c r="W202" s="5">
        <f t="shared" si="152"/>
        <v>2.2026359224835801</v>
      </c>
      <c r="X202" s="5">
        <f t="shared" si="181"/>
        <v>124.66944105403294</v>
      </c>
      <c r="Y202" s="5">
        <f t="shared" si="153"/>
        <v>1.6351549459670593</v>
      </c>
      <c r="AA202" s="2">
        <v>201</v>
      </c>
      <c r="AB202" s="1">
        <v>165.30999800000001</v>
      </c>
      <c r="AC202" s="5">
        <f t="shared" si="182"/>
        <v>158.00030432216016</v>
      </c>
      <c r="AD202" s="5">
        <f t="shared" si="154"/>
        <v>7.3096936778398458</v>
      </c>
      <c r="AE202" s="5">
        <f t="shared" si="183"/>
        <v>160.29938120222477</v>
      </c>
      <c r="AF202" s="5">
        <f t="shared" si="155"/>
        <v>5.010616797775242</v>
      </c>
      <c r="AG202" s="5">
        <f t="shared" si="184"/>
        <v>161.76041448443209</v>
      </c>
      <c r="AH202" s="5">
        <f t="shared" si="156"/>
        <v>3.5495835155679174</v>
      </c>
      <c r="AI202" s="5">
        <f t="shared" si="185"/>
        <v>163.10592615796168</v>
      </c>
      <c r="AJ202" s="5">
        <f t="shared" si="157"/>
        <v>2.2040718420383314</v>
      </c>
      <c r="AK202" s="10"/>
      <c r="AL202" s="1">
        <v>126.304596</v>
      </c>
      <c r="AM202" s="5">
        <v>124.10196007751642</v>
      </c>
      <c r="AN202" s="5">
        <f t="shared" si="186"/>
        <v>1.4130540889136767</v>
      </c>
      <c r="AO202" s="5">
        <f t="shared" si="158"/>
        <v>125.51501416643011</v>
      </c>
      <c r="AP202" s="5">
        <f t="shared" si="159"/>
        <v>0.78958183356989764</v>
      </c>
      <c r="AQ202" s="5">
        <f t="shared" si="160"/>
        <v>6.2514101511388989E-3</v>
      </c>
      <c r="AR202" s="5">
        <f t="shared" si="161"/>
        <v>1.58230170191514</v>
      </c>
      <c r="AS202" s="5">
        <f t="shared" si="144"/>
        <v>125.68426177943157</v>
      </c>
      <c r="AT202" s="5">
        <f t="shared" si="145"/>
        <v>0.6203342205684379</v>
      </c>
      <c r="AU202" s="5">
        <f t="shared" si="162"/>
        <v>4.9114144711601615E-3</v>
      </c>
      <c r="AV202" s="5">
        <f t="shared" si="163"/>
        <v>1.6447415353715125</v>
      </c>
      <c r="AW202" s="5">
        <f t="shared" si="146"/>
        <v>125.74670161288793</v>
      </c>
      <c r="AX202" s="5">
        <f t="shared" si="147"/>
        <v>0.5578943871120714</v>
      </c>
      <c r="AY202" s="5">
        <f t="shared" si="164"/>
        <v>4.4170553153273333E-3</v>
      </c>
      <c r="AZ202" s="5">
        <f t="shared" si="165"/>
        <v>0.94653023319385965</v>
      </c>
      <c r="BA202" s="5">
        <f t="shared" si="148"/>
        <v>125.04849031071028</v>
      </c>
      <c r="BB202" s="5">
        <f t="shared" si="149"/>
        <v>1.2561056892897255</v>
      </c>
      <c r="BC202" s="5">
        <f t="shared" si="166"/>
        <v>9.9450513209331307E-3</v>
      </c>
      <c r="BE202" s="1">
        <v>165.30999800000001</v>
      </c>
      <c r="BF202" s="5">
        <v>161.76041448443209</v>
      </c>
      <c r="BG202" s="5">
        <f t="shared" si="187"/>
        <v>0.775522720968574</v>
      </c>
      <c r="BH202" s="5">
        <f t="shared" si="167"/>
        <v>162.53593720540067</v>
      </c>
      <c r="BI202" s="5">
        <f t="shared" si="168"/>
        <v>2.7740607945993361</v>
      </c>
      <c r="BJ202" s="5">
        <f t="shared" si="188"/>
        <v>1.7149194402356783E-2</v>
      </c>
      <c r="BK202" s="5">
        <f t="shared" si="189"/>
        <v>1.0570433829403363</v>
      </c>
      <c r="BL202" s="5">
        <f t="shared" si="169"/>
        <v>162.81745786737244</v>
      </c>
      <c r="BM202" s="5">
        <f t="shared" si="170"/>
        <v>2.4925401326275676</v>
      </c>
      <c r="BN202" s="5">
        <f t="shared" si="171"/>
        <v>1.5077975698890078E-2</v>
      </c>
      <c r="BO202" s="5">
        <f t="shared" si="190"/>
        <v>1.784064344349729</v>
      </c>
      <c r="BP202" s="5">
        <f t="shared" si="172"/>
        <v>163.54447882878182</v>
      </c>
      <c r="BQ202" s="5">
        <f t="shared" si="173"/>
        <v>1.7655191712181875</v>
      </c>
      <c r="BR202" s="5">
        <f t="shared" si="174"/>
        <v>1.0680050768727172E-2</v>
      </c>
      <c r="BS202" s="5">
        <f t="shared" si="191"/>
        <v>3.0378504710527414</v>
      </c>
      <c r="BT202" s="5">
        <f t="shared" si="175"/>
        <v>164.79826495548483</v>
      </c>
      <c r="BU202" s="5">
        <f t="shared" si="176"/>
        <v>0.5117330445151822</v>
      </c>
      <c r="BV202" s="5">
        <f t="shared" si="177"/>
        <v>3.0955964594179125E-3</v>
      </c>
    </row>
    <row r="203" spans="1:74" x14ac:dyDescent="0.2">
      <c r="A203" s="3">
        <v>44070</v>
      </c>
      <c r="B203" s="2">
        <v>202</v>
      </c>
      <c r="C203" s="1">
        <v>124.794701</v>
      </c>
      <c r="D203" s="2">
        <v>155552400</v>
      </c>
      <c r="E203" s="1">
        <v>165.990005</v>
      </c>
      <c r="F203" s="2">
        <v>4281100</v>
      </c>
      <c r="P203" s="2">
        <v>202</v>
      </c>
      <c r="Q203" s="1">
        <v>124.794701</v>
      </c>
      <c r="R203" s="5">
        <f t="shared" si="178"/>
        <v>118.60885982672954</v>
      </c>
      <c r="S203" s="5">
        <f t="shared" si="150"/>
        <v>6.185841173270461</v>
      </c>
      <c r="T203" s="5">
        <f t="shared" si="179"/>
        <v>123.75082733853532</v>
      </c>
      <c r="U203" s="5">
        <f t="shared" si="151"/>
        <v>1.0438736614646871</v>
      </c>
      <c r="V203" s="5">
        <f t="shared" si="180"/>
        <v>125.31340983488241</v>
      </c>
      <c r="W203" s="5">
        <f t="shared" si="152"/>
        <v>0.51870883488240338</v>
      </c>
      <c r="X203" s="5">
        <f t="shared" si="181"/>
        <v>125.89580726350823</v>
      </c>
      <c r="Y203" s="5">
        <f t="shared" si="153"/>
        <v>1.1011062635082283</v>
      </c>
      <c r="AA203" s="2">
        <v>202</v>
      </c>
      <c r="AB203" s="1">
        <v>165.990005</v>
      </c>
      <c r="AC203" s="5">
        <f t="shared" si="182"/>
        <v>159.09675837383614</v>
      </c>
      <c r="AD203" s="5">
        <f t="shared" si="154"/>
        <v>6.8932466261638581</v>
      </c>
      <c r="AE203" s="5">
        <f t="shared" si="183"/>
        <v>162.05309708144611</v>
      </c>
      <c r="AF203" s="5">
        <f t="shared" si="155"/>
        <v>3.9369079185538851</v>
      </c>
      <c r="AG203" s="5">
        <f t="shared" si="184"/>
        <v>163.71268541799446</v>
      </c>
      <c r="AH203" s="5">
        <f t="shared" si="156"/>
        <v>2.2773195820055321</v>
      </c>
      <c r="AI203" s="5">
        <f t="shared" si="185"/>
        <v>164.75898003949044</v>
      </c>
      <c r="AJ203" s="5">
        <f t="shared" si="157"/>
        <v>1.2310249605095578</v>
      </c>
      <c r="AK203" s="10"/>
      <c r="AL203" s="1">
        <v>124.794701</v>
      </c>
      <c r="AM203" s="5">
        <v>125.31340983488241</v>
      </c>
      <c r="AN203" s="5">
        <f t="shared" si="186"/>
        <v>1.3828134391815226</v>
      </c>
      <c r="AO203" s="5">
        <f t="shared" si="158"/>
        <v>126.69622327406393</v>
      </c>
      <c r="AP203" s="5">
        <f t="shared" si="159"/>
        <v>1.9015222740639217</v>
      </c>
      <c r="AQ203" s="5">
        <f t="shared" si="160"/>
        <v>1.5237203653894901E-2</v>
      </c>
      <c r="AR203" s="5">
        <f t="shared" si="161"/>
        <v>1.4895887157778507</v>
      </c>
      <c r="AS203" s="5">
        <f t="shared" si="144"/>
        <v>126.80299855066026</v>
      </c>
      <c r="AT203" s="5">
        <f t="shared" si="145"/>
        <v>2.0082975506602594</v>
      </c>
      <c r="AU203" s="5">
        <f t="shared" si="162"/>
        <v>1.6092811109505837E-2</v>
      </c>
      <c r="AV203" s="5">
        <f t="shared" si="163"/>
        <v>1.4497602352690244</v>
      </c>
      <c r="AW203" s="5">
        <f t="shared" si="146"/>
        <v>126.76317007015143</v>
      </c>
      <c r="AX203" s="5">
        <f t="shared" si="147"/>
        <v>1.9684690701514285</v>
      </c>
      <c r="AY203" s="5">
        <f t="shared" si="164"/>
        <v>1.5773659092716032E-2</v>
      </c>
      <c r="AZ203" s="5">
        <f t="shared" si="165"/>
        <v>1.1717118287401647</v>
      </c>
      <c r="BA203" s="5">
        <f t="shared" si="148"/>
        <v>126.48512166362258</v>
      </c>
      <c r="BB203" s="5">
        <f t="shared" si="149"/>
        <v>1.6904206636225751</v>
      </c>
      <c r="BC203" s="5">
        <f t="shared" si="166"/>
        <v>1.3545612514609695E-2</v>
      </c>
      <c r="BE203" s="1">
        <v>165.990005</v>
      </c>
      <c r="BF203" s="5">
        <v>163.71268541799446</v>
      </c>
      <c r="BG203" s="5">
        <f t="shared" si="187"/>
        <v>0.95203495285764406</v>
      </c>
      <c r="BH203" s="5">
        <f t="shared" si="167"/>
        <v>164.66472037085211</v>
      </c>
      <c r="BI203" s="5">
        <f t="shared" si="168"/>
        <v>1.3252846291478875</v>
      </c>
      <c r="BJ203" s="5">
        <f t="shared" si="188"/>
        <v>8.0951859397098303E-3</v>
      </c>
      <c r="BK203" s="5">
        <f t="shared" si="189"/>
        <v>1.2808502705958458</v>
      </c>
      <c r="BL203" s="5">
        <f t="shared" si="169"/>
        <v>164.9935356885903</v>
      </c>
      <c r="BM203" s="5">
        <f t="shared" si="170"/>
        <v>0.99646931140969741</v>
      </c>
      <c r="BN203" s="5">
        <f t="shared" si="171"/>
        <v>6.0031886342174481E-3</v>
      </c>
      <c r="BO203" s="5">
        <f t="shared" si="190"/>
        <v>1.8597573094954196</v>
      </c>
      <c r="BP203" s="5">
        <f t="shared" si="172"/>
        <v>165.57244272748989</v>
      </c>
      <c r="BQ203" s="5">
        <f t="shared" si="173"/>
        <v>0.41756227251011069</v>
      </c>
      <c r="BR203" s="5">
        <f t="shared" si="174"/>
        <v>2.5155868421722783E-3</v>
      </c>
      <c r="BS203" s="5">
        <f t="shared" si="191"/>
        <v>2.1151078641859296</v>
      </c>
      <c r="BT203" s="5">
        <f t="shared" si="175"/>
        <v>165.82779328218038</v>
      </c>
      <c r="BU203" s="5">
        <f t="shared" si="176"/>
        <v>0.1622117178196163</v>
      </c>
      <c r="BV203" s="5">
        <f t="shared" si="177"/>
        <v>9.7723786332566415E-4</v>
      </c>
    </row>
    <row r="204" spans="1:74" x14ac:dyDescent="0.2">
      <c r="A204" s="3">
        <v>44071</v>
      </c>
      <c r="B204" s="2">
        <v>203</v>
      </c>
      <c r="C204" s="1">
        <v>124.592552</v>
      </c>
      <c r="D204" s="2">
        <v>187630000</v>
      </c>
      <c r="E204" s="1">
        <v>168.38000500000001</v>
      </c>
      <c r="F204" s="2">
        <v>13011800</v>
      </c>
      <c r="P204" s="2">
        <v>203</v>
      </c>
      <c r="Q204" s="1">
        <v>124.592552</v>
      </c>
      <c r="R204" s="5">
        <f t="shared" si="178"/>
        <v>119.53673600272012</v>
      </c>
      <c r="S204" s="5">
        <f t="shared" si="150"/>
        <v>5.0558159972798791</v>
      </c>
      <c r="T204" s="5">
        <f t="shared" si="179"/>
        <v>124.11618312004796</v>
      </c>
      <c r="U204" s="5">
        <f t="shared" si="151"/>
        <v>0.47636887995203381</v>
      </c>
      <c r="V204" s="5">
        <f t="shared" si="180"/>
        <v>125.02811997569708</v>
      </c>
      <c r="W204" s="5">
        <f t="shared" si="152"/>
        <v>0.43556797569708294</v>
      </c>
      <c r="X204" s="5">
        <f t="shared" si="181"/>
        <v>125.06997756587705</v>
      </c>
      <c r="Y204" s="5">
        <f t="shared" si="153"/>
        <v>0.47742556587705565</v>
      </c>
      <c r="AA204" s="2">
        <v>203</v>
      </c>
      <c r="AB204" s="1">
        <v>168.38000500000001</v>
      </c>
      <c r="AC204" s="5">
        <f t="shared" si="182"/>
        <v>160.13074536776074</v>
      </c>
      <c r="AD204" s="5">
        <f t="shared" si="154"/>
        <v>8.2492596322392728</v>
      </c>
      <c r="AE204" s="5">
        <f t="shared" si="183"/>
        <v>163.43101485293997</v>
      </c>
      <c r="AF204" s="5">
        <f t="shared" si="155"/>
        <v>4.9489901470600444</v>
      </c>
      <c r="AG204" s="5">
        <f t="shared" si="184"/>
        <v>164.9652111880975</v>
      </c>
      <c r="AH204" s="5">
        <f t="shared" si="156"/>
        <v>3.4147938119025127</v>
      </c>
      <c r="AI204" s="5">
        <f t="shared" si="185"/>
        <v>165.68224875987261</v>
      </c>
      <c r="AJ204" s="5">
        <f t="shared" si="157"/>
        <v>2.6977562401274042</v>
      </c>
      <c r="AK204" s="10"/>
      <c r="AL204" s="1">
        <v>124.592552</v>
      </c>
      <c r="AM204" s="5">
        <v>125.02811997569708</v>
      </c>
      <c r="AN204" s="5">
        <f t="shared" si="186"/>
        <v>1.1325979444264953</v>
      </c>
      <c r="AO204" s="5">
        <f t="shared" si="158"/>
        <v>126.16071792012357</v>
      </c>
      <c r="AP204" s="5">
        <f t="shared" si="159"/>
        <v>1.568165920123576</v>
      </c>
      <c r="AQ204" s="5">
        <f t="shared" si="160"/>
        <v>1.2586353637925131E-2</v>
      </c>
      <c r="AR204" s="5">
        <f t="shared" si="161"/>
        <v>1.0458690720370565</v>
      </c>
      <c r="AS204" s="5">
        <f t="shared" si="144"/>
        <v>126.07398904773413</v>
      </c>
      <c r="AT204" s="5">
        <f t="shared" si="145"/>
        <v>1.4814370477341328</v>
      </c>
      <c r="AU204" s="5">
        <f t="shared" si="162"/>
        <v>1.1890253662467182E-2</v>
      </c>
      <c r="AV204" s="5">
        <f t="shared" si="163"/>
        <v>0.66898769276456682</v>
      </c>
      <c r="AW204" s="5">
        <f t="shared" si="146"/>
        <v>125.69710766846164</v>
      </c>
      <c r="AX204" s="5">
        <f t="shared" si="147"/>
        <v>1.1045556684616429</v>
      </c>
      <c r="AY204" s="5">
        <f t="shared" si="164"/>
        <v>8.8653426768370777E-3</v>
      </c>
      <c r="AZ204" s="5">
        <f t="shared" si="165"/>
        <v>-6.6739605996502471E-2</v>
      </c>
      <c r="BA204" s="5">
        <f t="shared" si="148"/>
        <v>124.96138036970058</v>
      </c>
      <c r="BB204" s="5">
        <f t="shared" si="149"/>
        <v>0.36882836970058008</v>
      </c>
      <c r="BC204" s="5">
        <f t="shared" si="166"/>
        <v>2.9602762266285397E-3</v>
      </c>
      <c r="BE204" s="1">
        <v>168.38000500000001</v>
      </c>
      <c r="BF204" s="5">
        <v>164.9652111880975</v>
      </c>
      <c r="BG204" s="5">
        <f t="shared" si="187"/>
        <v>0.99710857544445253</v>
      </c>
      <c r="BH204" s="5">
        <f t="shared" si="167"/>
        <v>165.96231976354196</v>
      </c>
      <c r="BI204" s="5">
        <f t="shared" si="168"/>
        <v>2.4176852364580554</v>
      </c>
      <c r="BJ204" s="5">
        <f t="shared" si="188"/>
        <v>1.4655727829192724E-2</v>
      </c>
      <c r="BK204" s="5">
        <f t="shared" si="189"/>
        <v>1.273769145472643</v>
      </c>
      <c r="BL204" s="5">
        <f t="shared" si="169"/>
        <v>166.23898033357014</v>
      </c>
      <c r="BM204" s="5">
        <f t="shared" si="170"/>
        <v>2.1410246664298711</v>
      </c>
      <c r="BN204" s="5">
        <f t="shared" si="171"/>
        <v>1.2715432966223459E-2</v>
      </c>
      <c r="BO204" s="5">
        <f t="shared" si="190"/>
        <v>1.5865031167688461</v>
      </c>
      <c r="BP204" s="5">
        <f t="shared" si="172"/>
        <v>166.55171430486635</v>
      </c>
      <c r="BQ204" s="5">
        <f t="shared" si="173"/>
        <v>1.8282906951336599</v>
      </c>
      <c r="BR204" s="5">
        <f t="shared" si="174"/>
        <v>1.085812234732776E-2</v>
      </c>
      <c r="BS204" s="5">
        <f t="shared" si="191"/>
        <v>1.3819130842154685</v>
      </c>
      <c r="BT204" s="5">
        <f t="shared" si="175"/>
        <v>166.34712427231295</v>
      </c>
      <c r="BU204" s="5">
        <f t="shared" si="176"/>
        <v>2.0328807276870577</v>
      </c>
      <c r="BV204" s="5">
        <f t="shared" si="177"/>
        <v>1.2073171797845341E-2</v>
      </c>
    </row>
    <row r="205" spans="1:74" x14ac:dyDescent="0.2">
      <c r="A205" s="3">
        <v>44074</v>
      </c>
      <c r="B205" s="2">
        <v>204</v>
      </c>
      <c r="C205" s="1">
        <v>128.81774899999999</v>
      </c>
      <c r="D205" s="2">
        <v>225702700</v>
      </c>
      <c r="E205" s="1">
        <v>165.550003</v>
      </c>
      <c r="F205" s="2">
        <v>4561900</v>
      </c>
      <c r="P205" s="2">
        <v>204</v>
      </c>
      <c r="Q205" s="1">
        <v>128.81774899999999</v>
      </c>
      <c r="R205" s="5">
        <f t="shared" si="178"/>
        <v>120.2951084023121</v>
      </c>
      <c r="S205" s="5">
        <f t="shared" si="150"/>
        <v>8.5226405976878965</v>
      </c>
      <c r="T205" s="5">
        <f t="shared" si="179"/>
        <v>124.28291222803117</v>
      </c>
      <c r="U205" s="5">
        <f t="shared" si="151"/>
        <v>4.534836771968827</v>
      </c>
      <c r="V205" s="5">
        <f t="shared" si="180"/>
        <v>124.78855758906369</v>
      </c>
      <c r="W205" s="5">
        <f t="shared" si="152"/>
        <v>4.0291914109363063</v>
      </c>
      <c r="X205" s="5">
        <f t="shared" si="181"/>
        <v>124.71190839146925</v>
      </c>
      <c r="Y205" s="5">
        <f t="shared" si="153"/>
        <v>4.1058406085307411</v>
      </c>
      <c r="AA205" s="2">
        <v>204</v>
      </c>
      <c r="AB205" s="1">
        <v>165.550003</v>
      </c>
      <c r="AC205" s="5">
        <f t="shared" si="182"/>
        <v>161.36813431259662</v>
      </c>
      <c r="AD205" s="5">
        <f t="shared" si="154"/>
        <v>4.1818686874033801</v>
      </c>
      <c r="AE205" s="5">
        <f t="shared" si="183"/>
        <v>165.16316140441097</v>
      </c>
      <c r="AF205" s="5">
        <f t="shared" si="155"/>
        <v>0.38684159558903275</v>
      </c>
      <c r="AG205" s="5">
        <f t="shared" si="184"/>
        <v>166.84334778464387</v>
      </c>
      <c r="AH205" s="5">
        <f t="shared" si="156"/>
        <v>1.2933447846438639</v>
      </c>
      <c r="AI205" s="5">
        <f t="shared" si="185"/>
        <v>167.70556593996815</v>
      </c>
      <c r="AJ205" s="5">
        <f t="shared" si="157"/>
        <v>2.1555629399681493</v>
      </c>
      <c r="AK205" s="10"/>
      <c r="AL205" s="1">
        <v>128.81774899999999</v>
      </c>
      <c r="AM205" s="5">
        <v>124.78855758906369</v>
      </c>
      <c r="AN205" s="5">
        <f t="shared" si="186"/>
        <v>0.92677389476751182</v>
      </c>
      <c r="AO205" s="5">
        <f t="shared" si="158"/>
        <v>125.71533148383119</v>
      </c>
      <c r="AP205" s="5">
        <f t="shared" si="159"/>
        <v>3.1024175161687992</v>
      </c>
      <c r="AQ205" s="5">
        <f t="shared" si="160"/>
        <v>2.4083773705506989E-2</v>
      </c>
      <c r="AR205" s="5">
        <f t="shared" si="161"/>
        <v>0.72451120736944363</v>
      </c>
      <c r="AS205" s="5">
        <f t="shared" si="144"/>
        <v>125.51306879643313</v>
      </c>
      <c r="AT205" s="5">
        <f t="shared" si="145"/>
        <v>3.3046802035668605</v>
      </c>
      <c r="AU205" s="5">
        <f t="shared" si="162"/>
        <v>2.5653919814783138E-2</v>
      </c>
      <c r="AV205" s="5">
        <f t="shared" si="163"/>
        <v>0.2601401570354841</v>
      </c>
      <c r="AW205" s="5">
        <f t="shared" si="146"/>
        <v>125.04869774609917</v>
      </c>
      <c r="AX205" s="5">
        <f t="shared" si="147"/>
        <v>3.7690512539008267</v>
      </c>
      <c r="AY205" s="5">
        <f t="shared" si="164"/>
        <v>2.9258788351447029E-2</v>
      </c>
      <c r="AZ205" s="5">
        <f t="shared" si="165"/>
        <v>-0.21363896953786105</v>
      </c>
      <c r="BA205" s="5">
        <f t="shared" si="148"/>
        <v>124.57491861952583</v>
      </c>
      <c r="BB205" s="5">
        <f t="shared" si="149"/>
        <v>4.2428303804741603</v>
      </c>
      <c r="BC205" s="5">
        <f t="shared" si="166"/>
        <v>3.2936690894002196E-2</v>
      </c>
      <c r="BE205" s="1">
        <v>165.550003</v>
      </c>
      <c r="BF205" s="5">
        <v>166.84334778464387</v>
      </c>
      <c r="BG205" s="5">
        <f t="shared" si="187"/>
        <v>1.12926277860974</v>
      </c>
      <c r="BH205" s="5">
        <f t="shared" si="167"/>
        <v>167.9726105632536</v>
      </c>
      <c r="BI205" s="5">
        <f t="shared" si="168"/>
        <v>2.4226075632535924</v>
      </c>
      <c r="BJ205" s="5">
        <f t="shared" si="188"/>
        <v>1.4520252652689622E-2</v>
      </c>
      <c r="BK205" s="5">
        <f t="shared" si="189"/>
        <v>1.4248610082410744</v>
      </c>
      <c r="BL205" s="5">
        <f t="shared" si="169"/>
        <v>168.26820879288493</v>
      </c>
      <c r="BM205" s="5">
        <f t="shared" si="170"/>
        <v>2.7182057928849304</v>
      </c>
      <c r="BN205" s="5">
        <f t="shared" si="171"/>
        <v>1.6419243392492903E-2</v>
      </c>
      <c r="BO205" s="5">
        <f t="shared" si="190"/>
        <v>1.7177381826687315</v>
      </c>
      <c r="BP205" s="5">
        <f t="shared" si="172"/>
        <v>168.56108596731261</v>
      </c>
      <c r="BQ205" s="5">
        <f t="shared" si="173"/>
        <v>3.0110829673126034</v>
      </c>
      <c r="BR205" s="5">
        <f t="shared" si="174"/>
        <v>1.8188359485034881E-2</v>
      </c>
      <c r="BS205" s="5">
        <f t="shared" si="191"/>
        <v>1.8037030696967342</v>
      </c>
      <c r="BT205" s="5">
        <f t="shared" si="175"/>
        <v>168.64705085434059</v>
      </c>
      <c r="BU205" s="5">
        <f t="shared" si="176"/>
        <v>-3.0970478543405875</v>
      </c>
      <c r="BV205" s="5">
        <f t="shared" si="177"/>
        <v>1.8707627896210836E-2</v>
      </c>
    </row>
    <row r="206" spans="1:74" x14ac:dyDescent="0.2">
      <c r="A206" s="3">
        <v>44075</v>
      </c>
      <c r="B206" s="2">
        <v>205</v>
      </c>
      <c r="C206" s="1">
        <v>133.94889800000001</v>
      </c>
      <c r="D206" s="2">
        <v>152470100</v>
      </c>
      <c r="E206" s="1">
        <v>167.970001</v>
      </c>
      <c r="F206" s="2">
        <v>3975100</v>
      </c>
      <c r="P206" s="2">
        <v>205</v>
      </c>
      <c r="Q206" s="1">
        <v>133.94889800000001</v>
      </c>
      <c r="R206" s="5">
        <f t="shared" si="178"/>
        <v>121.57350449196528</v>
      </c>
      <c r="S206" s="5">
        <f t="shared" si="150"/>
        <v>12.375393508034733</v>
      </c>
      <c r="T206" s="5">
        <f t="shared" si="179"/>
        <v>125.87010509822025</v>
      </c>
      <c r="U206" s="5">
        <f t="shared" si="151"/>
        <v>8.0787929017797637</v>
      </c>
      <c r="V206" s="5">
        <f t="shared" si="180"/>
        <v>127.00461286507866</v>
      </c>
      <c r="W206" s="5">
        <f t="shared" si="152"/>
        <v>6.9442851349213583</v>
      </c>
      <c r="X206" s="5">
        <f t="shared" si="181"/>
        <v>127.79128884786731</v>
      </c>
      <c r="Y206" s="5">
        <f t="shared" si="153"/>
        <v>6.1576091521327072</v>
      </c>
      <c r="AA206" s="2">
        <v>205</v>
      </c>
      <c r="AB206" s="1">
        <v>167.970001</v>
      </c>
      <c r="AC206" s="5">
        <f t="shared" si="182"/>
        <v>161.99541461570712</v>
      </c>
      <c r="AD206" s="5">
        <f t="shared" si="154"/>
        <v>5.974586384292877</v>
      </c>
      <c r="AE206" s="5">
        <f t="shared" si="183"/>
        <v>165.29855596286714</v>
      </c>
      <c r="AF206" s="5">
        <f t="shared" si="155"/>
        <v>2.6714450371328553</v>
      </c>
      <c r="AG206" s="5">
        <f t="shared" si="184"/>
        <v>166.13200815308974</v>
      </c>
      <c r="AH206" s="5">
        <f t="shared" si="156"/>
        <v>1.8379928469102538</v>
      </c>
      <c r="AI206" s="5">
        <f t="shared" si="185"/>
        <v>166.08889373499204</v>
      </c>
      <c r="AJ206" s="5">
        <f t="shared" si="157"/>
        <v>1.8811072650079552</v>
      </c>
      <c r="AK206" s="10"/>
      <c r="AL206" s="1">
        <v>133.94889800000001</v>
      </c>
      <c r="AM206" s="5">
        <v>127.00461286507866</v>
      </c>
      <c r="AN206" s="5">
        <f t="shared" si="186"/>
        <v>1.1201661019546305</v>
      </c>
      <c r="AO206" s="5">
        <f t="shared" si="158"/>
        <v>128.12477896703328</v>
      </c>
      <c r="AP206" s="5">
        <f t="shared" si="159"/>
        <v>5.8241190329667347</v>
      </c>
      <c r="AQ206" s="5">
        <f t="shared" si="160"/>
        <v>4.3480156387451084E-2</v>
      </c>
      <c r="AR206" s="5">
        <f t="shared" si="161"/>
        <v>1.0973972245308252</v>
      </c>
      <c r="AS206" s="5">
        <f t="shared" si="144"/>
        <v>128.10201008960948</v>
      </c>
      <c r="AT206" s="5">
        <f t="shared" si="145"/>
        <v>5.8468879103905351</v>
      </c>
      <c r="AU206" s="5">
        <f t="shared" si="162"/>
        <v>4.3650138207113394E-2</v>
      </c>
      <c r="AV206" s="5">
        <f t="shared" si="163"/>
        <v>1.1403019605762528</v>
      </c>
      <c r="AW206" s="5">
        <f t="shared" si="146"/>
        <v>128.14491482565492</v>
      </c>
      <c r="AX206" s="5">
        <f t="shared" si="147"/>
        <v>5.8039831743450918</v>
      </c>
      <c r="AY206" s="5">
        <f t="shared" si="164"/>
        <v>4.3329831458151238E-2</v>
      </c>
      <c r="AZ206" s="5">
        <f t="shared" si="165"/>
        <v>1.8516011391820453</v>
      </c>
      <c r="BA206" s="5">
        <f t="shared" si="148"/>
        <v>128.85621400426069</v>
      </c>
      <c r="BB206" s="5">
        <f t="shared" si="149"/>
        <v>5.0926839957393213</v>
      </c>
      <c r="BC206" s="5">
        <f t="shared" si="166"/>
        <v>3.8019603533724633E-2</v>
      </c>
      <c r="BE206" s="1">
        <v>167.970001</v>
      </c>
      <c r="BF206" s="5">
        <v>166.13200815308974</v>
      </c>
      <c r="BG206" s="5">
        <f t="shared" si="187"/>
        <v>0.85317241708516023</v>
      </c>
      <c r="BH206" s="5">
        <f t="shared" si="167"/>
        <v>166.98518057017489</v>
      </c>
      <c r="BI206" s="5">
        <f t="shared" si="168"/>
        <v>0.9848204298251062</v>
      </c>
      <c r="BJ206" s="5">
        <f t="shared" si="188"/>
        <v>5.9279391176539535E-3</v>
      </c>
      <c r="BK206" s="5">
        <f t="shared" si="189"/>
        <v>0.89081084829227453</v>
      </c>
      <c r="BL206" s="5">
        <f t="shared" si="169"/>
        <v>167.022819001382</v>
      </c>
      <c r="BM206" s="5">
        <f t="shared" si="170"/>
        <v>0.94718199861799235</v>
      </c>
      <c r="BN206" s="5">
        <f t="shared" si="171"/>
        <v>5.6389950168422775E-3</v>
      </c>
      <c r="BO206" s="5">
        <f t="shared" si="190"/>
        <v>0.62465316626844603</v>
      </c>
      <c r="BP206" s="5">
        <f t="shared" si="172"/>
        <v>166.75666131935819</v>
      </c>
      <c r="BQ206" s="5">
        <f t="shared" si="173"/>
        <v>1.2133396806418091</v>
      </c>
      <c r="BR206" s="5">
        <f t="shared" si="174"/>
        <v>7.2235498804444796E-3</v>
      </c>
      <c r="BS206" s="5">
        <f t="shared" si="191"/>
        <v>-0.33408322636649623</v>
      </c>
      <c r="BT206" s="5">
        <f t="shared" si="175"/>
        <v>165.79792492672325</v>
      </c>
      <c r="BU206" s="5">
        <f t="shared" si="176"/>
        <v>2.1720760732767417</v>
      </c>
      <c r="BV206" s="5">
        <f t="shared" si="177"/>
        <v>1.2931333335389704E-2</v>
      </c>
    </row>
    <row r="207" spans="1:74" x14ac:dyDescent="0.2">
      <c r="A207" s="3">
        <v>44076</v>
      </c>
      <c r="B207" s="2">
        <v>206</v>
      </c>
      <c r="C207" s="1">
        <v>131.17369099999999</v>
      </c>
      <c r="D207" s="2">
        <v>200119000</v>
      </c>
      <c r="E207" s="1">
        <v>172.470001</v>
      </c>
      <c r="F207" s="2">
        <v>4111900</v>
      </c>
      <c r="P207" s="2">
        <v>206</v>
      </c>
      <c r="Q207" s="1">
        <v>131.17369099999999</v>
      </c>
      <c r="R207" s="5">
        <f t="shared" si="178"/>
        <v>123.42981351817048</v>
      </c>
      <c r="S207" s="5">
        <f t="shared" si="150"/>
        <v>7.7438774818295144</v>
      </c>
      <c r="T207" s="5">
        <f t="shared" si="179"/>
        <v>128.69768261384317</v>
      </c>
      <c r="U207" s="5">
        <f t="shared" si="151"/>
        <v>2.4760083861568205</v>
      </c>
      <c r="V207" s="5">
        <f t="shared" si="180"/>
        <v>130.82396968928541</v>
      </c>
      <c r="W207" s="5">
        <f t="shared" si="152"/>
        <v>0.34972131071458534</v>
      </c>
      <c r="X207" s="5">
        <f t="shared" si="181"/>
        <v>132.40949571196685</v>
      </c>
      <c r="Y207" s="5">
        <f t="shared" si="153"/>
        <v>1.235804711966864</v>
      </c>
      <c r="AA207" s="2">
        <v>206</v>
      </c>
      <c r="AB207" s="1">
        <v>172.470001</v>
      </c>
      <c r="AC207" s="5">
        <f t="shared" si="182"/>
        <v>162.89160257335104</v>
      </c>
      <c r="AD207" s="5">
        <f t="shared" si="154"/>
        <v>9.5783984266489597</v>
      </c>
      <c r="AE207" s="5">
        <f t="shared" si="183"/>
        <v>166.23356172586364</v>
      </c>
      <c r="AF207" s="5">
        <f t="shared" si="155"/>
        <v>6.2364392741363588</v>
      </c>
      <c r="AG207" s="5">
        <f t="shared" si="184"/>
        <v>167.14290421889038</v>
      </c>
      <c r="AH207" s="5">
        <f t="shared" si="156"/>
        <v>5.327096781109617</v>
      </c>
      <c r="AI207" s="5">
        <f t="shared" si="185"/>
        <v>167.49972418374801</v>
      </c>
      <c r="AJ207" s="5">
        <f t="shared" si="157"/>
        <v>4.9702768162519817</v>
      </c>
      <c r="AK207" s="10"/>
      <c r="AL207" s="1">
        <v>131.17369099999999</v>
      </c>
      <c r="AM207" s="5">
        <v>130.82396968928541</v>
      </c>
      <c r="AN207" s="5">
        <f t="shared" si="186"/>
        <v>1.5250447102924483</v>
      </c>
      <c r="AO207" s="5">
        <f t="shared" si="158"/>
        <v>132.34901439957787</v>
      </c>
      <c r="AP207" s="5">
        <f t="shared" si="159"/>
        <v>1.1753233995778771</v>
      </c>
      <c r="AQ207" s="5">
        <f t="shared" si="160"/>
        <v>8.9600543418258873E-3</v>
      </c>
      <c r="AR207" s="5">
        <f t="shared" si="161"/>
        <v>1.7778871244498065</v>
      </c>
      <c r="AS207" s="5">
        <f t="shared" si="144"/>
        <v>132.60185681373522</v>
      </c>
      <c r="AT207" s="5">
        <f t="shared" si="145"/>
        <v>1.4281658137352338</v>
      </c>
      <c r="AU207" s="5">
        <f t="shared" si="162"/>
        <v>1.0887593410291656E-2</v>
      </c>
      <c r="AV207" s="5">
        <f t="shared" si="163"/>
        <v>2.3458766492099765</v>
      </c>
      <c r="AW207" s="5">
        <f t="shared" si="146"/>
        <v>133.16984633849538</v>
      </c>
      <c r="AX207" s="5">
        <f t="shared" si="147"/>
        <v>1.9961553384953845</v>
      </c>
      <c r="AY207" s="5">
        <f t="shared" si="164"/>
        <v>1.5217650149795547E-2</v>
      </c>
      <c r="AZ207" s="5">
        <f t="shared" si="165"/>
        <v>3.5241934714530441</v>
      </c>
      <c r="BA207" s="5">
        <f t="shared" si="148"/>
        <v>134.34816316073844</v>
      </c>
      <c r="BB207" s="5">
        <f t="shared" si="149"/>
        <v>3.1744721607384463</v>
      </c>
      <c r="BC207" s="5">
        <f t="shared" si="166"/>
        <v>2.4200524789215899E-2</v>
      </c>
      <c r="BE207" s="1">
        <v>172.470001</v>
      </c>
      <c r="BF207" s="5">
        <v>167.14290421889038</v>
      </c>
      <c r="BG207" s="5">
        <f t="shared" si="187"/>
        <v>0.87683096439248165</v>
      </c>
      <c r="BH207" s="5">
        <f t="shared" si="167"/>
        <v>168.01973518328285</v>
      </c>
      <c r="BI207" s="5">
        <f t="shared" si="168"/>
        <v>4.4502658167171489</v>
      </c>
      <c r="BJ207" s="5">
        <f t="shared" si="188"/>
        <v>2.6625514481243426E-2</v>
      </c>
      <c r="BK207" s="5">
        <f t="shared" si="189"/>
        <v>0.92083215266936502</v>
      </c>
      <c r="BL207" s="5">
        <f t="shared" si="169"/>
        <v>168.06373637155974</v>
      </c>
      <c r="BM207" s="5">
        <f t="shared" si="170"/>
        <v>4.4062646284402547</v>
      </c>
      <c r="BN207" s="5">
        <f t="shared" si="171"/>
        <v>2.5548006046803785E-2</v>
      </c>
      <c r="BO207" s="5">
        <f t="shared" si="190"/>
        <v>0.79846247105793189</v>
      </c>
      <c r="BP207" s="5">
        <f t="shared" si="172"/>
        <v>167.94136668994832</v>
      </c>
      <c r="BQ207" s="5">
        <f t="shared" si="173"/>
        <v>4.5286343100516717</v>
      </c>
      <c r="BR207" s="5">
        <f t="shared" si="174"/>
        <v>2.6257518894846368E-2</v>
      </c>
      <c r="BS207" s="5">
        <f t="shared" si="191"/>
        <v>0.80914917197556668</v>
      </c>
      <c r="BT207" s="5">
        <f t="shared" si="175"/>
        <v>167.95205339086596</v>
      </c>
      <c r="BU207" s="5">
        <f t="shared" si="176"/>
        <v>4.5179476091340405</v>
      </c>
      <c r="BV207" s="5">
        <f t="shared" si="177"/>
        <v>2.6195556229712324E-2</v>
      </c>
    </row>
    <row r="208" spans="1:74" x14ac:dyDescent="0.2">
      <c r="A208" s="3">
        <v>44077</v>
      </c>
      <c r="B208" s="2">
        <v>207</v>
      </c>
      <c r="C208" s="1">
        <v>120.671806</v>
      </c>
      <c r="D208" s="2">
        <v>257599600</v>
      </c>
      <c r="E208" s="1">
        <v>166.300003</v>
      </c>
      <c r="F208" s="2">
        <v>3527700</v>
      </c>
      <c r="P208" s="2">
        <v>207</v>
      </c>
      <c r="Q208" s="1">
        <v>120.671806</v>
      </c>
      <c r="R208" s="5">
        <f t="shared" si="178"/>
        <v>124.5913951404449</v>
      </c>
      <c r="S208" s="5">
        <f t="shared" si="150"/>
        <v>3.9195891404448986</v>
      </c>
      <c r="T208" s="5">
        <f t="shared" si="179"/>
        <v>129.56428554899804</v>
      </c>
      <c r="U208" s="5">
        <f t="shared" si="151"/>
        <v>8.8924795489980397</v>
      </c>
      <c r="V208" s="5">
        <f t="shared" si="180"/>
        <v>131.01631641017843</v>
      </c>
      <c r="W208" s="5">
        <f t="shared" si="152"/>
        <v>10.34451041017843</v>
      </c>
      <c r="X208" s="5">
        <f t="shared" si="181"/>
        <v>131.48264217799172</v>
      </c>
      <c r="Y208" s="5">
        <f t="shared" si="153"/>
        <v>10.810836177991717</v>
      </c>
      <c r="AA208" s="2">
        <v>207</v>
      </c>
      <c r="AB208" s="1">
        <v>166.300003</v>
      </c>
      <c r="AC208" s="5">
        <f t="shared" si="182"/>
        <v>164.32836233734838</v>
      </c>
      <c r="AD208" s="5">
        <f t="shared" si="154"/>
        <v>1.9716406626516232</v>
      </c>
      <c r="AE208" s="5">
        <f t="shared" si="183"/>
        <v>168.41631547181137</v>
      </c>
      <c r="AF208" s="5">
        <f t="shared" si="155"/>
        <v>2.1163124718113693</v>
      </c>
      <c r="AG208" s="5">
        <f t="shared" si="184"/>
        <v>170.07280744850067</v>
      </c>
      <c r="AH208" s="5">
        <f t="shared" si="156"/>
        <v>3.7728044485006649</v>
      </c>
      <c r="AI208" s="5">
        <f t="shared" si="185"/>
        <v>171.22743179593698</v>
      </c>
      <c r="AJ208" s="5">
        <f t="shared" si="157"/>
        <v>4.9274287959369758</v>
      </c>
      <c r="AK208" s="10"/>
      <c r="AL208" s="1">
        <v>120.671806</v>
      </c>
      <c r="AM208" s="5">
        <v>131.01631641017843</v>
      </c>
      <c r="AN208" s="5">
        <f t="shared" si="186"/>
        <v>1.3251400118825349</v>
      </c>
      <c r="AO208" s="5">
        <f t="shared" si="158"/>
        <v>132.34145642206096</v>
      </c>
      <c r="AP208" s="5">
        <f t="shared" si="159"/>
        <v>11.669650422060954</v>
      </c>
      <c r="AQ208" s="5">
        <f t="shared" si="160"/>
        <v>9.6705691319983675E-2</v>
      </c>
      <c r="AR208" s="5">
        <f t="shared" si="161"/>
        <v>1.3815020235606117</v>
      </c>
      <c r="AS208" s="5">
        <f t="shared" si="144"/>
        <v>132.39781843373905</v>
      </c>
      <c r="AT208" s="5">
        <f t="shared" si="145"/>
        <v>11.726012433739044</v>
      </c>
      <c r="AU208" s="5">
        <f t="shared" si="162"/>
        <v>9.7172759921559826E-2</v>
      </c>
      <c r="AV208" s="5">
        <f t="shared" si="163"/>
        <v>1.3767881814673495</v>
      </c>
      <c r="AW208" s="5">
        <f t="shared" si="146"/>
        <v>132.39310459164579</v>
      </c>
      <c r="AX208" s="5">
        <f t="shared" si="147"/>
        <v>11.721298591645791</v>
      </c>
      <c r="AY208" s="5">
        <f t="shared" si="164"/>
        <v>9.7133696595589125E-2</v>
      </c>
      <c r="AZ208" s="5">
        <f t="shared" si="165"/>
        <v>0.69212373347703016</v>
      </c>
      <c r="BA208" s="5">
        <f t="shared" si="148"/>
        <v>131.70844014365545</v>
      </c>
      <c r="BB208" s="5">
        <f t="shared" si="149"/>
        <v>11.036634143655448</v>
      </c>
      <c r="BC208" s="5">
        <f t="shared" si="166"/>
        <v>9.1459923485817787E-2</v>
      </c>
      <c r="BE208" s="1">
        <v>166.300003</v>
      </c>
      <c r="BF208" s="5">
        <v>170.07280744850067</v>
      </c>
      <c r="BG208" s="5">
        <f t="shared" si="187"/>
        <v>1.1847918041751528</v>
      </c>
      <c r="BH208" s="5">
        <f t="shared" si="167"/>
        <v>171.25759925267582</v>
      </c>
      <c r="BI208" s="5">
        <f t="shared" si="168"/>
        <v>4.9575962526758133</v>
      </c>
      <c r="BJ208" s="5">
        <f t="shared" si="188"/>
        <v>2.9149846627756826E-2</v>
      </c>
      <c r="BK208" s="5">
        <f t="shared" si="189"/>
        <v>1.4230999219045961</v>
      </c>
      <c r="BL208" s="5">
        <f t="shared" si="169"/>
        <v>171.49590737040526</v>
      </c>
      <c r="BM208" s="5">
        <f t="shared" si="170"/>
        <v>5.195904370405259</v>
      </c>
      <c r="BN208" s="5">
        <f t="shared" si="171"/>
        <v>3.1244162818236745E-2</v>
      </c>
      <c r="BO208" s="5">
        <f t="shared" si="190"/>
        <v>1.7576108124064929</v>
      </c>
      <c r="BP208" s="5">
        <f t="shared" si="172"/>
        <v>171.83041826090715</v>
      </c>
      <c r="BQ208" s="5">
        <f t="shared" si="173"/>
        <v>5.530415260907148</v>
      </c>
      <c r="BR208" s="5">
        <f t="shared" si="174"/>
        <v>3.3255653404330655E-2</v>
      </c>
      <c r="BS208" s="5">
        <f t="shared" si="191"/>
        <v>2.6117901209650807</v>
      </c>
      <c r="BT208" s="5">
        <f t="shared" si="175"/>
        <v>172.68459756946575</v>
      </c>
      <c r="BU208" s="5">
        <f t="shared" si="176"/>
        <v>-6.3845945694657473</v>
      </c>
      <c r="BV208" s="5">
        <f t="shared" si="177"/>
        <v>3.8392029189955858E-2</v>
      </c>
    </row>
    <row r="209" spans="1:74" x14ac:dyDescent="0.2">
      <c r="A209" s="3">
        <v>44078</v>
      </c>
      <c r="B209" s="2">
        <v>208</v>
      </c>
      <c r="C209" s="1">
        <v>120.751671</v>
      </c>
      <c r="D209" s="2">
        <v>332607200</v>
      </c>
      <c r="E209" s="1">
        <v>166.69000199999999</v>
      </c>
      <c r="F209" s="2">
        <v>3326500</v>
      </c>
      <c r="P209" s="2">
        <v>208</v>
      </c>
      <c r="Q209" s="1">
        <v>120.751671</v>
      </c>
      <c r="R209" s="5">
        <f t="shared" si="178"/>
        <v>124.00345676937816</v>
      </c>
      <c r="S209" s="5">
        <f t="shared" si="150"/>
        <v>3.2517857693781593</v>
      </c>
      <c r="T209" s="5">
        <f t="shared" si="179"/>
        <v>126.45191770684873</v>
      </c>
      <c r="U209" s="5">
        <f t="shared" si="151"/>
        <v>5.7002467068487306</v>
      </c>
      <c r="V209" s="5">
        <f t="shared" si="180"/>
        <v>125.32683568458029</v>
      </c>
      <c r="W209" s="5">
        <f t="shared" si="152"/>
        <v>4.5751646845802867</v>
      </c>
      <c r="X209" s="5">
        <f t="shared" si="181"/>
        <v>123.37451504449794</v>
      </c>
      <c r="Y209" s="5">
        <f t="shared" si="153"/>
        <v>2.6228440444979384</v>
      </c>
      <c r="AA209" s="2">
        <v>208</v>
      </c>
      <c r="AB209" s="1">
        <v>166.69000199999999</v>
      </c>
      <c r="AC209" s="5">
        <f t="shared" si="182"/>
        <v>164.62410843674613</v>
      </c>
      <c r="AD209" s="5">
        <f t="shared" si="154"/>
        <v>2.0658935632538658</v>
      </c>
      <c r="AE209" s="5">
        <f t="shared" si="183"/>
        <v>167.67560610667741</v>
      </c>
      <c r="AF209" s="5">
        <f t="shared" si="155"/>
        <v>0.98560410667741394</v>
      </c>
      <c r="AG209" s="5">
        <f t="shared" si="184"/>
        <v>167.99776500182531</v>
      </c>
      <c r="AH209" s="5">
        <f t="shared" si="156"/>
        <v>1.3077630018253217</v>
      </c>
      <c r="AI209" s="5">
        <f t="shared" si="185"/>
        <v>167.53186019898425</v>
      </c>
      <c r="AJ209" s="5">
        <f t="shared" si="157"/>
        <v>0.84185819898425507</v>
      </c>
      <c r="AK209" s="10"/>
      <c r="AL209" s="1">
        <v>120.751671</v>
      </c>
      <c r="AM209" s="5">
        <v>125.32683568458029</v>
      </c>
      <c r="AN209" s="5">
        <f t="shared" si="186"/>
        <v>0.27294690126043297</v>
      </c>
      <c r="AO209" s="5">
        <f t="shared" si="158"/>
        <v>125.59978258584073</v>
      </c>
      <c r="AP209" s="5">
        <f t="shared" si="159"/>
        <v>4.8481115858407264</v>
      </c>
      <c r="AQ209" s="5">
        <f t="shared" si="160"/>
        <v>4.0149436820967277E-2</v>
      </c>
      <c r="AR209" s="5">
        <f t="shared" si="161"/>
        <v>-0.38624366372907737</v>
      </c>
      <c r="AS209" s="5">
        <f t="shared" si="144"/>
        <v>124.94059202085121</v>
      </c>
      <c r="AT209" s="5">
        <f t="shared" si="145"/>
        <v>4.1889210208512111</v>
      </c>
      <c r="AU209" s="5">
        <f t="shared" si="162"/>
        <v>3.4690377252429169E-2</v>
      </c>
      <c r="AV209" s="5">
        <f t="shared" si="163"/>
        <v>-1.8030328267121232</v>
      </c>
      <c r="AW209" s="5">
        <f t="shared" si="146"/>
        <v>123.52380285786816</v>
      </c>
      <c r="AX209" s="5">
        <f t="shared" si="147"/>
        <v>2.7721318578681604</v>
      </c>
      <c r="AY209" s="5">
        <f t="shared" si="164"/>
        <v>2.2957296035001955E-2</v>
      </c>
      <c r="AZ209" s="5">
        <f t="shared" si="165"/>
        <v>-4.7322400567368677</v>
      </c>
      <c r="BA209" s="5">
        <f t="shared" si="148"/>
        <v>120.59459562784342</v>
      </c>
      <c r="BB209" s="5">
        <f t="shared" si="149"/>
        <v>0.15707537215658363</v>
      </c>
      <c r="BC209" s="5">
        <f t="shared" si="166"/>
        <v>1.3008132380758824E-3</v>
      </c>
      <c r="BE209" s="1">
        <v>166.69000199999999</v>
      </c>
      <c r="BF209" s="5">
        <v>167.99776500182531</v>
      </c>
      <c r="BG209" s="5">
        <f t="shared" si="187"/>
        <v>0.69581666654757668</v>
      </c>
      <c r="BH209" s="5">
        <f t="shared" si="167"/>
        <v>168.6935816683729</v>
      </c>
      <c r="BI209" s="5">
        <f t="shared" si="168"/>
        <v>2.0035796683729075</v>
      </c>
      <c r="BJ209" s="5">
        <f t="shared" si="188"/>
        <v>1.1926228115898675E-2</v>
      </c>
      <c r="BK209" s="5">
        <f t="shared" si="189"/>
        <v>0.54856432975960856</v>
      </c>
      <c r="BL209" s="5">
        <f t="shared" si="169"/>
        <v>168.54632933158493</v>
      </c>
      <c r="BM209" s="5">
        <f t="shared" si="170"/>
        <v>1.8563273315849358</v>
      </c>
      <c r="BN209" s="5">
        <f t="shared" si="171"/>
        <v>1.1136404759206469E-2</v>
      </c>
      <c r="BO209" s="5">
        <f t="shared" si="190"/>
        <v>3.29168458196617E-2</v>
      </c>
      <c r="BP209" s="5">
        <f t="shared" si="172"/>
        <v>168.03068184764498</v>
      </c>
      <c r="BQ209" s="5">
        <f t="shared" si="173"/>
        <v>1.3406798476449922</v>
      </c>
      <c r="BR209" s="5">
        <f t="shared" si="174"/>
        <v>8.0429529759378868E-3</v>
      </c>
      <c r="BS209" s="5">
        <f t="shared" si="191"/>
        <v>-1.3720175615292891</v>
      </c>
      <c r="BT209" s="5">
        <f t="shared" si="175"/>
        <v>166.62574744029604</v>
      </c>
      <c r="BU209" s="5">
        <f t="shared" si="176"/>
        <v>6.4254559703954328E-2</v>
      </c>
      <c r="BV209" s="5">
        <f t="shared" si="177"/>
        <v>3.8547338732381999E-4</v>
      </c>
    </row>
    <row r="210" spans="1:74" x14ac:dyDescent="0.2">
      <c r="A210" s="3">
        <v>44082</v>
      </c>
      <c r="B210" s="2">
        <v>209</v>
      </c>
      <c r="C210" s="1">
        <v>112.625694</v>
      </c>
      <c r="D210" s="2">
        <v>231366600</v>
      </c>
      <c r="E210" s="1">
        <v>164.270004</v>
      </c>
      <c r="F210" s="2">
        <v>2796800</v>
      </c>
      <c r="P210" s="2">
        <v>209</v>
      </c>
      <c r="Q210" s="1">
        <v>112.625694</v>
      </c>
      <c r="R210" s="5">
        <f t="shared" si="178"/>
        <v>123.51568890397142</v>
      </c>
      <c r="S210" s="5">
        <f t="shared" si="150"/>
        <v>10.889994903971427</v>
      </c>
      <c r="T210" s="5">
        <f t="shared" si="179"/>
        <v>124.45683135945168</v>
      </c>
      <c r="U210" s="5">
        <f t="shared" si="151"/>
        <v>11.831137359451688</v>
      </c>
      <c r="V210" s="5">
        <f t="shared" si="180"/>
        <v>122.81049510806113</v>
      </c>
      <c r="W210" s="5">
        <f t="shared" si="152"/>
        <v>10.184801108061137</v>
      </c>
      <c r="X210" s="5">
        <f t="shared" si="181"/>
        <v>121.4073820111245</v>
      </c>
      <c r="Y210" s="5">
        <f t="shared" si="153"/>
        <v>8.7816880111245013</v>
      </c>
      <c r="AA210" s="2">
        <v>209</v>
      </c>
      <c r="AB210" s="1">
        <v>164.270004</v>
      </c>
      <c r="AC210" s="5">
        <f t="shared" si="182"/>
        <v>164.93399247123421</v>
      </c>
      <c r="AD210" s="5">
        <f t="shared" si="154"/>
        <v>0.66398847123420524</v>
      </c>
      <c r="AE210" s="5">
        <f t="shared" si="183"/>
        <v>167.3306446693403</v>
      </c>
      <c r="AF210" s="5">
        <f t="shared" si="155"/>
        <v>3.0606406693403017</v>
      </c>
      <c r="AG210" s="5">
        <f t="shared" si="184"/>
        <v>167.2784953508214</v>
      </c>
      <c r="AH210" s="5">
        <f t="shared" si="156"/>
        <v>3.0084913508214015</v>
      </c>
      <c r="AI210" s="5">
        <f t="shared" si="185"/>
        <v>166.90046654974606</v>
      </c>
      <c r="AJ210" s="5">
        <f t="shared" si="157"/>
        <v>2.6304625497460563</v>
      </c>
      <c r="AK210" s="10"/>
      <c r="AL210" s="1">
        <v>112.625694</v>
      </c>
      <c r="AM210" s="5">
        <v>122.81049510806113</v>
      </c>
      <c r="AN210" s="5">
        <f t="shared" si="186"/>
        <v>-0.14544622040650532</v>
      </c>
      <c r="AO210" s="5">
        <f t="shared" si="158"/>
        <v>122.66504888765462</v>
      </c>
      <c r="AP210" s="5">
        <f t="shared" si="159"/>
        <v>10.039354887654625</v>
      </c>
      <c r="AQ210" s="5">
        <f t="shared" si="160"/>
        <v>8.9139116760111825E-2</v>
      </c>
      <c r="AR210" s="5">
        <f t="shared" si="161"/>
        <v>-0.91876789192659691</v>
      </c>
      <c r="AS210" s="5">
        <f t="shared" si="144"/>
        <v>121.89172721613454</v>
      </c>
      <c r="AT210" s="5">
        <f t="shared" si="145"/>
        <v>9.2660332161345451</v>
      </c>
      <c r="AU210" s="5">
        <f t="shared" si="162"/>
        <v>8.2272817924962535E-2</v>
      </c>
      <c r="AV210" s="5">
        <f t="shared" si="163"/>
        <v>-2.1240213141252879</v>
      </c>
      <c r="AW210" s="5">
        <f t="shared" si="146"/>
        <v>120.68647379393585</v>
      </c>
      <c r="AX210" s="5">
        <f t="shared" si="147"/>
        <v>8.0607797939358505</v>
      </c>
      <c r="AY210" s="5">
        <f t="shared" si="164"/>
        <v>7.1571410640416125E-2</v>
      </c>
      <c r="AZ210" s="5">
        <f t="shared" si="165"/>
        <v>-2.8487254985518122</v>
      </c>
      <c r="BA210" s="5">
        <f t="shared" si="148"/>
        <v>119.96176960950932</v>
      </c>
      <c r="BB210" s="5">
        <f t="shared" si="149"/>
        <v>7.3360756095093222</v>
      </c>
      <c r="BC210" s="5">
        <f t="shared" si="166"/>
        <v>6.5136784946331364E-2</v>
      </c>
      <c r="BE210" s="1">
        <v>164.270004</v>
      </c>
      <c r="BF210" s="5">
        <v>167.2784953508214</v>
      </c>
      <c r="BG210" s="5">
        <f t="shared" si="187"/>
        <v>0.48355371891485327</v>
      </c>
      <c r="BH210" s="5">
        <f t="shared" si="167"/>
        <v>167.76204906973626</v>
      </c>
      <c r="BI210" s="5">
        <f t="shared" si="168"/>
        <v>3.4920450697362639</v>
      </c>
      <c r="BJ210" s="5">
        <f t="shared" si="188"/>
        <v>2.0875636539010253E-2</v>
      </c>
      <c r="BK210" s="5">
        <f t="shared" si="189"/>
        <v>0.23160583456872824</v>
      </c>
      <c r="BL210" s="5">
        <f t="shared" si="169"/>
        <v>167.51010118539014</v>
      </c>
      <c r="BM210" s="5">
        <f t="shared" si="170"/>
        <v>3.240097185390141</v>
      </c>
      <c r="BN210" s="5">
        <f t="shared" si="171"/>
        <v>1.9724216877660398E-2</v>
      </c>
      <c r="BO210" s="5">
        <f t="shared" si="190"/>
        <v>-0.30556707775094682</v>
      </c>
      <c r="BP210" s="5">
        <f t="shared" si="172"/>
        <v>166.97292827307047</v>
      </c>
      <c r="BQ210" s="5">
        <f t="shared" si="173"/>
        <v>2.7029242730704652</v>
      </c>
      <c r="BR210" s="5">
        <f t="shared" si="174"/>
        <v>1.6454156006902303E-2</v>
      </c>
      <c r="BS210" s="5">
        <f t="shared" si="191"/>
        <v>-0.81718183758271912</v>
      </c>
      <c r="BT210" s="5">
        <f t="shared" si="175"/>
        <v>166.46131351323868</v>
      </c>
      <c r="BU210" s="5">
        <f t="shared" si="176"/>
        <v>-2.1913095132386786</v>
      </c>
      <c r="BV210" s="5">
        <f t="shared" si="177"/>
        <v>1.3339681377487997E-2</v>
      </c>
    </row>
    <row r="211" spans="1:74" x14ac:dyDescent="0.2">
      <c r="A211" s="3">
        <v>44083</v>
      </c>
      <c r="B211" s="2">
        <v>210</v>
      </c>
      <c r="C211" s="1">
        <v>117.117943</v>
      </c>
      <c r="D211" s="2">
        <v>176940500</v>
      </c>
      <c r="E211" s="1">
        <v>165.75</v>
      </c>
      <c r="F211" s="2">
        <v>2807500</v>
      </c>
      <c r="P211" s="2">
        <v>210</v>
      </c>
      <c r="Q211" s="1">
        <v>117.117943</v>
      </c>
      <c r="R211" s="5">
        <f t="shared" si="178"/>
        <v>121.8821896683757</v>
      </c>
      <c r="S211" s="5">
        <f t="shared" si="150"/>
        <v>4.764246668375705</v>
      </c>
      <c r="T211" s="5">
        <f t="shared" si="179"/>
        <v>120.3159332836436</v>
      </c>
      <c r="U211" s="5">
        <f t="shared" si="151"/>
        <v>3.1979902836436054</v>
      </c>
      <c r="V211" s="5">
        <f t="shared" si="180"/>
        <v>117.2088544986275</v>
      </c>
      <c r="W211" s="5">
        <f t="shared" si="152"/>
        <v>9.0911498627505694E-2</v>
      </c>
      <c r="X211" s="5">
        <f t="shared" si="181"/>
        <v>114.82111600278111</v>
      </c>
      <c r="Y211" s="5">
        <f t="shared" si="153"/>
        <v>2.2968269972188864</v>
      </c>
      <c r="AA211" s="2">
        <v>210</v>
      </c>
      <c r="AB211" s="1">
        <v>165.75</v>
      </c>
      <c r="AC211" s="5">
        <f t="shared" si="182"/>
        <v>164.83439420054907</v>
      </c>
      <c r="AD211" s="5">
        <f t="shared" si="154"/>
        <v>0.91560579945092968</v>
      </c>
      <c r="AE211" s="5">
        <f t="shared" si="183"/>
        <v>166.25942043507121</v>
      </c>
      <c r="AF211" s="5">
        <f t="shared" si="155"/>
        <v>0.50942043507120616</v>
      </c>
      <c r="AG211" s="5">
        <f t="shared" si="184"/>
        <v>165.62382510786964</v>
      </c>
      <c r="AH211" s="5">
        <f t="shared" si="156"/>
        <v>0.12617489213036492</v>
      </c>
      <c r="AI211" s="5">
        <f t="shared" si="185"/>
        <v>164.92761963743652</v>
      </c>
      <c r="AJ211" s="5">
        <f t="shared" si="157"/>
        <v>0.82238036256347868</v>
      </c>
      <c r="AK211" s="10"/>
      <c r="AL211" s="1">
        <v>117.117943</v>
      </c>
      <c r="AM211" s="5">
        <v>117.2088544986275</v>
      </c>
      <c r="AN211" s="5">
        <f t="shared" si="186"/>
        <v>-0.96387537876057405</v>
      </c>
      <c r="AO211" s="5">
        <f t="shared" si="158"/>
        <v>116.24497911986693</v>
      </c>
      <c r="AP211" s="5">
        <f t="shared" si="159"/>
        <v>0.8729638801330708</v>
      </c>
      <c r="AQ211" s="5">
        <f t="shared" si="160"/>
        <v>7.4537159530975615E-3</v>
      </c>
      <c r="AR211" s="5">
        <f t="shared" si="161"/>
        <v>-2.0894860713033552</v>
      </c>
      <c r="AS211" s="5">
        <f t="shared" si="144"/>
        <v>115.11936842732415</v>
      </c>
      <c r="AT211" s="5">
        <f t="shared" si="145"/>
        <v>1.9985745726758495</v>
      </c>
      <c r="AU211" s="5">
        <f t="shared" si="162"/>
        <v>1.7064631784694591E-2</v>
      </c>
      <c r="AV211" s="5">
        <f t="shared" si="163"/>
        <v>-3.688949997014042</v>
      </c>
      <c r="AW211" s="5">
        <f t="shared" si="146"/>
        <v>113.51990450161347</v>
      </c>
      <c r="AX211" s="5">
        <f t="shared" si="147"/>
        <v>3.5980384983865292</v>
      </c>
      <c r="AY211" s="5">
        <f t="shared" si="164"/>
        <v>3.0721496691472196E-2</v>
      </c>
      <c r="AZ211" s="5">
        <f t="shared" si="165"/>
        <v>-5.1887033428013574</v>
      </c>
      <c r="BA211" s="5">
        <f t="shared" si="148"/>
        <v>112.02015115582614</v>
      </c>
      <c r="BB211" s="5">
        <f t="shared" si="149"/>
        <v>5.0977918441738552</v>
      </c>
      <c r="BC211" s="5">
        <f t="shared" si="166"/>
        <v>4.35269926502539E-2</v>
      </c>
      <c r="BE211" s="1">
        <v>165.75</v>
      </c>
      <c r="BF211" s="5">
        <v>165.62382510786964</v>
      </c>
      <c r="BG211" s="5">
        <f t="shared" si="187"/>
        <v>0.16282012463486029</v>
      </c>
      <c r="BH211" s="5">
        <f t="shared" si="167"/>
        <v>165.7866452325045</v>
      </c>
      <c r="BI211" s="5">
        <f t="shared" si="168"/>
        <v>3.6645232504497471E-2</v>
      </c>
      <c r="BJ211" s="5">
        <f t="shared" si="188"/>
        <v>2.2125580350913093E-4</v>
      </c>
      <c r="BK211" s="5">
        <f t="shared" si="189"/>
        <v>-0.23996318481139545</v>
      </c>
      <c r="BL211" s="5">
        <f t="shared" si="169"/>
        <v>165.38386192305825</v>
      </c>
      <c r="BM211" s="5">
        <f t="shared" si="170"/>
        <v>0.36613807694175193</v>
      </c>
      <c r="BN211" s="5">
        <f t="shared" si="171"/>
        <v>2.2089778397692424E-3</v>
      </c>
      <c r="BO211" s="5">
        <f t="shared" si="190"/>
        <v>-0.91266350209131575</v>
      </c>
      <c r="BP211" s="5">
        <f t="shared" si="172"/>
        <v>164.71116160577833</v>
      </c>
      <c r="BQ211" s="5">
        <f t="shared" si="173"/>
        <v>1.0388383942216706</v>
      </c>
      <c r="BR211" s="5">
        <f t="shared" si="174"/>
        <v>6.2675016242634725E-3</v>
      </c>
      <c r="BS211" s="5">
        <f t="shared" si="191"/>
        <v>-1.5290469821464094</v>
      </c>
      <c r="BT211" s="5">
        <f t="shared" si="175"/>
        <v>164.09477812572322</v>
      </c>
      <c r="BU211" s="5">
        <f t="shared" si="176"/>
        <v>1.6552218742767764</v>
      </c>
      <c r="BV211" s="5">
        <f t="shared" si="177"/>
        <v>9.9862556517452579E-3</v>
      </c>
    </row>
    <row r="212" spans="1:74" x14ac:dyDescent="0.2">
      <c r="A212" s="3">
        <v>44084</v>
      </c>
      <c r="B212" s="2">
        <v>211</v>
      </c>
      <c r="C212" s="1">
        <v>113.29454</v>
      </c>
      <c r="D212" s="2">
        <v>182274400</v>
      </c>
      <c r="E212" s="1">
        <v>164.270004</v>
      </c>
      <c r="F212" s="2">
        <v>2814900</v>
      </c>
      <c r="P212" s="2">
        <v>211</v>
      </c>
      <c r="Q212" s="1">
        <v>113.29454</v>
      </c>
      <c r="R212" s="5">
        <f t="shared" si="178"/>
        <v>121.16755266811934</v>
      </c>
      <c r="S212" s="5">
        <f t="shared" si="150"/>
        <v>7.873012668119344</v>
      </c>
      <c r="T212" s="5">
        <f t="shared" si="179"/>
        <v>119.19663668436834</v>
      </c>
      <c r="U212" s="5">
        <f t="shared" si="151"/>
        <v>5.9020966843683453</v>
      </c>
      <c r="V212" s="5">
        <f t="shared" si="180"/>
        <v>117.15885317438237</v>
      </c>
      <c r="W212" s="5">
        <f t="shared" si="152"/>
        <v>3.8643131743823744</v>
      </c>
      <c r="X212" s="5">
        <f t="shared" si="181"/>
        <v>116.54373625069528</v>
      </c>
      <c r="Y212" s="5">
        <f t="shared" si="153"/>
        <v>3.2491962506952774</v>
      </c>
      <c r="AA212" s="2">
        <v>211</v>
      </c>
      <c r="AB212" s="1">
        <v>164.270004</v>
      </c>
      <c r="AC212" s="5">
        <f t="shared" si="182"/>
        <v>164.97173507046671</v>
      </c>
      <c r="AD212" s="5">
        <f t="shared" si="154"/>
        <v>0.7017310704667068</v>
      </c>
      <c r="AE212" s="5">
        <f t="shared" si="183"/>
        <v>166.08112328279628</v>
      </c>
      <c r="AF212" s="5">
        <f t="shared" si="155"/>
        <v>1.8111192827962839</v>
      </c>
      <c r="AG212" s="5">
        <f t="shared" si="184"/>
        <v>165.69322129854135</v>
      </c>
      <c r="AH212" s="5">
        <f t="shared" si="156"/>
        <v>1.4232172985413456</v>
      </c>
      <c r="AI212" s="5">
        <f t="shared" si="185"/>
        <v>165.54440490935912</v>
      </c>
      <c r="AJ212" s="5">
        <f t="shared" si="157"/>
        <v>1.274400909359116</v>
      </c>
      <c r="AK212" s="10"/>
      <c r="AL212" s="1">
        <v>113.29454</v>
      </c>
      <c r="AM212" s="5">
        <v>117.15885317438237</v>
      </c>
      <c r="AN212" s="5">
        <f t="shared" si="186"/>
        <v>-0.8267942705832575</v>
      </c>
      <c r="AO212" s="5">
        <f t="shared" si="158"/>
        <v>116.33205890379911</v>
      </c>
      <c r="AP212" s="5">
        <f t="shared" si="159"/>
        <v>3.0375189037991106</v>
      </c>
      <c r="AQ212" s="5">
        <f t="shared" si="160"/>
        <v>2.6810814570579575E-2</v>
      </c>
      <c r="AR212" s="5">
        <f t="shared" si="161"/>
        <v>-1.5796148845387989</v>
      </c>
      <c r="AS212" s="5">
        <f t="shared" si="144"/>
        <v>115.57923828984357</v>
      </c>
      <c r="AT212" s="5">
        <f t="shared" si="145"/>
        <v>2.2846982898435755</v>
      </c>
      <c r="AU212" s="5">
        <f t="shared" si="162"/>
        <v>2.0166005262421079E-2</v>
      </c>
      <c r="AV212" s="5">
        <f t="shared" si="163"/>
        <v>-2.0514230942680318</v>
      </c>
      <c r="AW212" s="5">
        <f t="shared" si="146"/>
        <v>115.10743008011434</v>
      </c>
      <c r="AX212" s="5">
        <f t="shared" si="147"/>
        <v>1.812890080114343</v>
      </c>
      <c r="AY212" s="5">
        <f t="shared" si="164"/>
        <v>1.600156618416336E-2</v>
      </c>
      <c r="AZ212" s="5">
        <f t="shared" si="165"/>
        <v>-0.82080662702856444</v>
      </c>
      <c r="BA212" s="5">
        <f t="shared" si="148"/>
        <v>116.33804654735381</v>
      </c>
      <c r="BB212" s="5">
        <f t="shared" si="149"/>
        <v>3.0435065473538145</v>
      </c>
      <c r="BC212" s="5">
        <f t="shared" si="166"/>
        <v>2.6863664809917712E-2</v>
      </c>
      <c r="BE212" s="1">
        <v>164.270004</v>
      </c>
      <c r="BF212" s="5">
        <v>165.69322129854135</v>
      </c>
      <c r="BG212" s="5">
        <f t="shared" si="187"/>
        <v>0.14880653454038784</v>
      </c>
      <c r="BH212" s="5">
        <f t="shared" si="167"/>
        <v>165.84202783308174</v>
      </c>
      <c r="BI212" s="5">
        <f t="shared" si="168"/>
        <v>1.5720238330817438</v>
      </c>
      <c r="BJ212" s="5">
        <f t="shared" si="188"/>
        <v>9.4875567072796284E-3</v>
      </c>
      <c r="BK212" s="5">
        <f t="shared" si="189"/>
        <v>-0.16262334094061892</v>
      </c>
      <c r="BL212" s="5">
        <f t="shared" si="169"/>
        <v>165.53059795760072</v>
      </c>
      <c r="BM212" s="5">
        <f t="shared" si="170"/>
        <v>1.2605939576007188</v>
      </c>
      <c r="BN212" s="5">
        <f t="shared" si="171"/>
        <v>7.6739144512391853E-3</v>
      </c>
      <c r="BO212" s="5">
        <f t="shared" si="190"/>
        <v>-0.47073664034795393</v>
      </c>
      <c r="BP212" s="5">
        <f t="shared" si="172"/>
        <v>165.22248465819339</v>
      </c>
      <c r="BQ212" s="5">
        <f t="shared" si="173"/>
        <v>0.95248065819339445</v>
      </c>
      <c r="BR212" s="5">
        <f t="shared" si="174"/>
        <v>5.798262829490127E-3</v>
      </c>
      <c r="BS212" s="5">
        <f t="shared" si="191"/>
        <v>-0.17037028525100739</v>
      </c>
      <c r="BT212" s="5">
        <f t="shared" si="175"/>
        <v>165.52285101329034</v>
      </c>
      <c r="BU212" s="5">
        <f t="shared" si="176"/>
        <v>-1.2528470132903351</v>
      </c>
      <c r="BV212" s="5">
        <f t="shared" si="177"/>
        <v>7.6267546282541947E-3</v>
      </c>
    </row>
    <row r="213" spans="1:74" x14ac:dyDescent="0.2">
      <c r="A213" s="3">
        <v>44085</v>
      </c>
      <c r="B213" s="2">
        <v>212</v>
      </c>
      <c r="C213" s="1">
        <v>111.807106</v>
      </c>
      <c r="D213" s="2">
        <v>180860300</v>
      </c>
      <c r="E213" s="1">
        <v>166.449997</v>
      </c>
      <c r="F213" s="2">
        <v>2116700</v>
      </c>
      <c r="P213" s="2">
        <v>212</v>
      </c>
      <c r="Q213" s="1">
        <v>111.807106</v>
      </c>
      <c r="R213" s="5">
        <f t="shared" si="178"/>
        <v>119.98660076790144</v>
      </c>
      <c r="S213" s="5">
        <f t="shared" si="150"/>
        <v>8.1794947679014314</v>
      </c>
      <c r="T213" s="5">
        <f t="shared" si="179"/>
        <v>117.13090284483943</v>
      </c>
      <c r="U213" s="5">
        <f t="shared" si="151"/>
        <v>5.3237968448394213</v>
      </c>
      <c r="V213" s="5">
        <f t="shared" si="180"/>
        <v>115.03348092847207</v>
      </c>
      <c r="W213" s="5">
        <f t="shared" si="152"/>
        <v>3.2263749284720689</v>
      </c>
      <c r="X213" s="5">
        <f t="shared" si="181"/>
        <v>114.10683906267383</v>
      </c>
      <c r="Y213" s="5">
        <f t="shared" si="153"/>
        <v>2.2997330626738233</v>
      </c>
      <c r="AA213" s="2">
        <v>212</v>
      </c>
      <c r="AB213" s="1">
        <v>166.449997</v>
      </c>
      <c r="AC213" s="5">
        <f t="shared" si="182"/>
        <v>164.86647540989668</v>
      </c>
      <c r="AD213" s="5">
        <f t="shared" si="154"/>
        <v>1.5835215901033166</v>
      </c>
      <c r="AE213" s="5">
        <f t="shared" si="183"/>
        <v>165.44723153381759</v>
      </c>
      <c r="AF213" s="5">
        <f t="shared" si="155"/>
        <v>1.0027654661824101</v>
      </c>
      <c r="AG213" s="5">
        <f t="shared" si="184"/>
        <v>164.91045178434359</v>
      </c>
      <c r="AH213" s="5">
        <f t="shared" si="156"/>
        <v>1.5395452156564033</v>
      </c>
      <c r="AI213" s="5">
        <f t="shared" si="185"/>
        <v>164.58860422733977</v>
      </c>
      <c r="AJ213" s="5">
        <f t="shared" si="157"/>
        <v>1.8613927726602242</v>
      </c>
      <c r="AK213" s="10"/>
      <c r="AL213" s="1">
        <v>111.807106</v>
      </c>
      <c r="AM213" s="5">
        <v>115.03348092847207</v>
      </c>
      <c r="AN213" s="5">
        <f t="shared" si="186"/>
        <v>-1.0215809668823137</v>
      </c>
      <c r="AO213" s="5">
        <f t="shared" si="158"/>
        <v>114.01189996158976</v>
      </c>
      <c r="AP213" s="5">
        <f t="shared" si="159"/>
        <v>2.2047939615897576</v>
      </c>
      <c r="AQ213" s="5">
        <f t="shared" si="160"/>
        <v>1.9719622843916179E-2</v>
      </c>
      <c r="AR213" s="5">
        <f t="shared" si="161"/>
        <v>-1.7160542248816739</v>
      </c>
      <c r="AS213" s="5">
        <f t="shared" si="144"/>
        <v>113.3174267035904</v>
      </c>
      <c r="AT213" s="5">
        <f t="shared" si="145"/>
        <v>1.5103207035903949</v>
      </c>
      <c r="AU213" s="5">
        <f t="shared" si="162"/>
        <v>1.3508271143252691E-2</v>
      </c>
      <c r="AV213" s="5">
        <f t="shared" si="163"/>
        <v>-2.0847002125070522</v>
      </c>
      <c r="AW213" s="5">
        <f t="shared" si="146"/>
        <v>112.94878071596501</v>
      </c>
      <c r="AX213" s="5">
        <f t="shared" si="147"/>
        <v>1.14167471596501</v>
      </c>
      <c r="AY213" s="5">
        <f t="shared" si="164"/>
        <v>1.0211110517116952E-2</v>
      </c>
      <c r="AZ213" s="5">
        <f t="shared" si="165"/>
        <v>-1.9296874030780387</v>
      </c>
      <c r="BA213" s="5">
        <f t="shared" si="148"/>
        <v>113.10379352539404</v>
      </c>
      <c r="BB213" s="5">
        <f t="shared" si="149"/>
        <v>1.2966875253940344</v>
      </c>
      <c r="BC213" s="5">
        <f t="shared" si="166"/>
        <v>1.1597541263558279E-2</v>
      </c>
      <c r="BE213" s="1">
        <v>166.449997</v>
      </c>
      <c r="BF213" s="5">
        <v>164.91045178434359</v>
      </c>
      <c r="BG213" s="5">
        <f t="shared" si="187"/>
        <v>9.0701272296667274E-3</v>
      </c>
      <c r="BH213" s="5">
        <f t="shared" si="167"/>
        <v>164.91952191157327</v>
      </c>
      <c r="BI213" s="5">
        <f t="shared" si="168"/>
        <v>1.5304750884267264</v>
      </c>
      <c r="BJ213" s="5">
        <f t="shared" si="188"/>
        <v>9.2806433544197469E-3</v>
      </c>
      <c r="BK213" s="5">
        <f t="shared" si="189"/>
        <v>-0.31765988425490244</v>
      </c>
      <c r="BL213" s="5">
        <f t="shared" si="169"/>
        <v>164.59279190008868</v>
      </c>
      <c r="BM213" s="5">
        <f t="shared" si="170"/>
        <v>1.8572050999113117</v>
      </c>
      <c r="BN213" s="5">
        <f t="shared" si="171"/>
        <v>1.1157735856921112E-2</v>
      </c>
      <c r="BO213" s="5">
        <f t="shared" si="190"/>
        <v>-0.61115143358036339</v>
      </c>
      <c r="BP213" s="5">
        <f t="shared" si="172"/>
        <v>164.29930035076322</v>
      </c>
      <c r="BQ213" s="5">
        <f t="shared" si="173"/>
        <v>2.1506966492367781</v>
      </c>
      <c r="BR213" s="5">
        <f t="shared" si="174"/>
        <v>1.2920977398616463E-2</v>
      </c>
      <c r="BS213" s="5">
        <f t="shared" si="191"/>
        <v>-0.69090962985574111</v>
      </c>
      <c r="BT213" s="5">
        <f t="shared" si="175"/>
        <v>164.21954215448784</v>
      </c>
      <c r="BU213" s="5">
        <f t="shared" si="176"/>
        <v>2.2304548455121562</v>
      </c>
      <c r="BV213" s="5">
        <f t="shared" si="177"/>
        <v>1.3400149508636857E-2</v>
      </c>
    </row>
    <row r="214" spans="1:74" x14ac:dyDescent="0.2">
      <c r="A214" s="3">
        <v>44088</v>
      </c>
      <c r="B214" s="2">
        <v>213</v>
      </c>
      <c r="C214" s="1">
        <v>115.161316</v>
      </c>
      <c r="D214" s="2">
        <v>140150100</v>
      </c>
      <c r="E214" s="1">
        <v>168.470001</v>
      </c>
      <c r="F214" s="2">
        <v>2134000</v>
      </c>
      <c r="P214" s="2">
        <v>213</v>
      </c>
      <c r="Q214" s="1">
        <v>115.161316</v>
      </c>
      <c r="R214" s="5">
        <f t="shared" si="178"/>
        <v>118.75967655271621</v>
      </c>
      <c r="S214" s="5">
        <f t="shared" si="150"/>
        <v>3.5983605527162155</v>
      </c>
      <c r="T214" s="5">
        <f t="shared" si="179"/>
        <v>115.26757394914563</v>
      </c>
      <c r="U214" s="5">
        <f t="shared" si="151"/>
        <v>0.10625794914562903</v>
      </c>
      <c r="V214" s="5">
        <f t="shared" si="180"/>
        <v>113.25897471781244</v>
      </c>
      <c r="W214" s="5">
        <f t="shared" si="152"/>
        <v>1.9023412821875638</v>
      </c>
      <c r="X214" s="5">
        <f t="shared" si="181"/>
        <v>112.38203926566847</v>
      </c>
      <c r="Y214" s="5">
        <f t="shared" si="153"/>
        <v>2.7792767343315319</v>
      </c>
      <c r="AA214" s="2">
        <v>213</v>
      </c>
      <c r="AB214" s="1">
        <v>168.470001</v>
      </c>
      <c r="AC214" s="5">
        <f t="shared" si="182"/>
        <v>165.10400364841217</v>
      </c>
      <c r="AD214" s="5">
        <f t="shared" si="154"/>
        <v>3.3659973515878221</v>
      </c>
      <c r="AE214" s="5">
        <f t="shared" si="183"/>
        <v>165.79819944698141</v>
      </c>
      <c r="AF214" s="5">
        <f t="shared" si="155"/>
        <v>2.6718015530185824</v>
      </c>
      <c r="AG214" s="5">
        <f t="shared" si="184"/>
        <v>165.75720165295462</v>
      </c>
      <c r="AH214" s="5">
        <f t="shared" si="156"/>
        <v>2.712799347045376</v>
      </c>
      <c r="AI214" s="5">
        <f t="shared" si="185"/>
        <v>165.98464880683494</v>
      </c>
      <c r="AJ214" s="5">
        <f t="shared" si="157"/>
        <v>2.4853521931650562</v>
      </c>
      <c r="AK214" s="10"/>
      <c r="AL214" s="1">
        <v>115.161316</v>
      </c>
      <c r="AM214" s="5">
        <v>113.25897471781244</v>
      </c>
      <c r="AN214" s="5">
        <f t="shared" si="186"/>
        <v>-1.1345197534489122</v>
      </c>
      <c r="AO214" s="5">
        <f t="shared" si="158"/>
        <v>112.12445496436352</v>
      </c>
      <c r="AP214" s="5">
        <f t="shared" si="159"/>
        <v>3.0368610356364769</v>
      </c>
      <c r="AQ214" s="5">
        <f t="shared" si="160"/>
        <v>2.6370496110312572E-2</v>
      </c>
      <c r="AR214" s="5">
        <f t="shared" si="161"/>
        <v>-1.7306672213261649</v>
      </c>
      <c r="AS214" s="5">
        <f t="shared" si="144"/>
        <v>111.52830749648626</v>
      </c>
      <c r="AT214" s="5">
        <f t="shared" si="145"/>
        <v>3.6330085035137358</v>
      </c>
      <c r="AU214" s="5">
        <f t="shared" si="162"/>
        <v>3.1547125629527675E-2</v>
      </c>
      <c r="AV214" s="5">
        <f t="shared" si="163"/>
        <v>-1.9451129116757158</v>
      </c>
      <c r="AW214" s="5">
        <f t="shared" si="146"/>
        <v>111.31386180613671</v>
      </c>
      <c r="AX214" s="5">
        <f t="shared" si="147"/>
        <v>3.8474541938632854</v>
      </c>
      <c r="AY214" s="5">
        <f t="shared" si="164"/>
        <v>3.3409258659941724E-2</v>
      </c>
      <c r="AZ214" s="5">
        <f t="shared" si="165"/>
        <v>-1.7977833895223978</v>
      </c>
      <c r="BA214" s="5">
        <f t="shared" si="148"/>
        <v>111.46119132829004</v>
      </c>
      <c r="BB214" s="5">
        <f t="shared" si="149"/>
        <v>3.7001246717099576</v>
      </c>
      <c r="BC214" s="5">
        <f t="shared" si="166"/>
        <v>3.2129926960108357E-2</v>
      </c>
      <c r="BE214" s="1">
        <v>168.470001</v>
      </c>
      <c r="BF214" s="5">
        <v>165.75720165295462</v>
      </c>
      <c r="BG214" s="5">
        <f t="shared" si="187"/>
        <v>0.13472208843687083</v>
      </c>
      <c r="BH214" s="5">
        <f t="shared" si="167"/>
        <v>165.89192374139148</v>
      </c>
      <c r="BI214" s="5">
        <f t="shared" si="168"/>
        <v>2.5780772586085163</v>
      </c>
      <c r="BJ214" s="5">
        <f t="shared" si="188"/>
        <v>1.5553334834924574E-2</v>
      </c>
      <c r="BK214" s="5">
        <f t="shared" si="189"/>
        <v>-2.6557446038419946E-2</v>
      </c>
      <c r="BL214" s="5">
        <f t="shared" si="169"/>
        <v>165.7306442069162</v>
      </c>
      <c r="BM214" s="5">
        <f t="shared" si="170"/>
        <v>2.7393567930838003</v>
      </c>
      <c r="BN214" s="5">
        <f t="shared" si="171"/>
        <v>1.6260205240242152E-2</v>
      </c>
      <c r="BO214" s="5">
        <f t="shared" si="190"/>
        <v>4.490415240576251E-2</v>
      </c>
      <c r="BP214" s="5">
        <f t="shared" si="172"/>
        <v>165.80210580536038</v>
      </c>
      <c r="BQ214" s="5">
        <f t="shared" si="173"/>
        <v>2.6678951946396126</v>
      </c>
      <c r="BR214" s="5">
        <f t="shared" si="174"/>
        <v>1.5836025279299504E-2</v>
      </c>
      <c r="BS214" s="5">
        <f t="shared" si="191"/>
        <v>0.61610094384101222</v>
      </c>
      <c r="BT214" s="5">
        <f t="shared" si="175"/>
        <v>166.37330259679564</v>
      </c>
      <c r="BU214" s="5">
        <f t="shared" si="176"/>
        <v>2.096698403204357</v>
      </c>
      <c r="BV214" s="5">
        <f t="shared" si="177"/>
        <v>1.2445529713057679E-2</v>
      </c>
    </row>
    <row r="215" spans="1:74" x14ac:dyDescent="0.2">
      <c r="A215" s="3">
        <v>44089</v>
      </c>
      <c r="B215" s="2">
        <v>214</v>
      </c>
      <c r="C215" s="1">
        <v>115.34101099999999</v>
      </c>
      <c r="D215" s="2">
        <v>184642000</v>
      </c>
      <c r="E215" s="1">
        <v>168.300003</v>
      </c>
      <c r="F215" s="2">
        <v>1851200</v>
      </c>
      <c r="P215" s="2">
        <v>214</v>
      </c>
      <c r="Q215" s="1">
        <v>115.34101099999999</v>
      </c>
      <c r="R215" s="5">
        <f t="shared" si="178"/>
        <v>118.21992246980878</v>
      </c>
      <c r="S215" s="5">
        <f t="shared" si="150"/>
        <v>2.8789114698087843</v>
      </c>
      <c r="T215" s="5">
        <f t="shared" si="179"/>
        <v>115.23038366694466</v>
      </c>
      <c r="U215" s="5">
        <f t="shared" si="151"/>
        <v>0.11062733305533357</v>
      </c>
      <c r="V215" s="5">
        <f t="shared" si="180"/>
        <v>114.30526242301559</v>
      </c>
      <c r="W215" s="5">
        <f t="shared" si="152"/>
        <v>1.0357485769844033</v>
      </c>
      <c r="X215" s="5">
        <f t="shared" si="181"/>
        <v>114.46649681641712</v>
      </c>
      <c r="Y215" s="5">
        <f t="shared" si="153"/>
        <v>0.87451418358287469</v>
      </c>
      <c r="AA215" s="2">
        <v>214</v>
      </c>
      <c r="AB215" s="1">
        <v>168.300003</v>
      </c>
      <c r="AC215" s="5">
        <f t="shared" si="182"/>
        <v>165.60890325115034</v>
      </c>
      <c r="AD215" s="5">
        <f t="shared" si="154"/>
        <v>2.6910997488496662</v>
      </c>
      <c r="AE215" s="5">
        <f t="shared" si="183"/>
        <v>166.73332999053792</v>
      </c>
      <c r="AF215" s="5">
        <f t="shared" si="155"/>
        <v>1.5666730094620789</v>
      </c>
      <c r="AG215" s="5">
        <f t="shared" si="184"/>
        <v>167.24924129382958</v>
      </c>
      <c r="AH215" s="5">
        <f t="shared" si="156"/>
        <v>1.0507617061704195</v>
      </c>
      <c r="AI215" s="5">
        <f t="shared" si="185"/>
        <v>167.84866295170872</v>
      </c>
      <c r="AJ215" s="5">
        <f t="shared" si="157"/>
        <v>0.45134004829128571</v>
      </c>
      <c r="AK215" s="10"/>
      <c r="AL215" s="1">
        <v>115.34101099999999</v>
      </c>
      <c r="AM215" s="5">
        <v>114.30526242301559</v>
      </c>
      <c r="AN215" s="5">
        <f t="shared" si="186"/>
        <v>-0.80739863465110195</v>
      </c>
      <c r="AO215" s="5">
        <f t="shared" si="158"/>
        <v>113.49786378836448</v>
      </c>
      <c r="AP215" s="5">
        <f t="shared" si="159"/>
        <v>1.843147211635511</v>
      </c>
      <c r="AQ215" s="5">
        <f t="shared" si="160"/>
        <v>1.5979981410389327E-2</v>
      </c>
      <c r="AR215" s="5">
        <f t="shared" si="161"/>
        <v>-1.0364284896938347</v>
      </c>
      <c r="AS215" s="5">
        <f t="shared" si="144"/>
        <v>113.26883393332176</v>
      </c>
      <c r="AT215" s="5">
        <f t="shared" si="145"/>
        <v>2.0721770666782362</v>
      </c>
      <c r="AU215" s="5">
        <f t="shared" si="162"/>
        <v>1.7965657216913386E-2</v>
      </c>
      <c r="AV215" s="5">
        <f t="shared" si="163"/>
        <v>-0.59898263408022356</v>
      </c>
      <c r="AW215" s="5">
        <f t="shared" si="146"/>
        <v>113.70627978893536</v>
      </c>
      <c r="AX215" s="5">
        <f t="shared" si="147"/>
        <v>1.6347312110646328</v>
      </c>
      <c r="AY215" s="5">
        <f t="shared" si="164"/>
        <v>1.4173026548767054E-2</v>
      </c>
      <c r="AZ215" s="5">
        <f t="shared" si="165"/>
        <v>0.61967704099432275</v>
      </c>
      <c r="BA215" s="5">
        <f t="shared" si="148"/>
        <v>114.92493946400991</v>
      </c>
      <c r="BB215" s="5">
        <f t="shared" si="149"/>
        <v>0.41607153599008484</v>
      </c>
      <c r="BC215" s="5">
        <f t="shared" si="166"/>
        <v>3.6073165336662849E-3</v>
      </c>
      <c r="BE215" s="1">
        <v>168.300003</v>
      </c>
      <c r="BF215" s="5">
        <v>167.24924129382958</v>
      </c>
      <c r="BG215" s="5">
        <f t="shared" si="187"/>
        <v>0.33831972130258481</v>
      </c>
      <c r="BH215" s="5">
        <f t="shared" si="167"/>
        <v>167.58756101513217</v>
      </c>
      <c r="BI215" s="5">
        <f t="shared" si="168"/>
        <v>0.71244198486783716</v>
      </c>
      <c r="BJ215" s="5">
        <f t="shared" si="188"/>
        <v>4.2597621331877554E-3</v>
      </c>
      <c r="BK215" s="5">
        <f t="shared" si="189"/>
        <v>0.35309182568992603</v>
      </c>
      <c r="BL215" s="5">
        <f t="shared" si="169"/>
        <v>167.6023331195195</v>
      </c>
      <c r="BM215" s="5">
        <f t="shared" si="170"/>
        <v>0.69766988048050393</v>
      </c>
      <c r="BN215" s="5">
        <f t="shared" si="171"/>
        <v>4.1453943436976877E-3</v>
      </c>
      <c r="BO215" s="5">
        <f t="shared" si="190"/>
        <v>0.69611512221690319</v>
      </c>
      <c r="BP215" s="5">
        <f t="shared" si="172"/>
        <v>167.94535641604648</v>
      </c>
      <c r="BQ215" s="5">
        <f t="shared" si="173"/>
        <v>0.35464658395352444</v>
      </c>
      <c r="BR215" s="5">
        <f t="shared" si="174"/>
        <v>2.1072286252634496E-3</v>
      </c>
      <c r="BS215" s="5">
        <f t="shared" si="191"/>
        <v>1.360648836319871</v>
      </c>
      <c r="BT215" s="5">
        <f t="shared" si="175"/>
        <v>168.60989013014947</v>
      </c>
      <c r="BU215" s="5">
        <f t="shared" si="176"/>
        <v>-0.30988713014946256</v>
      </c>
      <c r="BV215" s="5">
        <f t="shared" si="177"/>
        <v>1.8412782211861432E-3</v>
      </c>
    </row>
    <row r="216" spans="1:74" x14ac:dyDescent="0.2">
      <c r="A216" s="3">
        <v>44090</v>
      </c>
      <c r="B216" s="2">
        <v>215</v>
      </c>
      <c r="C216" s="1">
        <v>111.936882</v>
      </c>
      <c r="D216" s="2">
        <v>154679000</v>
      </c>
      <c r="E216" s="1">
        <v>170</v>
      </c>
      <c r="F216" s="2">
        <v>3152000</v>
      </c>
      <c r="P216" s="2">
        <v>215</v>
      </c>
      <c r="Q216" s="1">
        <v>111.936882</v>
      </c>
      <c r="R216" s="5">
        <f t="shared" si="178"/>
        <v>117.78808574933745</v>
      </c>
      <c r="S216" s="5">
        <f t="shared" si="150"/>
        <v>5.8512037493374578</v>
      </c>
      <c r="T216" s="5">
        <f t="shared" si="179"/>
        <v>115.26910323351403</v>
      </c>
      <c r="U216" s="5">
        <f t="shared" si="151"/>
        <v>3.3322212335140335</v>
      </c>
      <c r="V216" s="5">
        <f t="shared" si="180"/>
        <v>114.87492414035702</v>
      </c>
      <c r="W216" s="5">
        <f t="shared" si="152"/>
        <v>2.9380421403570267</v>
      </c>
      <c r="X216" s="5">
        <f t="shared" si="181"/>
        <v>115.12238245410428</v>
      </c>
      <c r="Y216" s="5">
        <f t="shared" si="153"/>
        <v>3.185500454104286</v>
      </c>
      <c r="AA216" s="2">
        <v>215</v>
      </c>
      <c r="AB216" s="1">
        <v>170</v>
      </c>
      <c r="AC216" s="5">
        <f t="shared" si="182"/>
        <v>166.01256821347778</v>
      </c>
      <c r="AD216" s="5">
        <f t="shared" si="154"/>
        <v>3.9874317865222224</v>
      </c>
      <c r="AE216" s="5">
        <f t="shared" si="183"/>
        <v>167.28166554384967</v>
      </c>
      <c r="AF216" s="5">
        <f t="shared" si="155"/>
        <v>2.7183344561503304</v>
      </c>
      <c r="AG216" s="5">
        <f t="shared" si="184"/>
        <v>167.82716023222332</v>
      </c>
      <c r="AH216" s="5">
        <f t="shared" si="156"/>
        <v>2.1728397677766793</v>
      </c>
      <c r="AI216" s="5">
        <f t="shared" si="185"/>
        <v>168.18716798792718</v>
      </c>
      <c r="AJ216" s="5">
        <f t="shared" si="157"/>
        <v>1.8128320120728176</v>
      </c>
      <c r="AK216" s="10"/>
      <c r="AL216" s="1">
        <v>111.936882</v>
      </c>
      <c r="AM216" s="5">
        <v>114.87492414035702</v>
      </c>
      <c r="AN216" s="5">
        <f t="shared" si="186"/>
        <v>-0.60083958185222175</v>
      </c>
      <c r="AO216" s="5">
        <f t="shared" si="158"/>
        <v>114.2740845585048</v>
      </c>
      <c r="AP216" s="5">
        <f t="shared" si="159"/>
        <v>2.3372025585047993</v>
      </c>
      <c r="AQ216" s="5">
        <f t="shared" si="160"/>
        <v>2.0879646786166505E-2</v>
      </c>
      <c r="AR216" s="5">
        <f t="shared" si="161"/>
        <v>-0.63490593793501793</v>
      </c>
      <c r="AS216" s="5">
        <f t="shared" si="144"/>
        <v>114.24001820242201</v>
      </c>
      <c r="AT216" s="5">
        <f t="shared" si="145"/>
        <v>2.3031362024220101</v>
      </c>
      <c r="AU216" s="5">
        <f t="shared" si="162"/>
        <v>2.0575311383266959E-2</v>
      </c>
      <c r="AV216" s="5">
        <f t="shared" si="163"/>
        <v>-7.3092675940478358E-2</v>
      </c>
      <c r="AW216" s="5">
        <f t="shared" si="146"/>
        <v>114.80183146441655</v>
      </c>
      <c r="AX216" s="5">
        <f t="shared" si="147"/>
        <v>2.8649494644165543</v>
      </c>
      <c r="AY216" s="5">
        <f t="shared" si="164"/>
        <v>2.5594329708206045E-2</v>
      </c>
      <c r="AZ216" s="5">
        <f t="shared" si="165"/>
        <v>0.57716401588936606</v>
      </c>
      <c r="BA216" s="5">
        <f t="shared" si="148"/>
        <v>115.45208815624639</v>
      </c>
      <c r="BB216" s="5">
        <f t="shared" si="149"/>
        <v>3.5152061562463928</v>
      </c>
      <c r="BC216" s="5">
        <f t="shared" si="166"/>
        <v>3.1403466788063585E-2</v>
      </c>
      <c r="BE216" s="1">
        <v>170</v>
      </c>
      <c r="BF216" s="5">
        <v>167.82716023222332</v>
      </c>
      <c r="BG216" s="5">
        <f t="shared" si="187"/>
        <v>0.37425960386625751</v>
      </c>
      <c r="BH216" s="5">
        <f t="shared" si="167"/>
        <v>168.20141983608957</v>
      </c>
      <c r="BI216" s="5">
        <f t="shared" si="168"/>
        <v>1.7985801639104295</v>
      </c>
      <c r="BJ216" s="5">
        <f t="shared" si="188"/>
        <v>1.0716859901709144E-2</v>
      </c>
      <c r="BK216" s="5">
        <f t="shared" si="189"/>
        <v>0.40929860386587863</v>
      </c>
      <c r="BL216" s="5">
        <f t="shared" si="169"/>
        <v>168.23645883608921</v>
      </c>
      <c r="BM216" s="5">
        <f t="shared" si="170"/>
        <v>1.7635411639107872</v>
      </c>
      <c r="BN216" s="5">
        <f t="shared" si="171"/>
        <v>1.0373771552416396E-2</v>
      </c>
      <c r="BO216" s="5">
        <f t="shared" si="190"/>
        <v>0.64292683949647822</v>
      </c>
      <c r="BP216" s="5">
        <f t="shared" si="172"/>
        <v>168.4700870717198</v>
      </c>
      <c r="BQ216" s="5">
        <f t="shared" si="173"/>
        <v>1.5299129282801971</v>
      </c>
      <c r="BR216" s="5">
        <f t="shared" si="174"/>
        <v>8.9994878134129243E-3</v>
      </c>
      <c r="BS216" s="5">
        <f t="shared" si="191"/>
        <v>0.69532842308265663</v>
      </c>
      <c r="BT216" s="5">
        <f t="shared" si="175"/>
        <v>168.52248865530598</v>
      </c>
      <c r="BU216" s="5">
        <f t="shared" si="176"/>
        <v>1.4775113446940225</v>
      </c>
      <c r="BV216" s="5">
        <f t="shared" si="177"/>
        <v>8.6912432040824848E-3</v>
      </c>
    </row>
    <row r="217" spans="1:74" x14ac:dyDescent="0.2">
      <c r="A217" s="3">
        <v>44091</v>
      </c>
      <c r="B217" s="2">
        <v>216</v>
      </c>
      <c r="C217" s="1">
        <v>110.149963</v>
      </c>
      <c r="D217" s="2">
        <v>178011000</v>
      </c>
      <c r="E217" s="1">
        <v>170.33999600000001</v>
      </c>
      <c r="F217" s="2">
        <v>2661400</v>
      </c>
      <c r="P217" s="2">
        <v>216</v>
      </c>
      <c r="Q217" s="1">
        <v>110.149963</v>
      </c>
      <c r="R217" s="5">
        <f t="shared" si="178"/>
        <v>116.91040518693683</v>
      </c>
      <c r="S217" s="5">
        <f t="shared" si="150"/>
        <v>6.7604421869368281</v>
      </c>
      <c r="T217" s="5">
        <f t="shared" si="179"/>
        <v>114.10282580178412</v>
      </c>
      <c r="U217" s="5">
        <f t="shared" si="151"/>
        <v>3.9528628017841214</v>
      </c>
      <c r="V217" s="5">
        <f t="shared" si="180"/>
        <v>113.25900096316066</v>
      </c>
      <c r="W217" s="5">
        <f t="shared" si="152"/>
        <v>3.1090379631606595</v>
      </c>
      <c r="X217" s="5">
        <f t="shared" si="181"/>
        <v>112.73325711352608</v>
      </c>
      <c r="Y217" s="5">
        <f t="shared" si="153"/>
        <v>2.5832941135260796</v>
      </c>
      <c r="AA217" s="2">
        <v>216</v>
      </c>
      <c r="AB217" s="1">
        <v>170.33999600000001</v>
      </c>
      <c r="AC217" s="5">
        <f t="shared" si="182"/>
        <v>166.61068298145611</v>
      </c>
      <c r="AD217" s="5">
        <f t="shared" si="154"/>
        <v>3.7293130185439054</v>
      </c>
      <c r="AE217" s="5">
        <f t="shared" si="183"/>
        <v>168.23308260350228</v>
      </c>
      <c r="AF217" s="5">
        <f t="shared" si="155"/>
        <v>2.1069133964977311</v>
      </c>
      <c r="AG217" s="5">
        <f t="shared" si="184"/>
        <v>169.02222210450049</v>
      </c>
      <c r="AH217" s="5">
        <f t="shared" si="156"/>
        <v>1.3177738954995277</v>
      </c>
      <c r="AI217" s="5">
        <f t="shared" si="185"/>
        <v>169.5467919969818</v>
      </c>
      <c r="AJ217" s="5">
        <f t="shared" si="157"/>
        <v>0.79320400301821792</v>
      </c>
      <c r="AK217" s="10"/>
      <c r="AL217" s="1">
        <v>110.149963</v>
      </c>
      <c r="AM217" s="5">
        <v>113.25900096316066</v>
      </c>
      <c r="AN217" s="5">
        <f t="shared" si="186"/>
        <v>-0.75310212115384323</v>
      </c>
      <c r="AO217" s="5">
        <f t="shared" si="158"/>
        <v>112.50589884200681</v>
      </c>
      <c r="AP217" s="5">
        <f t="shared" si="159"/>
        <v>2.3559358420068151</v>
      </c>
      <c r="AQ217" s="5">
        <f t="shared" si="160"/>
        <v>2.138843970385006E-2</v>
      </c>
      <c r="AR217" s="5">
        <f t="shared" si="161"/>
        <v>-0.88016024775035462</v>
      </c>
      <c r="AS217" s="5">
        <f t="shared" si="144"/>
        <v>112.37884071541031</v>
      </c>
      <c r="AT217" s="5">
        <f t="shared" si="145"/>
        <v>2.2288777154103059</v>
      </c>
      <c r="AU217" s="5">
        <f t="shared" si="162"/>
        <v>2.0234938394035645E-2</v>
      </c>
      <c r="AV217" s="5">
        <f t="shared" si="163"/>
        <v>-0.76736640150562729</v>
      </c>
      <c r="AW217" s="5">
        <f t="shared" si="146"/>
        <v>112.49163456165503</v>
      </c>
      <c r="AX217" s="5">
        <f t="shared" si="147"/>
        <v>2.3416715616550334</v>
      </c>
      <c r="AY217" s="5">
        <f t="shared" si="164"/>
        <v>2.1258940973543798E-2</v>
      </c>
      <c r="AZ217" s="5">
        <f t="shared" si="165"/>
        <v>-1.286960098233505</v>
      </c>
      <c r="BA217" s="5">
        <f t="shared" si="148"/>
        <v>111.97204086492715</v>
      </c>
      <c r="BB217" s="5">
        <f t="shared" si="149"/>
        <v>1.8220778649271523</v>
      </c>
      <c r="BC217" s="5">
        <f t="shared" si="166"/>
        <v>1.6541792800485573E-2</v>
      </c>
      <c r="BE217" s="1">
        <v>170.33999600000001</v>
      </c>
      <c r="BF217" s="5">
        <v>169.02222210450049</v>
      </c>
      <c r="BG217" s="5">
        <f t="shared" si="187"/>
        <v>0.49737994412789366</v>
      </c>
      <c r="BH217" s="5">
        <f t="shared" si="167"/>
        <v>169.51960204862837</v>
      </c>
      <c r="BI217" s="5">
        <f t="shared" si="168"/>
        <v>0.82039395137164206</v>
      </c>
      <c r="BJ217" s="5">
        <f t="shared" si="188"/>
        <v>4.8537638492554035E-3</v>
      </c>
      <c r="BK217" s="5">
        <f t="shared" si="189"/>
        <v>0.60573942096870026</v>
      </c>
      <c r="BL217" s="5">
        <f t="shared" si="169"/>
        <v>169.62796152546917</v>
      </c>
      <c r="BM217" s="5">
        <f t="shared" si="170"/>
        <v>0.71203447453083868</v>
      </c>
      <c r="BN217" s="5">
        <f t="shared" si="171"/>
        <v>4.1800780277747489E-3</v>
      </c>
      <c r="BO217" s="5">
        <f t="shared" si="190"/>
        <v>0.89138760424778729</v>
      </c>
      <c r="BP217" s="5">
        <f t="shared" si="172"/>
        <v>169.91360970874828</v>
      </c>
      <c r="BQ217" s="5">
        <f t="shared" si="173"/>
        <v>0.42638629125173111</v>
      </c>
      <c r="BR217" s="5">
        <f t="shared" si="174"/>
        <v>2.5031484164865841E-3</v>
      </c>
      <c r="BS217" s="5">
        <f t="shared" si="191"/>
        <v>1.1201018548979889</v>
      </c>
      <c r="BT217" s="5">
        <f t="shared" si="175"/>
        <v>170.14232395939848</v>
      </c>
      <c r="BU217" s="5">
        <f t="shared" si="176"/>
        <v>0.19767204060153176</v>
      </c>
      <c r="BV217" s="5">
        <f t="shared" si="177"/>
        <v>1.1604558250754671E-3</v>
      </c>
    </row>
    <row r="218" spans="1:74" x14ac:dyDescent="0.2">
      <c r="A218" s="3">
        <v>44092</v>
      </c>
      <c r="B218" s="2">
        <v>217</v>
      </c>
      <c r="C218" s="1">
        <v>106.655991</v>
      </c>
      <c r="D218" s="2">
        <v>287104900</v>
      </c>
      <c r="E218" s="1">
        <v>168.699997</v>
      </c>
      <c r="F218" s="2">
        <v>4908000</v>
      </c>
      <c r="P218" s="2">
        <v>217</v>
      </c>
      <c r="Q218" s="1">
        <v>106.655991</v>
      </c>
      <c r="R218" s="5">
        <f t="shared" si="178"/>
        <v>115.8963388588963</v>
      </c>
      <c r="S218" s="5">
        <f t="shared" si="150"/>
        <v>9.2403478588962997</v>
      </c>
      <c r="T218" s="5">
        <f t="shared" si="179"/>
        <v>112.71932382115968</v>
      </c>
      <c r="U218" s="5">
        <f t="shared" si="151"/>
        <v>6.0633328211596762</v>
      </c>
      <c r="V218" s="5">
        <f t="shared" si="180"/>
        <v>111.54903008342229</v>
      </c>
      <c r="W218" s="5">
        <f t="shared" si="152"/>
        <v>4.8930390834222948</v>
      </c>
      <c r="X218" s="5">
        <f t="shared" si="181"/>
        <v>110.79578652838151</v>
      </c>
      <c r="Y218" s="5">
        <f t="shared" si="153"/>
        <v>4.1397955283815122</v>
      </c>
      <c r="AA218" s="2">
        <v>217</v>
      </c>
      <c r="AB218" s="1">
        <v>168.699997</v>
      </c>
      <c r="AC218" s="5">
        <f t="shared" si="182"/>
        <v>167.17007993423769</v>
      </c>
      <c r="AD218" s="5">
        <f t="shared" si="154"/>
        <v>1.5299170657623051</v>
      </c>
      <c r="AE218" s="5">
        <f t="shared" si="183"/>
        <v>168.97050229227648</v>
      </c>
      <c r="AF218" s="5">
        <f t="shared" si="155"/>
        <v>0.27050529227648212</v>
      </c>
      <c r="AG218" s="5">
        <f t="shared" si="184"/>
        <v>169.7469977470252</v>
      </c>
      <c r="AH218" s="5">
        <f t="shared" si="156"/>
        <v>1.0470007470252085</v>
      </c>
      <c r="AI218" s="5">
        <f t="shared" si="185"/>
        <v>170.14169499924546</v>
      </c>
      <c r="AJ218" s="5">
        <f t="shared" si="157"/>
        <v>1.4416979992454628</v>
      </c>
      <c r="AK218" s="10"/>
      <c r="AL218" s="1">
        <v>106.655991</v>
      </c>
      <c r="AM218" s="5">
        <v>111.54903008342229</v>
      </c>
      <c r="AN218" s="5">
        <f t="shared" si="186"/>
        <v>-0.89663243494152134</v>
      </c>
      <c r="AO218" s="5">
        <f t="shared" si="158"/>
        <v>110.65239764848077</v>
      </c>
      <c r="AP218" s="5">
        <f t="shared" si="159"/>
        <v>3.9964066484807717</v>
      </c>
      <c r="AQ218" s="5">
        <f t="shared" si="160"/>
        <v>3.747006249729349E-2</v>
      </c>
      <c r="AR218" s="5">
        <f t="shared" si="161"/>
        <v>-1.0876129057473571</v>
      </c>
      <c r="AS218" s="5">
        <f t="shared" si="144"/>
        <v>110.46141717767493</v>
      </c>
      <c r="AT218" s="5">
        <f t="shared" si="145"/>
        <v>3.8054261776749314</v>
      </c>
      <c r="AU218" s="5">
        <f t="shared" si="162"/>
        <v>3.5679441370292379E-2</v>
      </c>
      <c r="AV218" s="5">
        <f t="shared" si="163"/>
        <v>-1.1915384167103591</v>
      </c>
      <c r="AW218" s="5">
        <f t="shared" si="146"/>
        <v>110.35749166671194</v>
      </c>
      <c r="AX218" s="5">
        <f t="shared" si="147"/>
        <v>3.7015006667119366</v>
      </c>
      <c r="AY218" s="5">
        <f t="shared" si="164"/>
        <v>3.4705042182880626E-2</v>
      </c>
      <c r="AZ218" s="5">
        <f t="shared" si="165"/>
        <v>-1.6465192625126353</v>
      </c>
      <c r="BA218" s="5">
        <f t="shared" si="148"/>
        <v>109.90251082090965</v>
      </c>
      <c r="BB218" s="5">
        <f t="shared" si="149"/>
        <v>3.2465198209096542</v>
      </c>
      <c r="BC218" s="5">
        <f t="shared" si="166"/>
        <v>3.0439169806313591E-2</v>
      </c>
      <c r="BE218" s="1">
        <v>168.699997</v>
      </c>
      <c r="BF218" s="5">
        <v>169.7469977470252</v>
      </c>
      <c r="BG218" s="5">
        <f t="shared" si="187"/>
        <v>0.53148929888741747</v>
      </c>
      <c r="BH218" s="5">
        <f t="shared" si="167"/>
        <v>170.27848704591261</v>
      </c>
      <c r="BI218" s="5">
        <f t="shared" si="168"/>
        <v>1.5784900459126163</v>
      </c>
      <c r="BJ218" s="5">
        <f t="shared" si="188"/>
        <v>9.2990748988977575E-3</v>
      </c>
      <c r="BK218" s="5">
        <f t="shared" si="189"/>
        <v>0.63549847635770496</v>
      </c>
      <c r="BL218" s="5">
        <f t="shared" si="169"/>
        <v>170.3824962233829</v>
      </c>
      <c r="BM218" s="5">
        <f t="shared" si="170"/>
        <v>1.682499223382905</v>
      </c>
      <c r="BN218" s="5">
        <f t="shared" si="171"/>
        <v>9.9733210035736104E-3</v>
      </c>
      <c r="BO218" s="5">
        <f t="shared" si="190"/>
        <v>0.81641222147240655</v>
      </c>
      <c r="BP218" s="5">
        <f t="shared" si="172"/>
        <v>170.56340996849761</v>
      </c>
      <c r="BQ218" s="5">
        <f t="shared" si="173"/>
        <v>1.8634129684976131</v>
      </c>
      <c r="BR218" s="5">
        <f t="shared" si="174"/>
        <v>1.1045720223086981E-2</v>
      </c>
      <c r="BS218" s="5">
        <f t="shared" si="191"/>
        <v>0.78407457438070938</v>
      </c>
      <c r="BT218" s="5">
        <f t="shared" si="175"/>
        <v>170.5310723214059</v>
      </c>
      <c r="BU218" s="5">
        <f t="shared" si="176"/>
        <v>-1.8310753214059048</v>
      </c>
      <c r="BV218" s="5">
        <f t="shared" si="177"/>
        <v>1.0854032922157697E-2</v>
      </c>
    </row>
    <row r="219" spans="1:74" x14ac:dyDescent="0.2">
      <c r="A219" s="3">
        <v>44095</v>
      </c>
      <c r="B219" s="2">
        <v>218</v>
      </c>
      <c r="C219" s="1">
        <v>109.890411</v>
      </c>
      <c r="D219" s="2">
        <v>195713800</v>
      </c>
      <c r="E219" s="1">
        <v>161.36999499999999</v>
      </c>
      <c r="F219" s="2">
        <v>4459600</v>
      </c>
      <c r="P219" s="2">
        <v>218</v>
      </c>
      <c r="Q219" s="1">
        <v>109.890411</v>
      </c>
      <c r="R219" s="5">
        <f t="shared" si="178"/>
        <v>114.51028668006185</v>
      </c>
      <c r="S219" s="5">
        <f t="shared" si="150"/>
        <v>4.6198756800618526</v>
      </c>
      <c r="T219" s="5">
        <f t="shared" si="179"/>
        <v>110.59715733375378</v>
      </c>
      <c r="U219" s="5">
        <f t="shared" si="151"/>
        <v>0.70674633375378448</v>
      </c>
      <c r="V219" s="5">
        <f t="shared" si="180"/>
        <v>108.85785858754002</v>
      </c>
      <c r="W219" s="5">
        <f t="shared" si="152"/>
        <v>1.0325524124599781</v>
      </c>
      <c r="X219" s="5">
        <f t="shared" si="181"/>
        <v>107.69093988209539</v>
      </c>
      <c r="Y219" s="5">
        <f t="shared" si="153"/>
        <v>2.1994711179046078</v>
      </c>
      <c r="AA219" s="2">
        <v>218</v>
      </c>
      <c r="AB219" s="1">
        <v>161.36999499999999</v>
      </c>
      <c r="AC219" s="5">
        <f t="shared" si="182"/>
        <v>167.39956749410203</v>
      </c>
      <c r="AD219" s="5">
        <f t="shared" si="154"/>
        <v>6.029572494102041</v>
      </c>
      <c r="AE219" s="5">
        <f t="shared" si="183"/>
        <v>168.87582543997971</v>
      </c>
      <c r="AF219" s="5">
        <f t="shared" si="155"/>
        <v>7.505830439979718</v>
      </c>
      <c r="AG219" s="5">
        <f t="shared" si="184"/>
        <v>169.17114733616134</v>
      </c>
      <c r="AH219" s="5">
        <f t="shared" si="156"/>
        <v>7.8011523361613513</v>
      </c>
      <c r="AI219" s="5">
        <f t="shared" si="185"/>
        <v>169.06042149981135</v>
      </c>
      <c r="AJ219" s="5">
        <f t="shared" si="157"/>
        <v>7.6904264998113661</v>
      </c>
      <c r="AK219" s="10"/>
      <c r="AL219" s="1">
        <v>109.890411</v>
      </c>
      <c r="AM219" s="5">
        <v>108.85785858754002</v>
      </c>
      <c r="AN219" s="5">
        <f t="shared" si="186"/>
        <v>-1.165813294082634</v>
      </c>
      <c r="AO219" s="5">
        <f t="shared" si="158"/>
        <v>107.69204529345738</v>
      </c>
      <c r="AP219" s="5">
        <f t="shared" si="159"/>
        <v>2.1983657065426172</v>
      </c>
      <c r="AQ219" s="5">
        <f t="shared" si="160"/>
        <v>2.0005073113636977E-2</v>
      </c>
      <c r="AR219" s="5">
        <f t="shared" si="161"/>
        <v>-1.488502553281086</v>
      </c>
      <c r="AS219" s="5">
        <f t="shared" si="144"/>
        <v>107.36935603425894</v>
      </c>
      <c r="AT219" s="5">
        <f t="shared" si="145"/>
        <v>2.5210549657410581</v>
      </c>
      <c r="AU219" s="5">
        <f t="shared" si="162"/>
        <v>2.2941537326137202E-2</v>
      </c>
      <c r="AV219" s="5">
        <f t="shared" si="163"/>
        <v>-1.8663733023377205</v>
      </c>
      <c r="AW219" s="5">
        <f t="shared" si="146"/>
        <v>106.9914852852023</v>
      </c>
      <c r="AX219" s="5">
        <f t="shared" si="147"/>
        <v>2.8989257147976986</v>
      </c>
      <c r="AY219" s="5">
        <f t="shared" si="164"/>
        <v>2.6380151720405327E-2</v>
      </c>
      <c r="AZ219" s="5">
        <f t="shared" si="165"/>
        <v>-2.5344736608768272</v>
      </c>
      <c r="BA219" s="5">
        <f t="shared" si="148"/>
        <v>106.32338492666319</v>
      </c>
      <c r="BB219" s="5">
        <f t="shared" si="149"/>
        <v>3.5670260733368053</v>
      </c>
      <c r="BC219" s="5">
        <f t="shared" si="166"/>
        <v>3.2459848324134538E-2</v>
      </c>
      <c r="BE219" s="1">
        <v>161.36999499999999</v>
      </c>
      <c r="BF219" s="5">
        <v>169.17114733616134</v>
      </c>
      <c r="BG219" s="5">
        <f t="shared" si="187"/>
        <v>0.36538834242472512</v>
      </c>
      <c r="BH219" s="5">
        <f t="shared" si="167"/>
        <v>169.53653567858606</v>
      </c>
      <c r="BI219" s="5">
        <f t="shared" si="168"/>
        <v>8.1665406785860739</v>
      </c>
      <c r="BJ219" s="5">
        <f t="shared" si="188"/>
        <v>4.8273838696372237E-2</v>
      </c>
      <c r="BK219" s="5">
        <f t="shared" si="189"/>
        <v>0.33266125455231255</v>
      </c>
      <c r="BL219" s="5">
        <f t="shared" si="169"/>
        <v>169.50380859071365</v>
      </c>
      <c r="BM219" s="5">
        <f t="shared" si="170"/>
        <v>8.1338135907136575</v>
      </c>
      <c r="BN219" s="5">
        <f t="shared" si="171"/>
        <v>5.0404745880506835E-2</v>
      </c>
      <c r="BO219" s="5">
        <f t="shared" si="190"/>
        <v>0.18989403692108447</v>
      </c>
      <c r="BP219" s="5">
        <f t="shared" si="172"/>
        <v>169.36104137308243</v>
      </c>
      <c r="BQ219" s="5">
        <f t="shared" si="173"/>
        <v>7.9910463730824404</v>
      </c>
      <c r="BR219" s="5">
        <f t="shared" si="174"/>
        <v>4.9520026155311224E-2</v>
      </c>
      <c r="BS219" s="5">
        <f t="shared" si="191"/>
        <v>-0.37186166307717855</v>
      </c>
      <c r="BT219" s="5">
        <f t="shared" si="175"/>
        <v>168.79928567308417</v>
      </c>
      <c r="BU219" s="5">
        <f t="shared" si="176"/>
        <v>-7.4292906730841821</v>
      </c>
      <c r="BV219" s="5">
        <f t="shared" si="177"/>
        <v>4.6038860403287384E-2</v>
      </c>
    </row>
    <row r="220" spans="1:74" x14ac:dyDescent="0.2">
      <c r="A220" s="3">
        <v>44096</v>
      </c>
      <c r="B220" s="2">
        <v>219</v>
      </c>
      <c r="C220" s="1">
        <v>111.61743199999999</v>
      </c>
      <c r="D220" s="2">
        <v>183055400</v>
      </c>
      <c r="E220" s="1">
        <v>162.679993</v>
      </c>
      <c r="F220" s="2">
        <v>2501000</v>
      </c>
      <c r="P220" s="2">
        <v>219</v>
      </c>
      <c r="Q220" s="1">
        <v>111.61743199999999</v>
      </c>
      <c r="R220" s="5">
        <f t="shared" si="178"/>
        <v>113.81730532805257</v>
      </c>
      <c r="S220" s="5">
        <f t="shared" si="150"/>
        <v>2.1998733280525755</v>
      </c>
      <c r="T220" s="5">
        <f t="shared" si="179"/>
        <v>110.34979611693996</v>
      </c>
      <c r="U220" s="5">
        <f t="shared" si="151"/>
        <v>1.2676358830600378</v>
      </c>
      <c r="V220" s="5">
        <f t="shared" si="180"/>
        <v>109.42576241439301</v>
      </c>
      <c r="W220" s="5">
        <f t="shared" si="152"/>
        <v>2.1916695856069879</v>
      </c>
      <c r="X220" s="5">
        <f t="shared" si="181"/>
        <v>109.34054322052386</v>
      </c>
      <c r="Y220" s="5">
        <f t="shared" si="153"/>
        <v>2.2768887794761383</v>
      </c>
      <c r="AA220" s="2">
        <v>219</v>
      </c>
      <c r="AB220" s="1">
        <v>162.679993</v>
      </c>
      <c r="AC220" s="5">
        <f t="shared" si="182"/>
        <v>166.49513161998672</v>
      </c>
      <c r="AD220" s="5">
        <f t="shared" si="154"/>
        <v>3.8151386199867261</v>
      </c>
      <c r="AE220" s="5">
        <f t="shared" si="183"/>
        <v>166.2487847859868</v>
      </c>
      <c r="AF220" s="5">
        <f t="shared" si="155"/>
        <v>3.5687917859868037</v>
      </c>
      <c r="AG220" s="5">
        <f t="shared" si="184"/>
        <v>164.8805135512726</v>
      </c>
      <c r="AH220" s="5">
        <f t="shared" si="156"/>
        <v>2.2005205512726036</v>
      </c>
      <c r="AI220" s="5">
        <f t="shared" si="185"/>
        <v>163.29260162495282</v>
      </c>
      <c r="AJ220" s="5">
        <f t="shared" si="157"/>
        <v>0.61260862495282709</v>
      </c>
      <c r="AK220" s="10"/>
      <c r="AL220" s="1">
        <v>111.61743199999999</v>
      </c>
      <c r="AM220" s="5">
        <v>109.42576241439301</v>
      </c>
      <c r="AN220" s="5">
        <f t="shared" si="186"/>
        <v>-0.90575572594229126</v>
      </c>
      <c r="AO220" s="5">
        <f t="shared" si="158"/>
        <v>108.52000668845072</v>
      </c>
      <c r="AP220" s="5">
        <f t="shared" si="159"/>
        <v>3.0974253115492729</v>
      </c>
      <c r="AQ220" s="5">
        <f t="shared" si="160"/>
        <v>2.7750372464663702E-2</v>
      </c>
      <c r="AR220" s="5">
        <f t="shared" si="161"/>
        <v>-0.97440095824756856</v>
      </c>
      <c r="AS220" s="5">
        <f t="shared" si="144"/>
        <v>108.45136145614543</v>
      </c>
      <c r="AT220" s="5">
        <f t="shared" si="145"/>
        <v>3.1660705438545591</v>
      </c>
      <c r="AU220" s="5">
        <f t="shared" si="162"/>
        <v>2.8365377048403688E-2</v>
      </c>
      <c r="AV220" s="5">
        <f t="shared" si="163"/>
        <v>-0.77094859420190365</v>
      </c>
      <c r="AW220" s="5">
        <f t="shared" si="146"/>
        <v>108.65481382019111</v>
      </c>
      <c r="AX220" s="5">
        <f t="shared" si="147"/>
        <v>2.9626181798088851</v>
      </c>
      <c r="AY220" s="5">
        <f t="shared" si="164"/>
        <v>2.6542611908585079E-2</v>
      </c>
      <c r="AZ220" s="5">
        <f t="shared" si="165"/>
        <v>0.10254720369351195</v>
      </c>
      <c r="BA220" s="5">
        <f t="shared" si="148"/>
        <v>109.52830961808652</v>
      </c>
      <c r="BB220" s="5">
        <f t="shared" si="149"/>
        <v>2.0891223819134694</v>
      </c>
      <c r="BC220" s="5">
        <f t="shared" si="166"/>
        <v>1.8716811025660127E-2</v>
      </c>
      <c r="BE220" s="1">
        <v>162.679993</v>
      </c>
      <c r="BF220" s="5">
        <v>164.8805135512726</v>
      </c>
      <c r="BG220" s="5">
        <f t="shared" si="187"/>
        <v>-0.33301497667229463</v>
      </c>
      <c r="BH220" s="5">
        <f t="shared" si="167"/>
        <v>164.5474985746003</v>
      </c>
      <c r="BI220" s="5">
        <f t="shared" si="168"/>
        <v>1.8675055746003011</v>
      </c>
      <c r="BJ220" s="5">
        <f t="shared" si="188"/>
        <v>1.1326417745657773E-2</v>
      </c>
      <c r="BK220" s="5">
        <f t="shared" si="189"/>
        <v>-0.82316250530795065</v>
      </c>
      <c r="BL220" s="5">
        <f t="shared" si="169"/>
        <v>164.05735104596465</v>
      </c>
      <c r="BM220" s="5">
        <f t="shared" si="170"/>
        <v>1.3773580459646553</v>
      </c>
      <c r="BN220" s="5">
        <f t="shared" si="171"/>
        <v>8.466671411552466E-3</v>
      </c>
      <c r="BO220" s="5">
        <f t="shared" si="190"/>
        <v>-1.8263434828933369</v>
      </c>
      <c r="BP220" s="5">
        <f t="shared" si="172"/>
        <v>163.05417006837925</v>
      </c>
      <c r="BQ220" s="5">
        <f t="shared" si="173"/>
        <v>0.3741770683792538</v>
      </c>
      <c r="BR220" s="5">
        <f t="shared" si="174"/>
        <v>2.3000804307832358E-3</v>
      </c>
      <c r="BS220" s="5">
        <f t="shared" si="191"/>
        <v>-3.702817966617006</v>
      </c>
      <c r="BT220" s="5">
        <f t="shared" si="175"/>
        <v>161.17769558465559</v>
      </c>
      <c r="BU220" s="5">
        <f t="shared" si="176"/>
        <v>1.5022974153444011</v>
      </c>
      <c r="BV220" s="5">
        <f t="shared" si="177"/>
        <v>9.234678386938467E-3</v>
      </c>
    </row>
    <row r="221" spans="1:74" x14ac:dyDescent="0.2">
      <c r="A221" s="3">
        <v>44097</v>
      </c>
      <c r="B221" s="2">
        <v>220</v>
      </c>
      <c r="C221" s="1">
        <v>106.935509</v>
      </c>
      <c r="D221" s="2">
        <v>150718700</v>
      </c>
      <c r="E221" s="1">
        <v>158.78999300000001</v>
      </c>
      <c r="F221" s="2">
        <v>2507600</v>
      </c>
      <c r="P221" s="2">
        <v>220</v>
      </c>
      <c r="Q221" s="1">
        <v>106.935509</v>
      </c>
      <c r="R221" s="5">
        <f t="shared" si="178"/>
        <v>113.48732432884468</v>
      </c>
      <c r="S221" s="5">
        <f t="shared" si="150"/>
        <v>6.5518153288446825</v>
      </c>
      <c r="T221" s="5">
        <f t="shared" si="179"/>
        <v>110.79346867601097</v>
      </c>
      <c r="U221" s="5">
        <f t="shared" si="151"/>
        <v>3.857959676010978</v>
      </c>
      <c r="V221" s="5">
        <f t="shared" si="180"/>
        <v>110.63118068647685</v>
      </c>
      <c r="W221" s="5">
        <f t="shared" si="152"/>
        <v>3.6956716864768566</v>
      </c>
      <c r="X221" s="5">
        <f t="shared" si="181"/>
        <v>111.04820980513095</v>
      </c>
      <c r="Y221" s="5">
        <f t="shared" si="153"/>
        <v>4.1127008051309559</v>
      </c>
      <c r="AA221" s="2">
        <v>220</v>
      </c>
      <c r="AB221" s="1">
        <v>158.78999300000001</v>
      </c>
      <c r="AC221" s="5">
        <f t="shared" si="182"/>
        <v>165.92286082698871</v>
      </c>
      <c r="AD221" s="5">
        <f t="shared" si="154"/>
        <v>7.1328678269887007</v>
      </c>
      <c r="AE221" s="5">
        <f t="shared" si="183"/>
        <v>164.99970766089143</v>
      </c>
      <c r="AF221" s="5">
        <f t="shared" si="155"/>
        <v>6.2097146608914215</v>
      </c>
      <c r="AG221" s="5">
        <f t="shared" si="184"/>
        <v>163.67022724807265</v>
      </c>
      <c r="AH221" s="5">
        <f t="shared" si="156"/>
        <v>4.8802342480726395</v>
      </c>
      <c r="AI221" s="5">
        <f t="shared" si="185"/>
        <v>162.8331451562382</v>
      </c>
      <c r="AJ221" s="5">
        <f t="shared" si="157"/>
        <v>4.0431521562381931</v>
      </c>
      <c r="AK221" s="10"/>
      <c r="AL221" s="1">
        <v>106.935509</v>
      </c>
      <c r="AM221" s="5">
        <v>110.63118068647685</v>
      </c>
      <c r="AN221" s="5">
        <f t="shared" si="186"/>
        <v>-0.58907962623837051</v>
      </c>
      <c r="AO221" s="5">
        <f t="shared" si="158"/>
        <v>110.04210106023848</v>
      </c>
      <c r="AP221" s="5">
        <f t="shared" si="159"/>
        <v>3.1065920602384836</v>
      </c>
      <c r="AQ221" s="5">
        <f t="shared" si="160"/>
        <v>2.9051080312700282E-2</v>
      </c>
      <c r="AR221" s="5">
        <f t="shared" si="161"/>
        <v>-0.4294461506647147</v>
      </c>
      <c r="AS221" s="5">
        <f t="shared" si="144"/>
        <v>110.20173453581214</v>
      </c>
      <c r="AT221" s="5">
        <f t="shared" si="145"/>
        <v>3.2662255358121399</v>
      </c>
      <c r="AU221" s="5">
        <f t="shared" si="162"/>
        <v>3.0543881694266216E-2</v>
      </c>
      <c r="AV221" s="5">
        <f t="shared" si="163"/>
        <v>0.11841649562668405</v>
      </c>
      <c r="AW221" s="5">
        <f t="shared" si="146"/>
        <v>110.74959718210354</v>
      </c>
      <c r="AX221" s="5">
        <f t="shared" si="147"/>
        <v>3.8140881821035464</v>
      </c>
      <c r="AY221" s="5">
        <f t="shared" si="164"/>
        <v>3.566718125504547E-2</v>
      </c>
      <c r="AZ221" s="5">
        <f t="shared" si="165"/>
        <v>1.0399876118252966</v>
      </c>
      <c r="BA221" s="5">
        <f t="shared" si="148"/>
        <v>111.67116829830215</v>
      </c>
      <c r="BB221" s="5">
        <f t="shared" si="149"/>
        <v>4.7356592983021528</v>
      </c>
      <c r="BC221" s="5">
        <f t="shared" si="166"/>
        <v>4.4285189667934842E-2</v>
      </c>
      <c r="BE221" s="1">
        <v>158.78999300000001</v>
      </c>
      <c r="BF221" s="5">
        <v>163.67022724807265</v>
      </c>
      <c r="BG221" s="5">
        <f t="shared" si="187"/>
        <v>-0.46460567565144301</v>
      </c>
      <c r="BH221" s="5">
        <f t="shared" si="167"/>
        <v>163.20562157242119</v>
      </c>
      <c r="BI221" s="5">
        <f t="shared" si="168"/>
        <v>4.4156285724211841</v>
      </c>
      <c r="BJ221" s="5">
        <f t="shared" si="188"/>
        <v>2.6978813719910576E-2</v>
      </c>
      <c r="BK221" s="5">
        <f t="shared" si="189"/>
        <v>-0.91994345478095063</v>
      </c>
      <c r="BL221" s="5">
        <f t="shared" si="169"/>
        <v>162.75028379329169</v>
      </c>
      <c r="BM221" s="5">
        <f t="shared" si="170"/>
        <v>3.9602907932916764</v>
      </c>
      <c r="BN221" s="5">
        <f t="shared" si="171"/>
        <v>2.4940430555291201E-2</v>
      </c>
      <c r="BO221" s="5">
        <f t="shared" si="190"/>
        <v>-1.5491177520313131</v>
      </c>
      <c r="BP221" s="5">
        <f t="shared" si="172"/>
        <v>162.12110949604133</v>
      </c>
      <c r="BQ221" s="5">
        <f t="shared" si="173"/>
        <v>3.331116496041318</v>
      </c>
      <c r="BR221" s="5">
        <f t="shared" si="174"/>
        <v>2.0978126096657224E-2</v>
      </c>
      <c r="BS221" s="5">
        <f t="shared" si="191"/>
        <v>-1.5841660527125088</v>
      </c>
      <c r="BT221" s="5">
        <f t="shared" si="175"/>
        <v>162.08606119536014</v>
      </c>
      <c r="BU221" s="5">
        <f t="shared" si="176"/>
        <v>-3.2960681953601352</v>
      </c>
      <c r="BV221" s="5">
        <f t="shared" si="177"/>
        <v>2.0757405004483722E-2</v>
      </c>
    </row>
    <row r="222" spans="1:74" x14ac:dyDescent="0.2">
      <c r="A222" s="3">
        <v>44098</v>
      </c>
      <c r="B222" s="2">
        <v>221</v>
      </c>
      <c r="C222" s="1">
        <v>108.033615</v>
      </c>
      <c r="D222" s="2">
        <v>167743300</v>
      </c>
      <c r="E222" s="1">
        <v>158.759995</v>
      </c>
      <c r="F222" s="2">
        <v>2238300</v>
      </c>
      <c r="P222" s="2">
        <v>221</v>
      </c>
      <c r="Q222" s="1">
        <v>108.033615</v>
      </c>
      <c r="R222" s="5">
        <f t="shared" si="178"/>
        <v>112.50455202951798</v>
      </c>
      <c r="S222" s="5">
        <f t="shared" si="150"/>
        <v>4.4709370295179838</v>
      </c>
      <c r="T222" s="5">
        <f t="shared" si="179"/>
        <v>109.44318278940713</v>
      </c>
      <c r="U222" s="5">
        <f t="shared" si="151"/>
        <v>1.4095677894071343</v>
      </c>
      <c r="V222" s="5">
        <f t="shared" si="180"/>
        <v>108.59856125891457</v>
      </c>
      <c r="W222" s="5">
        <f t="shared" si="152"/>
        <v>0.56494625891457417</v>
      </c>
      <c r="X222" s="5">
        <f t="shared" si="181"/>
        <v>107.96368420128273</v>
      </c>
      <c r="Y222" s="5">
        <f t="shared" si="153"/>
        <v>6.993079871726593E-2</v>
      </c>
      <c r="AA222" s="2">
        <v>221</v>
      </c>
      <c r="AB222" s="1">
        <v>158.759995</v>
      </c>
      <c r="AC222" s="5">
        <f t="shared" si="182"/>
        <v>164.85293065294039</v>
      </c>
      <c r="AD222" s="5">
        <f t="shared" si="154"/>
        <v>6.0929356529403833</v>
      </c>
      <c r="AE222" s="5">
        <f t="shared" si="183"/>
        <v>162.82630752957942</v>
      </c>
      <c r="AF222" s="5">
        <f t="shared" si="155"/>
        <v>4.0663125295794202</v>
      </c>
      <c r="AG222" s="5">
        <f t="shared" si="184"/>
        <v>160.9860984116327</v>
      </c>
      <c r="AH222" s="5">
        <f t="shared" si="156"/>
        <v>2.2261034116326925</v>
      </c>
      <c r="AI222" s="5">
        <f t="shared" si="185"/>
        <v>159.80078103905956</v>
      </c>
      <c r="AJ222" s="5">
        <f t="shared" si="157"/>
        <v>1.0407860390595545</v>
      </c>
      <c r="AK222" s="10"/>
      <c r="AL222" s="1">
        <v>108.033615</v>
      </c>
      <c r="AM222" s="5">
        <v>108.59856125891457</v>
      </c>
      <c r="AN222" s="5">
        <f t="shared" si="186"/>
        <v>-0.80561059643695709</v>
      </c>
      <c r="AO222" s="5">
        <f t="shared" si="158"/>
        <v>107.79295066247761</v>
      </c>
      <c r="AP222" s="5">
        <f t="shared" si="159"/>
        <v>0.24066433752238936</v>
      </c>
      <c r="AQ222" s="5">
        <f t="shared" si="160"/>
        <v>2.2276801301371742E-3</v>
      </c>
      <c r="AR222" s="5">
        <f t="shared" si="161"/>
        <v>-0.83023946988910624</v>
      </c>
      <c r="AS222" s="5">
        <f t="shared" si="144"/>
        <v>107.76832178902546</v>
      </c>
      <c r="AT222" s="5">
        <f t="shared" si="145"/>
        <v>0.26529321097453362</v>
      </c>
      <c r="AU222" s="5">
        <f t="shared" si="162"/>
        <v>2.4556542977344008E-3</v>
      </c>
      <c r="AV222" s="5">
        <f t="shared" si="163"/>
        <v>-0.84954966980835023</v>
      </c>
      <c r="AW222" s="5">
        <f t="shared" si="146"/>
        <v>107.74901158910622</v>
      </c>
      <c r="AX222" s="5">
        <f t="shared" si="147"/>
        <v>0.28460341089378005</v>
      </c>
      <c r="AY222" s="5">
        <f t="shared" si="164"/>
        <v>2.6343968115274128E-3</v>
      </c>
      <c r="AZ222" s="5">
        <f t="shared" si="165"/>
        <v>-1.5717283716541444</v>
      </c>
      <c r="BA222" s="5">
        <f t="shared" si="148"/>
        <v>107.02683288726043</v>
      </c>
      <c r="BB222" s="5">
        <f t="shared" si="149"/>
        <v>1.0067821127395717</v>
      </c>
      <c r="BC222" s="5">
        <f t="shared" si="166"/>
        <v>9.3191560121317039E-3</v>
      </c>
      <c r="BE222" s="1">
        <v>158.759995</v>
      </c>
      <c r="BF222" s="5">
        <v>160.9860984116327</v>
      </c>
      <c r="BG222" s="5">
        <f t="shared" si="187"/>
        <v>-0.79753414976971948</v>
      </c>
      <c r="BH222" s="5">
        <f t="shared" si="167"/>
        <v>160.18856426186298</v>
      </c>
      <c r="BI222" s="5">
        <f t="shared" si="168"/>
        <v>1.4285692618629753</v>
      </c>
      <c r="BJ222" s="5">
        <f t="shared" si="188"/>
        <v>8.8738672218156463E-3</v>
      </c>
      <c r="BK222" s="5">
        <f t="shared" si="189"/>
        <v>-1.3609898001957013</v>
      </c>
      <c r="BL222" s="5">
        <f t="shared" si="169"/>
        <v>159.62510861143699</v>
      </c>
      <c r="BM222" s="5">
        <f t="shared" si="170"/>
        <v>0.86511361143698196</v>
      </c>
      <c r="BN222" s="5">
        <f t="shared" si="171"/>
        <v>5.4491914757050855E-3</v>
      </c>
      <c r="BO222" s="5">
        <f t="shared" si="190"/>
        <v>-2.059872740015201</v>
      </c>
      <c r="BP222" s="5">
        <f t="shared" si="172"/>
        <v>158.92622567161749</v>
      </c>
      <c r="BQ222" s="5">
        <f t="shared" si="173"/>
        <v>0.16623067161748395</v>
      </c>
      <c r="BR222" s="5">
        <f t="shared" si="174"/>
        <v>1.0470564175659237E-3</v>
      </c>
      <c r="BS222" s="5">
        <f t="shared" si="191"/>
        <v>-2.5191344188808364</v>
      </c>
      <c r="BT222" s="5">
        <f t="shared" si="175"/>
        <v>158.46696399275186</v>
      </c>
      <c r="BU222" s="5">
        <f t="shared" si="176"/>
        <v>0.29303100724814612</v>
      </c>
      <c r="BV222" s="5">
        <f t="shared" si="177"/>
        <v>1.8457484031046117E-3</v>
      </c>
    </row>
    <row r="223" spans="1:74" x14ac:dyDescent="0.2">
      <c r="A223" s="3">
        <v>44099</v>
      </c>
      <c r="B223" s="2">
        <v>222</v>
      </c>
      <c r="C223" s="1">
        <v>112.086624</v>
      </c>
      <c r="D223" s="2">
        <v>149981400</v>
      </c>
      <c r="E223" s="1">
        <v>161.490005</v>
      </c>
      <c r="F223" s="2">
        <v>2593900</v>
      </c>
      <c r="P223" s="2">
        <v>222</v>
      </c>
      <c r="Q223" s="1">
        <v>112.086624</v>
      </c>
      <c r="R223" s="5">
        <f t="shared" si="178"/>
        <v>111.83391147509028</v>
      </c>
      <c r="S223" s="5">
        <f t="shared" si="150"/>
        <v>0.25271252490972529</v>
      </c>
      <c r="T223" s="5">
        <f t="shared" si="179"/>
        <v>108.94983406311464</v>
      </c>
      <c r="U223" s="5">
        <f t="shared" si="151"/>
        <v>3.1367899368853642</v>
      </c>
      <c r="V223" s="5">
        <f t="shared" si="180"/>
        <v>108.28784081651156</v>
      </c>
      <c r="W223" s="5">
        <f t="shared" si="152"/>
        <v>3.7987831834884389</v>
      </c>
      <c r="X223" s="5">
        <f t="shared" si="181"/>
        <v>108.01613230032068</v>
      </c>
      <c r="Y223" s="5">
        <f t="shared" si="153"/>
        <v>4.070491699679323</v>
      </c>
      <c r="AA223" s="2">
        <v>222</v>
      </c>
      <c r="AB223" s="1">
        <v>161.490005</v>
      </c>
      <c r="AC223" s="5">
        <f t="shared" si="182"/>
        <v>163.93899030499932</v>
      </c>
      <c r="AD223" s="5">
        <f t="shared" si="154"/>
        <v>2.4489853049993258</v>
      </c>
      <c r="AE223" s="5">
        <f t="shared" si="183"/>
        <v>161.40309814422662</v>
      </c>
      <c r="AF223" s="5">
        <f t="shared" si="155"/>
        <v>8.6906855773378311E-2</v>
      </c>
      <c r="AG223" s="5">
        <f t="shared" si="184"/>
        <v>159.76174153523471</v>
      </c>
      <c r="AH223" s="5">
        <f t="shared" si="156"/>
        <v>1.7282634647652912</v>
      </c>
      <c r="AI223" s="5">
        <f t="shared" si="185"/>
        <v>159.02019150976489</v>
      </c>
      <c r="AJ223" s="5">
        <f t="shared" si="157"/>
        <v>2.4698134902351114</v>
      </c>
      <c r="AK223" s="10"/>
      <c r="AL223" s="1">
        <v>112.086624</v>
      </c>
      <c r="AM223" s="5">
        <v>108.28784081651156</v>
      </c>
      <c r="AN223" s="5">
        <f t="shared" si="186"/>
        <v>-0.73137707333186508</v>
      </c>
      <c r="AO223" s="5">
        <f t="shared" si="158"/>
        <v>107.55646374317969</v>
      </c>
      <c r="AP223" s="5">
        <f t="shared" si="159"/>
        <v>4.5301602568203094</v>
      </c>
      <c r="AQ223" s="5">
        <f t="shared" si="160"/>
        <v>4.0416600082631711E-2</v>
      </c>
      <c r="AR223" s="5">
        <f t="shared" si="161"/>
        <v>-0.70035971301758226</v>
      </c>
      <c r="AS223" s="5">
        <f t="shared" si="144"/>
        <v>107.58748110349399</v>
      </c>
      <c r="AT223" s="5">
        <f t="shared" si="145"/>
        <v>4.4991428965060152</v>
      </c>
      <c r="AU223" s="5">
        <f t="shared" si="162"/>
        <v>4.0139873393867362E-2</v>
      </c>
      <c r="AV223" s="5">
        <f t="shared" si="163"/>
        <v>-0.60707651747594715</v>
      </c>
      <c r="AW223" s="5">
        <f t="shared" si="146"/>
        <v>107.68076429903562</v>
      </c>
      <c r="AX223" s="5">
        <f t="shared" si="147"/>
        <v>4.4058597009643847</v>
      </c>
      <c r="AY223" s="5">
        <f t="shared" si="164"/>
        <v>3.9307631399125596E-2</v>
      </c>
      <c r="AZ223" s="5">
        <f t="shared" si="165"/>
        <v>-0.49987163179068028</v>
      </c>
      <c r="BA223" s="5">
        <f t="shared" si="148"/>
        <v>107.78796918472088</v>
      </c>
      <c r="BB223" s="5">
        <f t="shared" si="149"/>
        <v>4.2986548152791215</v>
      </c>
      <c r="BC223" s="5">
        <f t="shared" si="166"/>
        <v>3.8351184663025638E-2</v>
      </c>
      <c r="BE223" s="1">
        <v>161.490005</v>
      </c>
      <c r="BF223" s="5">
        <v>159.76174153523471</v>
      </c>
      <c r="BG223" s="5">
        <f t="shared" si="187"/>
        <v>-0.86155755876396023</v>
      </c>
      <c r="BH223" s="5">
        <f t="shared" si="167"/>
        <v>158.90018397647074</v>
      </c>
      <c r="BI223" s="5">
        <f t="shared" si="168"/>
        <v>2.5898210235292538</v>
      </c>
      <c r="BJ223" s="5">
        <f t="shared" si="188"/>
        <v>1.62105207332012E-2</v>
      </c>
      <c r="BK223" s="5">
        <f t="shared" si="189"/>
        <v>-1.3268315692462735</v>
      </c>
      <c r="BL223" s="5">
        <f t="shared" si="169"/>
        <v>158.43490996598842</v>
      </c>
      <c r="BM223" s="5">
        <f t="shared" si="170"/>
        <v>3.0550950340115719</v>
      </c>
      <c r="BN223" s="5">
        <f t="shared" si="171"/>
        <v>1.8918167932508095E-2</v>
      </c>
      <c r="BO223" s="5">
        <f t="shared" si="190"/>
        <v>-1.6838906013874566</v>
      </c>
      <c r="BP223" s="5">
        <f t="shared" si="172"/>
        <v>158.07785093384726</v>
      </c>
      <c r="BQ223" s="5">
        <f t="shared" si="173"/>
        <v>3.4121540661527376</v>
      </c>
      <c r="BR223" s="5">
        <f t="shared" si="174"/>
        <v>2.1129196609739023E-2</v>
      </c>
      <c r="BS223" s="5">
        <f t="shared" si="191"/>
        <v>-1.4185735077704176</v>
      </c>
      <c r="BT223" s="5">
        <f t="shared" si="175"/>
        <v>158.34316802746429</v>
      </c>
      <c r="BU223" s="5">
        <f t="shared" si="176"/>
        <v>3.1468369725357093</v>
      </c>
      <c r="BV223" s="5">
        <f t="shared" si="177"/>
        <v>1.9486264630035211E-2</v>
      </c>
    </row>
    <row r="224" spans="1:74" x14ac:dyDescent="0.2">
      <c r="A224" s="3">
        <v>44102</v>
      </c>
      <c r="B224" s="2">
        <v>223</v>
      </c>
      <c r="C224" s="1">
        <v>114.76200900000001</v>
      </c>
      <c r="D224" s="2">
        <v>137672400</v>
      </c>
      <c r="E224" s="1">
        <v>164.63999899999999</v>
      </c>
      <c r="F224" s="2">
        <v>2512600</v>
      </c>
      <c r="P224" s="2">
        <v>223</v>
      </c>
      <c r="Q224" s="1">
        <v>114.76200900000001</v>
      </c>
      <c r="R224" s="5">
        <f t="shared" si="178"/>
        <v>111.87181835382673</v>
      </c>
      <c r="S224" s="5">
        <f t="shared" si="150"/>
        <v>2.8901906461732807</v>
      </c>
      <c r="T224" s="5">
        <f t="shared" si="179"/>
        <v>110.04771054102451</v>
      </c>
      <c r="U224" s="5">
        <f t="shared" si="151"/>
        <v>4.7142984589754917</v>
      </c>
      <c r="V224" s="5">
        <f t="shared" si="180"/>
        <v>110.3771715674302</v>
      </c>
      <c r="W224" s="5">
        <f t="shared" si="152"/>
        <v>4.3848374325698103</v>
      </c>
      <c r="X224" s="5">
        <f t="shared" si="181"/>
        <v>111.06900107508017</v>
      </c>
      <c r="Y224" s="5">
        <f t="shared" si="153"/>
        <v>3.69300792491984</v>
      </c>
      <c r="AA224" s="2">
        <v>223</v>
      </c>
      <c r="AB224" s="1">
        <v>164.63999899999999</v>
      </c>
      <c r="AC224" s="5">
        <f t="shared" si="182"/>
        <v>163.57164250924941</v>
      </c>
      <c r="AD224" s="5">
        <f t="shared" si="154"/>
        <v>1.068356490750574</v>
      </c>
      <c r="AE224" s="5">
        <f t="shared" si="183"/>
        <v>161.43351554374729</v>
      </c>
      <c r="AF224" s="5">
        <f t="shared" si="155"/>
        <v>3.2064834562526983</v>
      </c>
      <c r="AG224" s="5">
        <f t="shared" si="184"/>
        <v>160.71228644085562</v>
      </c>
      <c r="AH224" s="5">
        <f t="shared" si="156"/>
        <v>3.9277125591443678</v>
      </c>
      <c r="AI224" s="5">
        <f t="shared" si="185"/>
        <v>160.87255162744123</v>
      </c>
      <c r="AJ224" s="5">
        <f t="shared" si="157"/>
        <v>3.7674473725587632</v>
      </c>
      <c r="AK224" s="10"/>
      <c r="AL224" s="1">
        <v>114.76200900000001</v>
      </c>
      <c r="AM224" s="5">
        <v>110.3771715674302</v>
      </c>
      <c r="AN224" s="5">
        <f t="shared" si="186"/>
        <v>-0.30827089969429011</v>
      </c>
      <c r="AO224" s="5">
        <f t="shared" si="158"/>
        <v>110.0689006677359</v>
      </c>
      <c r="AP224" s="5">
        <f t="shared" si="159"/>
        <v>4.693108332264103</v>
      </c>
      <c r="AQ224" s="5">
        <f t="shared" si="160"/>
        <v>4.0894267825723606E-2</v>
      </c>
      <c r="AR224" s="5">
        <f t="shared" si="161"/>
        <v>-2.9370970335280688E-3</v>
      </c>
      <c r="AS224" s="5">
        <f t="shared" si="144"/>
        <v>110.37423447039667</v>
      </c>
      <c r="AT224" s="5">
        <f t="shared" si="145"/>
        <v>4.3877745296033339</v>
      </c>
      <c r="AU224" s="5">
        <f t="shared" si="162"/>
        <v>3.8233685239889216E-2</v>
      </c>
      <c r="AV224" s="5">
        <f t="shared" si="163"/>
        <v>0.60630675330161443</v>
      </c>
      <c r="AW224" s="5">
        <f t="shared" si="146"/>
        <v>110.98347832073181</v>
      </c>
      <c r="AX224" s="5">
        <f t="shared" si="147"/>
        <v>3.7785306792682007</v>
      </c>
      <c r="AY224" s="5">
        <f t="shared" si="164"/>
        <v>3.2924926220733904E-2</v>
      </c>
      <c r="AZ224" s="5">
        <f t="shared" si="165"/>
        <v>1.7009503935122372</v>
      </c>
      <c r="BA224" s="5">
        <f t="shared" si="148"/>
        <v>112.07812196094244</v>
      </c>
      <c r="BB224" s="5">
        <f t="shared" si="149"/>
        <v>2.6838870390575664</v>
      </c>
      <c r="BC224" s="5">
        <f t="shared" si="166"/>
        <v>2.3386546318281742E-2</v>
      </c>
      <c r="BE224" s="1">
        <v>164.63999899999999</v>
      </c>
      <c r="BF224" s="5">
        <v>160.71228644085562</v>
      </c>
      <c r="BG224" s="5">
        <f t="shared" si="187"/>
        <v>-0.58974218910622878</v>
      </c>
      <c r="BH224" s="5">
        <f t="shared" si="167"/>
        <v>160.12254425174939</v>
      </c>
      <c r="BI224" s="5">
        <f t="shared" si="168"/>
        <v>4.5174547482506</v>
      </c>
      <c r="BJ224" s="5">
        <f t="shared" si="188"/>
        <v>2.8108956995724698E-2</v>
      </c>
      <c r="BK224" s="5">
        <f t="shared" si="189"/>
        <v>-0.75748745052947619</v>
      </c>
      <c r="BL224" s="5">
        <f t="shared" si="169"/>
        <v>159.95479899032614</v>
      </c>
      <c r="BM224" s="5">
        <f t="shared" si="170"/>
        <v>4.6852000096738493</v>
      </c>
      <c r="BN224" s="5">
        <f t="shared" si="171"/>
        <v>2.8457240270475522E-2</v>
      </c>
      <c r="BO224" s="5">
        <f t="shared" si="190"/>
        <v>-0.4983946232336891</v>
      </c>
      <c r="BP224" s="5">
        <f t="shared" si="172"/>
        <v>160.21389181762194</v>
      </c>
      <c r="BQ224" s="5">
        <f t="shared" si="173"/>
        <v>4.4261071823780469</v>
      </c>
      <c r="BR224" s="5">
        <f t="shared" si="174"/>
        <v>2.6883547189392579E-2</v>
      </c>
      <c r="BS224" s="5">
        <f t="shared" si="191"/>
        <v>0.59517714361221585</v>
      </c>
      <c r="BT224" s="5">
        <f t="shared" si="175"/>
        <v>161.30746358446783</v>
      </c>
      <c r="BU224" s="5">
        <f t="shared" si="176"/>
        <v>3.3325354155321634</v>
      </c>
      <c r="BV224" s="5">
        <f t="shared" si="177"/>
        <v>2.0241347399013065E-2</v>
      </c>
    </row>
    <row r="225" spans="1:74" x14ac:dyDescent="0.2">
      <c r="A225" s="3">
        <v>44103</v>
      </c>
      <c r="B225" s="2">
        <v>224</v>
      </c>
      <c r="C225" s="1">
        <v>113.893501</v>
      </c>
      <c r="D225" s="2">
        <v>99382200</v>
      </c>
      <c r="E225" s="1">
        <v>164.509995</v>
      </c>
      <c r="F225" s="2">
        <v>2169300</v>
      </c>
      <c r="P225" s="2">
        <v>224</v>
      </c>
      <c r="Q225" s="1">
        <v>113.893501</v>
      </c>
      <c r="R225" s="5">
        <f t="shared" si="178"/>
        <v>112.30534695075271</v>
      </c>
      <c r="S225" s="5">
        <f t="shared" si="150"/>
        <v>1.5881540492472936</v>
      </c>
      <c r="T225" s="5">
        <f t="shared" si="179"/>
        <v>111.69771500166593</v>
      </c>
      <c r="U225" s="5">
        <f t="shared" si="151"/>
        <v>2.195785998334074</v>
      </c>
      <c r="V225" s="5">
        <f t="shared" si="180"/>
        <v>112.78883215534358</v>
      </c>
      <c r="W225" s="5">
        <f t="shared" si="152"/>
        <v>1.1046688446564161</v>
      </c>
      <c r="X225" s="5">
        <f t="shared" si="181"/>
        <v>113.83875701877004</v>
      </c>
      <c r="Y225" s="5">
        <f t="shared" si="153"/>
        <v>5.4743981229961491E-2</v>
      </c>
      <c r="AA225" s="2">
        <v>224</v>
      </c>
      <c r="AB225" s="1">
        <v>164.509995</v>
      </c>
      <c r="AC225" s="5">
        <f t="shared" si="182"/>
        <v>163.731895982862</v>
      </c>
      <c r="AD225" s="5">
        <f t="shared" si="154"/>
        <v>0.778099017138004</v>
      </c>
      <c r="AE225" s="5">
        <f t="shared" si="183"/>
        <v>162.55578475343574</v>
      </c>
      <c r="AF225" s="5">
        <f t="shared" si="155"/>
        <v>1.9542102465642586</v>
      </c>
      <c r="AG225" s="5">
        <f t="shared" si="184"/>
        <v>162.872528348385</v>
      </c>
      <c r="AH225" s="5">
        <f t="shared" si="156"/>
        <v>1.637466651615</v>
      </c>
      <c r="AI225" s="5">
        <f t="shared" si="185"/>
        <v>163.6981371568603</v>
      </c>
      <c r="AJ225" s="5">
        <f t="shared" si="157"/>
        <v>0.81185784313970544</v>
      </c>
      <c r="AK225" s="10"/>
      <c r="AL225" s="1">
        <v>113.893501</v>
      </c>
      <c r="AM225" s="5">
        <v>112.78883215534358</v>
      </c>
      <c r="AN225" s="5">
        <f t="shared" si="186"/>
        <v>9.9718823446861726E-2</v>
      </c>
      <c r="AO225" s="5">
        <f t="shared" si="158"/>
        <v>112.88855097879045</v>
      </c>
      <c r="AP225" s="5">
        <f t="shared" si="159"/>
        <v>1.0049500212095523</v>
      </c>
      <c r="AQ225" s="5">
        <f t="shared" si="160"/>
        <v>8.8235940803115046E-3</v>
      </c>
      <c r="AR225" s="5">
        <f t="shared" si="161"/>
        <v>0.60071232420320109</v>
      </c>
      <c r="AS225" s="5">
        <f t="shared" si="144"/>
        <v>113.38954447954679</v>
      </c>
      <c r="AT225" s="5">
        <f t="shared" si="145"/>
        <v>0.50395652045321526</v>
      </c>
      <c r="AU225" s="5">
        <f t="shared" si="162"/>
        <v>4.4248048925391737E-3</v>
      </c>
      <c r="AV225" s="5">
        <f t="shared" si="163"/>
        <v>1.418715978876913</v>
      </c>
      <c r="AW225" s="5">
        <f t="shared" si="146"/>
        <v>114.2075481342205</v>
      </c>
      <c r="AX225" s="5">
        <f t="shared" si="147"/>
        <v>0.31404713422050179</v>
      </c>
      <c r="AY225" s="5">
        <f t="shared" si="164"/>
        <v>2.757375367893044E-3</v>
      </c>
      <c r="AZ225" s="5">
        <f t="shared" si="165"/>
        <v>2.3050540587532158</v>
      </c>
      <c r="BA225" s="5">
        <f t="shared" si="148"/>
        <v>115.0938862140968</v>
      </c>
      <c r="BB225" s="5">
        <f t="shared" si="149"/>
        <v>1.2003852140967979</v>
      </c>
      <c r="BC225" s="5">
        <f t="shared" si="166"/>
        <v>1.0539540918114352E-2</v>
      </c>
      <c r="BE225" s="1">
        <v>164.509995</v>
      </c>
      <c r="BF225" s="5">
        <v>162.872528348385</v>
      </c>
      <c r="BG225" s="5">
        <f t="shared" si="187"/>
        <v>-0.17724457461088711</v>
      </c>
      <c r="BH225" s="5">
        <f t="shared" si="167"/>
        <v>162.69528377377412</v>
      </c>
      <c r="BI225" s="5">
        <f t="shared" si="168"/>
        <v>1.8147112262258815</v>
      </c>
      <c r="BJ225" s="5">
        <f t="shared" si="188"/>
        <v>1.1141911067679915E-2</v>
      </c>
      <c r="BK225" s="5">
        <f t="shared" si="189"/>
        <v>-2.8055111014761547E-2</v>
      </c>
      <c r="BL225" s="5">
        <f t="shared" si="169"/>
        <v>162.84447323737024</v>
      </c>
      <c r="BM225" s="5">
        <f t="shared" si="170"/>
        <v>1.6655217626297656</v>
      </c>
      <c r="BN225" s="5">
        <f t="shared" si="171"/>
        <v>1.012413721506566E-2</v>
      </c>
      <c r="BO225" s="5">
        <f t="shared" si="190"/>
        <v>0.69799181560969314</v>
      </c>
      <c r="BP225" s="5">
        <f t="shared" si="172"/>
        <v>163.5705201639947</v>
      </c>
      <c r="BQ225" s="5">
        <f t="shared" si="173"/>
        <v>0.9394748360053029</v>
      </c>
      <c r="BR225" s="5">
        <f t="shared" si="174"/>
        <v>5.710746243748308E-3</v>
      </c>
      <c r="BS225" s="5">
        <f t="shared" si="191"/>
        <v>1.9254821929418073</v>
      </c>
      <c r="BT225" s="5">
        <f t="shared" si="175"/>
        <v>164.79801054132682</v>
      </c>
      <c r="BU225" s="5">
        <f t="shared" si="176"/>
        <v>-0.28801554132681417</v>
      </c>
      <c r="BV225" s="5">
        <f t="shared" si="177"/>
        <v>1.7507479793359313E-3</v>
      </c>
    </row>
    <row r="226" spans="1:74" x14ac:dyDescent="0.2">
      <c r="A226" s="3">
        <v>44104</v>
      </c>
      <c r="B226" s="2">
        <v>225</v>
      </c>
      <c r="C226" s="1">
        <v>115.610542</v>
      </c>
      <c r="D226" s="2">
        <v>142675200</v>
      </c>
      <c r="E226" s="1">
        <v>164.61000100000001</v>
      </c>
      <c r="F226" s="2">
        <v>2883400</v>
      </c>
      <c r="P226" s="2">
        <v>225</v>
      </c>
      <c r="Q226" s="1">
        <v>115.610542</v>
      </c>
      <c r="R226" s="5">
        <f t="shared" si="178"/>
        <v>112.54357005813981</v>
      </c>
      <c r="S226" s="5">
        <f t="shared" si="150"/>
        <v>3.0669719418601886</v>
      </c>
      <c r="T226" s="5">
        <f t="shared" si="179"/>
        <v>112.46624010108286</v>
      </c>
      <c r="U226" s="5">
        <f t="shared" si="151"/>
        <v>3.144301898917135</v>
      </c>
      <c r="V226" s="5">
        <f t="shared" si="180"/>
        <v>113.39640001990462</v>
      </c>
      <c r="W226" s="5">
        <f t="shared" si="152"/>
        <v>2.214141980095377</v>
      </c>
      <c r="X226" s="5">
        <f t="shared" si="181"/>
        <v>113.8798150046925</v>
      </c>
      <c r="Y226" s="5">
        <f t="shared" si="153"/>
        <v>1.7307269953074922</v>
      </c>
      <c r="AA226" s="2">
        <v>225</v>
      </c>
      <c r="AB226" s="1">
        <v>164.61000100000001</v>
      </c>
      <c r="AC226" s="5">
        <f t="shared" si="182"/>
        <v>163.84861083543271</v>
      </c>
      <c r="AD226" s="5">
        <f t="shared" si="154"/>
        <v>0.76139016456730246</v>
      </c>
      <c r="AE226" s="5">
        <f t="shared" si="183"/>
        <v>163.23975833973321</v>
      </c>
      <c r="AF226" s="5">
        <f t="shared" si="155"/>
        <v>1.370242660266797</v>
      </c>
      <c r="AG226" s="5">
        <f t="shared" si="184"/>
        <v>163.77313500677326</v>
      </c>
      <c r="AH226" s="5">
        <f t="shared" si="156"/>
        <v>0.83686599322675193</v>
      </c>
      <c r="AI226" s="5">
        <f t="shared" si="185"/>
        <v>164.30703053921508</v>
      </c>
      <c r="AJ226" s="5">
        <f t="shared" si="157"/>
        <v>0.30297046078493395</v>
      </c>
      <c r="AK226" s="10"/>
      <c r="AL226" s="1">
        <v>115.610542</v>
      </c>
      <c r="AM226" s="5">
        <v>113.39640001990462</v>
      </c>
      <c r="AN226" s="5">
        <f t="shared" si="186"/>
        <v>0.17589617961398754</v>
      </c>
      <c r="AO226" s="5">
        <f t="shared" si="158"/>
        <v>113.5722961995186</v>
      </c>
      <c r="AP226" s="5">
        <f t="shared" si="159"/>
        <v>2.0382458004813913</v>
      </c>
      <c r="AQ226" s="5">
        <f t="shared" si="160"/>
        <v>1.7630276315817213E-2</v>
      </c>
      <c r="AR226" s="5">
        <f t="shared" si="161"/>
        <v>0.60242620929265933</v>
      </c>
      <c r="AS226" s="5">
        <f t="shared" si="144"/>
        <v>113.99882622919728</v>
      </c>
      <c r="AT226" s="5">
        <f t="shared" si="145"/>
        <v>1.6117157708027179</v>
      </c>
      <c r="AU226" s="5">
        <f t="shared" si="162"/>
        <v>1.3940906624265441E-2</v>
      </c>
      <c r="AV226" s="5">
        <f t="shared" si="163"/>
        <v>1.0536993274347675</v>
      </c>
      <c r="AW226" s="5">
        <f t="shared" si="146"/>
        <v>114.45009934733939</v>
      </c>
      <c r="AX226" s="5">
        <f t="shared" si="147"/>
        <v>1.1604426526606062</v>
      </c>
      <c r="AY226" s="5">
        <f t="shared" si="164"/>
        <v>1.0037515892457336E-2</v>
      </c>
      <c r="AZ226" s="5">
        <f t="shared" si="165"/>
        <v>0.86219079368986118</v>
      </c>
      <c r="BA226" s="5">
        <f t="shared" si="148"/>
        <v>114.25859081359448</v>
      </c>
      <c r="BB226" s="5">
        <f t="shared" si="149"/>
        <v>1.3519511864055147</v>
      </c>
      <c r="BC226" s="5">
        <f t="shared" si="166"/>
        <v>1.1694013046020619E-2</v>
      </c>
      <c r="BE226" s="1">
        <v>164.61000100000001</v>
      </c>
      <c r="BF226" s="5">
        <v>163.77313500677326</v>
      </c>
      <c r="BG226" s="5">
        <f t="shared" si="187"/>
        <v>-1.5566889661015687E-2</v>
      </c>
      <c r="BH226" s="5">
        <f t="shared" si="167"/>
        <v>163.75756811711224</v>
      </c>
      <c r="BI226" s="5">
        <f t="shared" si="168"/>
        <v>0.85243288288776853</v>
      </c>
      <c r="BJ226" s="5">
        <f t="shared" si="188"/>
        <v>5.2049616248264034E-3</v>
      </c>
      <c r="BK226" s="5">
        <f t="shared" si="189"/>
        <v>0.20411033133599277</v>
      </c>
      <c r="BL226" s="5">
        <f t="shared" si="169"/>
        <v>163.97724533810924</v>
      </c>
      <c r="BM226" s="5">
        <f t="shared" si="170"/>
        <v>0.63275566189076926</v>
      </c>
      <c r="BN226" s="5">
        <f t="shared" si="171"/>
        <v>3.8439685198153255E-3</v>
      </c>
      <c r="BO226" s="5">
        <f t="shared" si="190"/>
        <v>0.78916849486004637</v>
      </c>
      <c r="BP226" s="5">
        <f t="shared" si="172"/>
        <v>164.56230350163329</v>
      </c>
      <c r="BQ226" s="5">
        <f t="shared" si="173"/>
        <v>4.7697498366716218E-2</v>
      </c>
      <c r="BR226" s="5">
        <f t="shared" si="174"/>
        <v>2.8976063469385565E-4</v>
      </c>
      <c r="BS226" s="5">
        <f t="shared" si="191"/>
        <v>1.0543379885712885</v>
      </c>
      <c r="BT226" s="5">
        <f t="shared" si="175"/>
        <v>164.82747299534455</v>
      </c>
      <c r="BU226" s="5">
        <f t="shared" si="176"/>
        <v>-0.21747199534453898</v>
      </c>
      <c r="BV226" s="5">
        <f t="shared" si="177"/>
        <v>1.3211347671672692E-3</v>
      </c>
    </row>
    <row r="227" spans="1:74" x14ac:dyDescent="0.2">
      <c r="A227" s="3">
        <v>44105</v>
      </c>
      <c r="B227" s="2">
        <v>226</v>
      </c>
      <c r="C227" s="1">
        <v>116.58886</v>
      </c>
      <c r="D227" s="2">
        <v>116120400</v>
      </c>
      <c r="E227" s="1">
        <v>163.679993</v>
      </c>
      <c r="F227" s="2">
        <v>2409300</v>
      </c>
      <c r="P227" s="2">
        <v>226</v>
      </c>
      <c r="Q227" s="1">
        <v>116.58886</v>
      </c>
      <c r="R227" s="5">
        <f t="shared" si="178"/>
        <v>113.00361584941884</v>
      </c>
      <c r="S227" s="5">
        <f t="shared" si="150"/>
        <v>3.5852441505811612</v>
      </c>
      <c r="T227" s="5">
        <f t="shared" si="179"/>
        <v>113.56674576570387</v>
      </c>
      <c r="U227" s="5">
        <f t="shared" si="151"/>
        <v>3.0221142342961258</v>
      </c>
      <c r="V227" s="5">
        <f t="shared" si="180"/>
        <v>114.61417810895708</v>
      </c>
      <c r="W227" s="5">
        <f t="shared" si="152"/>
        <v>1.9746818910429198</v>
      </c>
      <c r="X227" s="5">
        <f t="shared" si="181"/>
        <v>115.17786025117312</v>
      </c>
      <c r="Y227" s="5">
        <f t="shared" si="153"/>
        <v>1.4109997488268817</v>
      </c>
      <c r="AA227" s="2">
        <v>226</v>
      </c>
      <c r="AB227" s="1">
        <v>163.679993</v>
      </c>
      <c r="AC227" s="5">
        <f t="shared" si="182"/>
        <v>163.96281936011781</v>
      </c>
      <c r="AD227" s="5">
        <f t="shared" si="154"/>
        <v>0.28282636011780937</v>
      </c>
      <c r="AE227" s="5">
        <f t="shared" si="183"/>
        <v>163.71934327082658</v>
      </c>
      <c r="AF227" s="5">
        <f t="shared" si="155"/>
        <v>3.9350270826588485E-2</v>
      </c>
      <c r="AG227" s="5">
        <f t="shared" si="184"/>
        <v>164.23341130304797</v>
      </c>
      <c r="AH227" s="5">
        <f t="shared" si="156"/>
        <v>0.55341830304797668</v>
      </c>
      <c r="AI227" s="5">
        <f t="shared" si="185"/>
        <v>164.53425838480376</v>
      </c>
      <c r="AJ227" s="5">
        <f t="shared" si="157"/>
        <v>0.85426538480376735</v>
      </c>
      <c r="AK227" s="10"/>
      <c r="AL227" s="1">
        <v>116.58886</v>
      </c>
      <c r="AM227" s="5">
        <v>114.61417810895708</v>
      </c>
      <c r="AN227" s="5">
        <f t="shared" si="186"/>
        <v>0.3321784660297582</v>
      </c>
      <c r="AO227" s="5">
        <f t="shared" si="158"/>
        <v>114.94635657498684</v>
      </c>
      <c r="AP227" s="5">
        <f t="shared" si="159"/>
        <v>1.6425034250131603</v>
      </c>
      <c r="AQ227" s="5">
        <f t="shared" si="160"/>
        <v>1.408799627179784E-2</v>
      </c>
      <c r="AR227" s="5">
        <f t="shared" si="161"/>
        <v>0.75626417923260925</v>
      </c>
      <c r="AS227" s="5">
        <f t="shared" si="144"/>
        <v>115.37044228818969</v>
      </c>
      <c r="AT227" s="5">
        <f t="shared" si="145"/>
        <v>1.2184177118103037</v>
      </c>
      <c r="AU227" s="5">
        <f t="shared" si="162"/>
        <v>1.0450550008039393E-2</v>
      </c>
      <c r="AV227" s="5">
        <f t="shared" si="163"/>
        <v>1.1275347701627285</v>
      </c>
      <c r="AW227" s="5">
        <f t="shared" si="146"/>
        <v>115.7417128791198</v>
      </c>
      <c r="AX227" s="5">
        <f t="shared" si="147"/>
        <v>0.84714712088019439</v>
      </c>
      <c r="AY227" s="5">
        <f t="shared" si="164"/>
        <v>7.2661069066135E-3</v>
      </c>
      <c r="AZ227" s="5">
        <f t="shared" si="165"/>
        <v>1.1644399947480693</v>
      </c>
      <c r="BA227" s="5">
        <f t="shared" si="148"/>
        <v>115.77861810370514</v>
      </c>
      <c r="BB227" s="5">
        <f t="shared" si="149"/>
        <v>0.81024189629485477</v>
      </c>
      <c r="BC227" s="5">
        <f t="shared" si="166"/>
        <v>6.9495653040509602E-3</v>
      </c>
      <c r="BE227" s="1">
        <v>163.679993</v>
      </c>
      <c r="BF227" s="5">
        <v>164.23341130304797</v>
      </c>
      <c r="BG227" s="5">
        <f t="shared" si="187"/>
        <v>5.5809588229343704E-2</v>
      </c>
      <c r="BH227" s="5">
        <f t="shared" si="167"/>
        <v>164.28922089127732</v>
      </c>
      <c r="BI227" s="5">
        <f t="shared" si="168"/>
        <v>0.60922789127732813</v>
      </c>
      <c r="BJ227" s="5">
        <f t="shared" si="188"/>
        <v>3.7095246724989728E-3</v>
      </c>
      <c r="BK227" s="5">
        <f t="shared" si="189"/>
        <v>0.26815182257067294</v>
      </c>
      <c r="BL227" s="5">
        <f t="shared" si="169"/>
        <v>164.50156312561865</v>
      </c>
      <c r="BM227" s="5">
        <f t="shared" si="170"/>
        <v>0.82157012561864917</v>
      </c>
      <c r="BN227" s="5">
        <f t="shared" si="171"/>
        <v>5.0193680397985427E-3</v>
      </c>
      <c r="BO227" s="5">
        <f t="shared" si="190"/>
        <v>0.64116700549664662</v>
      </c>
      <c r="BP227" s="5">
        <f t="shared" si="172"/>
        <v>164.87457830854461</v>
      </c>
      <c r="BQ227" s="5">
        <f t="shared" si="173"/>
        <v>1.1945853085446174</v>
      </c>
      <c r="BR227" s="5">
        <f t="shared" si="174"/>
        <v>7.2982976517149377E-3</v>
      </c>
      <c r="BS227" s="5">
        <f t="shared" si="191"/>
        <v>0.54938555011919976</v>
      </c>
      <c r="BT227" s="5">
        <f t="shared" si="175"/>
        <v>164.78279685316718</v>
      </c>
      <c r="BU227" s="5">
        <f t="shared" si="176"/>
        <v>-1.1028038531671882</v>
      </c>
      <c r="BV227" s="5">
        <f t="shared" si="177"/>
        <v>6.7375604858877789E-3</v>
      </c>
    </row>
    <row r="228" spans="1:74" x14ac:dyDescent="0.2">
      <c r="A228" s="3">
        <v>44106</v>
      </c>
      <c r="B228" s="2">
        <v>227</v>
      </c>
      <c r="C228" s="1">
        <v>112.82534800000001</v>
      </c>
      <c r="D228" s="2">
        <v>144712000</v>
      </c>
      <c r="E228" s="1">
        <v>165.61000100000001</v>
      </c>
      <c r="F228" s="2">
        <v>2339900</v>
      </c>
      <c r="P228" s="2">
        <v>227</v>
      </c>
      <c r="Q228" s="1">
        <v>112.82534800000001</v>
      </c>
      <c r="R228" s="5">
        <f t="shared" si="178"/>
        <v>113.54140247200601</v>
      </c>
      <c r="S228" s="5">
        <f t="shared" si="150"/>
        <v>0.71605447200600736</v>
      </c>
      <c r="T228" s="5">
        <f t="shared" ref="T228:T253" si="192">((0.35*Q227)+(1-0.35)*T227)</f>
        <v>114.62448574770751</v>
      </c>
      <c r="U228" s="5">
        <f t="shared" si="151"/>
        <v>1.7991377477075048</v>
      </c>
      <c r="V228" s="5">
        <f t="shared" si="180"/>
        <v>115.70025314903069</v>
      </c>
      <c r="W228" s="5">
        <f t="shared" si="152"/>
        <v>2.8749051490306812</v>
      </c>
      <c r="X228" s="5">
        <f t="shared" si="181"/>
        <v>116.23611006279327</v>
      </c>
      <c r="Y228" s="5">
        <f t="shared" si="153"/>
        <v>3.4107620627932675</v>
      </c>
      <c r="AA228" s="2">
        <v>227</v>
      </c>
      <c r="AB228" s="1">
        <v>165.61000100000001</v>
      </c>
      <c r="AC228" s="5">
        <f t="shared" si="182"/>
        <v>163.92039540610011</v>
      </c>
      <c r="AD228" s="5">
        <f t="shared" si="154"/>
        <v>1.6896055938998984</v>
      </c>
      <c r="AE228" s="5">
        <f t="shared" si="183"/>
        <v>163.70557067603727</v>
      </c>
      <c r="AF228" s="5">
        <f t="shared" si="155"/>
        <v>1.9044303239627425</v>
      </c>
      <c r="AG228" s="5">
        <f t="shared" si="184"/>
        <v>163.9290312363716</v>
      </c>
      <c r="AH228" s="5">
        <f t="shared" si="156"/>
        <v>1.6809697636284113</v>
      </c>
      <c r="AI228" s="5">
        <f t="shared" si="185"/>
        <v>163.89355934620096</v>
      </c>
      <c r="AJ228" s="5">
        <f t="shared" si="157"/>
        <v>1.7164416537990519</v>
      </c>
      <c r="AK228" s="10"/>
      <c r="AL228" s="1">
        <v>112.82534800000001</v>
      </c>
      <c r="AM228" s="5">
        <v>115.70025314903069</v>
      </c>
      <c r="AN228" s="5">
        <f t="shared" si="186"/>
        <v>0.44526295213633593</v>
      </c>
      <c r="AO228" s="5">
        <f t="shared" si="158"/>
        <v>116.14551610116702</v>
      </c>
      <c r="AP228" s="5">
        <f t="shared" si="159"/>
        <v>3.3201681011670132</v>
      </c>
      <c r="AQ228" s="5">
        <f t="shared" si="160"/>
        <v>2.9427501532430577E-2</v>
      </c>
      <c r="AR228" s="5">
        <f t="shared" si="161"/>
        <v>0.83871689444285935</v>
      </c>
      <c r="AS228" s="5">
        <f t="shared" si="144"/>
        <v>116.53897004347354</v>
      </c>
      <c r="AT228" s="5">
        <f t="shared" si="145"/>
        <v>3.713622043473535</v>
      </c>
      <c r="AU228" s="5">
        <f t="shared" si="162"/>
        <v>3.2914784747426921E-2</v>
      </c>
      <c r="AV228" s="5">
        <f t="shared" si="163"/>
        <v>1.108877891622625</v>
      </c>
      <c r="AW228" s="5">
        <f t="shared" si="146"/>
        <v>116.80913104065331</v>
      </c>
      <c r="AX228" s="5">
        <f t="shared" si="147"/>
        <v>3.9837830406533072</v>
      </c>
      <c r="AY228" s="5">
        <f t="shared" si="164"/>
        <v>3.5309290964059839E-2</v>
      </c>
      <c r="AZ228" s="5">
        <f t="shared" si="165"/>
        <v>1.0978297832747785</v>
      </c>
      <c r="BA228" s="5">
        <f t="shared" si="148"/>
        <v>116.79808293230546</v>
      </c>
      <c r="BB228" s="5">
        <f t="shared" si="149"/>
        <v>3.9727349323054568</v>
      </c>
      <c r="BC228" s="5">
        <f t="shared" si="166"/>
        <v>3.5211368745837655E-2</v>
      </c>
      <c r="BE228" s="1">
        <v>165.61000100000001</v>
      </c>
      <c r="BF228" s="5">
        <v>163.9290312363716</v>
      </c>
      <c r="BG228" s="5">
        <f t="shared" si="187"/>
        <v>1.7811399934862041E-3</v>
      </c>
      <c r="BH228" s="5">
        <f t="shared" si="167"/>
        <v>163.93081237636508</v>
      </c>
      <c r="BI228" s="5">
        <f t="shared" si="168"/>
        <v>1.6791886236349285</v>
      </c>
      <c r="BJ228" s="5">
        <f t="shared" si="188"/>
        <v>1.0243387708512E-2</v>
      </c>
      <c r="BK228" s="5">
        <f t="shared" si="189"/>
        <v>0.12501885025891146</v>
      </c>
      <c r="BL228" s="5">
        <f t="shared" si="169"/>
        <v>164.05405008663053</v>
      </c>
      <c r="BM228" s="5">
        <f t="shared" si="170"/>
        <v>1.555950913369486</v>
      </c>
      <c r="BN228" s="5">
        <f t="shared" si="171"/>
        <v>9.3952714448053525E-3</v>
      </c>
      <c r="BO228" s="5">
        <f t="shared" si="190"/>
        <v>0.21567082301878782</v>
      </c>
      <c r="BP228" s="5">
        <f t="shared" si="172"/>
        <v>164.1447020593904</v>
      </c>
      <c r="BQ228" s="5">
        <f t="shared" si="173"/>
        <v>1.465298940609614</v>
      </c>
      <c r="BR228" s="5">
        <f t="shared" si="174"/>
        <v>8.8478892081500192E-3</v>
      </c>
      <c r="BS228" s="5">
        <f t="shared" si="191"/>
        <v>-0.17631522415703704</v>
      </c>
      <c r="BT228" s="5">
        <f t="shared" si="175"/>
        <v>163.75271601221456</v>
      </c>
      <c r="BU228" s="5">
        <f t="shared" si="176"/>
        <v>1.857284987785448</v>
      </c>
      <c r="BV228" s="5">
        <f t="shared" si="177"/>
        <v>1.1214811766020386E-2</v>
      </c>
    </row>
    <row r="229" spans="1:74" x14ac:dyDescent="0.2">
      <c r="A229" s="3">
        <v>44109</v>
      </c>
      <c r="B229" s="2">
        <v>228</v>
      </c>
      <c r="C229" s="1">
        <v>116.29935500000001</v>
      </c>
      <c r="D229" s="2">
        <v>106243800</v>
      </c>
      <c r="E229" s="1">
        <v>168.720001</v>
      </c>
      <c r="F229" s="2">
        <v>1750000</v>
      </c>
      <c r="P229" s="2">
        <v>228</v>
      </c>
      <c r="Q229" s="1">
        <v>116.29935500000001</v>
      </c>
      <c r="R229" s="5">
        <f t="shared" si="178"/>
        <v>113.4339943012051</v>
      </c>
      <c r="S229" s="5">
        <f t="shared" si="150"/>
        <v>2.8653606987949019</v>
      </c>
      <c r="T229" s="5">
        <f t="shared" si="192"/>
        <v>113.99478753600988</v>
      </c>
      <c r="U229" s="5">
        <f t="shared" si="151"/>
        <v>2.304567463990125</v>
      </c>
      <c r="V229" s="5">
        <f t="shared" si="180"/>
        <v>114.11905531706381</v>
      </c>
      <c r="W229" s="5">
        <f t="shared" si="152"/>
        <v>2.1802996829361945</v>
      </c>
      <c r="X229" s="5">
        <f t="shared" si="181"/>
        <v>113.67803851569832</v>
      </c>
      <c r="Y229" s="5">
        <f t="shared" si="153"/>
        <v>2.621316484301687</v>
      </c>
      <c r="AA229" s="2">
        <v>228</v>
      </c>
      <c r="AB229" s="1">
        <v>168.720001</v>
      </c>
      <c r="AC229" s="5">
        <f t="shared" si="182"/>
        <v>164.1738362451851</v>
      </c>
      <c r="AD229" s="5">
        <f t="shared" si="154"/>
        <v>4.546164754814896</v>
      </c>
      <c r="AE229" s="5">
        <f t="shared" si="183"/>
        <v>164.37212128942423</v>
      </c>
      <c r="AF229" s="5">
        <f t="shared" si="155"/>
        <v>4.3478797105757678</v>
      </c>
      <c r="AG229" s="5">
        <f t="shared" si="184"/>
        <v>164.85356460636723</v>
      </c>
      <c r="AH229" s="5">
        <f t="shared" si="156"/>
        <v>3.8664363936327675</v>
      </c>
      <c r="AI229" s="5">
        <f t="shared" si="185"/>
        <v>165.18089058655025</v>
      </c>
      <c r="AJ229" s="5">
        <f t="shared" si="157"/>
        <v>3.5391104134497482</v>
      </c>
      <c r="AK229" s="10"/>
      <c r="AL229" s="1">
        <v>116.29935500000001</v>
      </c>
      <c r="AM229" s="5">
        <v>114.11905531706381</v>
      </c>
      <c r="AN229" s="5">
        <f t="shared" si="186"/>
        <v>0.14129383452085423</v>
      </c>
      <c r="AO229" s="5">
        <f t="shared" si="158"/>
        <v>114.26034915158466</v>
      </c>
      <c r="AP229" s="5">
        <f t="shared" si="159"/>
        <v>2.0390058484153428</v>
      </c>
      <c r="AQ229" s="5">
        <f t="shared" si="160"/>
        <v>1.753239171803956E-2</v>
      </c>
      <c r="AR229" s="5">
        <f t="shared" si="161"/>
        <v>0.23373821284042573</v>
      </c>
      <c r="AS229" s="5">
        <f t="shared" si="144"/>
        <v>114.35279352990423</v>
      </c>
      <c r="AT229" s="5">
        <f t="shared" si="145"/>
        <v>1.946561470095773</v>
      </c>
      <c r="AU229" s="5">
        <f t="shared" si="162"/>
        <v>1.6737508734212436E-2</v>
      </c>
      <c r="AV229" s="5">
        <f t="shared" si="163"/>
        <v>-0.1016561839926502</v>
      </c>
      <c r="AW229" s="5">
        <f t="shared" si="146"/>
        <v>114.01739913307117</v>
      </c>
      <c r="AX229" s="5">
        <f t="shared" si="147"/>
        <v>2.2819558669288398</v>
      </c>
      <c r="AY229" s="5">
        <f t="shared" si="164"/>
        <v>1.9621397443939734E-2</v>
      </c>
      <c r="AZ229" s="5">
        <f t="shared" si="165"/>
        <v>-1.1793436896806271</v>
      </c>
      <c r="BA229" s="5">
        <f t="shared" si="148"/>
        <v>112.93971162738319</v>
      </c>
      <c r="BB229" s="5">
        <f t="shared" si="149"/>
        <v>3.3596433726168158</v>
      </c>
      <c r="BC229" s="5">
        <f t="shared" si="166"/>
        <v>2.8887893424832972E-2</v>
      </c>
      <c r="BE229" s="1">
        <v>168.720001</v>
      </c>
      <c r="BF229" s="5">
        <v>164.85356460636723</v>
      </c>
      <c r="BG229" s="5">
        <f t="shared" si="187"/>
        <v>0.14019397449380763</v>
      </c>
      <c r="BH229" s="5">
        <f t="shared" si="167"/>
        <v>164.99375858086103</v>
      </c>
      <c r="BI229" s="5">
        <f t="shared" si="168"/>
        <v>3.7262424191389698</v>
      </c>
      <c r="BJ229" s="5">
        <f t="shared" si="188"/>
        <v>2.2603347571139201E-2</v>
      </c>
      <c r="BK229" s="5">
        <f t="shared" si="189"/>
        <v>0.32489748019309084</v>
      </c>
      <c r="BL229" s="5">
        <f t="shared" si="169"/>
        <v>165.17846208656033</v>
      </c>
      <c r="BM229" s="5">
        <f t="shared" si="170"/>
        <v>3.5415389134396662</v>
      </c>
      <c r="BN229" s="5">
        <f t="shared" si="171"/>
        <v>2.0990628807782345E-2</v>
      </c>
      <c r="BO229" s="5">
        <f t="shared" si="190"/>
        <v>0.53465896915836642</v>
      </c>
      <c r="BP229" s="5">
        <f t="shared" si="172"/>
        <v>165.38822357552559</v>
      </c>
      <c r="BQ229" s="5">
        <f t="shared" si="173"/>
        <v>3.3317774244744101</v>
      </c>
      <c r="BR229" s="5">
        <f t="shared" si="174"/>
        <v>1.9747376746841117E-2</v>
      </c>
      <c r="BS229" s="5">
        <f t="shared" si="191"/>
        <v>0.75940608087272921</v>
      </c>
      <c r="BT229" s="5">
        <f t="shared" si="175"/>
        <v>165.61297068723997</v>
      </c>
      <c r="BU229" s="5">
        <f t="shared" si="176"/>
        <v>3.1070303127600312</v>
      </c>
      <c r="BV229" s="5">
        <f t="shared" si="177"/>
        <v>1.8415305205931282E-2</v>
      </c>
    </row>
    <row r="230" spans="1:74" x14ac:dyDescent="0.2">
      <c r="A230" s="3">
        <v>44110</v>
      </c>
      <c r="B230" s="2">
        <v>229</v>
      </c>
      <c r="C230" s="1">
        <v>112.96511099999999</v>
      </c>
      <c r="D230" s="2">
        <v>161498200</v>
      </c>
      <c r="E230" s="1">
        <v>166.88999899999999</v>
      </c>
      <c r="F230" s="2">
        <v>2345800</v>
      </c>
      <c r="P230" s="2">
        <v>229</v>
      </c>
      <c r="Q230" s="1">
        <v>112.96511099999999</v>
      </c>
      <c r="R230" s="5">
        <f t="shared" si="178"/>
        <v>113.86379840602433</v>
      </c>
      <c r="S230" s="5">
        <f t="shared" si="150"/>
        <v>0.89868740602433661</v>
      </c>
      <c r="T230" s="5">
        <f t="shared" si="192"/>
        <v>114.80138614840642</v>
      </c>
      <c r="U230" s="5">
        <f t="shared" si="151"/>
        <v>1.836275148406429</v>
      </c>
      <c r="V230" s="5">
        <f t="shared" si="180"/>
        <v>115.31822014267871</v>
      </c>
      <c r="W230" s="5">
        <f t="shared" si="152"/>
        <v>2.3531091426787185</v>
      </c>
      <c r="X230" s="5">
        <f t="shared" si="181"/>
        <v>115.64402587892459</v>
      </c>
      <c r="Y230" s="5">
        <f t="shared" si="153"/>
        <v>2.6789148789246013</v>
      </c>
      <c r="AA230" s="2">
        <v>229</v>
      </c>
      <c r="AB230" s="1">
        <v>166.88999899999999</v>
      </c>
      <c r="AC230" s="5">
        <f t="shared" si="182"/>
        <v>164.85576095840733</v>
      </c>
      <c r="AD230" s="5">
        <f t="shared" si="154"/>
        <v>2.0342380415926584</v>
      </c>
      <c r="AE230" s="5">
        <f t="shared" si="183"/>
        <v>165.89387918812574</v>
      </c>
      <c r="AF230" s="5">
        <f t="shared" si="155"/>
        <v>0.99611981187425158</v>
      </c>
      <c r="AG230" s="5">
        <f t="shared" si="184"/>
        <v>166.98010462286524</v>
      </c>
      <c r="AH230" s="5">
        <f t="shared" si="156"/>
        <v>9.0105622865252144E-2</v>
      </c>
      <c r="AI230" s="5">
        <f t="shared" si="185"/>
        <v>167.83522339663756</v>
      </c>
      <c r="AJ230" s="5">
        <f t="shared" si="157"/>
        <v>0.94522439663757041</v>
      </c>
      <c r="AK230" s="10"/>
      <c r="AL230" s="1">
        <v>112.96511099999999</v>
      </c>
      <c r="AM230" s="5">
        <v>115.31822014267871</v>
      </c>
      <c r="AN230" s="5">
        <f t="shared" si="186"/>
        <v>0.29997448318496117</v>
      </c>
      <c r="AO230" s="5">
        <f t="shared" si="158"/>
        <v>115.61819462586368</v>
      </c>
      <c r="AP230" s="5">
        <f t="shared" si="159"/>
        <v>2.6530836258636867</v>
      </c>
      <c r="AQ230" s="5">
        <f t="shared" si="160"/>
        <v>2.3485867471627474E-2</v>
      </c>
      <c r="AR230" s="5">
        <f t="shared" si="161"/>
        <v>0.47509486603404444</v>
      </c>
      <c r="AS230" s="5">
        <f t="shared" si="144"/>
        <v>115.79331500871275</v>
      </c>
      <c r="AT230" s="5">
        <f t="shared" si="145"/>
        <v>2.8282040087127598</v>
      </c>
      <c r="AU230" s="5">
        <f t="shared" si="162"/>
        <v>2.5036084005731291E-2</v>
      </c>
      <c r="AV230" s="5">
        <f t="shared" si="163"/>
        <v>0.48371327033074768</v>
      </c>
      <c r="AW230" s="5">
        <f t="shared" si="146"/>
        <v>115.80193341300946</v>
      </c>
      <c r="AX230" s="5">
        <f t="shared" si="147"/>
        <v>2.8368224130094717</v>
      </c>
      <c r="AY230" s="5">
        <f t="shared" si="164"/>
        <v>2.5112376625819204E-2</v>
      </c>
      <c r="AZ230" s="5">
        <f t="shared" si="165"/>
        <v>0.84238854832057131</v>
      </c>
      <c r="BA230" s="5">
        <f t="shared" si="148"/>
        <v>116.16060869099928</v>
      </c>
      <c r="BB230" s="5">
        <f t="shared" si="149"/>
        <v>3.1954976909992894</v>
      </c>
      <c r="BC230" s="5">
        <f t="shared" si="166"/>
        <v>2.8287474448631219E-2</v>
      </c>
      <c r="BE230" s="1">
        <v>166.88999899999999</v>
      </c>
      <c r="BF230" s="5">
        <v>166.98010462286524</v>
      </c>
      <c r="BG230" s="5">
        <f t="shared" si="187"/>
        <v>0.43814588079443828</v>
      </c>
      <c r="BH230" s="5">
        <f t="shared" si="167"/>
        <v>167.41825050365969</v>
      </c>
      <c r="BI230" s="5">
        <f t="shared" si="168"/>
        <v>0.5282515036597033</v>
      </c>
      <c r="BJ230" s="5">
        <f t="shared" si="188"/>
        <v>3.1635595441312698E-3</v>
      </c>
      <c r="BK230" s="5">
        <f t="shared" si="189"/>
        <v>0.77530811426932122</v>
      </c>
      <c r="BL230" s="5">
        <f t="shared" si="169"/>
        <v>167.75541273713455</v>
      </c>
      <c r="BM230" s="5">
        <f t="shared" si="170"/>
        <v>0.86541373713455982</v>
      </c>
      <c r="BN230" s="5">
        <f t="shared" si="171"/>
        <v>5.1855338385768694E-3</v>
      </c>
      <c r="BO230" s="5">
        <f t="shared" si="190"/>
        <v>1.2510054404612072</v>
      </c>
      <c r="BP230" s="5">
        <f t="shared" si="172"/>
        <v>168.23111006332644</v>
      </c>
      <c r="BQ230" s="5">
        <f t="shared" si="173"/>
        <v>1.3411110633264514</v>
      </c>
      <c r="BR230" s="5">
        <f t="shared" si="174"/>
        <v>8.0358983244193764E-3</v>
      </c>
      <c r="BS230" s="5">
        <f t="shared" si="191"/>
        <v>1.9214699261542196</v>
      </c>
      <c r="BT230" s="5">
        <f t="shared" si="175"/>
        <v>168.90157454901947</v>
      </c>
      <c r="BU230" s="5">
        <f t="shared" si="176"/>
        <v>-2.0115755490194829</v>
      </c>
      <c r="BV230" s="5">
        <f t="shared" si="177"/>
        <v>1.2053301941834651E-2</v>
      </c>
    </row>
    <row r="231" spans="1:74" x14ac:dyDescent="0.2">
      <c r="A231" s="3">
        <v>44111</v>
      </c>
      <c r="B231" s="2">
        <v>230</v>
      </c>
      <c r="C231" s="1">
        <v>114.881805</v>
      </c>
      <c r="D231" s="2">
        <v>96849000</v>
      </c>
      <c r="E231" s="1">
        <v>171.550003</v>
      </c>
      <c r="F231" s="2">
        <v>2030200</v>
      </c>
      <c r="P231" s="2">
        <v>230</v>
      </c>
      <c r="Q231" s="1">
        <v>114.881805</v>
      </c>
      <c r="R231" s="5">
        <f t="shared" si="178"/>
        <v>113.72899529512068</v>
      </c>
      <c r="S231" s="5">
        <f t="shared" si="150"/>
        <v>1.1528097048793171</v>
      </c>
      <c r="T231" s="5">
        <f t="shared" si="192"/>
        <v>114.15868984646417</v>
      </c>
      <c r="U231" s="5">
        <f t="shared" si="151"/>
        <v>0.72311515353582934</v>
      </c>
      <c r="V231" s="5">
        <f t="shared" si="180"/>
        <v>114.02401011420541</v>
      </c>
      <c r="W231" s="5">
        <f t="shared" si="152"/>
        <v>0.85779488579458985</v>
      </c>
      <c r="X231" s="5">
        <f t="shared" si="181"/>
        <v>113.63483971973115</v>
      </c>
      <c r="Y231" s="5">
        <f t="shared" si="153"/>
        <v>1.2469652802688529</v>
      </c>
      <c r="AA231" s="2">
        <v>230</v>
      </c>
      <c r="AB231" s="1">
        <v>171.550003</v>
      </c>
      <c r="AC231" s="5">
        <f t="shared" si="182"/>
        <v>165.16089666464623</v>
      </c>
      <c r="AD231" s="5">
        <f t="shared" si="154"/>
        <v>6.3891063353537731</v>
      </c>
      <c r="AE231" s="5">
        <f t="shared" si="183"/>
        <v>166.24252112228172</v>
      </c>
      <c r="AF231" s="5">
        <f t="shared" si="155"/>
        <v>5.3074818777182884</v>
      </c>
      <c r="AG231" s="5">
        <f t="shared" si="184"/>
        <v>166.93054653028935</v>
      </c>
      <c r="AH231" s="5">
        <f t="shared" si="156"/>
        <v>4.6194564697106557</v>
      </c>
      <c r="AI231" s="5">
        <f t="shared" si="185"/>
        <v>167.12630509915937</v>
      </c>
      <c r="AJ231" s="5">
        <f t="shared" si="157"/>
        <v>4.4236979008406365</v>
      </c>
      <c r="AK231" s="10"/>
      <c r="AL231" s="1">
        <v>114.881805</v>
      </c>
      <c r="AM231" s="5">
        <v>114.02401011420541</v>
      </c>
      <c r="AN231" s="5">
        <f t="shared" si="186"/>
        <v>6.0846806436221756E-2</v>
      </c>
      <c r="AO231" s="5">
        <f t="shared" si="158"/>
        <v>114.08485692064163</v>
      </c>
      <c r="AP231" s="5">
        <f t="shared" si="159"/>
        <v>0.79694807935837275</v>
      </c>
      <c r="AQ231" s="5">
        <f t="shared" si="160"/>
        <v>6.9371131430113996E-3</v>
      </c>
      <c r="AR231" s="5">
        <f t="shared" si="161"/>
        <v>3.2768642407207949E-2</v>
      </c>
      <c r="AS231" s="5">
        <f t="shared" si="144"/>
        <v>114.05677875661262</v>
      </c>
      <c r="AT231" s="5">
        <f t="shared" si="145"/>
        <v>0.82502624338738428</v>
      </c>
      <c r="AU231" s="5">
        <f t="shared" si="162"/>
        <v>7.1815222905610189E-3</v>
      </c>
      <c r="AV231" s="5">
        <f t="shared" si="163"/>
        <v>-0.31635221413107445</v>
      </c>
      <c r="AW231" s="5">
        <f t="shared" si="146"/>
        <v>113.70765790007434</v>
      </c>
      <c r="AX231" s="5">
        <f t="shared" si="147"/>
        <v>1.174147099925662</v>
      </c>
      <c r="AY231" s="5">
        <f t="shared" si="164"/>
        <v>1.0220479212749678E-2</v>
      </c>
      <c r="AZ231" s="5">
        <f t="shared" si="165"/>
        <v>-0.97372024195422058</v>
      </c>
      <c r="BA231" s="5">
        <f t="shared" si="148"/>
        <v>113.05028987225118</v>
      </c>
      <c r="BB231" s="5">
        <f t="shared" si="149"/>
        <v>1.8315151277488155</v>
      </c>
      <c r="BC231" s="5">
        <f t="shared" si="166"/>
        <v>1.5942604033326386E-2</v>
      </c>
      <c r="BE231" s="1">
        <v>171.550003</v>
      </c>
      <c r="BF231" s="5">
        <v>166.93054653028935</v>
      </c>
      <c r="BG231" s="5">
        <f t="shared" si="187"/>
        <v>0.36499028478888862</v>
      </c>
      <c r="BH231" s="5">
        <f t="shared" si="167"/>
        <v>167.29553681507824</v>
      </c>
      <c r="BI231" s="5">
        <f t="shared" si="168"/>
        <v>4.2544661849217675</v>
      </c>
      <c r="BJ231" s="5">
        <f t="shared" si="188"/>
        <v>2.5486444951821924E-2</v>
      </c>
      <c r="BK231" s="5">
        <f t="shared" si="189"/>
        <v>0.56909156255801774</v>
      </c>
      <c r="BL231" s="5">
        <f t="shared" si="169"/>
        <v>167.49963809284736</v>
      </c>
      <c r="BM231" s="5">
        <f t="shared" si="170"/>
        <v>4.0503649071526411</v>
      </c>
      <c r="BN231" s="5">
        <f t="shared" si="171"/>
        <v>2.3610404175583962E-2</v>
      </c>
      <c r="BO231" s="5">
        <f t="shared" si="190"/>
        <v>0.66575185059451214</v>
      </c>
      <c r="BP231" s="5">
        <f t="shared" si="172"/>
        <v>167.59629838088387</v>
      </c>
      <c r="BQ231" s="5">
        <f t="shared" si="173"/>
        <v>3.953704619116138</v>
      </c>
      <c r="BR231" s="5">
        <f t="shared" si="174"/>
        <v>2.3046951617460117E-2</v>
      </c>
      <c r="BS231" s="5">
        <f t="shared" si="191"/>
        <v>0.24609611023362402</v>
      </c>
      <c r="BT231" s="5">
        <f t="shared" si="175"/>
        <v>167.17664264052297</v>
      </c>
      <c r="BU231" s="5">
        <f t="shared" si="176"/>
        <v>4.3733603594770329</v>
      </c>
      <c r="BV231" s="5">
        <f t="shared" si="177"/>
        <v>2.5493210626624314E-2</v>
      </c>
    </row>
    <row r="232" spans="1:74" x14ac:dyDescent="0.2">
      <c r="A232" s="3">
        <v>44112</v>
      </c>
      <c r="B232" s="2">
        <v>231</v>
      </c>
      <c r="C232" s="1">
        <v>114.77198799999999</v>
      </c>
      <c r="D232" s="2">
        <v>83477200</v>
      </c>
      <c r="E232" s="1">
        <v>173.779999</v>
      </c>
      <c r="F232" s="2">
        <v>1977900</v>
      </c>
      <c r="P232" s="2">
        <v>231</v>
      </c>
      <c r="Q232" s="1">
        <v>114.77198799999999</v>
      </c>
      <c r="R232" s="5">
        <f t="shared" si="178"/>
        <v>113.90191675085258</v>
      </c>
      <c r="S232" s="5">
        <f t="shared" si="150"/>
        <v>0.87007124914741496</v>
      </c>
      <c r="T232" s="5">
        <f t="shared" si="192"/>
        <v>114.41178015020171</v>
      </c>
      <c r="U232" s="5">
        <f t="shared" si="151"/>
        <v>0.36020784979828591</v>
      </c>
      <c r="V232" s="5">
        <f t="shared" si="180"/>
        <v>114.49579730139243</v>
      </c>
      <c r="W232" s="5">
        <f t="shared" si="152"/>
        <v>0.2761906986075644</v>
      </c>
      <c r="X232" s="5">
        <f t="shared" si="181"/>
        <v>114.57006367993279</v>
      </c>
      <c r="Y232" s="5">
        <f t="shared" si="153"/>
        <v>0.20192432006720651</v>
      </c>
      <c r="AA232" s="2">
        <v>231</v>
      </c>
      <c r="AB232" s="1">
        <v>173.779999</v>
      </c>
      <c r="AC232" s="5">
        <f t="shared" si="182"/>
        <v>166.11926261494929</v>
      </c>
      <c r="AD232" s="5">
        <f t="shared" si="154"/>
        <v>7.6607363850507113</v>
      </c>
      <c r="AE232" s="5">
        <f t="shared" si="183"/>
        <v>168.10013977948313</v>
      </c>
      <c r="AF232" s="5">
        <f t="shared" si="155"/>
        <v>5.6798592205168745</v>
      </c>
      <c r="AG232" s="5">
        <f t="shared" si="184"/>
        <v>169.47124758863021</v>
      </c>
      <c r="AH232" s="5">
        <f t="shared" si="156"/>
        <v>4.3087514113697978</v>
      </c>
      <c r="AI232" s="5">
        <f t="shared" si="185"/>
        <v>170.44407852478983</v>
      </c>
      <c r="AJ232" s="5">
        <f t="shared" si="157"/>
        <v>3.3359204752101732</v>
      </c>
      <c r="AK232" s="10"/>
      <c r="AL232" s="1">
        <v>114.77198799999999</v>
      </c>
      <c r="AM232" s="5">
        <v>114.49579730139243</v>
      </c>
      <c r="AN232" s="5">
        <f t="shared" si="186"/>
        <v>0.12248786354884131</v>
      </c>
      <c r="AO232" s="5">
        <f t="shared" si="158"/>
        <v>114.61828516494127</v>
      </c>
      <c r="AP232" s="5">
        <f t="shared" si="159"/>
        <v>0.15370283505872351</v>
      </c>
      <c r="AQ232" s="5">
        <f t="shared" si="160"/>
        <v>1.3392016443831531E-3</v>
      </c>
      <c r="AR232" s="5">
        <f t="shared" si="161"/>
        <v>0.14252327860216063</v>
      </c>
      <c r="AS232" s="5">
        <f t="shared" si="144"/>
        <v>114.63832057999458</v>
      </c>
      <c r="AT232" s="5">
        <f t="shared" si="145"/>
        <v>0.1336674200054091</v>
      </c>
      <c r="AU232" s="5">
        <f t="shared" si="162"/>
        <v>1.164634527419784E-3</v>
      </c>
      <c r="AV232" s="5">
        <f t="shared" si="163"/>
        <v>3.8310516462067457E-2</v>
      </c>
      <c r="AW232" s="5">
        <f t="shared" si="146"/>
        <v>114.53410781785449</v>
      </c>
      <c r="AX232" s="5">
        <f t="shared" si="147"/>
        <v>0.23788018214550277</v>
      </c>
      <c r="AY232" s="5">
        <f t="shared" si="164"/>
        <v>2.0726327590100016E-3</v>
      </c>
      <c r="AZ232" s="5">
        <f t="shared" si="165"/>
        <v>0.2549610728158328</v>
      </c>
      <c r="BA232" s="5">
        <f t="shared" si="148"/>
        <v>114.75075837420826</v>
      </c>
      <c r="BB232" s="5">
        <f t="shared" si="149"/>
        <v>2.1229625791733042E-2</v>
      </c>
      <c r="BC232" s="5">
        <f t="shared" si="166"/>
        <v>1.8497218843794048E-4</v>
      </c>
      <c r="BE232" s="1">
        <v>173.779999</v>
      </c>
      <c r="BF232" s="5">
        <v>169.47124758863021</v>
      </c>
      <c r="BG232" s="5">
        <f t="shared" si="187"/>
        <v>0.69134690082168393</v>
      </c>
      <c r="BH232" s="5">
        <f t="shared" si="167"/>
        <v>170.16259448945189</v>
      </c>
      <c r="BI232" s="5">
        <f t="shared" si="168"/>
        <v>3.6174045105481127</v>
      </c>
      <c r="BJ232" s="5">
        <f t="shared" si="188"/>
        <v>2.1345240340290051E-2</v>
      </c>
      <c r="BK232" s="5">
        <f t="shared" si="189"/>
        <v>1.0619939365037276</v>
      </c>
      <c r="BL232" s="5">
        <f t="shared" si="169"/>
        <v>170.53324152513395</v>
      </c>
      <c r="BM232" s="5">
        <f t="shared" si="170"/>
        <v>3.2467574748660581</v>
      </c>
      <c r="BN232" s="5">
        <f t="shared" si="171"/>
        <v>1.8683148196278088E-2</v>
      </c>
      <c r="BO232" s="5">
        <f t="shared" si="190"/>
        <v>1.5094789940803679</v>
      </c>
      <c r="BP232" s="5">
        <f t="shared" si="172"/>
        <v>170.98072658271059</v>
      </c>
      <c r="BQ232" s="5">
        <f t="shared" si="173"/>
        <v>2.7992724172894157</v>
      </c>
      <c r="BR232" s="5">
        <f t="shared" si="174"/>
        <v>1.6108139218538122E-2</v>
      </c>
      <c r="BS232" s="5">
        <f t="shared" si="191"/>
        <v>2.1965103161247725</v>
      </c>
      <c r="BT232" s="5">
        <f t="shared" si="175"/>
        <v>171.66775790475498</v>
      </c>
      <c r="BU232" s="5">
        <f t="shared" si="176"/>
        <v>2.1122410952450252</v>
      </c>
      <c r="BV232" s="5">
        <f t="shared" si="177"/>
        <v>1.2154684701344861E-2</v>
      </c>
    </row>
    <row r="233" spans="1:74" x14ac:dyDescent="0.2">
      <c r="A233" s="3">
        <v>44113</v>
      </c>
      <c r="B233" s="2">
        <v>232</v>
      </c>
      <c r="C233" s="1">
        <v>116.768547</v>
      </c>
      <c r="D233" s="2">
        <v>100506900</v>
      </c>
      <c r="E233" s="1">
        <v>174.38000500000001</v>
      </c>
      <c r="F233" s="2">
        <v>2636900</v>
      </c>
      <c r="P233" s="2">
        <v>232</v>
      </c>
      <c r="Q233" s="1">
        <v>116.768547</v>
      </c>
      <c r="R233" s="5">
        <f t="shared" si="178"/>
        <v>114.03242743822469</v>
      </c>
      <c r="S233" s="5">
        <f t="shared" si="150"/>
        <v>2.7361195617753111</v>
      </c>
      <c r="T233" s="5">
        <f t="shared" si="192"/>
        <v>114.5378528976311</v>
      </c>
      <c r="U233" s="5">
        <f t="shared" si="151"/>
        <v>2.2306941023689006</v>
      </c>
      <c r="V233" s="5">
        <f t="shared" si="180"/>
        <v>114.6477021856266</v>
      </c>
      <c r="W233" s="5">
        <f t="shared" si="152"/>
        <v>2.1208448143733989</v>
      </c>
      <c r="X233" s="5">
        <f t="shared" si="181"/>
        <v>114.7215069199832</v>
      </c>
      <c r="Y233" s="5">
        <f t="shared" si="153"/>
        <v>2.0470400800167994</v>
      </c>
      <c r="AA233" s="2">
        <v>232</v>
      </c>
      <c r="AB233" s="1">
        <v>174.38000500000001</v>
      </c>
      <c r="AC233" s="5">
        <f t="shared" si="182"/>
        <v>167.26837307270691</v>
      </c>
      <c r="AD233" s="5">
        <f t="shared" si="154"/>
        <v>7.1116319272931037</v>
      </c>
      <c r="AE233" s="5">
        <f t="shared" si="183"/>
        <v>170.08809050666403</v>
      </c>
      <c r="AF233" s="5">
        <f t="shared" si="155"/>
        <v>4.2919144933359803</v>
      </c>
      <c r="AG233" s="5">
        <f t="shared" si="184"/>
        <v>171.84106086488362</v>
      </c>
      <c r="AH233" s="5">
        <f t="shared" si="156"/>
        <v>2.5389441351163953</v>
      </c>
      <c r="AI233" s="5">
        <f t="shared" si="185"/>
        <v>172.94601888119746</v>
      </c>
      <c r="AJ233" s="5">
        <f t="shared" si="157"/>
        <v>1.4339861188025509</v>
      </c>
      <c r="AK233" s="10"/>
      <c r="AL233" s="1">
        <v>116.768547</v>
      </c>
      <c r="AM233" s="5">
        <v>114.6477021856266</v>
      </c>
      <c r="AN233" s="5">
        <f t="shared" si="186"/>
        <v>0.12690041665164067</v>
      </c>
      <c r="AO233" s="5">
        <f t="shared" si="158"/>
        <v>114.77460260227824</v>
      </c>
      <c r="AP233" s="5">
        <f t="shared" si="159"/>
        <v>1.9939443977217621</v>
      </c>
      <c r="AQ233" s="5">
        <f t="shared" si="160"/>
        <v>1.7076040157644183E-2</v>
      </c>
      <c r="AR233" s="5">
        <f t="shared" si="161"/>
        <v>0.14486868001016306</v>
      </c>
      <c r="AS233" s="5">
        <f t="shared" si="144"/>
        <v>114.79257086563676</v>
      </c>
      <c r="AT233" s="5">
        <f t="shared" si="145"/>
        <v>1.9759761343632363</v>
      </c>
      <c r="AU233" s="5">
        <f t="shared" si="162"/>
        <v>1.6922160848359586E-2</v>
      </c>
      <c r="AV233" s="5">
        <f t="shared" si="163"/>
        <v>8.9427981959513778E-2</v>
      </c>
      <c r="AW233" s="5">
        <f t="shared" si="146"/>
        <v>114.73713016758612</v>
      </c>
      <c r="AX233" s="5">
        <f t="shared" si="147"/>
        <v>2.0314168324138819</v>
      </c>
      <c r="AY233" s="5">
        <f t="shared" si="164"/>
        <v>1.7396952215341703E-2</v>
      </c>
      <c r="AZ233" s="5">
        <f t="shared" si="165"/>
        <v>0.16736331252141973</v>
      </c>
      <c r="BA233" s="5">
        <f t="shared" si="148"/>
        <v>114.81506549814802</v>
      </c>
      <c r="BB233" s="5">
        <f t="shared" si="149"/>
        <v>1.9534815018519822</v>
      </c>
      <c r="BC233" s="5">
        <f t="shared" si="166"/>
        <v>1.6729517939895085E-2</v>
      </c>
      <c r="BE233" s="1">
        <v>174.38000500000001</v>
      </c>
      <c r="BF233" s="5">
        <v>171.84106086488362</v>
      </c>
      <c r="BG233" s="5">
        <f t="shared" si="187"/>
        <v>0.94311685713644278</v>
      </c>
      <c r="BH233" s="5">
        <f t="shared" si="167"/>
        <v>172.78417772202005</v>
      </c>
      <c r="BI233" s="5">
        <f t="shared" si="168"/>
        <v>1.5958272779799643</v>
      </c>
      <c r="BJ233" s="5">
        <f t="shared" si="188"/>
        <v>9.2866470327178808E-3</v>
      </c>
      <c r="BK233" s="5">
        <f t="shared" si="189"/>
        <v>1.3889487714411484</v>
      </c>
      <c r="BL233" s="5">
        <f t="shared" si="169"/>
        <v>173.23000963632475</v>
      </c>
      <c r="BM233" s="5">
        <f t="shared" si="170"/>
        <v>1.1499953636752593</v>
      </c>
      <c r="BN233" s="5">
        <f t="shared" si="171"/>
        <v>6.5947662042747345E-3</v>
      </c>
      <c r="BO233" s="5">
        <f t="shared" si="190"/>
        <v>1.8966294210582371</v>
      </c>
      <c r="BP233" s="5">
        <f t="shared" si="172"/>
        <v>173.73769028594185</v>
      </c>
      <c r="BQ233" s="5">
        <f t="shared" si="173"/>
        <v>0.6423147140581591</v>
      </c>
      <c r="BR233" s="5">
        <f t="shared" si="174"/>
        <v>3.6834195185288534E-3</v>
      </c>
      <c r="BS233" s="5">
        <f t="shared" si="191"/>
        <v>2.3438178322341141</v>
      </c>
      <c r="BT233" s="5">
        <f t="shared" si="175"/>
        <v>174.18487869711774</v>
      </c>
      <c r="BU233" s="5">
        <f t="shared" si="176"/>
        <v>0.19512630288227228</v>
      </c>
      <c r="BV233" s="5">
        <f t="shared" si="177"/>
        <v>1.1189717701996411E-3</v>
      </c>
    </row>
    <row r="234" spans="1:74" x14ac:dyDescent="0.2">
      <c r="A234" s="3">
        <v>44116</v>
      </c>
      <c r="B234" s="2">
        <v>233</v>
      </c>
      <c r="C234" s="1">
        <v>124.18575300000001</v>
      </c>
      <c r="D234" s="2">
        <v>240226800</v>
      </c>
      <c r="E234" s="1">
        <v>175.36000100000001</v>
      </c>
      <c r="F234" s="2">
        <v>3396300</v>
      </c>
      <c r="P234" s="2">
        <v>233</v>
      </c>
      <c r="Q234" s="1">
        <v>124.18575300000001</v>
      </c>
      <c r="R234" s="5">
        <f t="shared" si="178"/>
        <v>114.44284537249098</v>
      </c>
      <c r="S234" s="5">
        <f t="shared" si="150"/>
        <v>9.7429076275090267</v>
      </c>
      <c r="T234" s="5">
        <f t="shared" si="192"/>
        <v>115.31859583346021</v>
      </c>
      <c r="U234" s="5">
        <f t="shared" si="151"/>
        <v>8.8671571665397977</v>
      </c>
      <c r="V234" s="5">
        <f t="shared" si="180"/>
        <v>115.81416683353197</v>
      </c>
      <c r="W234" s="5">
        <f t="shared" si="152"/>
        <v>8.3715861664680347</v>
      </c>
      <c r="X234" s="5">
        <f t="shared" si="181"/>
        <v>116.25678697999579</v>
      </c>
      <c r="Y234" s="5">
        <f t="shared" si="153"/>
        <v>7.9289660200042107</v>
      </c>
      <c r="AA234" s="2">
        <v>233</v>
      </c>
      <c r="AB234" s="1">
        <v>175.36000100000001</v>
      </c>
      <c r="AC234" s="5">
        <f t="shared" si="182"/>
        <v>168.33511786180088</v>
      </c>
      <c r="AD234" s="5">
        <f t="shared" si="154"/>
        <v>7.0248831381991295</v>
      </c>
      <c r="AE234" s="5">
        <f t="shared" si="183"/>
        <v>171.59026057933164</v>
      </c>
      <c r="AF234" s="5">
        <f t="shared" si="155"/>
        <v>3.76974042066837</v>
      </c>
      <c r="AG234" s="5">
        <f t="shared" si="184"/>
        <v>173.23748013919763</v>
      </c>
      <c r="AH234" s="5">
        <f t="shared" si="156"/>
        <v>2.122520860802382</v>
      </c>
      <c r="AI234" s="5">
        <f t="shared" si="185"/>
        <v>174.02150847029938</v>
      </c>
      <c r="AJ234" s="5">
        <f t="shared" si="157"/>
        <v>1.3384925297006305</v>
      </c>
      <c r="AK234" s="10"/>
      <c r="AL234" s="1">
        <v>124.18575300000001</v>
      </c>
      <c r="AM234" s="5">
        <v>115.81416683353197</v>
      </c>
      <c r="AN234" s="5">
        <f t="shared" si="186"/>
        <v>0.28283505133970027</v>
      </c>
      <c r="AO234" s="5">
        <f t="shared" si="158"/>
        <v>116.09700188487167</v>
      </c>
      <c r="AP234" s="5">
        <f t="shared" si="159"/>
        <v>8.088751115128332</v>
      </c>
      <c r="AQ234" s="5">
        <f t="shared" si="160"/>
        <v>6.5134292136782637E-2</v>
      </c>
      <c r="AR234" s="5">
        <f t="shared" si="161"/>
        <v>0.40026767198396518</v>
      </c>
      <c r="AS234" s="5">
        <f t="shared" si="144"/>
        <v>116.21443450551594</v>
      </c>
      <c r="AT234" s="5">
        <f t="shared" si="145"/>
        <v>7.9713184944840663</v>
      </c>
      <c r="AU234" s="5">
        <f t="shared" si="162"/>
        <v>6.4188671420980684E-2</v>
      </c>
      <c r="AV234" s="5">
        <f t="shared" si="163"/>
        <v>0.57409448163514976</v>
      </c>
      <c r="AW234" s="5">
        <f t="shared" si="146"/>
        <v>116.38826131516711</v>
      </c>
      <c r="AX234" s="5">
        <f t="shared" si="147"/>
        <v>7.7974916848328917</v>
      </c>
      <c r="AY234" s="5">
        <f t="shared" si="164"/>
        <v>6.2788939121163859E-2</v>
      </c>
      <c r="AZ234" s="5">
        <f t="shared" si="165"/>
        <v>1.0165994475977786</v>
      </c>
      <c r="BA234" s="5">
        <f t="shared" si="148"/>
        <v>116.83076628112975</v>
      </c>
      <c r="BB234" s="5">
        <f t="shared" si="149"/>
        <v>7.3549867188702507</v>
      </c>
      <c r="BC234" s="5">
        <f t="shared" si="166"/>
        <v>5.9225688464201287E-2</v>
      </c>
      <c r="BE234" s="1">
        <v>175.36000100000001</v>
      </c>
      <c r="BF234" s="5">
        <v>173.23748013919763</v>
      </c>
      <c r="BG234" s="5">
        <f t="shared" si="187"/>
        <v>1.0111122197130784</v>
      </c>
      <c r="BH234" s="5">
        <f t="shared" si="167"/>
        <v>174.24859235891071</v>
      </c>
      <c r="BI234" s="5">
        <f t="shared" si="168"/>
        <v>1.111408641089298</v>
      </c>
      <c r="BJ234" s="5">
        <f t="shared" si="188"/>
        <v>6.415520707160326E-3</v>
      </c>
      <c r="BK234" s="5">
        <f t="shared" si="189"/>
        <v>1.3908163971593646</v>
      </c>
      <c r="BL234" s="5">
        <f t="shared" si="169"/>
        <v>174.628296536357</v>
      </c>
      <c r="BM234" s="5">
        <f t="shared" si="170"/>
        <v>0.73170446364301256</v>
      </c>
      <c r="BN234" s="5">
        <f t="shared" si="171"/>
        <v>4.1725847369435886E-3</v>
      </c>
      <c r="BO234" s="5">
        <f t="shared" si="190"/>
        <v>1.6715348550233364</v>
      </c>
      <c r="BP234" s="5">
        <f t="shared" si="172"/>
        <v>174.90901499422097</v>
      </c>
      <c r="BQ234" s="5">
        <f t="shared" si="173"/>
        <v>0.45098600577904335</v>
      </c>
      <c r="BR234" s="5">
        <f t="shared" si="174"/>
        <v>2.5717723723042369E-3</v>
      </c>
      <c r="BS234" s="5">
        <f t="shared" si="191"/>
        <v>1.5385290580020283</v>
      </c>
      <c r="BT234" s="5">
        <f t="shared" si="175"/>
        <v>174.77600919719967</v>
      </c>
      <c r="BU234" s="5">
        <f t="shared" si="176"/>
        <v>0.58399180280034102</v>
      </c>
      <c r="BV234" s="5">
        <f t="shared" si="177"/>
        <v>3.3302452068322067E-3</v>
      </c>
    </row>
    <row r="235" spans="1:74" x14ac:dyDescent="0.2">
      <c r="A235" s="3">
        <v>44117</v>
      </c>
      <c r="B235" s="2">
        <v>234</v>
      </c>
      <c r="C235" s="1">
        <v>120.891434</v>
      </c>
      <c r="D235" s="2">
        <v>262330500</v>
      </c>
      <c r="E235" s="1">
        <v>171.550003</v>
      </c>
      <c r="F235" s="2">
        <v>2315300</v>
      </c>
      <c r="P235" s="2">
        <v>234</v>
      </c>
      <c r="Q235" s="1">
        <v>120.891434</v>
      </c>
      <c r="R235" s="5">
        <f t="shared" si="178"/>
        <v>115.90428151661732</v>
      </c>
      <c r="S235" s="5">
        <f t="shared" si="150"/>
        <v>4.9871524833826868</v>
      </c>
      <c r="T235" s="5">
        <f t="shared" si="192"/>
        <v>118.42210084174914</v>
      </c>
      <c r="U235" s="5">
        <f t="shared" si="151"/>
        <v>2.469333158250862</v>
      </c>
      <c r="V235" s="5">
        <f t="shared" si="180"/>
        <v>120.41853922508939</v>
      </c>
      <c r="W235" s="5">
        <f t="shared" si="152"/>
        <v>0.47289477491061405</v>
      </c>
      <c r="X235" s="5">
        <f t="shared" si="181"/>
        <v>122.20351149499896</v>
      </c>
      <c r="Y235" s="5">
        <f t="shared" si="153"/>
        <v>1.3120774949989595</v>
      </c>
      <c r="AA235" s="2">
        <v>234</v>
      </c>
      <c r="AB235" s="1">
        <v>171.550003</v>
      </c>
      <c r="AC235" s="5">
        <f t="shared" si="182"/>
        <v>169.38885033253075</v>
      </c>
      <c r="AD235" s="5">
        <f t="shared" si="154"/>
        <v>2.1611526674692527</v>
      </c>
      <c r="AE235" s="5">
        <f t="shared" si="183"/>
        <v>172.90966972656557</v>
      </c>
      <c r="AF235" s="5">
        <f t="shared" si="155"/>
        <v>1.359666726565564</v>
      </c>
      <c r="AG235" s="5">
        <f t="shared" si="184"/>
        <v>174.40486661263895</v>
      </c>
      <c r="AH235" s="5">
        <f t="shared" si="156"/>
        <v>2.8548636126389511</v>
      </c>
      <c r="AI235" s="5">
        <f t="shared" si="185"/>
        <v>175.02537786757486</v>
      </c>
      <c r="AJ235" s="5">
        <f t="shared" si="157"/>
        <v>3.4753748675748568</v>
      </c>
      <c r="AK235" s="10"/>
      <c r="AL235" s="1">
        <v>120.891434</v>
      </c>
      <c r="AM235" s="5">
        <v>120.41853922508939</v>
      </c>
      <c r="AN235" s="5">
        <f t="shared" si="186"/>
        <v>0.93106565237235805</v>
      </c>
      <c r="AO235" s="5">
        <f t="shared" si="158"/>
        <v>121.34960487746174</v>
      </c>
      <c r="AP235" s="5">
        <f t="shared" si="159"/>
        <v>0.45817087746173968</v>
      </c>
      <c r="AQ235" s="5">
        <f t="shared" si="160"/>
        <v>3.7899366588846953E-3</v>
      </c>
      <c r="AR235" s="5">
        <f t="shared" si="161"/>
        <v>1.4512938518773286</v>
      </c>
      <c r="AS235" s="5">
        <f t="shared" si="144"/>
        <v>121.86983307696671</v>
      </c>
      <c r="AT235" s="5">
        <f t="shared" si="145"/>
        <v>0.97839907696670991</v>
      </c>
      <c r="AU235" s="5">
        <f t="shared" si="162"/>
        <v>8.0932043288253971E-3</v>
      </c>
      <c r="AV235" s="5">
        <f t="shared" si="163"/>
        <v>2.387719541100171</v>
      </c>
      <c r="AW235" s="5">
        <f t="shared" si="146"/>
        <v>122.80625876618956</v>
      </c>
      <c r="AX235" s="5">
        <f t="shared" si="147"/>
        <v>1.9148247661895539</v>
      </c>
      <c r="AY235" s="5">
        <f t="shared" si="164"/>
        <v>1.5839209634898977E-2</v>
      </c>
      <c r="AZ235" s="5">
        <f t="shared" si="165"/>
        <v>4.0662064499634729</v>
      </c>
      <c r="BA235" s="5">
        <f t="shared" si="148"/>
        <v>124.48474567505286</v>
      </c>
      <c r="BB235" s="5">
        <f t="shared" si="149"/>
        <v>3.5933116750528598</v>
      </c>
      <c r="BC235" s="5">
        <f t="shared" si="166"/>
        <v>2.9723459770134415E-2</v>
      </c>
      <c r="BE235" s="1">
        <v>171.550003</v>
      </c>
      <c r="BF235" s="5">
        <v>174.40486661263895</v>
      </c>
      <c r="BG235" s="5">
        <f t="shared" si="187"/>
        <v>1.0345533577723154</v>
      </c>
      <c r="BH235" s="5">
        <f t="shared" si="167"/>
        <v>175.43941997041128</v>
      </c>
      <c r="BI235" s="5">
        <f t="shared" si="168"/>
        <v>3.8894169704112755</v>
      </c>
      <c r="BJ235" s="5">
        <f t="shared" si="188"/>
        <v>2.2301080502815585E-2</v>
      </c>
      <c r="BK235" s="5">
        <f t="shared" si="189"/>
        <v>1.334958916229855</v>
      </c>
      <c r="BL235" s="5">
        <f t="shared" si="169"/>
        <v>175.73982552886881</v>
      </c>
      <c r="BM235" s="5">
        <f t="shared" si="170"/>
        <v>4.1898225288688025</v>
      </c>
      <c r="BN235" s="5">
        <f t="shared" si="171"/>
        <v>2.4423331131441614E-2</v>
      </c>
      <c r="BO235" s="5">
        <f t="shared" si="190"/>
        <v>1.4446680833114316</v>
      </c>
      <c r="BP235" s="5">
        <f t="shared" si="172"/>
        <v>175.84953469595038</v>
      </c>
      <c r="BQ235" s="5">
        <f t="shared" si="173"/>
        <v>4.2995316959503782</v>
      </c>
      <c r="BR235" s="5">
        <f t="shared" si="174"/>
        <v>2.50628482702526E-2</v>
      </c>
      <c r="BS235" s="5">
        <f t="shared" si="191"/>
        <v>1.223057861125431</v>
      </c>
      <c r="BT235" s="5">
        <f t="shared" si="175"/>
        <v>175.62792447376438</v>
      </c>
      <c r="BU235" s="5">
        <f t="shared" si="176"/>
        <v>-4.077921473764377</v>
      </c>
      <c r="BV235" s="5">
        <f t="shared" si="177"/>
        <v>2.3771037029736319E-2</v>
      </c>
    </row>
    <row r="236" spans="1:74" x14ac:dyDescent="0.2">
      <c r="A236" s="3">
        <v>44118</v>
      </c>
      <c r="B236" s="2">
        <v>235</v>
      </c>
      <c r="C236" s="1">
        <v>120.98127700000001</v>
      </c>
      <c r="D236" s="2">
        <v>151062300</v>
      </c>
      <c r="E236" s="1">
        <v>173.470001</v>
      </c>
      <c r="F236" s="2">
        <v>2386400</v>
      </c>
      <c r="P236" s="2">
        <v>235</v>
      </c>
      <c r="Q236" s="1">
        <v>120.98127700000001</v>
      </c>
      <c r="R236" s="5">
        <f t="shared" si="178"/>
        <v>116.65235438912472</v>
      </c>
      <c r="S236" s="5">
        <f t="shared" si="150"/>
        <v>4.3289226108752814</v>
      </c>
      <c r="T236" s="5">
        <f t="shared" si="192"/>
        <v>119.28636744713694</v>
      </c>
      <c r="U236" s="5">
        <f t="shared" si="151"/>
        <v>1.6949095528630664</v>
      </c>
      <c r="V236" s="5">
        <f t="shared" si="180"/>
        <v>120.67863135129022</v>
      </c>
      <c r="W236" s="5">
        <f t="shared" si="152"/>
        <v>0.30264564870978461</v>
      </c>
      <c r="X236" s="5">
        <f t="shared" si="181"/>
        <v>121.21945337374974</v>
      </c>
      <c r="Y236" s="5">
        <f t="shared" si="153"/>
        <v>0.23817637374973799</v>
      </c>
      <c r="AA236" s="2">
        <v>235</v>
      </c>
      <c r="AB236" s="1">
        <v>173.470001</v>
      </c>
      <c r="AC236" s="5">
        <f t="shared" si="182"/>
        <v>169.71302323265112</v>
      </c>
      <c r="AD236" s="5">
        <f t="shared" si="154"/>
        <v>3.7569777673488716</v>
      </c>
      <c r="AE236" s="5">
        <f t="shared" si="183"/>
        <v>172.4337863722676</v>
      </c>
      <c r="AF236" s="5">
        <f t="shared" si="155"/>
        <v>1.0362146277323916</v>
      </c>
      <c r="AG236" s="5">
        <f t="shared" si="184"/>
        <v>172.83469162568753</v>
      </c>
      <c r="AH236" s="5">
        <f t="shared" si="156"/>
        <v>0.63530937431247025</v>
      </c>
      <c r="AI236" s="5">
        <f t="shared" si="185"/>
        <v>172.41884671689371</v>
      </c>
      <c r="AJ236" s="5">
        <f t="shared" si="157"/>
        <v>1.0511542831062854</v>
      </c>
      <c r="AK236" s="10"/>
      <c r="AL236" s="1">
        <v>120.98127700000001</v>
      </c>
      <c r="AM236" s="5">
        <v>120.67863135129022</v>
      </c>
      <c r="AN236" s="5">
        <f t="shared" si="186"/>
        <v>0.83041962344662901</v>
      </c>
      <c r="AO236" s="5">
        <f t="shared" si="158"/>
        <v>121.50905097473685</v>
      </c>
      <c r="AP236" s="5">
        <f t="shared" si="159"/>
        <v>0.52777397473684573</v>
      </c>
      <c r="AQ236" s="5">
        <f t="shared" si="160"/>
        <v>4.362443411279629E-3</v>
      </c>
      <c r="AR236" s="5">
        <f t="shared" si="161"/>
        <v>1.1534934204582044</v>
      </c>
      <c r="AS236" s="5">
        <f t="shared" si="144"/>
        <v>121.83212477174843</v>
      </c>
      <c r="AT236" s="5">
        <f t="shared" si="145"/>
        <v>0.85084777174841975</v>
      </c>
      <c r="AU236" s="5">
        <f t="shared" si="162"/>
        <v>7.0328880042191955E-3</v>
      </c>
      <c r="AV236" s="5">
        <f t="shared" si="163"/>
        <v>1.4302872043954684</v>
      </c>
      <c r="AW236" s="5">
        <f t="shared" si="146"/>
        <v>122.10891855568569</v>
      </c>
      <c r="AX236" s="5">
        <f t="shared" si="147"/>
        <v>1.1276415556856847</v>
      </c>
      <c r="AY236" s="5">
        <f t="shared" si="164"/>
        <v>9.3207939579418118E-3</v>
      </c>
      <c r="AZ236" s="5">
        <f t="shared" si="165"/>
        <v>0.83100927476522768</v>
      </c>
      <c r="BA236" s="5">
        <f t="shared" si="148"/>
        <v>121.50964062605544</v>
      </c>
      <c r="BB236" s="5">
        <f t="shared" si="149"/>
        <v>0.52836362605543741</v>
      </c>
      <c r="BC236" s="5">
        <f t="shared" si="166"/>
        <v>4.3673173168393437E-3</v>
      </c>
      <c r="BE236" s="1">
        <v>173.470001</v>
      </c>
      <c r="BF236" s="5">
        <v>172.83469162568753</v>
      </c>
      <c r="BG236" s="5">
        <f t="shared" si="187"/>
        <v>0.64384410606375375</v>
      </c>
      <c r="BH236" s="5">
        <f t="shared" si="167"/>
        <v>173.47853573175129</v>
      </c>
      <c r="BI236" s="5">
        <f t="shared" si="168"/>
        <v>8.5347317512969312E-3</v>
      </c>
      <c r="BJ236" s="5">
        <f t="shared" si="188"/>
        <v>4.9380894952390785E-5</v>
      </c>
      <c r="BK236" s="5">
        <f t="shared" si="189"/>
        <v>0.60867544043453403</v>
      </c>
      <c r="BL236" s="5">
        <f t="shared" si="169"/>
        <v>173.44336706612205</v>
      </c>
      <c r="BM236" s="5">
        <f t="shared" si="170"/>
        <v>2.6633933877945992E-2</v>
      </c>
      <c r="BN236" s="5">
        <f t="shared" si="171"/>
        <v>1.5353625251864726E-4</v>
      </c>
      <c r="BO236" s="5">
        <f t="shared" si="190"/>
        <v>8.7988701693144544E-2</v>
      </c>
      <c r="BP236" s="5">
        <f t="shared" si="172"/>
        <v>172.92268032738068</v>
      </c>
      <c r="BQ236" s="5">
        <f t="shared" si="173"/>
        <v>0.54732067261932116</v>
      </c>
      <c r="BR236" s="5">
        <f t="shared" si="174"/>
        <v>3.1551315470351622E-3</v>
      </c>
      <c r="BS236" s="5">
        <f t="shared" si="191"/>
        <v>-1.1511900597398999</v>
      </c>
      <c r="BT236" s="5">
        <f t="shared" si="175"/>
        <v>171.68350156594764</v>
      </c>
      <c r="BU236" s="5">
        <f t="shared" si="176"/>
        <v>1.7864994340523594</v>
      </c>
      <c r="BV236" s="5">
        <f t="shared" si="177"/>
        <v>1.0298607388907316E-2</v>
      </c>
    </row>
    <row r="237" spans="1:74" x14ac:dyDescent="0.2">
      <c r="A237" s="3">
        <v>44119</v>
      </c>
      <c r="B237" s="2">
        <v>236</v>
      </c>
      <c r="C237" s="1">
        <v>120.502106</v>
      </c>
      <c r="D237" s="2">
        <v>112559200</v>
      </c>
      <c r="E237" s="1">
        <v>172.61000100000001</v>
      </c>
      <c r="F237" s="2">
        <v>2436600</v>
      </c>
      <c r="P237" s="2">
        <v>236</v>
      </c>
      <c r="Q237" s="1">
        <v>120.502106</v>
      </c>
      <c r="R237" s="5">
        <f t="shared" si="178"/>
        <v>117.30169278075601</v>
      </c>
      <c r="S237" s="5">
        <f t="shared" si="150"/>
        <v>3.200413219243984</v>
      </c>
      <c r="T237" s="5">
        <f t="shared" si="192"/>
        <v>119.87958579063901</v>
      </c>
      <c r="U237" s="5">
        <f t="shared" si="151"/>
        <v>0.62252020936098518</v>
      </c>
      <c r="V237" s="5">
        <f t="shared" si="180"/>
        <v>120.8450864580806</v>
      </c>
      <c r="W237" s="5">
        <f t="shared" si="152"/>
        <v>0.34298045808060351</v>
      </c>
      <c r="X237" s="5">
        <f t="shared" si="181"/>
        <v>121.04082109343744</v>
      </c>
      <c r="Y237" s="5">
        <f t="shared" si="153"/>
        <v>0.53871509343744606</v>
      </c>
      <c r="AA237" s="2">
        <v>236</v>
      </c>
      <c r="AB237" s="1">
        <v>172.61000100000001</v>
      </c>
      <c r="AC237" s="5">
        <f t="shared" si="182"/>
        <v>170.27656989775346</v>
      </c>
      <c r="AD237" s="5">
        <f t="shared" si="154"/>
        <v>2.3334311022465499</v>
      </c>
      <c r="AE237" s="5">
        <f t="shared" si="183"/>
        <v>172.79646149197396</v>
      </c>
      <c r="AF237" s="5">
        <f t="shared" si="155"/>
        <v>0.18646049197394632</v>
      </c>
      <c r="AG237" s="5">
        <f t="shared" si="184"/>
        <v>173.18411178155938</v>
      </c>
      <c r="AH237" s="5">
        <f t="shared" si="156"/>
        <v>0.57411078155936934</v>
      </c>
      <c r="AI237" s="5">
        <f t="shared" si="185"/>
        <v>173.20721242922343</v>
      </c>
      <c r="AJ237" s="5">
        <f t="shared" si="157"/>
        <v>0.59721142922342096</v>
      </c>
      <c r="AK237" s="10"/>
      <c r="AL237" s="1">
        <v>120.502106</v>
      </c>
      <c r="AM237" s="5">
        <v>120.8450864580806</v>
      </c>
      <c r="AN237" s="5">
        <f t="shared" si="186"/>
        <v>0.7308249459481917</v>
      </c>
      <c r="AO237" s="5">
        <f t="shared" si="158"/>
        <v>121.57591140402879</v>
      </c>
      <c r="AP237" s="5">
        <f t="shared" si="159"/>
        <v>1.0738054040287892</v>
      </c>
      <c r="AQ237" s="5">
        <f t="shared" si="160"/>
        <v>8.9110924254617533E-3</v>
      </c>
      <c r="AR237" s="5">
        <f t="shared" si="161"/>
        <v>0.90673384204124829</v>
      </c>
      <c r="AS237" s="5">
        <f t="shared" si="144"/>
        <v>121.75182030012185</v>
      </c>
      <c r="AT237" s="5">
        <f t="shared" si="145"/>
        <v>1.2497143001218518</v>
      </c>
      <c r="AU237" s="5">
        <f t="shared" si="162"/>
        <v>1.0370891776130882E-2</v>
      </c>
      <c r="AV237" s="5">
        <f t="shared" si="163"/>
        <v>0.86156276047317881</v>
      </c>
      <c r="AW237" s="5">
        <f t="shared" si="146"/>
        <v>121.70664921855378</v>
      </c>
      <c r="AX237" s="5">
        <f t="shared" si="147"/>
        <v>1.2045432185537805</v>
      </c>
      <c r="AY237" s="5">
        <f t="shared" si="164"/>
        <v>9.9960345801241059E-3</v>
      </c>
      <c r="AZ237" s="5">
        <f t="shared" si="165"/>
        <v>0.26613823198660724</v>
      </c>
      <c r="BA237" s="5">
        <f t="shared" si="148"/>
        <v>121.1112246900672</v>
      </c>
      <c r="BB237" s="5">
        <f t="shared" si="149"/>
        <v>0.60911869006720565</v>
      </c>
      <c r="BC237" s="5">
        <f t="shared" si="166"/>
        <v>5.0548385442093901E-3</v>
      </c>
      <c r="BE237" s="1">
        <v>172.61000100000001</v>
      </c>
      <c r="BF237" s="5">
        <v>173.18411178155938</v>
      </c>
      <c r="BG237" s="5">
        <f t="shared" si="187"/>
        <v>0.59968051353496876</v>
      </c>
      <c r="BH237" s="5">
        <f t="shared" si="167"/>
        <v>173.78379229509434</v>
      </c>
      <c r="BI237" s="5">
        <f t="shared" si="168"/>
        <v>1.1737912950943326</v>
      </c>
      <c r="BJ237" s="5">
        <f t="shared" si="188"/>
        <v>6.77770774131324E-3</v>
      </c>
      <c r="BK237" s="5">
        <f t="shared" si="189"/>
        <v>0.54386161929386412</v>
      </c>
      <c r="BL237" s="5">
        <f t="shared" si="169"/>
        <v>173.72797340085324</v>
      </c>
      <c r="BM237" s="5">
        <f t="shared" si="170"/>
        <v>1.1179724008532332</v>
      </c>
      <c r="BN237" s="5">
        <f t="shared" si="171"/>
        <v>6.4768692102216783E-3</v>
      </c>
      <c r="BO237" s="5">
        <f t="shared" si="190"/>
        <v>0.20563285607356399</v>
      </c>
      <c r="BP237" s="5">
        <f t="shared" si="172"/>
        <v>173.38974463763296</v>
      </c>
      <c r="BQ237" s="5">
        <f t="shared" si="173"/>
        <v>0.77974363763294718</v>
      </c>
      <c r="BR237" s="5">
        <f t="shared" si="174"/>
        <v>4.517372302390214E-3</v>
      </c>
      <c r="BS237" s="5">
        <f t="shared" si="191"/>
        <v>0.12432862353009119</v>
      </c>
      <c r="BT237" s="5">
        <f t="shared" si="175"/>
        <v>173.30844040508947</v>
      </c>
      <c r="BU237" s="5">
        <f t="shared" si="176"/>
        <v>-0.69843940508945934</v>
      </c>
      <c r="BV237" s="5">
        <f t="shared" si="177"/>
        <v>4.0463437868206676E-3</v>
      </c>
    </row>
    <row r="238" spans="1:74" x14ac:dyDescent="0.2">
      <c r="A238" s="3">
        <v>44120</v>
      </c>
      <c r="B238" s="2">
        <v>237</v>
      </c>
      <c r="C238" s="1">
        <v>118.81501</v>
      </c>
      <c r="D238" s="2">
        <v>115393800</v>
      </c>
      <c r="E238" s="1">
        <v>174.86000100000001</v>
      </c>
      <c r="F238" s="2">
        <v>3628800</v>
      </c>
      <c r="P238" s="2">
        <v>237</v>
      </c>
      <c r="Q238" s="1">
        <v>118.81501</v>
      </c>
      <c r="R238" s="5">
        <f t="shared" si="178"/>
        <v>117.7817547636426</v>
      </c>
      <c r="S238" s="5">
        <f t="shared" si="150"/>
        <v>1.0332552363574052</v>
      </c>
      <c r="T238" s="5">
        <f t="shared" si="192"/>
        <v>120.09746786391537</v>
      </c>
      <c r="U238" s="5">
        <f t="shared" si="151"/>
        <v>1.2824578639153685</v>
      </c>
      <c r="V238" s="5">
        <f t="shared" si="180"/>
        <v>120.65644720613628</v>
      </c>
      <c r="W238" s="5">
        <f t="shared" si="152"/>
        <v>1.8414372061362769</v>
      </c>
      <c r="X238" s="5">
        <f t="shared" si="181"/>
        <v>120.63678477335935</v>
      </c>
      <c r="Y238" s="5">
        <f t="shared" si="153"/>
        <v>1.8217747733593512</v>
      </c>
      <c r="AA238" s="2">
        <v>237</v>
      </c>
      <c r="AB238" s="1">
        <v>174.86000100000001</v>
      </c>
      <c r="AC238" s="5">
        <f t="shared" si="182"/>
        <v>170.62658456309046</v>
      </c>
      <c r="AD238" s="5">
        <f t="shared" si="154"/>
        <v>4.2334164369095504</v>
      </c>
      <c r="AE238" s="5">
        <f t="shared" si="183"/>
        <v>172.73120031978308</v>
      </c>
      <c r="AF238" s="5">
        <f t="shared" si="155"/>
        <v>2.1288006802169264</v>
      </c>
      <c r="AG238" s="5">
        <f t="shared" si="184"/>
        <v>172.86835085170173</v>
      </c>
      <c r="AH238" s="5">
        <f t="shared" si="156"/>
        <v>1.9916501482982767</v>
      </c>
      <c r="AI238" s="5">
        <f t="shared" si="185"/>
        <v>172.75930385730587</v>
      </c>
      <c r="AJ238" s="5">
        <f t="shared" si="157"/>
        <v>2.1006971426941448</v>
      </c>
      <c r="AK238" s="10"/>
      <c r="AL238" s="1">
        <v>118.81501</v>
      </c>
      <c r="AM238" s="5">
        <v>120.65644720613628</v>
      </c>
      <c r="AN238" s="5">
        <f t="shared" si="186"/>
        <v>0.59290531626431442</v>
      </c>
      <c r="AO238" s="5">
        <f t="shared" si="158"/>
        <v>121.2493525224006</v>
      </c>
      <c r="AP238" s="5">
        <f t="shared" si="159"/>
        <v>2.4343425224005983</v>
      </c>
      <c r="AQ238" s="5">
        <f t="shared" si="160"/>
        <v>2.0488510015700866E-2</v>
      </c>
      <c r="AR238" s="5">
        <f t="shared" si="161"/>
        <v>0.63289056854485537</v>
      </c>
      <c r="AS238" s="5">
        <f t="shared" si="144"/>
        <v>121.28933777468113</v>
      </c>
      <c r="AT238" s="5">
        <f t="shared" si="145"/>
        <v>2.4743277746811287</v>
      </c>
      <c r="AU238" s="5">
        <f t="shared" si="162"/>
        <v>2.0825043693394704E-2</v>
      </c>
      <c r="AV238" s="5">
        <f t="shared" si="163"/>
        <v>0.38897185488530284</v>
      </c>
      <c r="AW238" s="5">
        <f t="shared" si="146"/>
        <v>121.04541906102158</v>
      </c>
      <c r="AX238" s="5">
        <f t="shared" si="147"/>
        <v>2.2304090610215752</v>
      </c>
      <c r="AY238" s="5">
        <f t="shared" si="164"/>
        <v>1.8772115248919939E-2</v>
      </c>
      <c r="AZ238" s="5">
        <f t="shared" si="165"/>
        <v>-0.1204226293546838</v>
      </c>
      <c r="BA238" s="5">
        <f t="shared" si="148"/>
        <v>120.5360245767816</v>
      </c>
      <c r="BB238" s="5">
        <f t="shared" si="149"/>
        <v>1.7210145767815987</v>
      </c>
      <c r="BC238" s="5">
        <f t="shared" si="166"/>
        <v>1.4484824575460615E-2</v>
      </c>
      <c r="BE238" s="1">
        <v>174.86000100000001</v>
      </c>
      <c r="BF238" s="5">
        <v>172.86835085170173</v>
      </c>
      <c r="BG238" s="5">
        <f t="shared" si="187"/>
        <v>0.46236429702607651</v>
      </c>
      <c r="BH238" s="5">
        <f t="shared" si="167"/>
        <v>173.33071514872782</v>
      </c>
      <c r="BI238" s="5">
        <f t="shared" si="168"/>
        <v>1.5292858512721921</v>
      </c>
      <c r="BJ238" s="5">
        <f t="shared" si="188"/>
        <v>8.8465346243981804E-3</v>
      </c>
      <c r="BK238" s="5">
        <f t="shared" si="189"/>
        <v>0.32895598200598658</v>
      </c>
      <c r="BL238" s="5">
        <f t="shared" si="169"/>
        <v>173.19730683370773</v>
      </c>
      <c r="BM238" s="5">
        <f t="shared" si="170"/>
        <v>1.6626941662922832</v>
      </c>
      <c r="BN238" s="5">
        <f t="shared" si="171"/>
        <v>9.5087164404870552E-3</v>
      </c>
      <c r="BO238" s="5">
        <f t="shared" si="190"/>
        <v>-2.8994347595480516E-2</v>
      </c>
      <c r="BP238" s="5">
        <f t="shared" si="172"/>
        <v>172.83935650410626</v>
      </c>
      <c r="BQ238" s="5">
        <f t="shared" si="173"/>
        <v>2.0206444958937482</v>
      </c>
      <c r="BR238" s="5">
        <f t="shared" si="174"/>
        <v>1.1555784538133156E-2</v>
      </c>
      <c r="BS238" s="5">
        <f t="shared" si="191"/>
        <v>-0.24974749684948544</v>
      </c>
      <c r="BT238" s="5">
        <f t="shared" si="175"/>
        <v>172.61860335485224</v>
      </c>
      <c r="BU238" s="5">
        <f t="shared" si="176"/>
        <v>2.2413976451477708</v>
      </c>
      <c r="BV238" s="5">
        <f t="shared" si="177"/>
        <v>1.2818241063305098E-2</v>
      </c>
    </row>
    <row r="239" spans="1:74" x14ac:dyDescent="0.2">
      <c r="A239" s="3">
        <v>44123</v>
      </c>
      <c r="B239" s="2">
        <v>238</v>
      </c>
      <c r="C239" s="1">
        <v>115.78025100000001</v>
      </c>
      <c r="D239" s="2">
        <v>120639300</v>
      </c>
      <c r="E239" s="1">
        <v>171.58999600000001</v>
      </c>
      <c r="F239" s="2">
        <v>2103500</v>
      </c>
      <c r="P239" s="2">
        <v>238</v>
      </c>
      <c r="Q239" s="1">
        <v>115.78025100000001</v>
      </c>
      <c r="R239" s="5">
        <f t="shared" si="178"/>
        <v>117.93674304909621</v>
      </c>
      <c r="S239" s="5">
        <f t="shared" si="150"/>
        <v>2.156492049096201</v>
      </c>
      <c r="T239" s="5">
        <f t="shared" si="192"/>
        <v>119.648607611545</v>
      </c>
      <c r="U239" s="5">
        <f t="shared" si="151"/>
        <v>3.8683566115449963</v>
      </c>
      <c r="V239" s="5">
        <f t="shared" si="180"/>
        <v>119.64365674276132</v>
      </c>
      <c r="W239" s="5">
        <f t="shared" si="152"/>
        <v>3.8634057427613158</v>
      </c>
      <c r="X239" s="5">
        <f t="shared" si="181"/>
        <v>119.27045369333983</v>
      </c>
      <c r="Y239" s="5">
        <f t="shared" si="153"/>
        <v>3.4902026933398247</v>
      </c>
      <c r="AA239" s="2">
        <v>238</v>
      </c>
      <c r="AB239" s="1">
        <v>171.58999600000001</v>
      </c>
      <c r="AC239" s="5">
        <f t="shared" si="182"/>
        <v>171.26159702862688</v>
      </c>
      <c r="AD239" s="5">
        <f t="shared" si="154"/>
        <v>0.32839897137313301</v>
      </c>
      <c r="AE239" s="5">
        <f t="shared" si="183"/>
        <v>173.47628055785901</v>
      </c>
      <c r="AF239" s="5">
        <f t="shared" si="155"/>
        <v>1.8862845578589997</v>
      </c>
      <c r="AG239" s="5">
        <f t="shared" si="184"/>
        <v>173.96375843326578</v>
      </c>
      <c r="AH239" s="5">
        <f t="shared" si="156"/>
        <v>2.3737624332657674</v>
      </c>
      <c r="AI239" s="5">
        <f t="shared" si="185"/>
        <v>174.33482671432648</v>
      </c>
      <c r="AJ239" s="5">
        <f t="shared" si="157"/>
        <v>2.7448307143264685</v>
      </c>
      <c r="AK239" s="10"/>
      <c r="AL239" s="1">
        <v>115.78025100000001</v>
      </c>
      <c r="AM239" s="5">
        <v>119.64365674276132</v>
      </c>
      <c r="AN239" s="5">
        <f t="shared" si="186"/>
        <v>0.35205094931842396</v>
      </c>
      <c r="AO239" s="5">
        <f t="shared" si="158"/>
        <v>119.99570769207975</v>
      </c>
      <c r="AP239" s="5">
        <f t="shared" si="159"/>
        <v>4.2154566920797407</v>
      </c>
      <c r="AQ239" s="5">
        <f t="shared" si="160"/>
        <v>3.640911688885301E-2</v>
      </c>
      <c r="AR239" s="5">
        <f t="shared" si="161"/>
        <v>0.22147031056490274</v>
      </c>
      <c r="AS239" s="5">
        <f t="shared" si="144"/>
        <v>119.86512705332622</v>
      </c>
      <c r="AT239" s="5">
        <f t="shared" si="145"/>
        <v>4.0848760533262123</v>
      </c>
      <c r="AU239" s="5">
        <f t="shared" si="162"/>
        <v>3.5281285176400355E-2</v>
      </c>
      <c r="AV239" s="5">
        <f t="shared" si="163"/>
        <v>-0.24182118833181324</v>
      </c>
      <c r="AW239" s="5">
        <f t="shared" si="146"/>
        <v>119.40183555442951</v>
      </c>
      <c r="AX239" s="5">
        <f t="shared" si="147"/>
        <v>3.6215845544295036</v>
      </c>
      <c r="AY239" s="5">
        <f t="shared" si="164"/>
        <v>3.1279812603183105E-2</v>
      </c>
      <c r="AZ239" s="5">
        <f t="shared" si="165"/>
        <v>-0.87893528827191447</v>
      </c>
      <c r="BA239" s="5">
        <f t="shared" si="148"/>
        <v>118.7647214544894</v>
      </c>
      <c r="BB239" s="5">
        <f t="shared" si="149"/>
        <v>2.9844704544893972</v>
      </c>
      <c r="BC239" s="5">
        <f t="shared" si="166"/>
        <v>2.5777025258732572E-2</v>
      </c>
      <c r="BE239" s="1">
        <v>171.58999600000001</v>
      </c>
      <c r="BF239" s="5">
        <v>173.96375843326578</v>
      </c>
      <c r="BG239" s="5">
        <f t="shared" si="187"/>
        <v>0.55732078970677201</v>
      </c>
      <c r="BH239" s="5">
        <f t="shared" si="167"/>
        <v>174.52107922297256</v>
      </c>
      <c r="BI239" s="5">
        <f t="shared" si="168"/>
        <v>2.9310832229725463</v>
      </c>
      <c r="BJ239" s="5">
        <f t="shared" si="188"/>
        <v>1.6848815232380365E-2</v>
      </c>
      <c r="BK239" s="5">
        <f t="shared" si="189"/>
        <v>0.52056888189550155</v>
      </c>
      <c r="BL239" s="5">
        <f t="shared" si="169"/>
        <v>174.48432731516129</v>
      </c>
      <c r="BM239" s="5">
        <f t="shared" si="170"/>
        <v>2.8943313151612813</v>
      </c>
      <c r="BN239" s="5">
        <f t="shared" si="171"/>
        <v>1.6867715966152719E-2</v>
      </c>
      <c r="BO239" s="5">
        <f t="shared" si="190"/>
        <v>0.47698652052630663</v>
      </c>
      <c r="BP239" s="5">
        <f t="shared" si="172"/>
        <v>174.44074495379209</v>
      </c>
      <c r="BQ239" s="5">
        <f t="shared" si="173"/>
        <v>2.8507489537920776</v>
      </c>
      <c r="BR239" s="5">
        <f t="shared" si="174"/>
        <v>1.661372469402049E-2</v>
      </c>
      <c r="BS239" s="5">
        <f t="shared" si="191"/>
        <v>0.89363431980201669</v>
      </c>
      <c r="BT239" s="5">
        <f t="shared" si="175"/>
        <v>174.85739275306778</v>
      </c>
      <c r="BU239" s="5">
        <f t="shared" si="176"/>
        <v>-3.2673967530677714</v>
      </c>
      <c r="BV239" s="5">
        <f t="shared" si="177"/>
        <v>1.9041883730026844E-2</v>
      </c>
    </row>
    <row r="240" spans="1:74" x14ac:dyDescent="0.2">
      <c r="A240" s="3">
        <v>44124</v>
      </c>
      <c r="B240" s="2">
        <v>239</v>
      </c>
      <c r="C240" s="1">
        <v>117.30761699999999</v>
      </c>
      <c r="D240" s="2">
        <v>124423700</v>
      </c>
      <c r="E240" s="1">
        <v>173.259995</v>
      </c>
      <c r="F240" s="2">
        <v>1580300</v>
      </c>
      <c r="P240" s="2">
        <v>239</v>
      </c>
      <c r="Q240" s="1">
        <v>117.30761699999999</v>
      </c>
      <c r="R240" s="5">
        <f t="shared" si="178"/>
        <v>117.61326924173177</v>
      </c>
      <c r="S240" s="5">
        <f t="shared" si="150"/>
        <v>0.30565224173177796</v>
      </c>
      <c r="T240" s="5">
        <f t="shared" si="192"/>
        <v>118.29468279750427</v>
      </c>
      <c r="U240" s="5">
        <f t="shared" si="151"/>
        <v>0.98706579750427181</v>
      </c>
      <c r="V240" s="5">
        <f t="shared" si="180"/>
        <v>117.5187835842426</v>
      </c>
      <c r="W240" s="5">
        <f t="shared" si="152"/>
        <v>0.21116658424260493</v>
      </c>
      <c r="X240" s="5">
        <f t="shared" si="181"/>
        <v>116.65280167333496</v>
      </c>
      <c r="Y240" s="5">
        <f t="shared" si="153"/>
        <v>0.65481532666503028</v>
      </c>
      <c r="AA240" s="2">
        <v>239</v>
      </c>
      <c r="AB240" s="1">
        <v>173.259995</v>
      </c>
      <c r="AC240" s="5">
        <f t="shared" si="182"/>
        <v>171.31085687433284</v>
      </c>
      <c r="AD240" s="5">
        <f t="shared" si="154"/>
        <v>1.9491381256671616</v>
      </c>
      <c r="AE240" s="5">
        <f t="shared" si="183"/>
        <v>172.81608096260834</v>
      </c>
      <c r="AF240" s="5">
        <f t="shared" si="155"/>
        <v>0.44391403739166435</v>
      </c>
      <c r="AG240" s="5">
        <f t="shared" si="184"/>
        <v>172.6581890949696</v>
      </c>
      <c r="AH240" s="5">
        <f t="shared" si="156"/>
        <v>0.60180590503040321</v>
      </c>
      <c r="AI240" s="5">
        <f t="shared" si="185"/>
        <v>172.27620367858162</v>
      </c>
      <c r="AJ240" s="5">
        <f t="shared" si="157"/>
        <v>0.98379132141837999</v>
      </c>
      <c r="AK240" s="10"/>
      <c r="AL240" s="1">
        <v>117.30761699999999</v>
      </c>
      <c r="AM240" s="5">
        <v>117.5187835842426</v>
      </c>
      <c r="AN240" s="5">
        <f t="shared" si="186"/>
        <v>-1.9487666857148256E-2</v>
      </c>
      <c r="AO240" s="5">
        <f t="shared" si="158"/>
        <v>117.49929591738545</v>
      </c>
      <c r="AP240" s="5">
        <f t="shared" si="159"/>
        <v>0.19167891738545961</v>
      </c>
      <c r="AQ240" s="5">
        <f t="shared" si="160"/>
        <v>1.6339852627426539E-3</v>
      </c>
      <c r="AR240" s="5">
        <f t="shared" si="161"/>
        <v>-0.36511555670600404</v>
      </c>
      <c r="AS240" s="5">
        <f t="shared" si="144"/>
        <v>117.1536680275366</v>
      </c>
      <c r="AT240" s="5">
        <f t="shared" si="145"/>
        <v>0.15394897246339667</v>
      </c>
      <c r="AU240" s="5">
        <f t="shared" si="162"/>
        <v>1.3123527388967135E-3</v>
      </c>
      <c r="AV240" s="5">
        <f t="shared" si="163"/>
        <v>-1.0891945749159233</v>
      </c>
      <c r="AW240" s="5">
        <f t="shared" si="146"/>
        <v>116.42958900932668</v>
      </c>
      <c r="AX240" s="5">
        <f t="shared" si="147"/>
        <v>0.87802799067331705</v>
      </c>
      <c r="AY240" s="5">
        <f t="shared" si="164"/>
        <v>7.4848335779706199E-3</v>
      </c>
      <c r="AZ240" s="5">
        <f t="shared" si="165"/>
        <v>-1.9379824779817028</v>
      </c>
      <c r="BA240" s="5">
        <f t="shared" si="148"/>
        <v>115.58080110626089</v>
      </c>
      <c r="BB240" s="5">
        <f t="shared" si="149"/>
        <v>1.7268158937391007</v>
      </c>
      <c r="BC240" s="5">
        <f t="shared" si="166"/>
        <v>1.4720407232712781E-2</v>
      </c>
      <c r="BE240" s="1">
        <v>173.259995</v>
      </c>
      <c r="BF240" s="5">
        <v>172.6581890949696</v>
      </c>
      <c r="BG240" s="5">
        <f t="shared" si="187"/>
        <v>0.27788727050632911</v>
      </c>
      <c r="BH240" s="5">
        <f t="shared" si="167"/>
        <v>172.93607636547594</v>
      </c>
      <c r="BI240" s="5">
        <f t="shared" si="168"/>
        <v>0.32391863452406255</v>
      </c>
      <c r="BJ240" s="5">
        <f t="shared" si="188"/>
        <v>1.8760687588695434E-3</v>
      </c>
      <c r="BK240" s="5">
        <f t="shared" si="189"/>
        <v>6.4034326847581036E-2</v>
      </c>
      <c r="BL240" s="5">
        <f t="shared" si="169"/>
        <v>172.72222342181718</v>
      </c>
      <c r="BM240" s="5">
        <f t="shared" si="170"/>
        <v>0.53777157818282717</v>
      </c>
      <c r="BN240" s="5">
        <f t="shared" si="171"/>
        <v>3.1038415889532212E-3</v>
      </c>
      <c r="BO240" s="5">
        <f t="shared" si="190"/>
        <v>-0.32516361594381266</v>
      </c>
      <c r="BP240" s="5">
        <f t="shared" si="172"/>
        <v>172.33302547902579</v>
      </c>
      <c r="BQ240" s="5">
        <f t="shared" si="173"/>
        <v>0.92696952097421104</v>
      </c>
      <c r="BR240" s="5">
        <f t="shared" si="174"/>
        <v>5.3501647681232535E-3</v>
      </c>
      <c r="BS240" s="5">
        <f t="shared" si="191"/>
        <v>-0.97568878958145089</v>
      </c>
      <c r="BT240" s="5">
        <f t="shared" si="175"/>
        <v>171.68250030538815</v>
      </c>
      <c r="BU240" s="5">
        <f t="shared" si="176"/>
        <v>1.5774946946118575</v>
      </c>
      <c r="BV240" s="5">
        <f t="shared" si="177"/>
        <v>9.1047832167596311E-3</v>
      </c>
    </row>
    <row r="241" spans="1:75" x14ac:dyDescent="0.2">
      <c r="A241" s="3">
        <v>44125</v>
      </c>
      <c r="B241" s="2">
        <v>240</v>
      </c>
      <c r="C241" s="1">
        <v>116.668724</v>
      </c>
      <c r="D241" s="2">
        <v>89946000</v>
      </c>
      <c r="E241" s="1">
        <v>172.86999499999999</v>
      </c>
      <c r="F241" s="2">
        <v>1827000</v>
      </c>
      <c r="P241" s="2">
        <v>240</v>
      </c>
      <c r="Q241" s="1">
        <v>116.668724</v>
      </c>
      <c r="R241" s="5">
        <f t="shared" si="178"/>
        <v>117.567421405472</v>
      </c>
      <c r="S241" s="5">
        <f t="shared" si="150"/>
        <v>0.89869740547200649</v>
      </c>
      <c r="T241" s="5">
        <f t="shared" si="192"/>
        <v>117.94920976837776</v>
      </c>
      <c r="U241" s="5">
        <f t="shared" si="151"/>
        <v>1.2804857683777584</v>
      </c>
      <c r="V241" s="5">
        <f t="shared" si="180"/>
        <v>117.40264196290917</v>
      </c>
      <c r="W241" s="5">
        <f t="shared" si="152"/>
        <v>0.73391796290917455</v>
      </c>
      <c r="X241" s="5">
        <f t="shared" si="181"/>
        <v>117.14391316833374</v>
      </c>
      <c r="Y241" s="5">
        <f t="shared" si="153"/>
        <v>0.47518916833374192</v>
      </c>
      <c r="AA241" s="2">
        <v>240</v>
      </c>
      <c r="AB241" s="1">
        <v>172.86999499999999</v>
      </c>
      <c r="AC241" s="5">
        <f t="shared" si="182"/>
        <v>171.60322759318291</v>
      </c>
      <c r="AD241" s="5">
        <f t="shared" si="154"/>
        <v>1.2667674068170811</v>
      </c>
      <c r="AE241" s="5">
        <f t="shared" si="183"/>
        <v>172.97145087569544</v>
      </c>
      <c r="AF241" s="5">
        <f t="shared" si="155"/>
        <v>0.10145587569545</v>
      </c>
      <c r="AG241" s="5">
        <f t="shared" si="184"/>
        <v>172.98918234273634</v>
      </c>
      <c r="AH241" s="5">
        <f t="shared" si="156"/>
        <v>0.11918734273635323</v>
      </c>
      <c r="AI241" s="5">
        <f t="shared" si="185"/>
        <v>173.01404716964541</v>
      </c>
      <c r="AJ241" s="5">
        <f t="shared" si="157"/>
        <v>0.14405216964541978</v>
      </c>
      <c r="AK241" s="10"/>
      <c r="AL241" s="1">
        <v>116.668724</v>
      </c>
      <c r="AM241" s="5">
        <v>117.40264196290917</v>
      </c>
      <c r="AN241" s="5">
        <f t="shared" si="186"/>
        <v>-3.3985760028589967E-2</v>
      </c>
      <c r="AO241" s="5">
        <f t="shared" si="158"/>
        <v>117.36865620288059</v>
      </c>
      <c r="AP241" s="5">
        <f t="shared" si="159"/>
        <v>0.69993220288058922</v>
      </c>
      <c r="AQ241" s="5">
        <f t="shared" si="160"/>
        <v>5.999313088232535E-3</v>
      </c>
      <c r="AR241" s="5">
        <f t="shared" si="161"/>
        <v>-0.30287207286285961</v>
      </c>
      <c r="AS241" s="5">
        <f t="shared" si="144"/>
        <v>117.09976989004632</v>
      </c>
      <c r="AT241" s="5">
        <f t="shared" si="145"/>
        <v>0.43104589004632032</v>
      </c>
      <c r="AU241" s="5">
        <f t="shared" si="162"/>
        <v>3.6946139056626723E-3</v>
      </c>
      <c r="AV241" s="5">
        <f t="shared" si="163"/>
        <v>-0.65132074580379973</v>
      </c>
      <c r="AW241" s="5">
        <f t="shared" si="146"/>
        <v>116.75132121710537</v>
      </c>
      <c r="AX241" s="5">
        <f t="shared" si="147"/>
        <v>8.2597217105373488E-2</v>
      </c>
      <c r="AY241" s="5">
        <f t="shared" si="164"/>
        <v>7.0796366218399279E-4</v>
      </c>
      <c r="AZ241" s="5">
        <f t="shared" si="165"/>
        <v>-0.38941774983066779</v>
      </c>
      <c r="BA241" s="5">
        <f t="shared" si="148"/>
        <v>117.0132242130785</v>
      </c>
      <c r="BB241" s="5">
        <f t="shared" si="149"/>
        <v>0.3445002130785042</v>
      </c>
      <c r="BC241" s="5">
        <f t="shared" si="166"/>
        <v>2.9528068986038125E-3</v>
      </c>
      <c r="BE241" s="1">
        <v>172.86999499999999</v>
      </c>
      <c r="BF241" s="5">
        <v>172.98918234273634</v>
      </c>
      <c r="BG241" s="5">
        <f t="shared" si="187"/>
        <v>0.28585316709539099</v>
      </c>
      <c r="BH241" s="5">
        <f t="shared" si="167"/>
        <v>173.27503550983172</v>
      </c>
      <c r="BI241" s="5">
        <f t="shared" si="168"/>
        <v>0.40504050983173556</v>
      </c>
      <c r="BJ241" s="5">
        <f t="shared" si="188"/>
        <v>2.3414210319188948E-3</v>
      </c>
      <c r="BK241" s="5">
        <f t="shared" si="189"/>
        <v>0.13077405707737119</v>
      </c>
      <c r="BL241" s="5">
        <f t="shared" si="169"/>
        <v>173.1199563998137</v>
      </c>
      <c r="BM241" s="5">
        <f t="shared" si="170"/>
        <v>0.24996139981371357</v>
      </c>
      <c r="BN241" s="5">
        <f t="shared" si="171"/>
        <v>1.4459501766845865E-3</v>
      </c>
      <c r="BO241" s="5">
        <f t="shared" si="190"/>
        <v>-2.9893027274063233E-2</v>
      </c>
      <c r="BP241" s="5">
        <f t="shared" si="172"/>
        <v>172.95928931546229</v>
      </c>
      <c r="BQ241" s="5">
        <f t="shared" si="173"/>
        <v>8.9294315462296936E-2</v>
      </c>
      <c r="BR241" s="5">
        <f t="shared" si="174"/>
        <v>5.1654027908253791E-4</v>
      </c>
      <c r="BS241" s="5">
        <f t="shared" si="191"/>
        <v>0.13499094216451274</v>
      </c>
      <c r="BT241" s="5">
        <f t="shared" si="175"/>
        <v>173.12417328490085</v>
      </c>
      <c r="BU241" s="5">
        <f t="shared" si="176"/>
        <v>-0.25417828490085981</v>
      </c>
      <c r="BV241" s="5">
        <f t="shared" si="177"/>
        <v>1.4703435659893427E-3</v>
      </c>
    </row>
    <row r="242" spans="1:75" x14ac:dyDescent="0.2">
      <c r="A242" s="3">
        <v>44126</v>
      </c>
      <c r="B242" s="2">
        <v>241</v>
      </c>
      <c r="C242" s="1">
        <v>115.55064400000001</v>
      </c>
      <c r="D242" s="2">
        <v>101988000</v>
      </c>
      <c r="E242" s="1">
        <v>176.85000600000001</v>
      </c>
      <c r="F242" s="2">
        <v>1882100</v>
      </c>
      <c r="P242" s="2">
        <v>241</v>
      </c>
      <c r="Q242" s="1">
        <v>115.55064400000001</v>
      </c>
      <c r="R242" s="5">
        <f t="shared" si="178"/>
        <v>117.4326167946512</v>
      </c>
      <c r="S242" s="5">
        <f t="shared" si="150"/>
        <v>1.8819727946511904</v>
      </c>
      <c r="T242" s="5">
        <f t="shared" si="192"/>
        <v>117.50103974944554</v>
      </c>
      <c r="U242" s="5">
        <f t="shared" si="151"/>
        <v>1.9503957494455335</v>
      </c>
      <c r="V242" s="5">
        <f t="shared" si="180"/>
        <v>116.99898708330913</v>
      </c>
      <c r="W242" s="5">
        <f t="shared" si="152"/>
        <v>1.4483430833091262</v>
      </c>
      <c r="X242" s="5">
        <f t="shared" si="181"/>
        <v>116.78752129208343</v>
      </c>
      <c r="Y242" s="5">
        <f t="shared" si="153"/>
        <v>1.2368772920834203</v>
      </c>
      <c r="AA242" s="2">
        <v>241</v>
      </c>
      <c r="AB242" s="1">
        <v>176.85000600000001</v>
      </c>
      <c r="AC242" s="5">
        <f t="shared" si="182"/>
        <v>171.79324270420545</v>
      </c>
      <c r="AD242" s="5">
        <f t="shared" si="154"/>
        <v>5.0567632957945534</v>
      </c>
      <c r="AE242" s="5">
        <f t="shared" si="183"/>
        <v>172.93594131920202</v>
      </c>
      <c r="AF242" s="5">
        <f t="shared" si="155"/>
        <v>3.914064680797992</v>
      </c>
      <c r="AG242" s="5">
        <f t="shared" si="184"/>
        <v>172.92362930423133</v>
      </c>
      <c r="AH242" s="5">
        <f t="shared" si="156"/>
        <v>3.9263766957686812</v>
      </c>
      <c r="AI242" s="5">
        <f t="shared" si="185"/>
        <v>172.90600804241134</v>
      </c>
      <c r="AJ242" s="5">
        <f t="shared" si="157"/>
        <v>3.9439979575886639</v>
      </c>
      <c r="AK242" s="10"/>
      <c r="AL242" s="1">
        <v>115.55064400000001</v>
      </c>
      <c r="AM242" s="5">
        <v>116.99898708330913</v>
      </c>
      <c r="AN242" s="5">
        <f t="shared" si="186"/>
        <v>-8.9436127964307513E-2</v>
      </c>
      <c r="AO242" s="5">
        <f t="shared" si="158"/>
        <v>116.90955095534483</v>
      </c>
      <c r="AP242" s="5">
        <f t="shared" si="159"/>
        <v>1.3589069553448212</v>
      </c>
      <c r="AQ242" s="5">
        <f t="shared" si="160"/>
        <v>1.1760271585719774E-2</v>
      </c>
      <c r="AR242" s="5">
        <f t="shared" si="161"/>
        <v>-0.3280677745471548</v>
      </c>
      <c r="AS242" s="5">
        <f t="shared" si="144"/>
        <v>116.67091930876198</v>
      </c>
      <c r="AT242" s="5">
        <f t="shared" si="145"/>
        <v>1.1202753087619755</v>
      </c>
      <c r="AU242" s="5">
        <f t="shared" si="162"/>
        <v>9.6951022511131604E-3</v>
      </c>
      <c r="AV242" s="5">
        <f t="shared" si="163"/>
        <v>-0.53987110601210808</v>
      </c>
      <c r="AW242" s="5">
        <f t="shared" si="146"/>
        <v>116.45911597729702</v>
      </c>
      <c r="AX242" s="5">
        <f t="shared" si="147"/>
        <v>0.90847197729701179</v>
      </c>
      <c r="AY242" s="5">
        <f t="shared" si="164"/>
        <v>7.8621108965607478E-3</v>
      </c>
      <c r="AZ242" s="5">
        <f t="shared" si="165"/>
        <v>-0.40151931013463443</v>
      </c>
      <c r="BA242" s="5">
        <f t="shared" si="148"/>
        <v>116.5974677731745</v>
      </c>
      <c r="BB242" s="5">
        <f t="shared" si="149"/>
        <v>1.0468237731744949</v>
      </c>
      <c r="BC242" s="5">
        <f t="shared" si="166"/>
        <v>9.0594369441549354E-3</v>
      </c>
      <c r="BE242" s="1">
        <v>176.85000600000001</v>
      </c>
      <c r="BF242" s="5">
        <v>172.92362930423133</v>
      </c>
      <c r="BG242" s="5">
        <f t="shared" si="187"/>
        <v>0.23314223625533001</v>
      </c>
      <c r="BH242" s="5">
        <f t="shared" si="167"/>
        <v>173.15677154048666</v>
      </c>
      <c r="BI242" s="5">
        <f t="shared" si="168"/>
        <v>3.6932344595133486</v>
      </c>
      <c r="BJ242" s="5">
        <f t="shared" si="188"/>
        <v>2.1357604361956203E-2</v>
      </c>
      <c r="BK242" s="5">
        <f t="shared" si="189"/>
        <v>8.1692283181774489E-2</v>
      </c>
      <c r="BL242" s="5">
        <f t="shared" si="169"/>
        <v>173.00532158741311</v>
      </c>
      <c r="BM242" s="5">
        <f t="shared" si="170"/>
        <v>3.8446844125869006</v>
      </c>
      <c r="BN242" s="5">
        <f t="shared" si="171"/>
        <v>2.1739803687577487E-2</v>
      </c>
      <c r="BO242" s="5">
        <f t="shared" si="190"/>
        <v>-4.5940032327991799E-2</v>
      </c>
      <c r="BP242" s="5">
        <f t="shared" si="172"/>
        <v>172.87768927190334</v>
      </c>
      <c r="BQ242" s="5">
        <f t="shared" si="173"/>
        <v>3.972316728096672</v>
      </c>
      <c r="BR242" s="5">
        <f t="shared" si="174"/>
        <v>2.2461501799986773E-2</v>
      </c>
      <c r="BS242" s="5">
        <f t="shared" si="191"/>
        <v>-3.5471441404586336E-2</v>
      </c>
      <c r="BT242" s="5">
        <f t="shared" si="175"/>
        <v>172.88815786282674</v>
      </c>
      <c r="BU242" s="5">
        <f t="shared" si="176"/>
        <v>3.9618481371732628</v>
      </c>
      <c r="BV242" s="5">
        <f t="shared" si="177"/>
        <v>2.240230705546746E-2</v>
      </c>
    </row>
    <row r="243" spans="1:75" x14ac:dyDescent="0.2">
      <c r="A243" s="3">
        <v>44127</v>
      </c>
      <c r="B243" s="2">
        <v>242</v>
      </c>
      <c r="C243" s="1">
        <v>114.84187300000001</v>
      </c>
      <c r="D243" s="2">
        <v>82572600</v>
      </c>
      <c r="E243" s="1">
        <v>175.53999300000001</v>
      </c>
      <c r="F243" s="2">
        <v>1987900</v>
      </c>
      <c r="P243" s="2">
        <v>242</v>
      </c>
      <c r="Q243" s="1">
        <v>114.84187300000001</v>
      </c>
      <c r="R243" s="5">
        <f t="shared" si="178"/>
        <v>117.15032087545352</v>
      </c>
      <c r="S243" s="5">
        <f t="shared" si="150"/>
        <v>2.3084478754535098</v>
      </c>
      <c r="T243" s="5">
        <f t="shared" si="192"/>
        <v>116.8184012371396</v>
      </c>
      <c r="U243" s="5">
        <f t="shared" si="151"/>
        <v>1.9765282371395898</v>
      </c>
      <c r="V243" s="5">
        <f t="shared" si="180"/>
        <v>116.20239838748911</v>
      </c>
      <c r="W243" s="5">
        <f t="shared" si="152"/>
        <v>1.3605253874891048</v>
      </c>
      <c r="X243" s="5">
        <f t="shared" si="181"/>
        <v>115.85986332302085</v>
      </c>
      <c r="Y243" s="5">
        <f t="shared" si="153"/>
        <v>1.0179903230208396</v>
      </c>
      <c r="AA243" s="2">
        <v>242</v>
      </c>
      <c r="AB243" s="1">
        <v>175.53999300000001</v>
      </c>
      <c r="AC243" s="5">
        <f t="shared" si="182"/>
        <v>172.55175719857465</v>
      </c>
      <c r="AD243" s="5">
        <f t="shared" si="154"/>
        <v>2.9882358014253612</v>
      </c>
      <c r="AE243" s="5">
        <f t="shared" si="183"/>
        <v>174.30586395748131</v>
      </c>
      <c r="AF243" s="5">
        <f t="shared" si="155"/>
        <v>1.2341290425187026</v>
      </c>
      <c r="AG243" s="5">
        <f t="shared" si="184"/>
        <v>175.0831364869041</v>
      </c>
      <c r="AH243" s="5">
        <f t="shared" si="156"/>
        <v>0.45685651309591435</v>
      </c>
      <c r="AI243" s="5">
        <f t="shared" si="185"/>
        <v>175.86400651060285</v>
      </c>
      <c r="AJ243" s="5">
        <f t="shared" si="157"/>
        <v>0.32401351060283901</v>
      </c>
      <c r="AK243" s="10"/>
      <c r="AL243" s="1">
        <v>114.84187300000001</v>
      </c>
      <c r="AM243" s="5">
        <v>116.20239838748911</v>
      </c>
      <c r="AN243" s="5">
        <f t="shared" si="186"/>
        <v>-0.19550901314266439</v>
      </c>
      <c r="AO243" s="5">
        <f t="shared" si="158"/>
        <v>116.00688937434644</v>
      </c>
      <c r="AP243" s="5">
        <f t="shared" si="159"/>
        <v>1.1650163743464361</v>
      </c>
      <c r="AQ243" s="5">
        <f t="shared" si="160"/>
        <v>1.0144526067999919E-2</v>
      </c>
      <c r="AR243" s="5">
        <f t="shared" si="161"/>
        <v>-0.44519800486537114</v>
      </c>
      <c r="AS243" s="5">
        <f t="shared" si="144"/>
        <v>115.75720038262374</v>
      </c>
      <c r="AT243" s="5">
        <f t="shared" si="145"/>
        <v>0.91532738262372959</v>
      </c>
      <c r="AU243" s="5">
        <f t="shared" si="162"/>
        <v>7.9703278840090805E-3</v>
      </c>
      <c r="AV243" s="5">
        <f t="shared" si="163"/>
        <v>-0.6553940214256686</v>
      </c>
      <c r="AW243" s="5">
        <f t="shared" si="146"/>
        <v>115.54700436606345</v>
      </c>
      <c r="AX243" s="5">
        <f t="shared" si="147"/>
        <v>0.70513136606344062</v>
      </c>
      <c r="AY243" s="5">
        <f t="shared" si="164"/>
        <v>6.1400197301156919E-3</v>
      </c>
      <c r="AZ243" s="5">
        <f t="shared" si="165"/>
        <v>-0.73732828796721228</v>
      </c>
      <c r="BA243" s="5">
        <f t="shared" si="148"/>
        <v>115.4650700995219</v>
      </c>
      <c r="BB243" s="5">
        <f t="shared" si="149"/>
        <v>0.62319709952188873</v>
      </c>
      <c r="BC243" s="5">
        <f t="shared" si="166"/>
        <v>5.4265668370097782E-3</v>
      </c>
      <c r="BE243" s="1">
        <v>175.53999300000001</v>
      </c>
      <c r="BF243" s="5">
        <v>175.0831364869041</v>
      </c>
      <c r="BG243" s="5">
        <f t="shared" si="187"/>
        <v>0.52209697821794587</v>
      </c>
      <c r="BH243" s="5">
        <f t="shared" si="167"/>
        <v>175.60523346512204</v>
      </c>
      <c r="BI243" s="5">
        <f t="shared" si="168"/>
        <v>6.5240465122030855E-2</v>
      </c>
      <c r="BJ243" s="5">
        <f t="shared" si="188"/>
        <v>3.7262563620403684E-4</v>
      </c>
      <c r="BK243" s="5">
        <f t="shared" si="189"/>
        <v>0.60114600805452312</v>
      </c>
      <c r="BL243" s="5">
        <f t="shared" si="169"/>
        <v>175.68428249495861</v>
      </c>
      <c r="BM243" s="5">
        <f t="shared" si="170"/>
        <v>0.14428949495859911</v>
      </c>
      <c r="BN243" s="5">
        <f t="shared" si="171"/>
        <v>8.2197505248048574E-4</v>
      </c>
      <c r="BO243" s="5">
        <f t="shared" si="190"/>
        <v>0.94651121442235053</v>
      </c>
      <c r="BP243" s="5">
        <f t="shared" si="172"/>
        <v>176.02964770132644</v>
      </c>
      <c r="BQ243" s="5">
        <f t="shared" si="173"/>
        <v>0.48965470132642963</v>
      </c>
      <c r="BR243" s="5">
        <f t="shared" si="174"/>
        <v>2.7894196243156374E-3</v>
      </c>
      <c r="BS243" s="5">
        <f t="shared" si="191"/>
        <v>1.8302603890611657</v>
      </c>
      <c r="BT243" s="5">
        <f t="shared" si="175"/>
        <v>176.91339687596525</v>
      </c>
      <c r="BU243" s="5">
        <f t="shared" si="176"/>
        <v>-1.3734038759652378</v>
      </c>
      <c r="BV243" s="5">
        <f t="shared" si="177"/>
        <v>7.8238802024176782E-3</v>
      </c>
    </row>
    <row r="244" spans="1:75" x14ac:dyDescent="0.2">
      <c r="A244" s="3">
        <v>44130</v>
      </c>
      <c r="B244" s="2">
        <v>243</v>
      </c>
      <c r="C244" s="1">
        <v>114.85185199999999</v>
      </c>
      <c r="D244" s="2">
        <v>111850700</v>
      </c>
      <c r="E244" s="1">
        <v>170.16999799999999</v>
      </c>
      <c r="F244" s="2">
        <v>2323700</v>
      </c>
      <c r="P244" s="2">
        <v>243</v>
      </c>
      <c r="Q244" s="1">
        <v>114.85185199999999</v>
      </c>
      <c r="R244" s="5">
        <f t="shared" si="178"/>
        <v>116.80405369413549</v>
      </c>
      <c r="S244" s="5">
        <f t="shared" si="150"/>
        <v>1.9522016941354963</v>
      </c>
      <c r="T244" s="5">
        <f t="shared" si="192"/>
        <v>116.12661635414074</v>
      </c>
      <c r="U244" s="5">
        <f t="shared" si="151"/>
        <v>1.2747643541407427</v>
      </c>
      <c r="V244" s="5">
        <f t="shared" si="180"/>
        <v>115.4541094243701</v>
      </c>
      <c r="W244" s="5">
        <f t="shared" si="152"/>
        <v>0.60225742437010865</v>
      </c>
      <c r="X244" s="5">
        <f t="shared" si="181"/>
        <v>115.09637058075521</v>
      </c>
      <c r="Y244" s="5">
        <f t="shared" si="153"/>
        <v>0.24451858075521216</v>
      </c>
      <c r="AA244" s="2">
        <v>243</v>
      </c>
      <c r="AB244" s="1">
        <v>170.16999799999999</v>
      </c>
      <c r="AC244" s="5">
        <f t="shared" si="182"/>
        <v>172.99999256878846</v>
      </c>
      <c r="AD244" s="5">
        <f t="shared" si="154"/>
        <v>2.8299945687884644</v>
      </c>
      <c r="AE244" s="5">
        <f t="shared" si="183"/>
        <v>174.73780912236285</v>
      </c>
      <c r="AF244" s="5">
        <f t="shared" si="155"/>
        <v>4.5678111223628548</v>
      </c>
      <c r="AG244" s="5">
        <f t="shared" si="184"/>
        <v>175.33440756910684</v>
      </c>
      <c r="AH244" s="5">
        <f t="shared" si="156"/>
        <v>5.1644095691068514</v>
      </c>
      <c r="AI244" s="5">
        <f t="shared" si="185"/>
        <v>175.62099637765073</v>
      </c>
      <c r="AJ244" s="5">
        <f t="shared" si="157"/>
        <v>5.450998377650734</v>
      </c>
      <c r="AK244" s="10"/>
      <c r="AL244" s="1">
        <v>114.85185199999999</v>
      </c>
      <c r="AM244" s="5">
        <v>115.4541094243701</v>
      </c>
      <c r="AN244" s="5">
        <f t="shared" si="186"/>
        <v>-0.27842600563911607</v>
      </c>
      <c r="AO244" s="5">
        <f t="shared" si="158"/>
        <v>115.17568341873098</v>
      </c>
      <c r="AP244" s="5">
        <f t="shared" si="159"/>
        <v>0.32383141873098964</v>
      </c>
      <c r="AQ244" s="5">
        <f t="shared" si="160"/>
        <v>2.819557657032728E-3</v>
      </c>
      <c r="AR244" s="5">
        <f t="shared" si="161"/>
        <v>-0.52097074442878055</v>
      </c>
      <c r="AS244" s="5">
        <f t="shared" si="144"/>
        <v>114.93313867994132</v>
      </c>
      <c r="AT244" s="5">
        <f t="shared" si="145"/>
        <v>8.1286679941328543E-2</v>
      </c>
      <c r="AU244" s="5">
        <f t="shared" si="162"/>
        <v>7.0775245262330252E-4</v>
      </c>
      <c r="AV244" s="5">
        <f t="shared" si="163"/>
        <v>-0.69719674518767183</v>
      </c>
      <c r="AW244" s="5">
        <f t="shared" si="146"/>
        <v>114.75691267918243</v>
      </c>
      <c r="AX244" s="5">
        <f t="shared" si="147"/>
        <v>9.4939320817559292E-2</v>
      </c>
      <c r="AY244" s="5">
        <f t="shared" si="164"/>
        <v>8.2662420469771178E-4</v>
      </c>
      <c r="AZ244" s="5">
        <f t="shared" si="165"/>
        <v>-0.74664486184623957</v>
      </c>
      <c r="BA244" s="5">
        <f t="shared" si="148"/>
        <v>114.70746456252387</v>
      </c>
      <c r="BB244" s="5">
        <f t="shared" si="149"/>
        <v>0.14438743747612648</v>
      </c>
      <c r="BC244" s="5">
        <f t="shared" si="166"/>
        <v>1.2571624659228524E-3</v>
      </c>
      <c r="BE244" s="1">
        <v>170.16999799999999</v>
      </c>
      <c r="BF244" s="5">
        <v>175.33440756910684</v>
      </c>
      <c r="BG244" s="5">
        <f t="shared" si="187"/>
        <v>0.48147309381566628</v>
      </c>
      <c r="BH244" s="5">
        <f t="shared" si="167"/>
        <v>175.81588066292252</v>
      </c>
      <c r="BI244" s="5">
        <f t="shared" si="168"/>
        <v>5.6458826629225314</v>
      </c>
      <c r="BJ244" s="5">
        <f t="shared" si="188"/>
        <v>3.2200654402058798E-2</v>
      </c>
      <c r="BK244" s="5">
        <f t="shared" si="189"/>
        <v>0.51367727659157947</v>
      </c>
      <c r="BL244" s="5">
        <f t="shared" si="169"/>
        <v>175.84808484569842</v>
      </c>
      <c r="BM244" s="5">
        <f t="shared" si="170"/>
        <v>5.6780868456984308</v>
      </c>
      <c r="BN244" s="5">
        <f t="shared" si="171"/>
        <v>3.3367144105498729E-2</v>
      </c>
      <c r="BO244" s="5">
        <f t="shared" si="190"/>
        <v>0.63365315492352969</v>
      </c>
      <c r="BP244" s="5">
        <f t="shared" si="172"/>
        <v>175.96806072403038</v>
      </c>
      <c r="BQ244" s="5">
        <f t="shared" si="173"/>
        <v>5.7980627240303875</v>
      </c>
      <c r="BR244" s="5">
        <f t="shared" si="174"/>
        <v>3.4072179539135848E-2</v>
      </c>
      <c r="BS244" s="5">
        <f t="shared" si="191"/>
        <v>0.48811947823151125</v>
      </c>
      <c r="BT244" s="5">
        <f t="shared" si="175"/>
        <v>175.82252704733835</v>
      </c>
      <c r="BU244" s="5">
        <f t="shared" si="176"/>
        <v>-5.652529047338362</v>
      </c>
      <c r="BV244" s="5">
        <f t="shared" si="177"/>
        <v>3.3216954303180765E-2</v>
      </c>
    </row>
    <row r="245" spans="1:75" x14ac:dyDescent="0.2">
      <c r="A245" s="3">
        <v>44131</v>
      </c>
      <c r="B245" s="2">
        <v>244</v>
      </c>
      <c r="C245" s="1">
        <v>116.39917800000001</v>
      </c>
      <c r="D245" s="2">
        <v>92276800</v>
      </c>
      <c r="E245" s="1">
        <v>166.75</v>
      </c>
      <c r="F245" s="2">
        <v>2009300</v>
      </c>
      <c r="P245" s="2">
        <v>244</v>
      </c>
      <c r="Q245" s="1">
        <v>116.39917800000001</v>
      </c>
      <c r="R245" s="5">
        <f t="shared" si="178"/>
        <v>116.51122344001516</v>
      </c>
      <c r="S245" s="5">
        <f t="shared" si="150"/>
        <v>0.1120454400151516</v>
      </c>
      <c r="T245" s="5">
        <f t="shared" si="192"/>
        <v>115.68044883019147</v>
      </c>
      <c r="U245" s="5">
        <f t="shared" si="151"/>
        <v>0.71872916980854029</v>
      </c>
      <c r="V245" s="5">
        <f t="shared" si="180"/>
        <v>115.12286784096653</v>
      </c>
      <c r="W245" s="5">
        <f t="shared" si="152"/>
        <v>1.2763101590334713</v>
      </c>
      <c r="X245" s="5">
        <f t="shared" si="181"/>
        <v>114.91298164518879</v>
      </c>
      <c r="Y245" s="5">
        <f t="shared" si="153"/>
        <v>1.4861963548112129</v>
      </c>
      <c r="AA245" s="2">
        <v>244</v>
      </c>
      <c r="AB245" s="1">
        <v>166.75</v>
      </c>
      <c r="AC245" s="5">
        <f t="shared" si="182"/>
        <v>172.57549338347019</v>
      </c>
      <c r="AD245" s="5">
        <f t="shared" si="154"/>
        <v>5.8254933834701887</v>
      </c>
      <c r="AE245" s="5">
        <f t="shared" si="183"/>
        <v>173.13907522953585</v>
      </c>
      <c r="AF245" s="5">
        <f t="shared" si="155"/>
        <v>6.3890752295358482</v>
      </c>
      <c r="AG245" s="5">
        <f t="shared" si="184"/>
        <v>172.49398230609808</v>
      </c>
      <c r="AH245" s="5">
        <f t="shared" si="156"/>
        <v>5.7439823060980757</v>
      </c>
      <c r="AI245" s="5">
        <f t="shared" si="185"/>
        <v>171.53274759441268</v>
      </c>
      <c r="AJ245" s="5">
        <f t="shared" si="157"/>
        <v>4.7827475944126832</v>
      </c>
      <c r="AK245" s="10"/>
      <c r="AL245" s="1">
        <v>116.39917800000001</v>
      </c>
      <c r="AM245" s="5">
        <v>115.12286784096653</v>
      </c>
      <c r="AN245" s="5">
        <f t="shared" si="186"/>
        <v>-0.28634834230378381</v>
      </c>
      <c r="AO245" s="5">
        <f t="shared" si="158"/>
        <v>114.83651949866275</v>
      </c>
      <c r="AP245" s="5">
        <f t="shared" si="159"/>
        <v>1.5626585013372534</v>
      </c>
      <c r="AQ245" s="5">
        <f t="shared" si="160"/>
        <v>1.3424996019621833E-2</v>
      </c>
      <c r="AR245" s="5">
        <f t="shared" si="161"/>
        <v>-0.47353845417247731</v>
      </c>
      <c r="AS245" s="5">
        <f t="shared" si="144"/>
        <v>114.64932938679405</v>
      </c>
      <c r="AT245" s="5">
        <f t="shared" si="145"/>
        <v>1.7498486132059554</v>
      </c>
      <c r="AU245" s="5">
        <f t="shared" si="162"/>
        <v>1.5033169849412126E-2</v>
      </c>
      <c r="AV245" s="5">
        <f t="shared" si="163"/>
        <v>-0.53251692238482495</v>
      </c>
      <c r="AW245" s="5">
        <f t="shared" si="146"/>
        <v>114.59035091858171</v>
      </c>
      <c r="AX245" s="5">
        <f t="shared" si="147"/>
        <v>1.8088270814183005</v>
      </c>
      <c r="AY245" s="5">
        <f t="shared" si="164"/>
        <v>1.553986129883409E-2</v>
      </c>
      <c r="AZ245" s="5">
        <f t="shared" si="165"/>
        <v>-0.39355207516996837</v>
      </c>
      <c r="BA245" s="5">
        <f t="shared" si="148"/>
        <v>114.72931576579657</v>
      </c>
      <c r="BB245" s="5">
        <f t="shared" si="149"/>
        <v>1.6698622342034355</v>
      </c>
      <c r="BC245" s="5">
        <f t="shared" si="166"/>
        <v>1.4345996792206174E-2</v>
      </c>
      <c r="BE245" s="1">
        <v>166.75</v>
      </c>
      <c r="BF245" s="5">
        <v>172.49398230609808</v>
      </c>
      <c r="BG245" s="5">
        <f t="shared" si="187"/>
        <v>-1.6811659707998916E-2</v>
      </c>
      <c r="BH245" s="5">
        <f t="shared" si="167"/>
        <v>172.47717064639008</v>
      </c>
      <c r="BI245" s="5">
        <f t="shared" si="168"/>
        <v>5.7271706463900784</v>
      </c>
      <c r="BJ245" s="5">
        <f t="shared" si="188"/>
        <v>3.3202147517395503E-2</v>
      </c>
      <c r="BK245" s="5">
        <f t="shared" si="189"/>
        <v>-0.32484835830850745</v>
      </c>
      <c r="BL245" s="5">
        <f t="shared" si="169"/>
        <v>172.16913394778956</v>
      </c>
      <c r="BM245" s="5">
        <f t="shared" si="170"/>
        <v>5.419133947789561</v>
      </c>
      <c r="BN245" s="5">
        <f t="shared" si="171"/>
        <v>3.2498554409532601E-2</v>
      </c>
      <c r="BO245" s="5">
        <f t="shared" si="190"/>
        <v>-0.92968213314600456</v>
      </c>
      <c r="BP245" s="5">
        <f t="shared" si="172"/>
        <v>171.56430017295207</v>
      </c>
      <c r="BQ245" s="5">
        <f t="shared" si="173"/>
        <v>4.8143001729520734</v>
      </c>
      <c r="BR245" s="5">
        <f t="shared" si="174"/>
        <v>2.8871365355034921E-2</v>
      </c>
      <c r="BS245" s="5">
        <f t="shared" si="191"/>
        <v>-2.3411435518227259</v>
      </c>
      <c r="BT245" s="5">
        <f t="shared" si="175"/>
        <v>170.15283875427534</v>
      </c>
      <c r="BU245" s="5">
        <f t="shared" si="176"/>
        <v>-3.4028387542753364</v>
      </c>
      <c r="BV245" s="5">
        <f t="shared" si="177"/>
        <v>2.040682911109647E-2</v>
      </c>
    </row>
    <row r="246" spans="1:75" x14ac:dyDescent="0.2">
      <c r="A246" s="3">
        <v>44132</v>
      </c>
      <c r="B246" s="2">
        <v>245</v>
      </c>
      <c r="C246" s="1">
        <v>111.008476</v>
      </c>
      <c r="D246" s="2">
        <v>143937800</v>
      </c>
      <c r="E246" s="1">
        <v>161.16000399999999</v>
      </c>
      <c r="F246" s="2">
        <v>3233500</v>
      </c>
      <c r="P246" s="2">
        <v>245</v>
      </c>
      <c r="Q246" s="1">
        <v>111.008476</v>
      </c>
      <c r="R246" s="5">
        <f t="shared" si="178"/>
        <v>116.49441662401287</v>
      </c>
      <c r="S246" s="5">
        <f t="shared" si="150"/>
        <v>5.4859406240128692</v>
      </c>
      <c r="T246" s="5">
        <f t="shared" si="192"/>
        <v>115.93200403962445</v>
      </c>
      <c r="U246" s="5">
        <f t="shared" si="151"/>
        <v>4.9235280396244434</v>
      </c>
      <c r="V246" s="5">
        <f t="shared" si="180"/>
        <v>115.82483842843494</v>
      </c>
      <c r="W246" s="5">
        <f t="shared" si="152"/>
        <v>4.8163624284349424</v>
      </c>
      <c r="X246" s="5">
        <f t="shared" si="181"/>
        <v>116.0276289112972</v>
      </c>
      <c r="Y246" s="5">
        <f t="shared" si="153"/>
        <v>5.0191529112971978</v>
      </c>
      <c r="AA246" s="2">
        <v>245</v>
      </c>
      <c r="AB246" s="1">
        <v>161.16000399999999</v>
      </c>
      <c r="AC246" s="5">
        <f t="shared" si="182"/>
        <v>171.70166937594965</v>
      </c>
      <c r="AD246" s="5">
        <f t="shared" si="154"/>
        <v>10.541665375949663</v>
      </c>
      <c r="AE246" s="5">
        <f t="shared" si="183"/>
        <v>170.90289889919831</v>
      </c>
      <c r="AF246" s="5">
        <f t="shared" si="155"/>
        <v>9.7428948991983191</v>
      </c>
      <c r="AG246" s="5">
        <f t="shared" si="184"/>
        <v>169.33479203774414</v>
      </c>
      <c r="AH246" s="5">
        <f t="shared" si="156"/>
        <v>8.1747880377441504</v>
      </c>
      <c r="AI246" s="5">
        <f t="shared" si="185"/>
        <v>167.94568689860318</v>
      </c>
      <c r="AJ246" s="5">
        <f t="shared" si="157"/>
        <v>6.7856828986031985</v>
      </c>
      <c r="AK246" s="10"/>
      <c r="AL246" s="1">
        <v>111.008476</v>
      </c>
      <c r="AM246" s="5">
        <v>115.82483842843494</v>
      </c>
      <c r="AN246" s="5">
        <f t="shared" si="186"/>
        <v>-0.13810050283795486</v>
      </c>
      <c r="AO246" s="5">
        <f t="shared" si="158"/>
        <v>115.68673792559699</v>
      </c>
      <c r="AP246" s="5">
        <f t="shared" si="159"/>
        <v>4.6782619255969848</v>
      </c>
      <c r="AQ246" s="5">
        <f t="shared" si="160"/>
        <v>4.2143285757719841E-2</v>
      </c>
      <c r="AR246" s="5">
        <f t="shared" si="161"/>
        <v>-0.17966119376225564</v>
      </c>
      <c r="AS246" s="5">
        <f t="shared" si="144"/>
        <v>115.64517723467269</v>
      </c>
      <c r="AT246" s="5">
        <f t="shared" si="145"/>
        <v>4.6367012346726852</v>
      </c>
      <c r="AU246" s="5">
        <f t="shared" si="162"/>
        <v>4.176889370747406E-2</v>
      </c>
      <c r="AV246" s="5">
        <f t="shared" si="163"/>
        <v>2.3002457049130398E-2</v>
      </c>
      <c r="AW246" s="5">
        <f t="shared" si="146"/>
        <v>115.84784088548408</v>
      </c>
      <c r="AX246" s="5">
        <f t="shared" si="147"/>
        <v>4.8393648854840734</v>
      </c>
      <c r="AY246" s="5">
        <f t="shared" si="164"/>
        <v>4.3594552955434442E-2</v>
      </c>
      <c r="AZ246" s="5">
        <f t="shared" si="165"/>
        <v>0.53764218807265252</v>
      </c>
      <c r="BA246" s="5">
        <f t="shared" si="148"/>
        <v>116.3624806165076</v>
      </c>
      <c r="BB246" s="5">
        <f t="shared" si="149"/>
        <v>5.354004616507595</v>
      </c>
      <c r="BC246" s="5">
        <f t="shared" si="166"/>
        <v>4.8230592918937061E-2</v>
      </c>
      <c r="BE246" s="1">
        <v>161.16000399999999</v>
      </c>
      <c r="BF246" s="5">
        <v>169.33479203774414</v>
      </c>
      <c r="BG246" s="5">
        <f t="shared" si="187"/>
        <v>-0.48816845100488987</v>
      </c>
      <c r="BH246" s="5">
        <f t="shared" si="167"/>
        <v>168.84662358673924</v>
      </c>
      <c r="BI246" s="5">
        <f t="shared" si="168"/>
        <v>7.6866195867392548</v>
      </c>
      <c r="BJ246" s="5">
        <f t="shared" si="188"/>
        <v>4.5393031722777526E-2</v>
      </c>
      <c r="BK246" s="5">
        <f t="shared" si="189"/>
        <v>-1.0334338358198654</v>
      </c>
      <c r="BL246" s="5">
        <f t="shared" si="169"/>
        <v>168.30135820192427</v>
      </c>
      <c r="BM246" s="5">
        <f t="shared" si="170"/>
        <v>7.1413542019242868</v>
      </c>
      <c r="BN246" s="5">
        <f t="shared" si="171"/>
        <v>4.4312199209949679E-2</v>
      </c>
      <c r="BO246" s="5">
        <f t="shared" si="190"/>
        <v>-1.932960793989575</v>
      </c>
      <c r="BP246" s="5">
        <f t="shared" si="172"/>
        <v>167.40183124375457</v>
      </c>
      <c r="BQ246" s="5">
        <f t="shared" si="173"/>
        <v>6.2418272437545852</v>
      </c>
      <c r="BR246" s="5">
        <f t="shared" si="174"/>
        <v>3.8730622293572207E-2</v>
      </c>
      <c r="BS246" s="5">
        <f t="shared" si="191"/>
        <v>-3.0364832608742569</v>
      </c>
      <c r="BT246" s="5">
        <f t="shared" si="175"/>
        <v>166.29830877686987</v>
      </c>
      <c r="BU246" s="5">
        <f t="shared" si="176"/>
        <v>-5.1383047768698873</v>
      </c>
      <c r="BV246" s="5">
        <f t="shared" si="177"/>
        <v>3.1883250492286457E-2</v>
      </c>
    </row>
    <row r="247" spans="1:75" x14ac:dyDescent="0.2">
      <c r="A247" s="3">
        <v>44133</v>
      </c>
      <c r="B247" s="2">
        <v>246</v>
      </c>
      <c r="C247" s="1">
        <v>115.12138400000001</v>
      </c>
      <c r="D247" s="2">
        <v>146129200</v>
      </c>
      <c r="E247" s="1">
        <v>164.60000600000001</v>
      </c>
      <c r="F247" s="2">
        <v>3113600</v>
      </c>
      <c r="P247" s="2">
        <v>246</v>
      </c>
      <c r="Q247" s="1">
        <v>115.12138400000001</v>
      </c>
      <c r="R247" s="5">
        <f t="shared" si="178"/>
        <v>115.67152553041093</v>
      </c>
      <c r="S247" s="5">
        <f t="shared" si="150"/>
        <v>0.55014153041092584</v>
      </c>
      <c r="T247" s="5">
        <f t="shared" si="192"/>
        <v>114.20876922575587</v>
      </c>
      <c r="U247" s="5">
        <f t="shared" si="151"/>
        <v>0.91261477424413329</v>
      </c>
      <c r="V247" s="5">
        <f t="shared" si="180"/>
        <v>113.17583909279573</v>
      </c>
      <c r="W247" s="5">
        <f t="shared" si="152"/>
        <v>1.9455449072042796</v>
      </c>
      <c r="X247" s="5">
        <f t="shared" si="181"/>
        <v>112.26326422782431</v>
      </c>
      <c r="Y247" s="5">
        <f t="shared" si="153"/>
        <v>2.8581197721756979</v>
      </c>
      <c r="AA247" s="2">
        <v>246</v>
      </c>
      <c r="AB247" s="1">
        <v>164.60000600000001</v>
      </c>
      <c r="AC247" s="5">
        <f t="shared" si="182"/>
        <v>170.12041956955719</v>
      </c>
      <c r="AD247" s="5">
        <f t="shared" si="154"/>
        <v>5.5204135695571779</v>
      </c>
      <c r="AE247" s="5">
        <f t="shared" si="183"/>
        <v>167.49288568447889</v>
      </c>
      <c r="AF247" s="5">
        <f t="shared" si="155"/>
        <v>2.8928796844788849</v>
      </c>
      <c r="AG247" s="5">
        <f t="shared" si="184"/>
        <v>164.83865861698484</v>
      </c>
      <c r="AH247" s="5">
        <f t="shared" si="156"/>
        <v>0.23865261698483664</v>
      </c>
      <c r="AI247" s="5">
        <f t="shared" si="185"/>
        <v>162.85642472465079</v>
      </c>
      <c r="AJ247" s="5">
        <f t="shared" si="157"/>
        <v>1.7435812753492144</v>
      </c>
      <c r="AK247" s="10"/>
      <c r="AL247" s="1">
        <v>115.12138400000001</v>
      </c>
      <c r="AM247" s="5">
        <v>113.17583909279573</v>
      </c>
      <c r="AN247" s="5">
        <f t="shared" si="186"/>
        <v>-0.51473532775814423</v>
      </c>
      <c r="AO247" s="5">
        <f t="shared" si="158"/>
        <v>112.66110376503758</v>
      </c>
      <c r="AP247" s="5">
        <f t="shared" si="159"/>
        <v>2.4602802349624255</v>
      </c>
      <c r="AQ247" s="5">
        <f t="shared" si="160"/>
        <v>2.1371183610530822E-2</v>
      </c>
      <c r="AR247" s="5">
        <f t="shared" si="161"/>
        <v>-0.7969957292314962</v>
      </c>
      <c r="AS247" s="5">
        <f t="shared" si="144"/>
        <v>112.37884336356423</v>
      </c>
      <c r="AT247" s="5">
        <f t="shared" si="145"/>
        <v>2.7425406364357769</v>
      </c>
      <c r="AU247" s="5">
        <f t="shared" si="162"/>
        <v>2.3823033924225381E-2</v>
      </c>
      <c r="AV247" s="5">
        <f t="shared" si="163"/>
        <v>-1.1793983496606264</v>
      </c>
      <c r="AW247" s="5">
        <f t="shared" si="146"/>
        <v>111.9964407431351</v>
      </c>
      <c r="AX247" s="5">
        <f t="shared" si="147"/>
        <v>3.1249432568649098</v>
      </c>
      <c r="AY247" s="5">
        <f t="shared" si="164"/>
        <v>2.714476796825957E-2</v>
      </c>
      <c r="AZ247" s="5">
        <f t="shared" si="165"/>
        <v>-2.1710031070824369</v>
      </c>
      <c r="BA247" s="5">
        <f t="shared" si="148"/>
        <v>111.00483598571329</v>
      </c>
      <c r="BB247" s="5">
        <f t="shared" si="149"/>
        <v>4.116548014286721</v>
      </c>
      <c r="BC247" s="5">
        <f t="shared" si="166"/>
        <v>3.5758326309616992E-2</v>
      </c>
      <c r="BE247" s="1">
        <v>164.60000600000001</v>
      </c>
      <c r="BF247" s="5">
        <v>164.83865861698484</v>
      </c>
      <c r="BG247" s="5">
        <f t="shared" si="187"/>
        <v>-1.0893631964680504</v>
      </c>
      <c r="BH247" s="5">
        <f t="shared" si="167"/>
        <v>163.7492954205168</v>
      </c>
      <c r="BI247" s="5">
        <f t="shared" si="168"/>
        <v>0.85071057948320572</v>
      </c>
      <c r="BJ247" s="5">
        <f t="shared" si="188"/>
        <v>5.1608681277848564E-3</v>
      </c>
      <c r="BK247" s="5">
        <f t="shared" si="189"/>
        <v>-1.8991087320547222</v>
      </c>
      <c r="BL247" s="5">
        <f t="shared" si="169"/>
        <v>162.93954988493013</v>
      </c>
      <c r="BM247" s="5">
        <f t="shared" si="170"/>
        <v>1.6604561150698771</v>
      </c>
      <c r="BN247" s="5">
        <f t="shared" si="171"/>
        <v>1.0087825361743165E-2</v>
      </c>
      <c r="BO247" s="5">
        <f t="shared" si="190"/>
        <v>-3.0863884760359483</v>
      </c>
      <c r="BP247" s="5">
        <f t="shared" si="172"/>
        <v>161.75227014094889</v>
      </c>
      <c r="BQ247" s="5">
        <f t="shared" si="173"/>
        <v>2.847735859051113</v>
      </c>
      <c r="BR247" s="5">
        <f t="shared" si="174"/>
        <v>1.7300946265160603E-2</v>
      </c>
      <c r="BS247" s="5">
        <f t="shared" si="191"/>
        <v>-4.2771858967765368</v>
      </c>
      <c r="BT247" s="5">
        <f t="shared" si="175"/>
        <v>160.56147272020831</v>
      </c>
      <c r="BU247" s="5">
        <f t="shared" si="176"/>
        <v>4.0385332797916931</v>
      </c>
      <c r="BV247" s="5">
        <f t="shared" si="177"/>
        <v>2.4535438229520434E-2</v>
      </c>
    </row>
    <row r="248" spans="1:75" x14ac:dyDescent="0.2">
      <c r="A248" s="3">
        <v>44134</v>
      </c>
      <c r="B248" s="2">
        <v>247</v>
      </c>
      <c r="C248" s="1">
        <v>108.672516</v>
      </c>
      <c r="D248" s="2">
        <v>190272600</v>
      </c>
      <c r="E248" s="1">
        <v>164.949997</v>
      </c>
      <c r="F248" s="2">
        <v>4389500</v>
      </c>
      <c r="P248" s="2">
        <v>247</v>
      </c>
      <c r="Q248" s="1">
        <v>108.672516</v>
      </c>
      <c r="R248" s="5">
        <f t="shared" si="178"/>
        <v>115.58900430084928</v>
      </c>
      <c r="S248" s="5">
        <f t="shared" si="150"/>
        <v>6.9164883008492808</v>
      </c>
      <c r="T248" s="5">
        <f t="shared" si="192"/>
        <v>114.52818439674132</v>
      </c>
      <c r="U248" s="5">
        <f t="shared" si="151"/>
        <v>5.8556683967413221</v>
      </c>
      <c r="V248" s="5">
        <f t="shared" si="180"/>
        <v>114.24588879175809</v>
      </c>
      <c r="W248" s="5">
        <f t="shared" si="152"/>
        <v>5.5733727917580893</v>
      </c>
      <c r="X248" s="5">
        <f t="shared" si="181"/>
        <v>114.40685405695608</v>
      </c>
      <c r="Y248" s="5">
        <f t="shared" si="153"/>
        <v>5.7343380569560765</v>
      </c>
      <c r="AA248" s="2">
        <v>247</v>
      </c>
      <c r="AB248" s="1">
        <v>164.949997</v>
      </c>
      <c r="AC248" s="5">
        <f t="shared" si="182"/>
        <v>169.2923575341236</v>
      </c>
      <c r="AD248" s="5">
        <f t="shared" si="154"/>
        <v>4.3423605341235998</v>
      </c>
      <c r="AE248" s="5">
        <f t="shared" si="183"/>
        <v>166.48037779491128</v>
      </c>
      <c r="AF248" s="5">
        <f t="shared" si="155"/>
        <v>1.5303807949112809</v>
      </c>
      <c r="AG248" s="5">
        <f t="shared" si="184"/>
        <v>164.7073996776432</v>
      </c>
      <c r="AH248" s="5">
        <f t="shared" si="156"/>
        <v>0.24259732235680076</v>
      </c>
      <c r="AI248" s="5">
        <f t="shared" si="185"/>
        <v>164.1641106811627</v>
      </c>
      <c r="AJ248" s="5">
        <f t="shared" si="157"/>
        <v>0.78588631883729931</v>
      </c>
      <c r="AK248" s="10"/>
      <c r="AL248" s="1">
        <v>108.672516</v>
      </c>
      <c r="AM248" s="5">
        <v>114.24588879175809</v>
      </c>
      <c r="AN248" s="5">
        <f t="shared" si="186"/>
        <v>-0.27701757375006797</v>
      </c>
      <c r="AO248" s="5">
        <f t="shared" si="158"/>
        <v>113.96887121800802</v>
      </c>
      <c r="AP248" s="5">
        <f t="shared" si="159"/>
        <v>5.2963552180080171</v>
      </c>
      <c r="AQ248" s="5">
        <f t="shared" si="160"/>
        <v>4.8736841778909558E-2</v>
      </c>
      <c r="AR248" s="5">
        <f t="shared" si="161"/>
        <v>-0.33023437218303098</v>
      </c>
      <c r="AS248" s="5">
        <f t="shared" si="144"/>
        <v>113.91565441957506</v>
      </c>
      <c r="AT248" s="5">
        <f t="shared" si="145"/>
        <v>5.243138419575061</v>
      </c>
      <c r="AU248" s="5">
        <f t="shared" si="162"/>
        <v>4.8247142999570017E-2</v>
      </c>
      <c r="AV248" s="5">
        <f t="shared" si="163"/>
        <v>-0.16714672778028056</v>
      </c>
      <c r="AW248" s="5">
        <f t="shared" si="146"/>
        <v>114.07874206397781</v>
      </c>
      <c r="AX248" s="5">
        <f t="shared" si="147"/>
        <v>5.4062260639778117</v>
      </c>
      <c r="AY248" s="5">
        <f t="shared" si="164"/>
        <v>4.974786876175584E-2</v>
      </c>
      <c r="AZ248" s="5">
        <f t="shared" si="165"/>
        <v>0.58389177805564418</v>
      </c>
      <c r="BA248" s="5">
        <f t="shared" si="148"/>
        <v>114.82978056981374</v>
      </c>
      <c r="BB248" s="5">
        <f t="shared" si="149"/>
        <v>6.1572645698137336</v>
      </c>
      <c r="BC248" s="5">
        <f t="shared" si="166"/>
        <v>5.6658894046529053E-2</v>
      </c>
      <c r="BE248" s="1">
        <v>164.949997</v>
      </c>
      <c r="BF248" s="5">
        <v>164.7073996776432</v>
      </c>
      <c r="BG248" s="5">
        <f t="shared" si="187"/>
        <v>-0.94564755789909016</v>
      </c>
      <c r="BH248" s="5">
        <f t="shared" si="167"/>
        <v>163.7617521197441</v>
      </c>
      <c r="BI248" s="5">
        <f t="shared" si="168"/>
        <v>1.188244880255894</v>
      </c>
      <c r="BJ248" s="5">
        <f t="shared" si="188"/>
        <v>7.2142774555451995E-3</v>
      </c>
      <c r="BK248" s="5">
        <f t="shared" si="189"/>
        <v>-1.4571462838764537</v>
      </c>
      <c r="BL248" s="5">
        <f t="shared" si="169"/>
        <v>163.25025339376674</v>
      </c>
      <c r="BM248" s="5">
        <f t="shared" si="170"/>
        <v>1.6997436062332554</v>
      </c>
      <c r="BN248" s="5">
        <f t="shared" si="171"/>
        <v>1.030459919458656E-2</v>
      </c>
      <c r="BO248" s="5">
        <f t="shared" si="190"/>
        <v>-1.7565801845235136</v>
      </c>
      <c r="BP248" s="5">
        <f t="shared" si="172"/>
        <v>162.9508194931197</v>
      </c>
      <c r="BQ248" s="5">
        <f t="shared" si="173"/>
        <v>1.9991775068803008</v>
      </c>
      <c r="BR248" s="5">
        <f t="shared" si="174"/>
        <v>1.2119900231827836E-2</v>
      </c>
      <c r="BS248" s="5">
        <f t="shared" si="191"/>
        <v>-0.75314798295688201</v>
      </c>
      <c r="BT248" s="5">
        <f t="shared" si="175"/>
        <v>163.95425169468632</v>
      </c>
      <c r="BU248" s="5">
        <f t="shared" si="176"/>
        <v>0.995745305313676</v>
      </c>
      <c r="BV248" s="5">
        <f t="shared" si="177"/>
        <v>6.0366494296673189E-3</v>
      </c>
    </row>
    <row r="249" spans="1:75" x14ac:dyDescent="0.2">
      <c r="A249" s="3">
        <v>44137</v>
      </c>
      <c r="B249" s="2">
        <v>248</v>
      </c>
      <c r="C249" s="1">
        <v>108.58266399999999</v>
      </c>
      <c r="D249" s="2">
        <v>122866900</v>
      </c>
      <c r="E249" s="1">
        <v>173.61000100000001</v>
      </c>
      <c r="F249" s="2">
        <v>4198300</v>
      </c>
      <c r="P249" s="2">
        <v>248</v>
      </c>
      <c r="Q249" s="1">
        <v>108.58266399999999</v>
      </c>
      <c r="R249" s="5">
        <f t="shared" si="178"/>
        <v>114.5515310557219</v>
      </c>
      <c r="S249" s="5">
        <f t="shared" si="150"/>
        <v>5.9688670557219012</v>
      </c>
      <c r="T249" s="5">
        <f t="shared" si="192"/>
        <v>112.47870045788186</v>
      </c>
      <c r="U249" s="5">
        <f t="shared" si="151"/>
        <v>3.8960364578818627</v>
      </c>
      <c r="V249" s="5">
        <f t="shared" si="180"/>
        <v>111.18053375629114</v>
      </c>
      <c r="W249" s="5">
        <f t="shared" si="152"/>
        <v>2.5978697562911464</v>
      </c>
      <c r="X249" s="5">
        <f t="shared" si="181"/>
        <v>110.10610051423903</v>
      </c>
      <c r="Y249" s="5">
        <f t="shared" si="153"/>
        <v>1.5234365142390374</v>
      </c>
      <c r="AA249" s="2">
        <v>248</v>
      </c>
      <c r="AB249" s="1">
        <v>173.61000100000001</v>
      </c>
      <c r="AC249" s="5">
        <f t="shared" si="182"/>
        <v>168.64100345400504</v>
      </c>
      <c r="AD249" s="5">
        <f t="shared" si="154"/>
        <v>4.9689975459949665</v>
      </c>
      <c r="AE249" s="5">
        <f t="shared" si="183"/>
        <v>165.94474451669231</v>
      </c>
      <c r="AF249" s="5">
        <f t="shared" si="155"/>
        <v>7.6652564833077008</v>
      </c>
      <c r="AG249" s="5">
        <f t="shared" si="184"/>
        <v>164.84082820493944</v>
      </c>
      <c r="AH249" s="5">
        <f t="shared" si="156"/>
        <v>8.7691727950605696</v>
      </c>
      <c r="AI249" s="5">
        <f t="shared" si="185"/>
        <v>164.75352542029066</v>
      </c>
      <c r="AJ249" s="5">
        <f t="shared" si="157"/>
        <v>8.856475579709354</v>
      </c>
      <c r="AK249" s="10"/>
      <c r="AL249" s="1">
        <v>108.58266399999999</v>
      </c>
      <c r="AM249" s="5">
        <v>111.18053375629114</v>
      </c>
      <c r="AN249" s="5">
        <f t="shared" si="186"/>
        <v>-0.69526819300760034</v>
      </c>
      <c r="AO249" s="5">
        <f t="shared" si="158"/>
        <v>110.48526556328353</v>
      </c>
      <c r="AP249" s="5">
        <f t="shared" si="159"/>
        <v>1.9026015632835396</v>
      </c>
      <c r="AQ249" s="5">
        <f t="shared" si="160"/>
        <v>1.7522148501380844E-2</v>
      </c>
      <c r="AR249" s="5">
        <f t="shared" si="161"/>
        <v>-1.0140145380040109</v>
      </c>
      <c r="AS249" s="5">
        <f t="shared" si="144"/>
        <v>110.16651921828714</v>
      </c>
      <c r="AT249" s="5">
        <f t="shared" si="145"/>
        <v>1.583855218287141</v>
      </c>
      <c r="AU249" s="5">
        <f t="shared" si="162"/>
        <v>1.458663068247378E-2</v>
      </c>
      <c r="AV249" s="5">
        <f t="shared" si="163"/>
        <v>-1.4713404662392822</v>
      </c>
      <c r="AW249" s="5">
        <f t="shared" si="146"/>
        <v>109.70919329005186</v>
      </c>
      <c r="AX249" s="5">
        <f t="shared" si="147"/>
        <v>1.1265292900518631</v>
      </c>
      <c r="AY249" s="5">
        <f t="shared" si="164"/>
        <v>1.0374854037950876E-2</v>
      </c>
      <c r="AZ249" s="5">
        <f t="shared" si="165"/>
        <v>-2.5179680134385611</v>
      </c>
      <c r="BA249" s="5">
        <f t="shared" si="148"/>
        <v>108.66256574285258</v>
      </c>
      <c r="BB249" s="5">
        <f t="shared" si="149"/>
        <v>7.9901742852584334E-2</v>
      </c>
      <c r="BC249" s="5">
        <f t="shared" si="166"/>
        <v>7.3586095523116225E-4</v>
      </c>
      <c r="BE249" s="1">
        <v>173.61000100000001</v>
      </c>
      <c r="BF249" s="5">
        <v>164.84082820493944</v>
      </c>
      <c r="BG249" s="5">
        <f t="shared" si="187"/>
        <v>-0.78378614511978972</v>
      </c>
      <c r="BH249" s="5">
        <f t="shared" si="167"/>
        <v>164.05704205981965</v>
      </c>
      <c r="BI249" s="5">
        <f t="shared" si="168"/>
        <v>9.5529589401803605</v>
      </c>
      <c r="BJ249" s="5">
        <f t="shared" si="188"/>
        <v>5.7952626447032779E-2</v>
      </c>
      <c r="BK249" s="5">
        <f t="shared" si="189"/>
        <v>-1.0595025810832788</v>
      </c>
      <c r="BL249" s="5">
        <f t="shared" si="169"/>
        <v>163.78132562385616</v>
      </c>
      <c r="BM249" s="5">
        <f t="shared" si="170"/>
        <v>9.828675376143849</v>
      </c>
      <c r="BN249" s="5">
        <f t="shared" si="171"/>
        <v>5.6613532167100487E-2</v>
      </c>
      <c r="BO249" s="5">
        <f t="shared" si="190"/>
        <v>-0.90607626420462184</v>
      </c>
      <c r="BP249" s="5">
        <f t="shared" si="172"/>
        <v>163.93475194073483</v>
      </c>
      <c r="BQ249" s="5">
        <f t="shared" si="173"/>
        <v>9.6752490592651839</v>
      </c>
      <c r="BR249" s="5">
        <f t="shared" si="174"/>
        <v>5.572979093102582E-2</v>
      </c>
      <c r="BS249" s="5">
        <f t="shared" si="191"/>
        <v>4.4205075827687124E-4</v>
      </c>
      <c r="BT249" s="5">
        <f t="shared" si="175"/>
        <v>164.84127025569771</v>
      </c>
      <c r="BU249" s="5">
        <f t="shared" si="176"/>
        <v>8.768730744302303</v>
      </c>
      <c r="BV249" s="5">
        <f t="shared" si="177"/>
        <v>5.050821204881107E-2</v>
      </c>
    </row>
    <row r="250" spans="1:75" x14ac:dyDescent="0.2">
      <c r="A250" s="3">
        <v>44138</v>
      </c>
      <c r="B250" s="2">
        <v>249</v>
      </c>
      <c r="C250" s="1">
        <v>110.24979399999999</v>
      </c>
      <c r="D250" s="2">
        <v>107624400</v>
      </c>
      <c r="E250" s="1">
        <v>179.21000699999999</v>
      </c>
      <c r="F250" s="2">
        <v>3719800</v>
      </c>
      <c r="P250" s="2">
        <v>249</v>
      </c>
      <c r="Q250" s="1">
        <v>110.24979399999999</v>
      </c>
      <c r="R250" s="5">
        <f t="shared" si="178"/>
        <v>113.65620099736361</v>
      </c>
      <c r="S250" s="5">
        <f t="shared" si="150"/>
        <v>3.406406997363618</v>
      </c>
      <c r="T250" s="5">
        <f t="shared" si="192"/>
        <v>111.11508769762321</v>
      </c>
      <c r="U250" s="5">
        <f t="shared" si="151"/>
        <v>0.86529369762321551</v>
      </c>
      <c r="V250" s="5">
        <f t="shared" si="180"/>
        <v>109.75170539033101</v>
      </c>
      <c r="W250" s="5">
        <f t="shared" si="152"/>
        <v>0.49808860966898294</v>
      </c>
      <c r="X250" s="5">
        <f t="shared" si="181"/>
        <v>108.96352312855974</v>
      </c>
      <c r="Y250" s="5">
        <f t="shared" si="153"/>
        <v>1.2862708714402515</v>
      </c>
      <c r="AA250" s="2">
        <v>249</v>
      </c>
      <c r="AB250" s="1">
        <v>179.21000699999999</v>
      </c>
      <c r="AC250" s="5">
        <f t="shared" si="182"/>
        <v>169.38635308590426</v>
      </c>
      <c r="AD250" s="5">
        <f t="shared" si="154"/>
        <v>9.8236539140957291</v>
      </c>
      <c r="AE250" s="5">
        <f t="shared" si="183"/>
        <v>168.62758428584999</v>
      </c>
      <c r="AF250" s="5">
        <f t="shared" si="155"/>
        <v>10.582422714149999</v>
      </c>
      <c r="AG250" s="5">
        <f t="shared" si="184"/>
        <v>169.66387324222273</v>
      </c>
      <c r="AH250" s="5">
        <f t="shared" si="156"/>
        <v>9.5461337577772554</v>
      </c>
      <c r="AI250" s="5">
        <f t="shared" si="185"/>
        <v>171.39588210507267</v>
      </c>
      <c r="AJ250" s="5">
        <f t="shared" si="157"/>
        <v>7.8141248949273177</v>
      </c>
      <c r="AK250" s="10"/>
      <c r="AL250" s="1">
        <v>110.24979399999999</v>
      </c>
      <c r="AM250" s="5">
        <v>109.75170539033101</v>
      </c>
      <c r="AN250" s="5">
        <f t="shared" si="186"/>
        <v>-0.80530221895047971</v>
      </c>
      <c r="AO250" s="5">
        <f t="shared" si="158"/>
        <v>108.94640317138054</v>
      </c>
      <c r="AP250" s="5">
        <f t="shared" si="159"/>
        <v>1.303390828619456</v>
      </c>
      <c r="AQ250" s="5">
        <f t="shared" si="160"/>
        <v>1.1822161124577303E-2</v>
      </c>
      <c r="AR250" s="5">
        <f t="shared" si="161"/>
        <v>-1.1177179949930405</v>
      </c>
      <c r="AS250" s="5">
        <f t="shared" si="144"/>
        <v>108.63398739533797</v>
      </c>
      <c r="AT250" s="5">
        <f t="shared" si="145"/>
        <v>1.6158066046620263</v>
      </c>
      <c r="AU250" s="5">
        <f t="shared" si="162"/>
        <v>1.4655869603366574E-2</v>
      </c>
      <c r="AV250" s="5">
        <f t="shared" si="163"/>
        <v>-1.4522100211136633</v>
      </c>
      <c r="AW250" s="5">
        <f t="shared" si="146"/>
        <v>108.29949536921735</v>
      </c>
      <c r="AX250" s="5">
        <f t="shared" si="147"/>
        <v>1.9502986307826404</v>
      </c>
      <c r="AY250" s="5">
        <f t="shared" si="164"/>
        <v>1.768981655224354E-2</v>
      </c>
      <c r="AZ250" s="5">
        <f t="shared" si="165"/>
        <v>-1.5921993130818939</v>
      </c>
      <c r="BA250" s="5">
        <f t="shared" si="148"/>
        <v>108.15950607724912</v>
      </c>
      <c r="BB250" s="5">
        <f t="shared" si="149"/>
        <v>2.0902879227508748</v>
      </c>
      <c r="BC250" s="5">
        <f t="shared" si="166"/>
        <v>1.8959563069577027E-2</v>
      </c>
      <c r="BE250" s="1">
        <v>179.21000699999999</v>
      </c>
      <c r="BF250" s="5">
        <v>169.66387324222273</v>
      </c>
      <c r="BG250" s="5">
        <f t="shared" si="187"/>
        <v>5.7238532240672768E-2</v>
      </c>
      <c r="BH250" s="5">
        <f t="shared" si="167"/>
        <v>169.7211117744634</v>
      </c>
      <c r="BI250" s="5">
        <f t="shared" si="168"/>
        <v>9.488895225536595</v>
      </c>
      <c r="BJ250" s="5">
        <f t="shared" si="188"/>
        <v>5.5927611719612552E-2</v>
      </c>
      <c r="BK250" s="5">
        <f t="shared" si="189"/>
        <v>0.41113432350836421</v>
      </c>
      <c r="BL250" s="5">
        <f t="shared" si="169"/>
        <v>170.07500756573111</v>
      </c>
      <c r="BM250" s="5">
        <f t="shared" si="170"/>
        <v>9.1349994342688774</v>
      </c>
      <c r="BN250" s="5">
        <f t="shared" si="171"/>
        <v>5.0973712836632379E-2</v>
      </c>
      <c r="BO250" s="5">
        <f t="shared" si="190"/>
        <v>1.6720283214649401</v>
      </c>
      <c r="BP250" s="5">
        <f t="shared" si="172"/>
        <v>171.33590156368768</v>
      </c>
      <c r="BQ250" s="5">
        <f t="shared" si="173"/>
        <v>7.8741054363123055</v>
      </c>
      <c r="BR250" s="5">
        <f t="shared" si="174"/>
        <v>4.3937866908918238E-2</v>
      </c>
      <c r="BS250" s="5">
        <f t="shared" si="191"/>
        <v>4.0996545893045413</v>
      </c>
      <c r="BT250" s="5">
        <f t="shared" si="175"/>
        <v>173.76352783152728</v>
      </c>
      <c r="BU250" s="5">
        <f t="shared" si="176"/>
        <v>5.4464791684727061</v>
      </c>
      <c r="BV250" s="5">
        <f t="shared" si="177"/>
        <v>3.0391601784116366E-2</v>
      </c>
    </row>
    <row r="251" spans="1:75" x14ac:dyDescent="0.2">
      <c r="A251" s="3">
        <v>44139</v>
      </c>
      <c r="B251" s="2">
        <v>250</v>
      </c>
      <c r="C251" s="1">
        <v>114.752022</v>
      </c>
      <c r="D251" s="2">
        <v>138235500</v>
      </c>
      <c r="E251" s="1">
        <v>178.91000399999999</v>
      </c>
      <c r="F251" s="2">
        <v>4318600</v>
      </c>
      <c r="P251" s="2">
        <v>250</v>
      </c>
      <c r="Q251" s="1">
        <v>114.752022</v>
      </c>
      <c r="R251" s="5">
        <f t="shared" si="178"/>
        <v>113.14523994775907</v>
      </c>
      <c r="S251" s="5">
        <f t="shared" si="150"/>
        <v>1.6067820522409306</v>
      </c>
      <c r="T251" s="5">
        <f t="shared" si="192"/>
        <v>110.81223490345508</v>
      </c>
      <c r="U251" s="5">
        <f t="shared" si="151"/>
        <v>3.9397870965449187</v>
      </c>
      <c r="V251" s="5">
        <f t="shared" si="180"/>
        <v>110.02565412564894</v>
      </c>
      <c r="W251" s="5">
        <f t="shared" si="152"/>
        <v>4.7263678743510553</v>
      </c>
      <c r="X251" s="5">
        <f t="shared" si="181"/>
        <v>109.92822628213993</v>
      </c>
      <c r="Y251" s="5">
        <f t="shared" si="153"/>
        <v>4.8237957178600652</v>
      </c>
      <c r="AA251" s="2">
        <v>250</v>
      </c>
      <c r="AB251" s="1">
        <v>178.91000399999999</v>
      </c>
      <c r="AC251" s="5">
        <f t="shared" si="182"/>
        <v>170.85990117301861</v>
      </c>
      <c r="AD251" s="5">
        <f t="shared" si="154"/>
        <v>8.050102826981373</v>
      </c>
      <c r="AE251" s="5">
        <f t="shared" si="183"/>
        <v>172.33143223580248</v>
      </c>
      <c r="AF251" s="5">
        <f t="shared" si="155"/>
        <v>6.5785717641975054</v>
      </c>
      <c r="AG251" s="5">
        <f t="shared" si="184"/>
        <v>174.91424680900022</v>
      </c>
      <c r="AH251" s="5">
        <f t="shared" si="156"/>
        <v>3.9957571909997682</v>
      </c>
      <c r="AI251" s="5">
        <f t="shared" si="185"/>
        <v>177.25647577626816</v>
      </c>
      <c r="AJ251" s="5">
        <f t="shared" si="157"/>
        <v>1.6535282237318256</v>
      </c>
      <c r="AK251" s="10"/>
      <c r="AL251" s="1">
        <v>114.752022</v>
      </c>
      <c r="AM251" s="5">
        <v>110.02565412564894</v>
      </c>
      <c r="AN251" s="5">
        <f t="shared" si="186"/>
        <v>-0.64341457581021833</v>
      </c>
      <c r="AO251" s="5">
        <f t="shared" si="158"/>
        <v>109.38223954983873</v>
      </c>
      <c r="AP251" s="5">
        <f t="shared" si="159"/>
        <v>5.3697824501612672</v>
      </c>
      <c r="AQ251" s="5">
        <f t="shared" si="160"/>
        <v>4.6794665196934544E-2</v>
      </c>
      <c r="AR251" s="5">
        <f t="shared" si="161"/>
        <v>-0.76980131241529781</v>
      </c>
      <c r="AS251" s="5">
        <f t="shared" si="144"/>
        <v>109.25585281323364</v>
      </c>
      <c r="AT251" s="5">
        <f t="shared" si="145"/>
        <v>5.4961691867663518</v>
      </c>
      <c r="AU251" s="5">
        <f t="shared" si="162"/>
        <v>4.7896055258759201E-2</v>
      </c>
      <c r="AV251" s="5">
        <f t="shared" si="163"/>
        <v>-0.6754385807194464</v>
      </c>
      <c r="AW251" s="5">
        <f t="shared" si="146"/>
        <v>109.3502155449295</v>
      </c>
      <c r="AX251" s="5">
        <f t="shared" si="147"/>
        <v>5.4018064550704992</v>
      </c>
      <c r="AY251" s="5">
        <f t="shared" si="164"/>
        <v>4.7073736574946796E-2</v>
      </c>
      <c r="AZ251" s="5">
        <f t="shared" si="165"/>
        <v>-5.9734719420436733E-3</v>
      </c>
      <c r="BA251" s="5">
        <f t="shared" si="148"/>
        <v>110.0196806537069</v>
      </c>
      <c r="BB251" s="5">
        <f t="shared" si="149"/>
        <v>4.7323413462930972</v>
      </c>
      <c r="BC251" s="5">
        <f t="shared" si="166"/>
        <v>4.1239720780633364E-2</v>
      </c>
      <c r="BE251" s="1">
        <v>178.91000399999999</v>
      </c>
      <c r="BF251" s="5">
        <v>174.91424680900022</v>
      </c>
      <c r="BG251" s="5">
        <f t="shared" si="187"/>
        <v>0.83620878742119442</v>
      </c>
      <c r="BH251" s="5">
        <f t="shared" si="167"/>
        <v>175.7504555964214</v>
      </c>
      <c r="BI251" s="5">
        <f t="shared" si="168"/>
        <v>3.159548403578583</v>
      </c>
      <c r="BJ251" s="5">
        <f t="shared" si="188"/>
        <v>1.80634137082538E-2</v>
      </c>
      <c r="BK251" s="5">
        <f t="shared" si="189"/>
        <v>1.6209441343256441</v>
      </c>
      <c r="BL251" s="5">
        <f t="shared" si="169"/>
        <v>176.53519094332586</v>
      </c>
      <c r="BM251" s="5">
        <f t="shared" si="170"/>
        <v>2.3748130566741281</v>
      </c>
      <c r="BN251" s="5">
        <f t="shared" si="171"/>
        <v>1.3273785722312813E-2</v>
      </c>
      <c r="BO251" s="5">
        <f t="shared" si="190"/>
        <v>3.2822836818555849</v>
      </c>
      <c r="BP251" s="5">
        <f t="shared" si="172"/>
        <v>178.19653049085579</v>
      </c>
      <c r="BQ251" s="5">
        <f t="shared" si="173"/>
        <v>0.71347350914419394</v>
      </c>
      <c r="BR251" s="5">
        <f t="shared" si="174"/>
        <v>3.9878905214500698E-3</v>
      </c>
      <c r="BS251" s="5">
        <f t="shared" si="191"/>
        <v>5.0777657201565418</v>
      </c>
      <c r="BT251" s="5">
        <f t="shared" si="175"/>
        <v>179.99201252915677</v>
      </c>
      <c r="BU251" s="5">
        <f t="shared" si="176"/>
        <v>-1.0820085291567807</v>
      </c>
      <c r="BV251" s="5">
        <f t="shared" si="177"/>
        <v>6.0477810349653825E-3</v>
      </c>
    </row>
    <row r="252" spans="1:75" x14ac:dyDescent="0.2">
      <c r="A252" s="3">
        <v>44140</v>
      </c>
      <c r="B252" s="2">
        <v>251</v>
      </c>
      <c r="C252" s="1">
        <v>118.824997</v>
      </c>
      <c r="D252" s="2">
        <v>126387100</v>
      </c>
      <c r="E252" s="1">
        <v>183.279999</v>
      </c>
      <c r="F252" s="2">
        <v>4585100</v>
      </c>
      <c r="P252" s="2">
        <v>251</v>
      </c>
      <c r="Q252" s="1">
        <v>118.824997</v>
      </c>
      <c r="R252" s="5">
        <f t="shared" si="178"/>
        <v>113.38625725559521</v>
      </c>
      <c r="S252" s="5">
        <f t="shared" si="150"/>
        <v>5.4387397444047849</v>
      </c>
      <c r="T252" s="5">
        <f t="shared" si="192"/>
        <v>112.19116038724579</v>
      </c>
      <c r="U252" s="5">
        <f t="shared" si="151"/>
        <v>6.6338366127542088</v>
      </c>
      <c r="V252" s="5">
        <f t="shared" si="180"/>
        <v>112.62515645654202</v>
      </c>
      <c r="W252" s="5">
        <f t="shared" si="152"/>
        <v>6.1998405434579809</v>
      </c>
      <c r="X252" s="5">
        <f t="shared" si="181"/>
        <v>113.54607307053497</v>
      </c>
      <c r="Y252" s="5">
        <f t="shared" si="153"/>
        <v>5.278923929465023</v>
      </c>
      <c r="AA252" s="2">
        <v>251</v>
      </c>
      <c r="AB252" s="1">
        <v>183.279999</v>
      </c>
      <c r="AC252" s="5">
        <f t="shared" si="182"/>
        <v>172.0674165970658</v>
      </c>
      <c r="AD252" s="5">
        <f t="shared" si="154"/>
        <v>11.212582402934203</v>
      </c>
      <c r="AE252" s="5">
        <f t="shared" si="183"/>
        <v>174.6339323532716</v>
      </c>
      <c r="AF252" s="5">
        <f t="shared" si="155"/>
        <v>8.6460666467284</v>
      </c>
      <c r="AG252" s="5">
        <f t="shared" si="184"/>
        <v>177.11191326405009</v>
      </c>
      <c r="AH252" s="5">
        <f t="shared" si="156"/>
        <v>6.1680857359499157</v>
      </c>
      <c r="AI252" s="5">
        <f t="shared" si="185"/>
        <v>178.49662194406704</v>
      </c>
      <c r="AJ252" s="5">
        <f t="shared" si="157"/>
        <v>4.7833770559329594</v>
      </c>
      <c r="AK252" s="10"/>
      <c r="AL252" s="1">
        <v>118.824997</v>
      </c>
      <c r="AM252" s="5">
        <v>112.62515645654202</v>
      </c>
      <c r="AN252" s="5">
        <f t="shared" si="186"/>
        <v>-0.15697703980472444</v>
      </c>
      <c r="AO252" s="5">
        <f t="shared" si="158"/>
        <v>112.46817941673729</v>
      </c>
      <c r="AP252" s="5">
        <f t="shared" si="159"/>
        <v>6.3568175832627105</v>
      </c>
      <c r="AQ252" s="5">
        <f t="shared" si="160"/>
        <v>5.3497309015397752E-2</v>
      </c>
      <c r="AR252" s="5">
        <f t="shared" si="161"/>
        <v>7.2524598411795149E-2</v>
      </c>
      <c r="AS252" s="5">
        <f t="shared" si="144"/>
        <v>112.6976810549538</v>
      </c>
      <c r="AT252" s="5">
        <f t="shared" si="145"/>
        <v>6.1273159450461918</v>
      </c>
      <c r="AU252" s="5">
        <f t="shared" si="162"/>
        <v>5.1565883439880854E-2</v>
      </c>
      <c r="AV252" s="5">
        <f t="shared" si="163"/>
        <v>0.79828482950618773</v>
      </c>
      <c r="AW252" s="5">
        <f t="shared" si="146"/>
        <v>113.4234412860482</v>
      </c>
      <c r="AX252" s="5">
        <f t="shared" si="147"/>
        <v>5.4015557139517938</v>
      </c>
      <c r="AY252" s="5">
        <f t="shared" si="164"/>
        <v>4.5458075744380572E-2</v>
      </c>
      <c r="AZ252" s="5">
        <f t="shared" si="165"/>
        <v>2.2086809604678064</v>
      </c>
      <c r="BA252" s="5">
        <f t="shared" si="148"/>
        <v>114.83383741700982</v>
      </c>
      <c r="BB252" s="5">
        <f t="shared" si="149"/>
        <v>3.9911595829901785</v>
      </c>
      <c r="BC252" s="5">
        <f t="shared" si="166"/>
        <v>3.358855193566871E-2</v>
      </c>
      <c r="BE252" s="1">
        <v>183.279999</v>
      </c>
      <c r="BF252" s="5">
        <v>177.11191326405009</v>
      </c>
      <c r="BG252" s="5">
        <f t="shared" si="187"/>
        <v>1.0404274375654956</v>
      </c>
      <c r="BH252" s="5">
        <f t="shared" si="167"/>
        <v>178.15234070161557</v>
      </c>
      <c r="BI252" s="5">
        <f t="shared" si="168"/>
        <v>5.1276582983844321</v>
      </c>
      <c r="BJ252" s="5">
        <f t="shared" si="188"/>
        <v>2.895151547902812E-2</v>
      </c>
      <c r="BK252" s="5">
        <f t="shared" si="189"/>
        <v>1.7651247145067006</v>
      </c>
      <c r="BL252" s="5">
        <f t="shared" si="169"/>
        <v>178.87703797855679</v>
      </c>
      <c r="BM252" s="5">
        <f t="shared" si="170"/>
        <v>4.4029610214432182</v>
      </c>
      <c r="BN252" s="5">
        <f t="shared" si="171"/>
        <v>2.4023139706822117E-2</v>
      </c>
      <c r="BO252" s="5">
        <f t="shared" si="190"/>
        <v>2.7942059297930131</v>
      </c>
      <c r="BP252" s="5">
        <f t="shared" si="172"/>
        <v>179.9061191938431</v>
      </c>
      <c r="BQ252" s="5">
        <f t="shared" si="173"/>
        <v>3.3738798061569071</v>
      </c>
      <c r="BR252" s="5">
        <f t="shared" si="174"/>
        <v>1.8408336013559817E-2</v>
      </c>
      <c r="BS252" s="5">
        <f t="shared" si="191"/>
        <v>2.6296813448158707</v>
      </c>
      <c r="BT252" s="5">
        <f t="shared" si="175"/>
        <v>179.74159460886597</v>
      </c>
      <c r="BU252" s="5">
        <f t="shared" si="176"/>
        <v>3.538404391134037</v>
      </c>
      <c r="BV252" s="5">
        <f t="shared" si="177"/>
        <v>1.9306003985377788E-2</v>
      </c>
    </row>
    <row r="253" spans="1:75" ht="17" thickBot="1" x14ac:dyDescent="0.25">
      <c r="A253" s="3">
        <v>44141</v>
      </c>
      <c r="B253" s="2">
        <v>252</v>
      </c>
      <c r="C253" s="1">
        <v>118.69000200000001</v>
      </c>
      <c r="D253" s="2">
        <v>114283600</v>
      </c>
      <c r="E253" s="1">
        <v>184.270004</v>
      </c>
      <c r="F253" s="2">
        <v>3080300</v>
      </c>
      <c r="P253" s="2">
        <v>252</v>
      </c>
      <c r="Q253" s="1">
        <v>118.69000200000001</v>
      </c>
      <c r="R253" s="5">
        <f t="shared" si="178"/>
        <v>114.20206821725593</v>
      </c>
      <c r="S253" s="5">
        <f t="shared" si="150"/>
        <v>4.4879337827440793</v>
      </c>
      <c r="T253" s="5">
        <f t="shared" si="192"/>
        <v>114.51300320170976</v>
      </c>
      <c r="U253" s="5">
        <f t="shared" si="151"/>
        <v>4.1769987982902421</v>
      </c>
      <c r="V253" s="5">
        <f t="shared" si="180"/>
        <v>116.0350687554439</v>
      </c>
      <c r="W253" s="5">
        <f t="shared" si="152"/>
        <v>2.6549332445561049</v>
      </c>
      <c r="X253" s="5">
        <f t="shared" si="181"/>
        <v>117.50526601763374</v>
      </c>
      <c r="Y253" s="5">
        <f t="shared" si="153"/>
        <v>1.1847359823662629</v>
      </c>
      <c r="AA253" s="2">
        <v>252</v>
      </c>
      <c r="AB253" s="1">
        <v>184.270004</v>
      </c>
      <c r="AC253" s="5">
        <f t="shared" si="182"/>
        <v>173.7493039575059</v>
      </c>
      <c r="AD253" s="5">
        <f t="shared" si="154"/>
        <v>10.520700042494099</v>
      </c>
      <c r="AE253" s="5">
        <f t="shared" si="183"/>
        <v>177.66005567962657</v>
      </c>
      <c r="AF253" s="5">
        <f t="shared" si="155"/>
        <v>6.6099483203734337</v>
      </c>
      <c r="AG253" s="5">
        <f t="shared" si="184"/>
        <v>180.50436041882256</v>
      </c>
      <c r="AH253" s="5">
        <f t="shared" si="156"/>
        <v>3.7656435811774429</v>
      </c>
      <c r="AI253" s="5">
        <f t="shared" si="185"/>
        <v>182.08415473601679</v>
      </c>
      <c r="AJ253" s="5">
        <f t="shared" si="157"/>
        <v>2.185849263983215</v>
      </c>
      <c r="AK253" s="10"/>
      <c r="AL253" s="1">
        <v>118.69000200000001</v>
      </c>
      <c r="AM253" s="5">
        <v>116.0350687554439</v>
      </c>
      <c r="AN253" s="5">
        <f t="shared" si="186"/>
        <v>0.37805636100126716</v>
      </c>
      <c r="AO253" s="5">
        <f t="shared" si="158"/>
        <v>116.41312511644517</v>
      </c>
      <c r="AP253" s="5">
        <f t="shared" si="159"/>
        <v>2.2768768835548343</v>
      </c>
      <c r="AQ253" s="5">
        <f t="shared" si="160"/>
        <v>1.9183392410380397E-2</v>
      </c>
      <c r="AR253" s="5">
        <f t="shared" si="161"/>
        <v>0.90687152353431799</v>
      </c>
      <c r="AS253" s="5">
        <f t="shared" si="144"/>
        <v>116.94194027897822</v>
      </c>
      <c r="AT253" s="5">
        <f t="shared" si="145"/>
        <v>1.7480617210217844</v>
      </c>
      <c r="AU253" s="5">
        <f t="shared" si="162"/>
        <v>1.4727961004009287E-2</v>
      </c>
      <c r="AV253" s="5">
        <f t="shared" si="163"/>
        <v>1.9735171907342524</v>
      </c>
      <c r="AW253" s="5">
        <f t="shared" si="146"/>
        <v>118.00858594617816</v>
      </c>
      <c r="AX253" s="5">
        <f t="shared" si="147"/>
        <v>0.68141605382184878</v>
      </c>
      <c r="AY253" s="5">
        <f t="shared" si="164"/>
        <v>5.7411411436478765E-3</v>
      </c>
      <c r="AZ253" s="5">
        <f t="shared" si="165"/>
        <v>3.2297275981367743</v>
      </c>
      <c r="BA253" s="5">
        <f t="shared" si="148"/>
        <v>119.26479635358068</v>
      </c>
      <c r="BB253" s="5">
        <f t="shared" si="149"/>
        <v>0.57479435358067121</v>
      </c>
      <c r="BC253" s="5">
        <f t="shared" si="166"/>
        <v>4.8428203209624279E-3</v>
      </c>
      <c r="BE253" s="1">
        <v>184.270004</v>
      </c>
      <c r="BF253" s="5">
        <v>180.50436041882256</v>
      </c>
      <c r="BG253" s="5">
        <f t="shared" si="187"/>
        <v>1.3932303951465417</v>
      </c>
      <c r="BH253" s="5">
        <f t="shared" si="167"/>
        <v>181.89759081396909</v>
      </c>
      <c r="BI253" s="5">
        <f t="shared" si="168"/>
        <v>2.3724131860309114</v>
      </c>
      <c r="BJ253" s="5">
        <f t="shared" si="188"/>
        <v>1.3143245850273221E-2</v>
      </c>
      <c r="BK253" s="5">
        <f t="shared" si="189"/>
        <v>2.1719553245731427</v>
      </c>
      <c r="BL253" s="5">
        <f t="shared" si="169"/>
        <v>182.67631574339569</v>
      </c>
      <c r="BM253" s="5">
        <f t="shared" si="170"/>
        <v>1.5936882566043096</v>
      </c>
      <c r="BN253" s="5">
        <f t="shared" si="171"/>
        <v>8.6486580670194681E-3</v>
      </c>
      <c r="BO253" s="5">
        <f t="shared" si="190"/>
        <v>3.0634144810337687</v>
      </c>
      <c r="BP253" s="5">
        <f t="shared" si="172"/>
        <v>183.56777489985632</v>
      </c>
      <c r="BQ253" s="5">
        <f t="shared" si="173"/>
        <v>0.70222910014368267</v>
      </c>
      <c r="BR253" s="5">
        <f t="shared" si="174"/>
        <v>3.8108703798784456E-3</v>
      </c>
      <c r="BS253" s="5">
        <f t="shared" si="191"/>
        <v>3.2780322832789794</v>
      </c>
      <c r="BT253" s="5">
        <f t="shared" si="175"/>
        <v>183.78239270210153</v>
      </c>
      <c r="BU253" s="5">
        <f t="shared" si="176"/>
        <v>0.48761129789846791</v>
      </c>
      <c r="BV253" s="5">
        <f t="shared" si="177"/>
        <v>2.6461783649739754E-3</v>
      </c>
    </row>
    <row r="254" spans="1:75" ht="17" thickBot="1" x14ac:dyDescent="0.25">
      <c r="A254" s="3">
        <v>44144</v>
      </c>
      <c r="B254" s="2">
        <v>253</v>
      </c>
      <c r="C254" s="4"/>
      <c r="E254" s="4"/>
      <c r="Q254" s="4"/>
      <c r="R254" s="5"/>
      <c r="S254" s="5"/>
      <c r="T254" s="5"/>
      <c r="U254" s="5"/>
      <c r="AB254" s="4"/>
      <c r="AC254" s="5"/>
      <c r="AD254" s="5"/>
      <c r="AL254" s="4"/>
      <c r="BE254" s="4"/>
    </row>
    <row r="255" spans="1:75" s="13" customFormat="1" x14ac:dyDescent="0.2">
      <c r="A255" s="11">
        <v>44145</v>
      </c>
      <c r="B255" s="12">
        <v>254</v>
      </c>
      <c r="C255" s="12"/>
      <c r="D255" s="12"/>
      <c r="E255" s="12"/>
      <c r="F255" s="12"/>
      <c r="P255" s="12"/>
      <c r="Q255" s="12"/>
      <c r="R255" s="14"/>
      <c r="S255" s="14">
        <f>SUM(S2:S253)/COUNT(S2:S253)</f>
        <v>3.3847954631054584</v>
      </c>
      <c r="T255" s="14"/>
      <c r="U255" s="14">
        <f>SUM(U2:U253)/COUNT(U2:U253)</f>
        <v>2.1515053381262526</v>
      </c>
      <c r="W255" s="14">
        <f>SUM(W2:W253)/COUNT(W2:W253)</f>
        <v>1.8017508002134242</v>
      </c>
      <c r="Y255" s="14">
        <f>SUM(Y2:Y253)/COUNT(Y2:Y253)</f>
        <v>1.7005607788639603</v>
      </c>
      <c r="AA255" s="12"/>
      <c r="AB255" s="12"/>
      <c r="AC255" s="14"/>
      <c r="AD255" s="14">
        <f>SUM(AD2:AD253)/COUNT(AD2:AD253)</f>
        <v>4.4824170556073621</v>
      </c>
      <c r="AF255" s="14">
        <f>SUM(AF2:AF253)/COUNT(AF2:AF253)</f>
        <v>3.4510171504125875</v>
      </c>
      <c r="AH255" s="14">
        <f>SUM(AH2:AH253)/COUNT(AH2:AH253)</f>
        <v>2.9917960752938217</v>
      </c>
      <c r="AJ255" s="14">
        <f>SUM(AJ2:AJ253)/COUNT(AJ2:AJ253)</f>
        <v>2.792417601789579</v>
      </c>
      <c r="AK255" s="14"/>
      <c r="AL255" s="12"/>
      <c r="AM255" s="14"/>
      <c r="AP255" s="14">
        <f>SUM(AP2:AP253)/COUNT(AP2:AP253)</f>
        <v>1.7115841609736371</v>
      </c>
      <c r="AQ255" s="14"/>
      <c r="BE255" s="12"/>
      <c r="BW255" s="9"/>
    </row>
    <row r="256" spans="1:75" s="17" customFormat="1" x14ac:dyDescent="0.2">
      <c r="A256" s="15">
        <v>44146</v>
      </c>
      <c r="B256" s="16">
        <v>255</v>
      </c>
      <c r="C256" s="16"/>
      <c r="D256" s="16"/>
      <c r="E256" s="16"/>
      <c r="F256" s="16"/>
      <c r="P256" s="16"/>
      <c r="Q256" s="16"/>
      <c r="R256" s="18"/>
      <c r="S256" s="18">
        <f>(SUM(S2:S253)/SUM(Q2:Q253))*100</f>
        <v>3.9070076968387211</v>
      </c>
      <c r="T256" s="18"/>
      <c r="U256" s="18">
        <f>(SUM(U2:U253)/SUM(Q2:Q253))*100</f>
        <v>2.4834433889652625</v>
      </c>
      <c r="W256" s="18">
        <f>(SUM(W2:W253)/R261)*100</f>
        <v>2.0797281020226448</v>
      </c>
      <c r="Y256" s="18">
        <f>(SUM(Y2:Y253)/R261)*100</f>
        <v>1.9629263051149797</v>
      </c>
      <c r="AA256" s="16"/>
      <c r="AB256" s="16"/>
      <c r="AC256" s="18"/>
      <c r="AD256" s="18">
        <f>(SUM(AD2:AD253)/R262)*100</f>
        <v>2.8427491340978093</v>
      </c>
      <c r="AF256" s="18">
        <f>(SUM(AF2:AF253)/R262)*100</f>
        <v>2.1886352595904932</v>
      </c>
      <c r="AH256" s="18">
        <f>(SUM(AH2:AH253)/R262)*100</f>
        <v>1.8973972294254373</v>
      </c>
      <c r="AJ256" s="18">
        <f>(SUM(AJ2:AJ253)/R262)*100</f>
        <v>1.7709513909680583</v>
      </c>
      <c r="AK256" s="18"/>
      <c r="AL256" s="16"/>
      <c r="AM256" s="18"/>
      <c r="AP256" s="19">
        <f>AVERAGE(AQ2:AQ253)</f>
        <v>1.964077102478564E-2</v>
      </c>
      <c r="AQ256" s="18"/>
      <c r="AU256" s="19">
        <f>AVERAGE(AU2:AU253)</f>
        <v>1.9441149031120954E-2</v>
      </c>
      <c r="AY256" s="19">
        <f>AVERAGE(AY2:AY253)</f>
        <v>1.9334528205749171E-2</v>
      </c>
      <c r="BC256" s="19">
        <f>AVERAGE(BC2:BC253)</f>
        <v>1.9759387429749819E-2</v>
      </c>
      <c r="BE256" s="16"/>
      <c r="BJ256" s="19">
        <f>AVERAGE(BJ2:BJ253)</f>
        <v>1.963358997317214E-2</v>
      </c>
      <c r="BN256" s="19">
        <f>AVERAGE(BN2:BN253)</f>
        <v>1.9347100098606195E-2</v>
      </c>
      <c r="BR256" s="19">
        <f>AVERAGE(BR2:BR253)</f>
        <v>1.8808985641207209E-2</v>
      </c>
      <c r="BV256" s="19">
        <f>AVERAGE(BV2:BV253)</f>
        <v>1.8380446381463973E-2</v>
      </c>
      <c r="BW256" s="9"/>
    </row>
    <row r="257" spans="1:70" x14ac:dyDescent="0.2">
      <c r="A257" s="3">
        <v>44147</v>
      </c>
      <c r="B257" s="2">
        <v>256</v>
      </c>
      <c r="R257" s="5"/>
      <c r="S257" s="5"/>
      <c r="T257" s="5"/>
      <c r="U257" s="5"/>
      <c r="AC257" s="5"/>
      <c r="AD257" s="5"/>
      <c r="BR257" s="20"/>
    </row>
    <row r="258" spans="1:70" x14ac:dyDescent="0.2">
      <c r="A258" s="3">
        <v>44148</v>
      </c>
      <c r="B258" s="2">
        <v>257</v>
      </c>
      <c r="R258" s="5"/>
      <c r="S258" s="5"/>
      <c r="T258" s="5"/>
      <c r="U258" s="5"/>
      <c r="AC258" s="5"/>
      <c r="AD258" s="5"/>
    </row>
    <row r="260" spans="1:70" x14ac:dyDescent="0.2">
      <c r="R260" s="5"/>
    </row>
    <row r="261" spans="1:70" x14ac:dyDescent="0.2">
      <c r="Q261" s="2" t="s">
        <v>11</v>
      </c>
      <c r="R261" s="5">
        <f>SUM(Q2:Q253)</f>
        <v>21831.757776999984</v>
      </c>
    </row>
    <row r="262" spans="1:70" x14ac:dyDescent="0.2">
      <c r="Q262" s="2" t="s">
        <v>12</v>
      </c>
      <c r="R262" s="5">
        <f>SUM(AB2:AB253)</f>
        <v>39735.09601899999</v>
      </c>
    </row>
    <row r="264" spans="1:70" x14ac:dyDescent="0.2">
      <c r="AN264" s="21" t="s">
        <v>22</v>
      </c>
    </row>
    <row r="265" spans="1:70" x14ac:dyDescent="0.2">
      <c r="R265" s="21" t="s">
        <v>22</v>
      </c>
      <c r="AN265" s="21" t="s">
        <v>32</v>
      </c>
    </row>
    <row r="266" spans="1:70" x14ac:dyDescent="0.2">
      <c r="R266" s="21" t="s">
        <v>25</v>
      </c>
      <c r="AN266" s="21" t="s">
        <v>33</v>
      </c>
    </row>
    <row r="267" spans="1:70" x14ac:dyDescent="0.2">
      <c r="R267" s="21" t="s">
        <v>24</v>
      </c>
      <c r="AN267" s="21" t="s">
        <v>34</v>
      </c>
    </row>
    <row r="268" spans="1:70" x14ac:dyDescent="0.2">
      <c r="R268" s="21" t="s">
        <v>23</v>
      </c>
      <c r="AN268" s="21" t="s">
        <v>35</v>
      </c>
    </row>
    <row r="269" spans="1:70" x14ac:dyDescent="0.2">
      <c r="R269" s="21" t="s">
        <v>26</v>
      </c>
      <c r="AN269" s="22" t="s">
        <v>27</v>
      </c>
    </row>
    <row r="270" spans="1:70" x14ac:dyDescent="0.2">
      <c r="R270" s="22" t="s">
        <v>27</v>
      </c>
      <c r="AN270" s="22" t="s">
        <v>36</v>
      </c>
    </row>
    <row r="271" spans="1:70" x14ac:dyDescent="0.2">
      <c r="R271" s="22" t="s">
        <v>28</v>
      </c>
      <c r="AN271" s="22" t="s">
        <v>37</v>
      </c>
    </row>
    <row r="272" spans="1:70" x14ac:dyDescent="0.2">
      <c r="R272" s="22" t="s">
        <v>29</v>
      </c>
      <c r="AN272" s="22" t="s">
        <v>38</v>
      </c>
    </row>
    <row r="273" spans="18:40" x14ac:dyDescent="0.2">
      <c r="R273" s="22" t="s">
        <v>30</v>
      </c>
      <c r="AN273" s="22" t="s">
        <v>39</v>
      </c>
    </row>
    <row r="274" spans="18:40" x14ac:dyDescent="0.2">
      <c r="R274" s="22" t="s">
        <v>31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BH274"/>
  <sheetViews>
    <sheetView topLeftCell="Z190" workbookViewId="0">
      <selection activeCell="E2" sqref="E2"/>
    </sheetView>
  </sheetViews>
  <sheetFormatPr baseColWidth="10" defaultRowHeight="16" x14ac:dyDescent="0.2"/>
  <cols>
    <col min="1" max="1" width="10.83203125" style="2"/>
    <col min="2" max="2" width="24.33203125" style="2" customWidth="1"/>
    <col min="3" max="4" width="14" customWidth="1"/>
    <col min="5" max="6" width="14.1640625" customWidth="1"/>
    <col min="7" max="8" width="13" customWidth="1"/>
    <col min="9" max="9" width="12.83203125" customWidth="1"/>
    <col min="10" max="10" width="11.6640625" customWidth="1"/>
    <col min="11" max="11" width="10.83203125" style="9"/>
    <col min="12" max="12" width="10.83203125" style="2"/>
    <col min="13" max="13" width="29" style="2" customWidth="1"/>
    <col min="14" max="17" width="12.83203125" customWidth="1"/>
    <col min="18" max="19" width="13.5" customWidth="1"/>
    <col min="20" max="20" width="15" customWidth="1"/>
    <col min="21" max="21" width="12.5" customWidth="1"/>
    <col min="22" max="22" width="12.5" style="9" customWidth="1"/>
    <col min="23" max="23" width="24.33203125" style="2" customWidth="1"/>
    <col min="24" max="24" width="12.5" customWidth="1"/>
    <col min="25" max="28" width="16.83203125" customWidth="1"/>
    <col min="29" max="30" width="15.1640625" customWidth="1"/>
    <col min="31" max="32" width="15.33203125" customWidth="1"/>
    <col min="33" max="33" width="14.6640625" customWidth="1"/>
    <col min="34" max="36" width="16" customWidth="1"/>
    <col min="37" max="37" width="15.33203125" customWidth="1"/>
    <col min="38" max="38" width="15.5" customWidth="1"/>
    <col min="39" max="40" width="16" customWidth="1"/>
    <col min="41" max="41" width="10.83203125" style="9"/>
    <col min="42" max="42" width="26.83203125" style="2" customWidth="1"/>
    <col min="43" max="43" width="13.5" customWidth="1"/>
    <col min="44" max="44" width="17.1640625" customWidth="1"/>
    <col min="45" max="45" width="15.5" customWidth="1"/>
    <col min="46" max="47" width="16.5" customWidth="1"/>
    <col min="48" max="48" width="14.83203125" customWidth="1"/>
    <col min="49" max="49" width="16.5" customWidth="1"/>
    <col min="50" max="52" width="15.5" customWidth="1"/>
    <col min="53" max="53" width="15.6640625" customWidth="1"/>
    <col min="54" max="55" width="16.83203125" customWidth="1"/>
    <col min="56" max="56" width="16.6640625" customWidth="1"/>
    <col min="57" max="57" width="16.5" customWidth="1"/>
    <col min="58" max="59" width="18" customWidth="1"/>
    <col min="60" max="60" width="10.83203125" style="9"/>
  </cols>
  <sheetData>
    <row r="1" spans="1:59" x14ac:dyDescent="0.2">
      <c r="A1" s="2" t="s">
        <v>5</v>
      </c>
      <c r="B1" s="2" t="s">
        <v>1</v>
      </c>
      <c r="C1" t="s">
        <v>6</v>
      </c>
      <c r="D1" t="s">
        <v>10</v>
      </c>
      <c r="E1" t="s">
        <v>7</v>
      </c>
      <c r="F1" t="s">
        <v>10</v>
      </c>
      <c r="G1" t="s">
        <v>8</v>
      </c>
      <c r="H1" t="s">
        <v>10</v>
      </c>
      <c r="I1" t="s">
        <v>9</v>
      </c>
      <c r="J1" t="s">
        <v>10</v>
      </c>
      <c r="L1" s="2" t="s">
        <v>5</v>
      </c>
      <c r="M1" s="2" t="s">
        <v>4</v>
      </c>
      <c r="N1" t="s">
        <v>6</v>
      </c>
      <c r="O1" t="s">
        <v>10</v>
      </c>
      <c r="P1" t="s">
        <v>7</v>
      </c>
      <c r="Q1" t="s">
        <v>10</v>
      </c>
      <c r="R1" t="s">
        <v>8</v>
      </c>
      <c r="S1" t="s">
        <v>10</v>
      </c>
      <c r="T1" t="s">
        <v>9</v>
      </c>
      <c r="U1" t="s">
        <v>10</v>
      </c>
      <c r="W1" s="2" t="s">
        <v>1</v>
      </c>
      <c r="X1" t="s">
        <v>8</v>
      </c>
      <c r="Y1" s="6" t="s">
        <v>13</v>
      </c>
      <c r="Z1" s="7" t="s">
        <v>17</v>
      </c>
      <c r="AA1" s="8" t="s">
        <v>21</v>
      </c>
      <c r="AB1" s="8"/>
      <c r="AC1" s="6" t="s">
        <v>14</v>
      </c>
      <c r="AD1" s="7" t="s">
        <v>18</v>
      </c>
      <c r="AE1" s="8" t="s">
        <v>21</v>
      </c>
      <c r="AF1" s="8"/>
      <c r="AG1" s="6" t="s">
        <v>15</v>
      </c>
      <c r="AH1" s="7" t="s">
        <v>19</v>
      </c>
      <c r="AI1" s="8" t="s">
        <v>21</v>
      </c>
      <c r="AJ1" s="8"/>
      <c r="AK1" s="6" t="s">
        <v>16</v>
      </c>
      <c r="AL1" s="7" t="s">
        <v>20</v>
      </c>
      <c r="AM1" s="8" t="s">
        <v>21</v>
      </c>
      <c r="AN1" s="8"/>
      <c r="AP1" s="2" t="s">
        <v>4</v>
      </c>
      <c r="AQ1" t="s">
        <v>8</v>
      </c>
      <c r="AR1" s="6" t="s">
        <v>13</v>
      </c>
      <c r="AS1" s="7" t="s">
        <v>17</v>
      </c>
      <c r="AT1" s="8" t="s">
        <v>21</v>
      </c>
      <c r="AU1" s="8"/>
      <c r="AV1" s="6" t="s">
        <v>14</v>
      </c>
      <c r="AW1" s="7" t="s">
        <v>18</v>
      </c>
      <c r="AX1" s="8" t="s">
        <v>21</v>
      </c>
      <c r="AY1" s="8"/>
      <c r="AZ1" s="6" t="s">
        <v>15</v>
      </c>
      <c r="BA1" s="7" t="s">
        <v>19</v>
      </c>
      <c r="BB1" s="8" t="s">
        <v>21</v>
      </c>
      <c r="BC1" s="8"/>
      <c r="BD1" s="6" t="s">
        <v>16</v>
      </c>
      <c r="BE1" s="7" t="s">
        <v>20</v>
      </c>
      <c r="BF1" s="8" t="s">
        <v>21</v>
      </c>
      <c r="BG1" s="8"/>
    </row>
    <row r="2" spans="1:59" x14ac:dyDescent="0.2">
      <c r="A2" s="2">
        <v>1</v>
      </c>
      <c r="B2" s="1">
        <v>63.954543999999999</v>
      </c>
      <c r="C2" s="5">
        <f>B2</f>
        <v>63.954543999999999</v>
      </c>
      <c r="D2" s="5">
        <f>ABS(B2-C2)</f>
        <v>0</v>
      </c>
      <c r="E2" s="5">
        <f>B2</f>
        <v>63.954543999999999</v>
      </c>
      <c r="F2" s="5">
        <f>ABS(B2-E2)</f>
        <v>0</v>
      </c>
      <c r="G2" s="5">
        <f>B2</f>
        <v>63.954543999999999</v>
      </c>
      <c r="H2" s="5">
        <f>ABS(B2-G2)</f>
        <v>0</v>
      </c>
      <c r="I2" s="5">
        <f>B2</f>
        <v>63.954543999999999</v>
      </c>
      <c r="J2" s="5">
        <f>ABS(B2-I2)</f>
        <v>0</v>
      </c>
      <c r="L2" s="2">
        <v>1</v>
      </c>
      <c r="M2" s="1">
        <v>177.02937299999999</v>
      </c>
      <c r="N2" s="5">
        <f>M2</f>
        <v>177.02937299999999</v>
      </c>
      <c r="O2" s="5">
        <f>ABS(M2-N2)</f>
        <v>0</v>
      </c>
      <c r="P2" s="5">
        <f>M2</f>
        <v>177.02937299999999</v>
      </c>
      <c r="Q2" s="5">
        <f>ABS(M2-P2)</f>
        <v>0</v>
      </c>
      <c r="R2" s="5">
        <f>M2</f>
        <v>177.02937299999999</v>
      </c>
      <c r="S2" s="5">
        <f>ABS(M2-R2)</f>
        <v>0</v>
      </c>
      <c r="T2" s="5">
        <f>M2</f>
        <v>177.02937299999999</v>
      </c>
      <c r="U2" s="5">
        <f>ABS(M2-T2)</f>
        <v>0</v>
      </c>
      <c r="V2" s="10"/>
      <c r="W2" s="1">
        <v>63.954543999999999</v>
      </c>
      <c r="X2" s="5">
        <v>63.954543999999999</v>
      </c>
      <c r="Y2" s="5">
        <f>0</f>
        <v>0</v>
      </c>
      <c r="Z2" s="5">
        <f>X2+Y2</f>
        <v>63.954543999999999</v>
      </c>
      <c r="AA2" s="5">
        <f>ABS(W2-Z2)</f>
        <v>0</v>
      </c>
      <c r="AB2" s="5">
        <f>AA2/W2</f>
        <v>0</v>
      </c>
      <c r="AC2">
        <f>0</f>
        <v>0</v>
      </c>
      <c r="AD2" s="5">
        <f t="shared" ref="AD2:AD65" si="0">X2+AC2</f>
        <v>63.954543999999999</v>
      </c>
      <c r="AE2" s="5">
        <f t="shared" ref="AE2:AE65" si="1">ABS(W2-AD2)</f>
        <v>0</v>
      </c>
      <c r="AF2" s="5">
        <f>AE2/W2</f>
        <v>0</v>
      </c>
      <c r="AG2">
        <f>0</f>
        <v>0</v>
      </c>
      <c r="AH2" s="5">
        <f t="shared" ref="AH2:AH65" si="2">X2+AG2</f>
        <v>63.954543999999999</v>
      </c>
      <c r="AI2" s="5">
        <f t="shared" ref="AI2:AI65" si="3">ABS(W2-AH2)</f>
        <v>0</v>
      </c>
      <c r="AJ2" s="5">
        <f>AI2/W2</f>
        <v>0</v>
      </c>
      <c r="AK2">
        <f>0</f>
        <v>0</v>
      </c>
      <c r="AL2" s="5">
        <f t="shared" ref="AL2:AL65" si="4">X2+AK2</f>
        <v>63.954543999999999</v>
      </c>
      <c r="AM2" s="5">
        <f t="shared" ref="AM2:AM65" si="5">ABS(W2-AL2)</f>
        <v>0</v>
      </c>
      <c r="AN2" s="5">
        <f>AM2/W2</f>
        <v>0</v>
      </c>
      <c r="AP2" s="1">
        <v>177.02937299999999</v>
      </c>
      <c r="AQ2" s="5">
        <v>177.02937299999999</v>
      </c>
      <c r="AR2">
        <f>0</f>
        <v>0</v>
      </c>
      <c r="AS2" s="5">
        <f>AQ2+AR2</f>
        <v>177.02937299999999</v>
      </c>
      <c r="AT2" s="5">
        <f>ABS(AP2-AS2)</f>
        <v>0</v>
      </c>
      <c r="AU2" s="5">
        <f>AT2/AQ2</f>
        <v>0</v>
      </c>
      <c r="AV2">
        <f>0</f>
        <v>0</v>
      </c>
      <c r="AW2" s="5">
        <f>AQ2+AV2</f>
        <v>177.02937299999999</v>
      </c>
      <c r="AX2" s="5">
        <f>ABS(AP2-AW2)</f>
        <v>0</v>
      </c>
      <c r="AY2" s="5">
        <f>AX2/AP2</f>
        <v>0</v>
      </c>
      <c r="AZ2">
        <f>0</f>
        <v>0</v>
      </c>
      <c r="BA2" s="5">
        <f>AQ2+AZ2</f>
        <v>177.02937299999999</v>
      </c>
      <c r="BB2" s="5">
        <f>ABS(AP2-BA2)</f>
        <v>0</v>
      </c>
      <c r="BC2" s="5">
        <f>BB2/AP2</f>
        <v>0</v>
      </c>
      <c r="BD2">
        <f>0</f>
        <v>0</v>
      </c>
      <c r="BE2" s="5">
        <f>AQ2+BD2</f>
        <v>177.02937299999999</v>
      </c>
      <c r="BF2" s="5">
        <f>AP2-BE2</f>
        <v>0</v>
      </c>
      <c r="BG2" s="5">
        <f>ABS(BF2/AP2)</f>
        <v>0</v>
      </c>
    </row>
    <row r="3" spans="1:59" x14ac:dyDescent="0.2">
      <c r="A3" s="2">
        <v>2</v>
      </c>
      <c r="B3" s="1">
        <v>64.460991000000007</v>
      </c>
      <c r="C3" s="5">
        <f>(0.15*B2) + ((1-0.15)*(C2))</f>
        <v>63.954543999999999</v>
      </c>
      <c r="D3" s="5">
        <f t="shared" ref="D3:D66" si="6">ABS(B3-C3)</f>
        <v>0.50644700000000853</v>
      </c>
      <c r="E3" s="5">
        <f>((0.35*B2)+(1-0.35)*E2)</f>
        <v>63.954543999999999</v>
      </c>
      <c r="F3" s="5">
        <f t="shared" ref="F3:F66" si="7">ABS(B3-E3)</f>
        <v>0.50644700000000853</v>
      </c>
      <c r="G3" s="5">
        <f>((0.55*B2)+(1-0.55)*G2)</f>
        <v>63.954543999999999</v>
      </c>
      <c r="H3" s="5">
        <f t="shared" ref="H3:H66" si="8">ABS(B3-G3)</f>
        <v>0.50644700000000853</v>
      </c>
      <c r="I3" s="5">
        <f>((0.75*B2)+(1-0.75)*I2)</f>
        <v>63.954543999999999</v>
      </c>
      <c r="J3" s="5">
        <f t="shared" ref="J3:J66" si="9">ABS(B3-I3)</f>
        <v>0.50644700000000853</v>
      </c>
      <c r="L3" s="2">
        <v>2</v>
      </c>
      <c r="M3" s="1">
        <v>176.658142</v>
      </c>
      <c r="N3" s="5">
        <f>((0.15*M2)+(1-0.15)*N2)</f>
        <v>177.02937299999999</v>
      </c>
      <c r="O3" s="5">
        <f t="shared" ref="O3:O66" si="10">ABS(M3-N3)</f>
        <v>0.37123099999999454</v>
      </c>
      <c r="P3" s="5">
        <f>((0.35*M2)+(1-0.35)*P2)</f>
        <v>177.02937299999999</v>
      </c>
      <c r="Q3" s="5">
        <f t="shared" ref="Q3:Q66" si="11">ABS(M3-P3)</f>
        <v>0.37123099999999454</v>
      </c>
      <c r="R3" s="5">
        <f>((0.55*M2)+(1-0.55)*R2)</f>
        <v>177.02937299999999</v>
      </c>
      <c r="S3" s="5">
        <f t="shared" ref="S3:S66" si="12">ABS(M3-R3)</f>
        <v>0.37123099999999454</v>
      </c>
      <c r="T3" s="5">
        <f>((0.75*M2)+(1-0.75)*T2)</f>
        <v>177.02937299999999</v>
      </c>
      <c r="U3" s="5">
        <f t="shared" ref="U3:U66" si="13">ABS(M3-T3)</f>
        <v>0.37123099999999454</v>
      </c>
      <c r="V3" s="10"/>
      <c r="W3" s="1">
        <v>64.460991000000007</v>
      </c>
      <c r="X3" s="5">
        <v>63.954543999999999</v>
      </c>
      <c r="Y3" s="5">
        <f>0.15*(X3-X2)+(1-0.15)*Y2</f>
        <v>0</v>
      </c>
      <c r="Z3" s="5">
        <f t="shared" ref="Z3:Z66" si="14">X3+Y3</f>
        <v>63.954543999999999</v>
      </c>
      <c r="AA3" s="5">
        <f t="shared" ref="AA3:AA66" si="15">ABS(W3-Z3)</f>
        <v>0.50644700000000853</v>
      </c>
      <c r="AB3" s="5">
        <f>AA3/W3</f>
        <v>7.8566430975286813E-3</v>
      </c>
      <c r="AC3" s="5">
        <f t="shared" ref="AC3:AC66" si="16">0.25*(X3-X2)+(1-0.25)*AC2</f>
        <v>0</v>
      </c>
      <c r="AD3" s="5">
        <f t="shared" si="0"/>
        <v>63.954543999999999</v>
      </c>
      <c r="AE3" s="5">
        <f t="shared" si="1"/>
        <v>0.50644700000000853</v>
      </c>
      <c r="AF3" s="5">
        <f t="shared" ref="AF3:AF66" si="17">AE3/W3</f>
        <v>7.8566430975286813E-3</v>
      </c>
      <c r="AG3" s="5">
        <f t="shared" ref="AG3:AG66" si="18">0.45*(X3-X2)+(1-0.45)*AG2</f>
        <v>0</v>
      </c>
      <c r="AH3" s="5">
        <f t="shared" si="2"/>
        <v>63.954543999999999</v>
      </c>
      <c r="AI3" s="5">
        <f t="shared" si="3"/>
        <v>0.50644700000000853</v>
      </c>
      <c r="AJ3" s="5">
        <f t="shared" ref="AJ3:AJ66" si="19">AI3/W3</f>
        <v>7.8566430975286813E-3</v>
      </c>
      <c r="AK3" s="5">
        <f t="shared" ref="AK3:AK66" si="20">0.85*(X3-X2)+(1-0.85)*AK2</f>
        <v>0</v>
      </c>
      <c r="AL3" s="5">
        <f t="shared" si="4"/>
        <v>63.954543999999999</v>
      </c>
      <c r="AM3" s="5">
        <f t="shared" si="5"/>
        <v>0.50644700000000853</v>
      </c>
      <c r="AN3" s="5">
        <f t="shared" ref="AN3:AN66" si="21">AM3/W3</f>
        <v>7.8566430975286813E-3</v>
      </c>
      <c r="AP3" s="1">
        <v>176.658142</v>
      </c>
      <c r="AQ3" s="5">
        <v>177.02937299999999</v>
      </c>
      <c r="AR3" s="5">
        <f>0.15*(AQ3-AQ2)+(1-0.15)*AR2</f>
        <v>0</v>
      </c>
      <c r="AS3" s="5">
        <f t="shared" ref="AS3:AS66" si="22">AQ3+AR3</f>
        <v>177.02937299999999</v>
      </c>
      <c r="AT3" s="5">
        <f t="shared" ref="AT3:AT66" si="23">ABS(AP3-AS3)</f>
        <v>0.37123099999999454</v>
      </c>
      <c r="AU3" s="5">
        <f>ABS(AT3/AQ3)</f>
        <v>2.0970022867334822E-3</v>
      </c>
      <c r="AV3" s="5">
        <f>0.25*(AQ3-AQ2)+(1-0.25)*AV2</f>
        <v>0</v>
      </c>
      <c r="AW3" s="5">
        <f t="shared" ref="AW3:AW66" si="24">AQ3+AV3</f>
        <v>177.02937299999999</v>
      </c>
      <c r="AX3" s="5">
        <f t="shared" ref="AX3:AX66" si="25">ABS(AP3-AW3)</f>
        <v>0.37123099999999454</v>
      </c>
      <c r="AY3" s="5">
        <f t="shared" ref="AY3:AY66" si="26">AX3/AP3</f>
        <v>2.1014089460988134E-3</v>
      </c>
      <c r="AZ3" s="5">
        <f>0.45*(AQ3-AQ2)+(1-0.45)*AZ2</f>
        <v>0</v>
      </c>
      <c r="BA3" s="5">
        <f t="shared" ref="BA3:BA66" si="27">AQ3+AZ3</f>
        <v>177.02937299999999</v>
      </c>
      <c r="BB3" s="5">
        <f t="shared" ref="BB3:BB66" si="28">ABS(AP3-BA3)</f>
        <v>0.37123099999999454</v>
      </c>
      <c r="BC3" s="5">
        <f t="shared" ref="BC3:BC66" si="29">BB3/AP3</f>
        <v>2.1014089460988134E-3</v>
      </c>
      <c r="BD3" s="5">
        <f>0.85*(AQ3-AQ2)+(1-0.85)*BD2</f>
        <v>0</v>
      </c>
      <c r="BE3" s="5">
        <f t="shared" ref="BE3:BE66" si="30">AQ3+BD3</f>
        <v>177.02937299999999</v>
      </c>
      <c r="BF3" s="5">
        <f t="shared" ref="BF3:BF66" si="31">AP3-BE3</f>
        <v>-0.37123099999999454</v>
      </c>
      <c r="BG3" s="5">
        <f t="shared" ref="BG3:BG66" si="32">ABS(BF3/AP3)</f>
        <v>2.1014089460988134E-3</v>
      </c>
    </row>
    <row r="4" spans="1:59" x14ac:dyDescent="0.2">
      <c r="A4" s="2">
        <v>3</v>
      </c>
      <c r="B4" s="1">
        <v>64.401978</v>
      </c>
      <c r="C4" s="5">
        <f t="shared" ref="C4:C67" si="33">(0.15*B3) + ((1-0.15)*(C3))</f>
        <v>64.030511050000001</v>
      </c>
      <c r="D4" s="5">
        <f t="shared" si="6"/>
        <v>0.37146694999999852</v>
      </c>
      <c r="E4" s="5">
        <f t="shared" ref="E4:E67" si="34">((0.35*B3)+(1-0.35)*E3)</f>
        <v>64.13180045</v>
      </c>
      <c r="F4" s="5">
        <f t="shared" si="7"/>
        <v>0.27017754999999966</v>
      </c>
      <c r="G4" s="5">
        <f t="shared" ref="G4:G67" si="35">((0.55*B3)+(1-0.55)*G3)</f>
        <v>64.233089849999999</v>
      </c>
      <c r="H4" s="5">
        <f t="shared" si="8"/>
        <v>0.16888815000000079</v>
      </c>
      <c r="I4" s="5">
        <f t="shared" ref="I4:I67" si="36">((0.75*B3)+(1-0.75)*I3)</f>
        <v>64.334379250000012</v>
      </c>
      <c r="J4" s="5">
        <f t="shared" si="9"/>
        <v>6.7598749999987717E-2</v>
      </c>
      <c r="L4" s="2">
        <v>3</v>
      </c>
      <c r="M4" s="1">
        <v>177.810913</v>
      </c>
      <c r="N4" s="5">
        <f t="shared" ref="N4:N67" si="37">((0.15*M3)+(1-0.15)*N3)</f>
        <v>176.97368835</v>
      </c>
      <c r="O4" s="5">
        <f t="shared" si="10"/>
        <v>0.83722464999999602</v>
      </c>
      <c r="P4" s="5">
        <f t="shared" ref="P4:P67" si="38">((0.35*M3)+(1-0.35)*P3)</f>
        <v>176.89944215</v>
      </c>
      <c r="Q4" s="5">
        <f t="shared" si="11"/>
        <v>0.91147085000000061</v>
      </c>
      <c r="R4" s="5">
        <f t="shared" ref="R4:R67" si="39">((0.55*M3)+(1-0.55)*R3)</f>
        <v>176.82519595000002</v>
      </c>
      <c r="S4" s="5">
        <f t="shared" si="12"/>
        <v>0.98571704999997678</v>
      </c>
      <c r="T4" s="5">
        <f t="shared" ref="T4:T67" si="40">((0.75*M3)+(1-0.75)*T3)</f>
        <v>176.75094974999999</v>
      </c>
      <c r="U4" s="5">
        <f t="shared" si="13"/>
        <v>1.0599632500000098</v>
      </c>
      <c r="V4" s="10"/>
      <c r="W4" s="1">
        <v>64.401978</v>
      </c>
      <c r="X4" s="5">
        <v>64.233089849999999</v>
      </c>
      <c r="Y4" s="5">
        <f t="shared" ref="Y4:Y67" si="41">0.15*(X4-X3)+(1-0.15)*Y3</f>
        <v>4.1781877500000064E-2</v>
      </c>
      <c r="Z4" s="5">
        <f t="shared" si="14"/>
        <v>64.274871727499999</v>
      </c>
      <c r="AA4" s="5">
        <f t="shared" si="15"/>
        <v>0.12710627250000073</v>
      </c>
      <c r="AB4" s="5">
        <f t="shared" ref="AB4:AB67" si="42">AA4/W4</f>
        <v>1.9736392646201137E-3</v>
      </c>
      <c r="AC4" s="5">
        <f t="shared" si="16"/>
        <v>6.9636462500000107E-2</v>
      </c>
      <c r="AD4" s="5">
        <f t="shared" si="0"/>
        <v>64.302726312499999</v>
      </c>
      <c r="AE4" s="5">
        <f t="shared" si="1"/>
        <v>9.9251687500000685E-2</v>
      </c>
      <c r="AF4" s="5">
        <f t="shared" si="17"/>
        <v>1.5411279370953588E-3</v>
      </c>
      <c r="AG4" s="5">
        <f t="shared" si="18"/>
        <v>0.12534563250000019</v>
      </c>
      <c r="AH4" s="5">
        <f t="shared" si="2"/>
        <v>64.358435482499999</v>
      </c>
      <c r="AI4" s="5">
        <f t="shared" si="3"/>
        <v>4.3542517500000599E-2</v>
      </c>
      <c r="AJ4" s="5">
        <f t="shared" si="19"/>
        <v>6.7610528204584954E-4</v>
      </c>
      <c r="AK4" s="5">
        <f t="shared" si="20"/>
        <v>0.23676397250000036</v>
      </c>
      <c r="AL4" s="5">
        <f t="shared" si="4"/>
        <v>64.469853822499999</v>
      </c>
      <c r="AM4" s="5">
        <f t="shared" si="5"/>
        <v>6.7875822499999572E-2</v>
      </c>
      <c r="AN4" s="5">
        <f t="shared" si="21"/>
        <v>1.0539400280531689E-3</v>
      </c>
      <c r="AP4" s="1">
        <v>177.810913</v>
      </c>
      <c r="AQ4" s="5">
        <v>176.82519595000002</v>
      </c>
      <c r="AR4" s="5">
        <f t="shared" ref="AR4:AR67" si="43">0.15*(AQ4-AQ3)+(1-0.15)*AR3</f>
        <v>-3.0626557499995499E-2</v>
      </c>
      <c r="AS4" s="5">
        <f t="shared" si="22"/>
        <v>176.79456939250002</v>
      </c>
      <c r="AT4" s="5">
        <f t="shared" si="23"/>
        <v>1.0163436074999765</v>
      </c>
      <c r="AU4" s="5">
        <f t="shared" ref="AU4:AU67" si="44">ABS(AT4/AQ4)</f>
        <v>5.747730701157334E-3</v>
      </c>
      <c r="AV4" s="5">
        <f t="shared" ref="AV4:AV67" si="45">0.25*(AQ4-AQ3)+(1-0.25)*AV3</f>
        <v>-5.1044262499992499E-2</v>
      </c>
      <c r="AW4" s="5">
        <f t="shared" si="24"/>
        <v>176.77415168750002</v>
      </c>
      <c r="AX4" s="5">
        <f t="shared" si="25"/>
        <v>1.0367613124999764</v>
      </c>
      <c r="AY4" s="5">
        <f t="shared" si="26"/>
        <v>5.8306956249641233E-3</v>
      </c>
      <c r="AZ4" s="5">
        <f t="shared" ref="AZ4:AZ67" si="46">0.45*(AQ4-AQ3)+(1-0.45)*AZ3</f>
        <v>-9.1879672499986506E-2</v>
      </c>
      <c r="BA4" s="5">
        <f t="shared" si="27"/>
        <v>176.73331627750002</v>
      </c>
      <c r="BB4" s="5">
        <f t="shared" si="28"/>
        <v>1.0775967224999761</v>
      </c>
      <c r="BC4" s="5">
        <f t="shared" si="29"/>
        <v>6.0603520015668332E-3</v>
      </c>
      <c r="BD4" s="5">
        <f t="shared" ref="BD4:BD67" si="47">0.85*(AQ4-AQ3)+(1-0.85)*BD3</f>
        <v>-0.17355049249997448</v>
      </c>
      <c r="BE4" s="5">
        <f t="shared" si="30"/>
        <v>176.65164545750005</v>
      </c>
      <c r="BF4" s="5">
        <f t="shared" si="31"/>
        <v>1.159267542499947</v>
      </c>
      <c r="BG4" s="5">
        <f t="shared" si="32"/>
        <v>6.5196647547720935E-3</v>
      </c>
    </row>
    <row r="5" spans="1:59" x14ac:dyDescent="0.2">
      <c r="A5" s="2">
        <v>4</v>
      </c>
      <c r="B5" s="1">
        <v>65.019051000000005</v>
      </c>
      <c r="C5" s="5">
        <f t="shared" si="33"/>
        <v>64.0862310925</v>
      </c>
      <c r="D5" s="5">
        <f t="shared" si="6"/>
        <v>0.93281990750000432</v>
      </c>
      <c r="E5" s="5">
        <f t="shared" si="34"/>
        <v>64.226362592499996</v>
      </c>
      <c r="F5" s="5">
        <f t="shared" si="7"/>
        <v>0.79268840750000891</v>
      </c>
      <c r="G5" s="5">
        <f t="shared" si="35"/>
        <v>64.3259783325</v>
      </c>
      <c r="H5" s="5">
        <f t="shared" si="8"/>
        <v>0.69307266750000451</v>
      </c>
      <c r="I5" s="5">
        <f t="shared" si="36"/>
        <v>64.385078312500013</v>
      </c>
      <c r="J5" s="5">
        <f t="shared" si="9"/>
        <v>0.63397268749999114</v>
      </c>
      <c r="L5" s="2">
        <v>4</v>
      </c>
      <c r="M5" s="1">
        <v>177.752319</v>
      </c>
      <c r="N5" s="5">
        <f t="shared" si="37"/>
        <v>177.09927204749999</v>
      </c>
      <c r="O5" s="5">
        <f t="shared" si="10"/>
        <v>0.65304695250000577</v>
      </c>
      <c r="P5" s="5">
        <f t="shared" si="38"/>
        <v>177.21845694749999</v>
      </c>
      <c r="Q5" s="5">
        <f t="shared" si="11"/>
        <v>0.5338620525000124</v>
      </c>
      <c r="R5" s="5">
        <f t="shared" si="39"/>
        <v>177.36734032750002</v>
      </c>
      <c r="S5" s="5">
        <f t="shared" si="12"/>
        <v>0.38497867249998308</v>
      </c>
      <c r="T5" s="5">
        <f t="shared" si="40"/>
        <v>177.5459221875</v>
      </c>
      <c r="U5" s="5">
        <f t="shared" si="13"/>
        <v>0.20639681250000308</v>
      </c>
      <c r="V5" s="10"/>
      <c r="W5" s="1">
        <v>65.019051000000005</v>
      </c>
      <c r="X5" s="5">
        <v>64.3259783325</v>
      </c>
      <c r="Y5" s="5">
        <f t="shared" si="41"/>
        <v>4.9447868250000228E-2</v>
      </c>
      <c r="Z5" s="5">
        <f t="shared" si="14"/>
        <v>64.375426200749999</v>
      </c>
      <c r="AA5" s="5">
        <f t="shared" si="15"/>
        <v>0.64362479925000571</v>
      </c>
      <c r="AB5" s="5">
        <f t="shared" si="42"/>
        <v>9.8990186622380204E-3</v>
      </c>
      <c r="AC5" s="5">
        <f t="shared" si="16"/>
        <v>7.5449467500000367E-2</v>
      </c>
      <c r="AD5" s="5">
        <f t="shared" si="0"/>
        <v>64.401427799999993</v>
      </c>
      <c r="AE5" s="5">
        <f t="shared" si="1"/>
        <v>0.61762320000001125</v>
      </c>
      <c r="AF5" s="5">
        <f t="shared" si="17"/>
        <v>9.4991112681729415E-3</v>
      </c>
      <c r="AG5" s="5">
        <f t="shared" si="18"/>
        <v>0.11073991500000063</v>
      </c>
      <c r="AH5" s="5">
        <f t="shared" si="2"/>
        <v>64.436718247499996</v>
      </c>
      <c r="AI5" s="5">
        <f t="shared" si="3"/>
        <v>0.58233275250000816</v>
      </c>
      <c r="AJ5" s="5">
        <f t="shared" si="19"/>
        <v>8.9563403886040744E-3</v>
      </c>
      <c r="AK5" s="5">
        <f t="shared" si="20"/>
        <v>0.11446980600000103</v>
      </c>
      <c r="AL5" s="5">
        <f t="shared" si="4"/>
        <v>64.440448138500003</v>
      </c>
      <c r="AM5" s="5">
        <f t="shared" si="5"/>
        <v>0.57860286150000206</v>
      </c>
      <c r="AN5" s="5">
        <f t="shared" si="21"/>
        <v>8.8989742637123701E-3</v>
      </c>
      <c r="AP5" s="1">
        <v>177.752319</v>
      </c>
      <c r="AQ5" s="5">
        <v>177.36734032750002</v>
      </c>
      <c r="AR5" s="5">
        <f t="shared" si="43"/>
        <v>5.5289082750002966E-2</v>
      </c>
      <c r="AS5" s="5">
        <f t="shared" si="22"/>
        <v>177.42262941025001</v>
      </c>
      <c r="AT5" s="5">
        <f t="shared" si="23"/>
        <v>0.32968958974998941</v>
      </c>
      <c r="AU5" s="5">
        <f t="shared" si="44"/>
        <v>1.8587953630089615E-3</v>
      </c>
      <c r="AV5" s="5">
        <f t="shared" si="45"/>
        <v>9.725289750000421E-2</v>
      </c>
      <c r="AW5" s="5">
        <f t="shared" si="24"/>
        <v>177.46459322500002</v>
      </c>
      <c r="AX5" s="5">
        <f t="shared" si="25"/>
        <v>0.2877257749999842</v>
      </c>
      <c r="AY5" s="5">
        <f t="shared" si="26"/>
        <v>1.6186892897863357E-3</v>
      </c>
      <c r="AZ5" s="5">
        <f t="shared" si="46"/>
        <v>0.19343115000000488</v>
      </c>
      <c r="BA5" s="5">
        <f t="shared" si="27"/>
        <v>177.56077147750003</v>
      </c>
      <c r="BB5" s="5">
        <f t="shared" si="28"/>
        <v>0.19154752249997387</v>
      </c>
      <c r="BC5" s="5">
        <f t="shared" si="29"/>
        <v>1.0776091337518577E-3</v>
      </c>
      <c r="BD5" s="5">
        <f t="shared" si="47"/>
        <v>0.43479014699999896</v>
      </c>
      <c r="BE5" s="5">
        <f t="shared" si="30"/>
        <v>177.80213047450002</v>
      </c>
      <c r="BF5" s="5">
        <f t="shared" si="31"/>
        <v>-4.9811474500017994E-2</v>
      </c>
      <c r="BG5" s="5">
        <f t="shared" si="32"/>
        <v>2.8022967452828561E-4</v>
      </c>
    </row>
    <row r="6" spans="1:59" x14ac:dyDescent="0.2">
      <c r="A6" s="2">
        <v>5</v>
      </c>
      <c r="B6" s="1">
        <v>64.569159999999997</v>
      </c>
      <c r="C6" s="5">
        <f t="shared" si="33"/>
        <v>64.226154078625001</v>
      </c>
      <c r="D6" s="5">
        <f t="shared" si="6"/>
        <v>0.34300592137499564</v>
      </c>
      <c r="E6" s="5">
        <f t="shared" si="34"/>
        <v>64.503803535125002</v>
      </c>
      <c r="F6" s="5">
        <f t="shared" si="7"/>
        <v>6.5356464874994913E-2</v>
      </c>
      <c r="G6" s="5">
        <f t="shared" si="35"/>
        <v>64.707168299624996</v>
      </c>
      <c r="H6" s="5">
        <f t="shared" si="8"/>
        <v>0.13800829962499961</v>
      </c>
      <c r="I6" s="5">
        <f t="shared" si="36"/>
        <v>64.86055782812501</v>
      </c>
      <c r="J6" s="5">
        <f t="shared" si="9"/>
        <v>0.2913978281250138</v>
      </c>
      <c r="L6" s="2">
        <v>5</v>
      </c>
      <c r="M6" s="1">
        <v>176.37780799999999</v>
      </c>
      <c r="N6" s="5">
        <f t="shared" si="37"/>
        <v>177.19722909037498</v>
      </c>
      <c r="O6" s="5">
        <f t="shared" si="10"/>
        <v>0.81942109037498767</v>
      </c>
      <c r="P6" s="5">
        <f t="shared" si="38"/>
        <v>177.405308665875</v>
      </c>
      <c r="Q6" s="5">
        <f t="shared" si="11"/>
        <v>1.0275006658750101</v>
      </c>
      <c r="R6" s="5">
        <f t="shared" si="39"/>
        <v>177.57907859737503</v>
      </c>
      <c r="S6" s="5">
        <f t="shared" si="12"/>
        <v>1.2012705973750428</v>
      </c>
      <c r="T6" s="5">
        <f t="shared" si="40"/>
        <v>177.70071979687501</v>
      </c>
      <c r="U6" s="5">
        <f t="shared" si="13"/>
        <v>1.3229117968750188</v>
      </c>
      <c r="V6" s="10"/>
      <c r="W6" s="1">
        <v>64.569159999999997</v>
      </c>
      <c r="X6" s="5">
        <v>64.707168299624996</v>
      </c>
      <c r="Y6" s="5">
        <f t="shared" si="41"/>
        <v>9.9209183081249597E-2</v>
      </c>
      <c r="Z6" s="5">
        <f t="shared" si="14"/>
        <v>64.806377482706239</v>
      </c>
      <c r="AA6" s="5">
        <f t="shared" si="15"/>
        <v>0.23721748270624232</v>
      </c>
      <c r="AB6" s="5">
        <f t="shared" si="42"/>
        <v>3.6738511497786609E-3</v>
      </c>
      <c r="AC6" s="5">
        <f t="shared" si="16"/>
        <v>0.1518845924062493</v>
      </c>
      <c r="AD6" s="5">
        <f t="shared" si="0"/>
        <v>64.859052892031244</v>
      </c>
      <c r="AE6" s="5">
        <f t="shared" si="1"/>
        <v>0.28989289203124713</v>
      </c>
      <c r="AF6" s="5">
        <f t="shared" si="17"/>
        <v>4.4896494244504211E-3</v>
      </c>
      <c r="AG6" s="5">
        <f t="shared" si="18"/>
        <v>0.23244243845624862</v>
      </c>
      <c r="AH6" s="5">
        <f t="shared" si="2"/>
        <v>64.939610738081242</v>
      </c>
      <c r="AI6" s="5">
        <f t="shared" si="3"/>
        <v>0.37045073808124585</v>
      </c>
      <c r="AJ6" s="5">
        <f t="shared" si="19"/>
        <v>5.7372705186384005E-3</v>
      </c>
      <c r="AK6" s="5">
        <f t="shared" si="20"/>
        <v>0.34118194295624682</v>
      </c>
      <c r="AL6" s="5">
        <f t="shared" si="4"/>
        <v>65.048350242581236</v>
      </c>
      <c r="AM6" s="5">
        <f t="shared" si="5"/>
        <v>0.47919024258123954</v>
      </c>
      <c r="AN6" s="5">
        <f t="shared" si="21"/>
        <v>7.4213485599199302E-3</v>
      </c>
      <c r="AP6" s="1">
        <v>176.37780799999999</v>
      </c>
      <c r="AQ6" s="5">
        <v>177.57907859737503</v>
      </c>
      <c r="AR6" s="5">
        <f t="shared" si="43"/>
        <v>7.8756460818754537E-2</v>
      </c>
      <c r="AS6" s="5">
        <f t="shared" si="22"/>
        <v>177.6578350581938</v>
      </c>
      <c r="AT6" s="5">
        <f t="shared" si="23"/>
        <v>1.2800270581938094</v>
      </c>
      <c r="AU6" s="5">
        <f t="shared" si="44"/>
        <v>7.2082086938631672E-3</v>
      </c>
      <c r="AV6" s="5">
        <f t="shared" si="45"/>
        <v>0.12587424059375651</v>
      </c>
      <c r="AW6" s="5">
        <f t="shared" si="24"/>
        <v>177.70495283796879</v>
      </c>
      <c r="AX6" s="5">
        <f t="shared" si="25"/>
        <v>1.3271448379688024</v>
      </c>
      <c r="AY6" s="5">
        <f t="shared" si="26"/>
        <v>7.5244434264020478E-3</v>
      </c>
      <c r="AZ6" s="5">
        <f t="shared" si="46"/>
        <v>0.20166935394375873</v>
      </c>
      <c r="BA6" s="5">
        <f t="shared" si="27"/>
        <v>177.7807479513188</v>
      </c>
      <c r="BB6" s="5">
        <f t="shared" si="28"/>
        <v>1.4029399513188139</v>
      </c>
      <c r="BC6" s="5">
        <f t="shared" si="29"/>
        <v>7.954175002100116E-3</v>
      </c>
      <c r="BD6" s="5">
        <f t="shared" si="47"/>
        <v>0.24519605144376128</v>
      </c>
      <c r="BE6" s="5">
        <f t="shared" si="30"/>
        <v>177.8242746488188</v>
      </c>
      <c r="BF6" s="5">
        <f t="shared" si="31"/>
        <v>-1.4464666488188129</v>
      </c>
      <c r="BG6" s="5">
        <f t="shared" si="32"/>
        <v>8.2009560342127235E-3</v>
      </c>
    </row>
    <row r="7" spans="1:59" x14ac:dyDescent="0.2">
      <c r="A7" s="2">
        <v>6</v>
      </c>
      <c r="B7" s="1">
        <v>65.336212000000003</v>
      </c>
      <c r="C7" s="5">
        <f t="shared" si="33"/>
        <v>64.277604966831248</v>
      </c>
      <c r="D7" s="5">
        <f t="shared" si="6"/>
        <v>1.0586070331687552</v>
      </c>
      <c r="E7" s="5">
        <f t="shared" si="34"/>
        <v>64.526678297831253</v>
      </c>
      <c r="F7" s="5">
        <f t="shared" si="7"/>
        <v>0.80953370216874987</v>
      </c>
      <c r="G7" s="5">
        <f t="shared" si="35"/>
        <v>64.631263734831251</v>
      </c>
      <c r="H7" s="5">
        <f t="shared" si="8"/>
        <v>0.70494826516875264</v>
      </c>
      <c r="I7" s="5">
        <f t="shared" si="36"/>
        <v>64.64200945703125</v>
      </c>
      <c r="J7" s="5">
        <f t="shared" si="9"/>
        <v>0.69420254296875328</v>
      </c>
      <c r="L7" s="2">
        <v>6</v>
      </c>
      <c r="M7" s="1">
        <v>178.43956</v>
      </c>
      <c r="N7" s="5">
        <f t="shared" si="37"/>
        <v>177.07431592681871</v>
      </c>
      <c r="O7" s="5">
        <f t="shared" si="10"/>
        <v>1.3652440731812874</v>
      </c>
      <c r="P7" s="5">
        <f t="shared" si="38"/>
        <v>177.04568343281875</v>
      </c>
      <c r="Q7" s="5">
        <f t="shared" si="11"/>
        <v>1.3938765671812519</v>
      </c>
      <c r="R7" s="5">
        <f t="shared" si="39"/>
        <v>176.91837976881874</v>
      </c>
      <c r="S7" s="5">
        <f t="shared" si="12"/>
        <v>1.5211802311812619</v>
      </c>
      <c r="T7" s="5">
        <f t="shared" si="40"/>
        <v>176.70853594921874</v>
      </c>
      <c r="U7" s="5">
        <f t="shared" si="13"/>
        <v>1.731024050781258</v>
      </c>
      <c r="V7" s="10"/>
      <c r="W7" s="1">
        <v>65.336212000000003</v>
      </c>
      <c r="X7" s="5">
        <v>64.631263734831251</v>
      </c>
      <c r="Y7" s="5">
        <f t="shared" si="41"/>
        <v>7.2942120900000323E-2</v>
      </c>
      <c r="Z7" s="5">
        <f t="shared" si="14"/>
        <v>64.704205855731246</v>
      </c>
      <c r="AA7" s="5">
        <f t="shared" si="15"/>
        <v>0.63200614426875745</v>
      </c>
      <c r="AB7" s="5">
        <f t="shared" si="42"/>
        <v>9.6731372224143856E-3</v>
      </c>
      <c r="AC7" s="5">
        <f t="shared" si="16"/>
        <v>9.4937303106250592E-2</v>
      </c>
      <c r="AD7" s="5">
        <f t="shared" si="0"/>
        <v>64.7262010379375</v>
      </c>
      <c r="AE7" s="5">
        <f t="shared" si="1"/>
        <v>0.61001096206250338</v>
      </c>
      <c r="AF7" s="5">
        <f t="shared" si="17"/>
        <v>9.33649110331807E-3</v>
      </c>
      <c r="AG7" s="5">
        <f t="shared" si="18"/>
        <v>9.3686286993751283E-2</v>
      </c>
      <c r="AH7" s="5">
        <f t="shared" si="2"/>
        <v>64.724950021824995</v>
      </c>
      <c r="AI7" s="5">
        <f t="shared" si="3"/>
        <v>0.61126197817500838</v>
      </c>
      <c r="AJ7" s="5">
        <f t="shared" si="19"/>
        <v>9.3556384654654972E-3</v>
      </c>
      <c r="AK7" s="5">
        <f t="shared" si="20"/>
        <v>-1.3341588631246661E-2</v>
      </c>
      <c r="AL7" s="5">
        <f t="shared" si="4"/>
        <v>64.617922146200002</v>
      </c>
      <c r="AM7" s="5">
        <f t="shared" si="5"/>
        <v>0.71828985380000177</v>
      </c>
      <c r="AN7" s="5">
        <f t="shared" si="21"/>
        <v>1.0993748058121302E-2</v>
      </c>
      <c r="AP7" s="1">
        <v>178.43956</v>
      </c>
      <c r="AQ7" s="5">
        <v>176.91837976881874</v>
      </c>
      <c r="AR7" s="5">
        <f t="shared" si="43"/>
        <v>-3.2161832587502451E-2</v>
      </c>
      <c r="AS7" s="5">
        <f t="shared" si="22"/>
        <v>176.88621793623125</v>
      </c>
      <c r="AT7" s="5">
        <f t="shared" si="23"/>
        <v>1.5533420637687527</v>
      </c>
      <c r="AU7" s="5">
        <f t="shared" si="44"/>
        <v>8.7799925920558543E-3</v>
      </c>
      <c r="AV7" s="5">
        <f t="shared" si="45"/>
        <v>-7.0769026693755621E-2</v>
      </c>
      <c r="AW7" s="5">
        <f t="shared" si="24"/>
        <v>176.84761074212497</v>
      </c>
      <c r="AX7" s="5">
        <f t="shared" si="25"/>
        <v>1.5919492578750294</v>
      </c>
      <c r="AY7" s="5">
        <f t="shared" si="26"/>
        <v>8.921504053669654E-3</v>
      </c>
      <c r="AZ7" s="5">
        <f t="shared" si="46"/>
        <v>-0.18639632818126411</v>
      </c>
      <c r="BA7" s="5">
        <f t="shared" si="27"/>
        <v>176.73198344063746</v>
      </c>
      <c r="BB7" s="5">
        <f t="shared" si="28"/>
        <v>1.7075765593625363</v>
      </c>
      <c r="BC7" s="5">
        <f t="shared" si="29"/>
        <v>9.5694954603258164E-3</v>
      </c>
      <c r="BD7" s="5">
        <f t="shared" si="47"/>
        <v>-0.52481459655628404</v>
      </c>
      <c r="BE7" s="5">
        <f t="shared" si="30"/>
        <v>176.39356517226244</v>
      </c>
      <c r="BF7" s="5">
        <f t="shared" si="31"/>
        <v>2.0459948277375588</v>
      </c>
      <c r="BG7" s="5">
        <f t="shared" si="32"/>
        <v>1.1466038291831468E-2</v>
      </c>
    </row>
    <row r="8" spans="1:59" x14ac:dyDescent="0.2">
      <c r="A8" s="2">
        <v>7</v>
      </c>
      <c r="B8" s="1">
        <v>65.665633999999997</v>
      </c>
      <c r="C8" s="5">
        <f t="shared" si="33"/>
        <v>64.436396021806559</v>
      </c>
      <c r="D8" s="5">
        <f t="shared" si="6"/>
        <v>1.2292379781934386</v>
      </c>
      <c r="E8" s="5">
        <f t="shared" si="34"/>
        <v>64.810015093590323</v>
      </c>
      <c r="F8" s="5">
        <f t="shared" si="7"/>
        <v>0.8556189064096742</v>
      </c>
      <c r="G8" s="5">
        <f t="shared" si="35"/>
        <v>65.018985280674073</v>
      </c>
      <c r="H8" s="5">
        <f t="shared" si="8"/>
        <v>0.64664871932592405</v>
      </c>
      <c r="I8" s="5">
        <f t="shared" si="36"/>
        <v>65.162661364257815</v>
      </c>
      <c r="J8" s="5">
        <f t="shared" si="9"/>
        <v>0.50297263574218221</v>
      </c>
      <c r="L8" s="2">
        <v>7</v>
      </c>
      <c r="M8" s="1">
        <v>176.52507</v>
      </c>
      <c r="N8" s="5">
        <f t="shared" si="37"/>
        <v>177.27910253779589</v>
      </c>
      <c r="O8" s="5">
        <f t="shared" si="10"/>
        <v>0.75403253779589363</v>
      </c>
      <c r="P8" s="5">
        <f t="shared" si="38"/>
        <v>177.53354023133218</v>
      </c>
      <c r="Q8" s="5">
        <f t="shared" si="11"/>
        <v>1.0084702313321827</v>
      </c>
      <c r="R8" s="5">
        <f t="shared" si="39"/>
        <v>177.75502889596845</v>
      </c>
      <c r="S8" s="5">
        <f t="shared" si="12"/>
        <v>1.2299588959684513</v>
      </c>
      <c r="T8" s="5">
        <f t="shared" si="40"/>
        <v>178.00680398730469</v>
      </c>
      <c r="U8" s="5">
        <f t="shared" si="13"/>
        <v>1.4817339873046933</v>
      </c>
      <c r="V8" s="10"/>
      <c r="W8" s="1">
        <v>65.665633999999997</v>
      </c>
      <c r="X8" s="5">
        <v>65.018985280674073</v>
      </c>
      <c r="Y8" s="5">
        <f t="shared" si="41"/>
        <v>0.12015903464142363</v>
      </c>
      <c r="Z8" s="5">
        <f t="shared" si="14"/>
        <v>65.139144315315491</v>
      </c>
      <c r="AA8" s="5">
        <f t="shared" si="15"/>
        <v>0.52648968468450619</v>
      </c>
      <c r="AB8" s="5">
        <f t="shared" si="42"/>
        <v>8.017735497452232E-3</v>
      </c>
      <c r="AC8" s="5">
        <f t="shared" si="16"/>
        <v>0.16813336379039356</v>
      </c>
      <c r="AD8" s="5">
        <f t="shared" si="0"/>
        <v>65.187118644464462</v>
      </c>
      <c r="AE8" s="5">
        <f t="shared" si="1"/>
        <v>0.47851535553553504</v>
      </c>
      <c r="AF8" s="5">
        <f t="shared" si="17"/>
        <v>7.2871504680139853E-3</v>
      </c>
      <c r="AG8" s="5">
        <f t="shared" si="18"/>
        <v>0.22600215347583333</v>
      </c>
      <c r="AH8" s="5">
        <f t="shared" si="2"/>
        <v>65.244987434149905</v>
      </c>
      <c r="AI8" s="5">
        <f t="shared" si="3"/>
        <v>0.42064656585009175</v>
      </c>
      <c r="AJ8" s="5">
        <f t="shared" si="19"/>
        <v>6.4058860050006028E-3</v>
      </c>
      <c r="AK8" s="5">
        <f t="shared" si="20"/>
        <v>0.32756207567171208</v>
      </c>
      <c r="AL8" s="5">
        <f t="shared" si="4"/>
        <v>65.346547356345781</v>
      </c>
      <c r="AM8" s="5">
        <f t="shared" si="5"/>
        <v>0.31908664365421657</v>
      </c>
      <c r="AN8" s="5">
        <f t="shared" si="21"/>
        <v>4.8592638830566469E-3</v>
      </c>
      <c r="AP8" s="1">
        <v>176.52507</v>
      </c>
      <c r="AQ8" s="5">
        <v>177.75502889596845</v>
      </c>
      <c r="AR8" s="5">
        <f t="shared" si="43"/>
        <v>9.8159811373079789E-2</v>
      </c>
      <c r="AS8" s="5">
        <f t="shared" si="22"/>
        <v>177.85318870734153</v>
      </c>
      <c r="AT8" s="5">
        <f t="shared" si="23"/>
        <v>1.328118707341531</v>
      </c>
      <c r="AU8" s="5">
        <f t="shared" si="44"/>
        <v>7.4716238161611484E-3</v>
      </c>
      <c r="AV8" s="5">
        <f t="shared" si="45"/>
        <v>0.15608551176711141</v>
      </c>
      <c r="AW8" s="5">
        <f t="shared" si="24"/>
        <v>177.91111440773557</v>
      </c>
      <c r="AX8" s="5">
        <f t="shared" si="25"/>
        <v>1.386044407735568</v>
      </c>
      <c r="AY8" s="5">
        <f t="shared" si="26"/>
        <v>7.8518275491156475E-3</v>
      </c>
      <c r="AZ8" s="5">
        <f t="shared" si="46"/>
        <v>0.2739741267176754</v>
      </c>
      <c r="BA8" s="5">
        <f t="shared" si="27"/>
        <v>178.02900302268614</v>
      </c>
      <c r="BB8" s="5">
        <f t="shared" si="28"/>
        <v>1.5039330226861409</v>
      </c>
      <c r="BC8" s="5">
        <f t="shared" si="29"/>
        <v>8.5196568548939876E-3</v>
      </c>
      <c r="BD8" s="5">
        <f t="shared" si="47"/>
        <v>0.63242956859381305</v>
      </c>
      <c r="BE8" s="5">
        <f t="shared" si="30"/>
        <v>178.38745846456226</v>
      </c>
      <c r="BF8" s="5">
        <f t="shared" si="31"/>
        <v>-1.8623884645622582</v>
      </c>
      <c r="BG8" s="5">
        <f t="shared" si="32"/>
        <v>1.0550277445363757E-2</v>
      </c>
    </row>
    <row r="9" spans="1:59" x14ac:dyDescent="0.2">
      <c r="A9" s="2">
        <v>8</v>
      </c>
      <c r="B9" s="1">
        <v>65.466507000000007</v>
      </c>
      <c r="C9" s="5">
        <f t="shared" si="33"/>
        <v>64.620781718535568</v>
      </c>
      <c r="D9" s="5">
        <f t="shared" si="6"/>
        <v>0.84572528146443915</v>
      </c>
      <c r="E9" s="5">
        <f t="shared" si="34"/>
        <v>65.109481710833705</v>
      </c>
      <c r="F9" s="5">
        <f t="shared" si="7"/>
        <v>0.35702528916630172</v>
      </c>
      <c r="G9" s="5">
        <f t="shared" si="35"/>
        <v>65.374642076303331</v>
      </c>
      <c r="H9" s="5">
        <f t="shared" si="8"/>
        <v>9.186492369667576E-2</v>
      </c>
      <c r="I9" s="5">
        <f t="shared" si="36"/>
        <v>65.539890841064448</v>
      </c>
      <c r="J9" s="5">
        <f t="shared" si="9"/>
        <v>7.3383841064440958E-2</v>
      </c>
      <c r="L9" s="2">
        <v>8</v>
      </c>
      <c r="M9" s="1">
        <v>176.839249</v>
      </c>
      <c r="N9" s="5">
        <f t="shared" si="37"/>
        <v>177.1659976571265</v>
      </c>
      <c r="O9" s="5">
        <f t="shared" si="10"/>
        <v>0.32674865712650103</v>
      </c>
      <c r="P9" s="5">
        <f t="shared" si="38"/>
        <v>177.18057565036591</v>
      </c>
      <c r="Q9" s="5">
        <f t="shared" si="11"/>
        <v>0.34132665036591447</v>
      </c>
      <c r="R9" s="5">
        <f t="shared" si="39"/>
        <v>177.07855150318579</v>
      </c>
      <c r="S9" s="5">
        <f t="shared" si="12"/>
        <v>0.23930250318579738</v>
      </c>
      <c r="T9" s="5">
        <f t="shared" si="40"/>
        <v>176.89550349682617</v>
      </c>
      <c r="U9" s="5">
        <f t="shared" si="13"/>
        <v>5.6254496826170453E-2</v>
      </c>
      <c r="V9" s="10"/>
      <c r="W9" s="1">
        <v>65.466507000000007</v>
      </c>
      <c r="X9" s="5">
        <v>65.374642076303331</v>
      </c>
      <c r="Y9" s="5">
        <f t="shared" si="41"/>
        <v>0.15548369878959881</v>
      </c>
      <c r="Z9" s="5">
        <f t="shared" si="14"/>
        <v>65.530125775092927</v>
      </c>
      <c r="AA9" s="5">
        <f t="shared" si="15"/>
        <v>6.3618775092919577E-2</v>
      </c>
      <c r="AB9" s="5">
        <f t="shared" si="42"/>
        <v>9.7177592036366888E-4</v>
      </c>
      <c r="AC9" s="5">
        <f t="shared" si="16"/>
        <v>0.21501422175010973</v>
      </c>
      <c r="AD9" s="5">
        <f t="shared" si="0"/>
        <v>65.589656298053441</v>
      </c>
      <c r="AE9" s="5">
        <f t="shared" si="1"/>
        <v>0.12314929805343411</v>
      </c>
      <c r="AF9" s="5">
        <f t="shared" si="17"/>
        <v>1.881103845259899E-3</v>
      </c>
      <c r="AG9" s="5">
        <f t="shared" si="18"/>
        <v>0.28434674244487457</v>
      </c>
      <c r="AH9" s="5">
        <f t="shared" si="2"/>
        <v>65.658988818748199</v>
      </c>
      <c r="AI9" s="5">
        <f t="shared" si="3"/>
        <v>0.19248181874819181</v>
      </c>
      <c r="AJ9" s="5">
        <f t="shared" si="19"/>
        <v>2.9401571516285692E-3</v>
      </c>
      <c r="AK9" s="5">
        <f t="shared" si="20"/>
        <v>0.3514425876356263</v>
      </c>
      <c r="AL9" s="5">
        <f t="shared" si="4"/>
        <v>65.726084663938963</v>
      </c>
      <c r="AM9" s="5">
        <f t="shared" si="5"/>
        <v>0.25957766393895554</v>
      </c>
      <c r="AN9" s="5">
        <f t="shared" si="21"/>
        <v>3.9650452702319292E-3</v>
      </c>
      <c r="AP9" s="1">
        <v>176.839249</v>
      </c>
      <c r="AQ9" s="5">
        <v>177.07855150318579</v>
      </c>
      <c r="AR9" s="5">
        <f t="shared" si="43"/>
        <v>-1.80357692502809E-2</v>
      </c>
      <c r="AS9" s="5">
        <f t="shared" si="22"/>
        <v>177.06051573393552</v>
      </c>
      <c r="AT9" s="5">
        <f t="shared" si="23"/>
        <v>0.2212667339355221</v>
      </c>
      <c r="AU9" s="5">
        <f t="shared" si="44"/>
        <v>1.2495400038978822E-3</v>
      </c>
      <c r="AV9" s="5">
        <f t="shared" si="45"/>
        <v>-5.2055214370330977E-2</v>
      </c>
      <c r="AW9" s="5">
        <f t="shared" si="24"/>
        <v>177.02649628881545</v>
      </c>
      <c r="AX9" s="5">
        <f t="shared" si="25"/>
        <v>0.18724728881545616</v>
      </c>
      <c r="AY9" s="5">
        <f t="shared" si="26"/>
        <v>1.058855937662663E-3</v>
      </c>
      <c r="AZ9" s="5">
        <f t="shared" si="46"/>
        <v>-0.15372905705747469</v>
      </c>
      <c r="BA9" s="5">
        <f t="shared" si="27"/>
        <v>176.92482244612833</v>
      </c>
      <c r="BB9" s="5">
        <f t="shared" si="28"/>
        <v>8.5573446128336172E-2</v>
      </c>
      <c r="BC9" s="5">
        <f t="shared" si="29"/>
        <v>4.8390527901606375E-4</v>
      </c>
      <c r="BD9" s="5">
        <f t="shared" si="47"/>
        <v>-0.48014134857618751</v>
      </c>
      <c r="BE9" s="5">
        <f t="shared" si="30"/>
        <v>176.59841015460961</v>
      </c>
      <c r="BF9" s="5">
        <f t="shared" si="31"/>
        <v>0.24083884539038536</v>
      </c>
      <c r="BG9" s="5">
        <f t="shared" si="32"/>
        <v>1.3619083249464907E-3</v>
      </c>
    </row>
    <row r="10" spans="1:59" x14ac:dyDescent="0.2">
      <c r="A10" s="2">
        <v>9</v>
      </c>
      <c r="B10" s="1">
        <v>64.704375999999996</v>
      </c>
      <c r="C10" s="5">
        <f t="shared" si="33"/>
        <v>64.747640510755232</v>
      </c>
      <c r="D10" s="5">
        <f t="shared" si="6"/>
        <v>4.3264510755236074E-2</v>
      </c>
      <c r="E10" s="5">
        <f t="shared" si="34"/>
        <v>65.234440562041911</v>
      </c>
      <c r="F10" s="5">
        <f t="shared" si="7"/>
        <v>0.53006456204191466</v>
      </c>
      <c r="G10" s="5">
        <f t="shared" si="35"/>
        <v>65.425167784336509</v>
      </c>
      <c r="H10" s="5">
        <f t="shared" si="8"/>
        <v>0.72079178433651236</v>
      </c>
      <c r="I10" s="5">
        <f t="shared" si="36"/>
        <v>65.484852960266124</v>
      </c>
      <c r="J10" s="5">
        <f t="shared" si="9"/>
        <v>0.78047696026612812</v>
      </c>
      <c r="L10" s="2">
        <v>9</v>
      </c>
      <c r="M10" s="1">
        <v>173.99208100000001</v>
      </c>
      <c r="N10" s="5">
        <f t="shared" si="37"/>
        <v>177.11698535855751</v>
      </c>
      <c r="O10" s="5">
        <f t="shared" si="10"/>
        <v>3.1249043585575009</v>
      </c>
      <c r="P10" s="5">
        <f t="shared" si="38"/>
        <v>177.06111132273784</v>
      </c>
      <c r="Q10" s="5">
        <f t="shared" si="11"/>
        <v>3.0690303227378308</v>
      </c>
      <c r="R10" s="5">
        <f t="shared" si="39"/>
        <v>176.9469351264336</v>
      </c>
      <c r="S10" s="5">
        <f t="shared" si="12"/>
        <v>2.9548541264335881</v>
      </c>
      <c r="T10" s="5">
        <f t="shared" si="40"/>
        <v>176.85331262420652</v>
      </c>
      <c r="U10" s="5">
        <f t="shared" si="13"/>
        <v>2.8612316242065106</v>
      </c>
      <c r="V10" s="10"/>
      <c r="W10" s="1">
        <v>64.704375999999996</v>
      </c>
      <c r="X10" s="5">
        <v>65.425167784336509</v>
      </c>
      <c r="Y10" s="5">
        <f t="shared" si="41"/>
        <v>0.13974000017613561</v>
      </c>
      <c r="Z10" s="5">
        <f t="shared" si="14"/>
        <v>65.564907784512641</v>
      </c>
      <c r="AA10" s="5">
        <f t="shared" si="15"/>
        <v>0.860531784512645</v>
      </c>
      <c r="AB10" s="5">
        <f t="shared" si="42"/>
        <v>1.3299437189729564E-2</v>
      </c>
      <c r="AC10" s="5">
        <f t="shared" si="16"/>
        <v>0.17389209332087663</v>
      </c>
      <c r="AD10" s="5">
        <f t="shared" si="0"/>
        <v>65.599059877657382</v>
      </c>
      <c r="AE10" s="5">
        <f t="shared" si="1"/>
        <v>0.89468387765738555</v>
      </c>
      <c r="AF10" s="5">
        <f t="shared" si="17"/>
        <v>1.3827254553191049E-2</v>
      </c>
      <c r="AG10" s="5">
        <f t="shared" si="18"/>
        <v>0.17912727695961084</v>
      </c>
      <c r="AH10" s="5">
        <f t="shared" si="2"/>
        <v>65.604295061296114</v>
      </c>
      <c r="AI10" s="5">
        <f t="shared" si="3"/>
        <v>0.89991906129611721</v>
      </c>
      <c r="AJ10" s="5">
        <f t="shared" si="19"/>
        <v>1.3908163820266457E-2</v>
      </c>
      <c r="AK10" s="5">
        <f t="shared" si="20"/>
        <v>9.56632399735447E-2</v>
      </c>
      <c r="AL10" s="5">
        <f t="shared" si="4"/>
        <v>65.520831024310056</v>
      </c>
      <c r="AM10" s="5">
        <f t="shared" si="5"/>
        <v>0.81645502431005923</v>
      </c>
      <c r="AN10" s="5">
        <f t="shared" si="21"/>
        <v>1.2618235037303494E-2</v>
      </c>
      <c r="AP10" s="1">
        <v>173.99208100000001</v>
      </c>
      <c r="AQ10" s="5">
        <v>176.9469351264336</v>
      </c>
      <c r="AR10" s="5">
        <f t="shared" si="43"/>
        <v>-3.5072860375567477E-2</v>
      </c>
      <c r="AS10" s="5">
        <f t="shared" si="22"/>
        <v>176.91186226605802</v>
      </c>
      <c r="AT10" s="5">
        <f t="shared" si="23"/>
        <v>2.9197812660580098</v>
      </c>
      <c r="AU10" s="5">
        <f t="shared" si="44"/>
        <v>1.6500886347490241E-2</v>
      </c>
      <c r="AV10" s="5">
        <f t="shared" si="45"/>
        <v>-7.1945504965796075E-2</v>
      </c>
      <c r="AW10" s="5">
        <f t="shared" si="24"/>
        <v>176.87498962146782</v>
      </c>
      <c r="AX10" s="5">
        <f t="shared" si="25"/>
        <v>2.8829086214678057</v>
      </c>
      <c r="AY10" s="5">
        <f t="shared" si="26"/>
        <v>1.6569194442060873E-2</v>
      </c>
      <c r="AZ10" s="5">
        <f t="shared" si="46"/>
        <v>-0.14377835092009722</v>
      </c>
      <c r="BA10" s="5">
        <f t="shared" si="27"/>
        <v>176.80315677551351</v>
      </c>
      <c r="BB10" s="5">
        <f t="shared" si="28"/>
        <v>2.8110757755135012</v>
      </c>
      <c r="BC10" s="5">
        <f t="shared" si="29"/>
        <v>1.6156343204570909E-2</v>
      </c>
      <c r="BD10" s="5">
        <f t="shared" si="47"/>
        <v>-0.18389512252579082</v>
      </c>
      <c r="BE10" s="5">
        <f t="shared" si="30"/>
        <v>176.7630400039078</v>
      </c>
      <c r="BF10" s="5">
        <f t="shared" si="31"/>
        <v>-2.7709590039077909</v>
      </c>
      <c r="BG10" s="5">
        <f t="shared" si="32"/>
        <v>1.592577655248454E-2</v>
      </c>
    </row>
    <row r="11" spans="1:59" x14ac:dyDescent="0.2">
      <c r="A11" s="2">
        <v>10</v>
      </c>
      <c r="B11" s="1">
        <v>64.414268000000007</v>
      </c>
      <c r="C11" s="5">
        <f t="shared" si="33"/>
        <v>64.741150834141948</v>
      </c>
      <c r="D11" s="5">
        <f t="shared" si="6"/>
        <v>0.32688283414194075</v>
      </c>
      <c r="E11" s="5">
        <f t="shared" si="34"/>
        <v>65.048917965327234</v>
      </c>
      <c r="F11" s="5">
        <f t="shared" si="7"/>
        <v>0.63464996532722751</v>
      </c>
      <c r="G11" s="5">
        <f t="shared" si="35"/>
        <v>65.028732302951425</v>
      </c>
      <c r="H11" s="5">
        <f t="shared" si="8"/>
        <v>0.61446430295141852</v>
      </c>
      <c r="I11" s="5">
        <f t="shared" si="36"/>
        <v>64.899495240066528</v>
      </c>
      <c r="J11" s="5">
        <f t="shared" si="9"/>
        <v>0.4852272400665214</v>
      </c>
      <c r="L11" s="2">
        <v>10</v>
      </c>
      <c r="M11" s="1">
        <v>173.31463600000001</v>
      </c>
      <c r="N11" s="5">
        <f t="shared" si="37"/>
        <v>176.64824970477389</v>
      </c>
      <c r="O11" s="5">
        <f t="shared" si="10"/>
        <v>3.3336137047738816</v>
      </c>
      <c r="P11" s="5">
        <f t="shared" si="38"/>
        <v>175.98695070977959</v>
      </c>
      <c r="Q11" s="5">
        <f t="shared" si="11"/>
        <v>2.6723147097795845</v>
      </c>
      <c r="R11" s="5">
        <f t="shared" si="39"/>
        <v>175.32176535689513</v>
      </c>
      <c r="S11" s="5">
        <f t="shared" si="12"/>
        <v>2.0071293568951205</v>
      </c>
      <c r="T11" s="5">
        <f t="shared" si="40"/>
        <v>174.70738890605165</v>
      </c>
      <c r="U11" s="5">
        <f t="shared" si="13"/>
        <v>1.3927529060516406</v>
      </c>
      <c r="V11" s="10"/>
      <c r="W11" s="1">
        <v>64.414268000000007</v>
      </c>
      <c r="X11" s="5">
        <v>65.028732302951425</v>
      </c>
      <c r="Y11" s="5">
        <f t="shared" si="41"/>
        <v>5.9313677941952782E-2</v>
      </c>
      <c r="Z11" s="5">
        <f t="shared" si="14"/>
        <v>65.088045980893384</v>
      </c>
      <c r="AA11" s="5">
        <f t="shared" si="15"/>
        <v>0.67377798089337659</v>
      </c>
      <c r="AB11" s="5">
        <f t="shared" si="42"/>
        <v>1.0460073549130085E-2</v>
      </c>
      <c r="AC11" s="5">
        <f t="shared" si="16"/>
        <v>3.1310199644386666E-2</v>
      </c>
      <c r="AD11" s="5">
        <f t="shared" si="0"/>
        <v>65.060042502595806</v>
      </c>
      <c r="AE11" s="5">
        <f t="shared" si="1"/>
        <v>0.64577450259579905</v>
      </c>
      <c r="AF11" s="5">
        <f t="shared" si="17"/>
        <v>1.0025333247531416E-2</v>
      </c>
      <c r="AG11" s="5">
        <f t="shared" si="18"/>
        <v>-7.9875964295501492E-2</v>
      </c>
      <c r="AH11" s="5">
        <f t="shared" si="2"/>
        <v>64.948856338655929</v>
      </c>
      <c r="AI11" s="5">
        <f t="shared" si="3"/>
        <v>0.53458833865592226</v>
      </c>
      <c r="AJ11" s="5">
        <f t="shared" si="19"/>
        <v>8.2992224433245474E-3</v>
      </c>
      <c r="AK11" s="5">
        <f t="shared" si="20"/>
        <v>-0.32262067318128901</v>
      </c>
      <c r="AL11" s="5">
        <f t="shared" si="4"/>
        <v>64.706111629770135</v>
      </c>
      <c r="AM11" s="5">
        <f t="shared" si="5"/>
        <v>0.29184362977012768</v>
      </c>
      <c r="AN11" s="5">
        <f t="shared" si="21"/>
        <v>4.5307295857204746E-3</v>
      </c>
      <c r="AP11" s="1">
        <v>173.31463600000001</v>
      </c>
      <c r="AQ11" s="5">
        <v>175.32176535689513</v>
      </c>
      <c r="AR11" s="5">
        <f t="shared" si="43"/>
        <v>-0.27358739675000338</v>
      </c>
      <c r="AS11" s="5">
        <f t="shared" si="22"/>
        <v>175.04817796014513</v>
      </c>
      <c r="AT11" s="5">
        <f t="shared" si="23"/>
        <v>1.7335419601451179</v>
      </c>
      <c r="AU11" s="5">
        <f t="shared" si="44"/>
        <v>9.8877738118608345E-3</v>
      </c>
      <c r="AV11" s="5">
        <f t="shared" si="45"/>
        <v>-0.46025157110896542</v>
      </c>
      <c r="AW11" s="5">
        <f t="shared" si="24"/>
        <v>174.86151378578617</v>
      </c>
      <c r="AX11" s="5">
        <f t="shared" si="25"/>
        <v>1.5468777857861653</v>
      </c>
      <c r="AY11" s="5">
        <f t="shared" si="26"/>
        <v>8.9252576786773234E-3</v>
      </c>
      <c r="AZ11" s="5">
        <f t="shared" si="46"/>
        <v>-0.81040448929836661</v>
      </c>
      <c r="BA11" s="5">
        <f t="shared" si="27"/>
        <v>174.51136086759675</v>
      </c>
      <c r="BB11" s="5">
        <f t="shared" si="28"/>
        <v>1.1967248675967426</v>
      </c>
      <c r="BC11" s="5">
        <f t="shared" si="29"/>
        <v>6.9049267575806038E-3</v>
      </c>
      <c r="BD11" s="5">
        <f t="shared" si="47"/>
        <v>-1.4089785724865709</v>
      </c>
      <c r="BE11" s="5">
        <f t="shared" si="30"/>
        <v>173.91278678440855</v>
      </c>
      <c r="BF11" s="5">
        <f t="shared" si="31"/>
        <v>-0.59815078440854563</v>
      </c>
      <c r="BG11" s="5">
        <f t="shared" si="32"/>
        <v>3.4512421928898471E-3</v>
      </c>
    </row>
    <row r="12" spans="1:59" x14ac:dyDescent="0.2">
      <c r="A12" s="2">
        <v>11</v>
      </c>
      <c r="B12" s="1">
        <v>64.357726999999997</v>
      </c>
      <c r="C12" s="5">
        <f t="shared" si="33"/>
        <v>64.692118409020651</v>
      </c>
      <c r="D12" s="5">
        <f t="shared" si="6"/>
        <v>0.3343914090206539</v>
      </c>
      <c r="E12" s="5">
        <f t="shared" si="34"/>
        <v>64.826790477462708</v>
      </c>
      <c r="F12" s="5">
        <f t="shared" si="7"/>
        <v>0.46906347746271138</v>
      </c>
      <c r="G12" s="5">
        <f t="shared" si="35"/>
        <v>64.690776936328149</v>
      </c>
      <c r="H12" s="5">
        <f t="shared" si="8"/>
        <v>0.33304993632815183</v>
      </c>
      <c r="I12" s="5">
        <f t="shared" si="36"/>
        <v>64.535574810016641</v>
      </c>
      <c r="J12" s="5">
        <f t="shared" si="9"/>
        <v>0.17784781001664385</v>
      </c>
      <c r="L12" s="2">
        <v>11</v>
      </c>
      <c r="M12" s="1">
        <v>173.56990099999999</v>
      </c>
      <c r="N12" s="5">
        <f t="shared" si="37"/>
        <v>176.14820764905781</v>
      </c>
      <c r="O12" s="5">
        <f t="shared" si="10"/>
        <v>2.5783066490578221</v>
      </c>
      <c r="P12" s="5">
        <f t="shared" si="38"/>
        <v>175.05164056135675</v>
      </c>
      <c r="Q12" s="5">
        <f t="shared" si="11"/>
        <v>1.4817395613567612</v>
      </c>
      <c r="R12" s="5">
        <f t="shared" si="39"/>
        <v>174.21784421060281</v>
      </c>
      <c r="S12" s="5">
        <f t="shared" si="12"/>
        <v>0.64794321060281845</v>
      </c>
      <c r="T12" s="5">
        <f t="shared" si="40"/>
        <v>173.6628242265129</v>
      </c>
      <c r="U12" s="5">
        <f t="shared" si="13"/>
        <v>9.2923226512908741E-2</v>
      </c>
      <c r="V12" s="10"/>
      <c r="W12" s="1">
        <v>64.357726999999997</v>
      </c>
      <c r="X12" s="5">
        <v>64.690776936328149</v>
      </c>
      <c r="Y12" s="5">
        <f t="shared" si="41"/>
        <v>-2.7667874283163196E-4</v>
      </c>
      <c r="Z12" s="5">
        <f t="shared" si="14"/>
        <v>64.690500257585313</v>
      </c>
      <c r="AA12" s="5">
        <f t="shared" si="15"/>
        <v>0.33277325758531617</v>
      </c>
      <c r="AB12" s="5">
        <f t="shared" si="42"/>
        <v>5.170680710729827E-3</v>
      </c>
      <c r="AC12" s="5">
        <f t="shared" si="16"/>
        <v>-6.1006191922529159E-2</v>
      </c>
      <c r="AD12" s="5">
        <f t="shared" si="0"/>
        <v>64.629770744405619</v>
      </c>
      <c r="AE12" s="5">
        <f t="shared" si="1"/>
        <v>0.27204374440562162</v>
      </c>
      <c r="AF12" s="5">
        <f t="shared" si="17"/>
        <v>4.2270564404119125E-3</v>
      </c>
      <c r="AG12" s="5">
        <f t="shared" si="18"/>
        <v>-0.19601169534300031</v>
      </c>
      <c r="AH12" s="5">
        <f t="shared" si="2"/>
        <v>64.494765240985146</v>
      </c>
      <c r="AI12" s="5">
        <f t="shared" si="3"/>
        <v>0.13703824098514872</v>
      </c>
      <c r="AJ12" s="5">
        <f t="shared" si="19"/>
        <v>2.1293207105519546E-3</v>
      </c>
      <c r="AK12" s="5">
        <f t="shared" si="20"/>
        <v>-0.33565516260697847</v>
      </c>
      <c r="AL12" s="5">
        <f t="shared" si="4"/>
        <v>64.355121773721166</v>
      </c>
      <c r="AM12" s="5">
        <f t="shared" si="5"/>
        <v>2.6052262788311964E-3</v>
      </c>
      <c r="AN12" s="5">
        <f t="shared" si="21"/>
        <v>4.0480396065435879E-5</v>
      </c>
      <c r="AP12" s="1">
        <v>173.56990099999999</v>
      </c>
      <c r="AQ12" s="5">
        <v>174.21784421060281</v>
      </c>
      <c r="AR12" s="5">
        <f t="shared" si="43"/>
        <v>-0.39813745918135113</v>
      </c>
      <c r="AS12" s="5">
        <f t="shared" si="22"/>
        <v>173.81970675142145</v>
      </c>
      <c r="AT12" s="5">
        <f t="shared" si="23"/>
        <v>0.24980575142146222</v>
      </c>
      <c r="AU12" s="5">
        <f t="shared" si="44"/>
        <v>1.4338700639613309E-3</v>
      </c>
      <c r="AV12" s="5">
        <f t="shared" si="45"/>
        <v>-0.62116896490480455</v>
      </c>
      <c r="AW12" s="5">
        <f t="shared" si="24"/>
        <v>173.59667524569801</v>
      </c>
      <c r="AX12" s="5">
        <f t="shared" si="25"/>
        <v>2.6774245698021559E-2</v>
      </c>
      <c r="AY12" s="5">
        <f t="shared" si="26"/>
        <v>1.5425627106868927E-4</v>
      </c>
      <c r="AZ12" s="5">
        <f t="shared" si="46"/>
        <v>-0.94248698494564653</v>
      </c>
      <c r="BA12" s="5">
        <f t="shared" si="27"/>
        <v>173.27535722565716</v>
      </c>
      <c r="BB12" s="5">
        <f t="shared" si="28"/>
        <v>0.29454377434282719</v>
      </c>
      <c r="BC12" s="5">
        <f t="shared" si="29"/>
        <v>1.6969749515662121E-3</v>
      </c>
      <c r="BD12" s="5">
        <f t="shared" si="47"/>
        <v>-1.1496797602214592</v>
      </c>
      <c r="BE12" s="5">
        <f t="shared" si="30"/>
        <v>173.06816445038135</v>
      </c>
      <c r="BF12" s="5">
        <f t="shared" si="31"/>
        <v>0.50173654961864145</v>
      </c>
      <c r="BG12" s="5">
        <f t="shared" si="32"/>
        <v>2.8906886892713125E-3</v>
      </c>
    </row>
    <row r="13" spans="1:59" x14ac:dyDescent="0.2">
      <c r="A13" s="2">
        <v>12</v>
      </c>
      <c r="B13" s="1">
        <v>65.486168000000006</v>
      </c>
      <c r="C13" s="5">
        <f t="shared" si="33"/>
        <v>64.641959697667545</v>
      </c>
      <c r="D13" s="5">
        <f t="shared" si="6"/>
        <v>0.84420830233246136</v>
      </c>
      <c r="E13" s="5">
        <f t="shared" si="34"/>
        <v>64.662618260350769</v>
      </c>
      <c r="F13" s="5">
        <f t="shared" si="7"/>
        <v>0.82354973964923772</v>
      </c>
      <c r="G13" s="5">
        <f t="shared" si="35"/>
        <v>64.50759947134766</v>
      </c>
      <c r="H13" s="5">
        <f t="shared" si="8"/>
        <v>0.978568528652346</v>
      </c>
      <c r="I13" s="5">
        <f t="shared" si="36"/>
        <v>64.402188952504162</v>
      </c>
      <c r="J13" s="5">
        <f t="shared" si="9"/>
        <v>1.0839790474958448</v>
      </c>
      <c r="L13" s="2">
        <v>12</v>
      </c>
      <c r="M13" s="1">
        <v>173.29499799999999</v>
      </c>
      <c r="N13" s="5">
        <f t="shared" si="37"/>
        <v>175.76146165169914</v>
      </c>
      <c r="O13" s="5">
        <f t="shared" si="10"/>
        <v>2.4664636516991436</v>
      </c>
      <c r="P13" s="5">
        <f t="shared" si="38"/>
        <v>174.53303171488187</v>
      </c>
      <c r="Q13" s="5">
        <f t="shared" si="11"/>
        <v>1.2380337148818796</v>
      </c>
      <c r="R13" s="5">
        <f t="shared" si="39"/>
        <v>173.86147544477126</v>
      </c>
      <c r="S13" s="5">
        <f t="shared" si="12"/>
        <v>0.56647744477126594</v>
      </c>
      <c r="T13" s="5">
        <f t="shared" si="40"/>
        <v>173.59313180662821</v>
      </c>
      <c r="U13" s="5">
        <f t="shared" si="13"/>
        <v>0.29813380662821487</v>
      </c>
      <c r="V13" s="10"/>
      <c r="W13" s="1">
        <v>65.486168000000006</v>
      </c>
      <c r="X13" s="5">
        <v>64.50759947134766</v>
      </c>
      <c r="Y13" s="5">
        <f t="shared" si="41"/>
        <v>-2.7711796678480158E-2</v>
      </c>
      <c r="Z13" s="5">
        <f t="shared" si="14"/>
        <v>64.479887674669186</v>
      </c>
      <c r="AA13" s="5">
        <f t="shared" si="15"/>
        <v>1.0062803253308203</v>
      </c>
      <c r="AB13" s="5">
        <f t="shared" si="42"/>
        <v>1.5366303389913122E-2</v>
      </c>
      <c r="AC13" s="5">
        <f t="shared" si="16"/>
        <v>-9.1549010187018998E-2</v>
      </c>
      <c r="AD13" s="5">
        <f t="shared" si="0"/>
        <v>64.416050461160637</v>
      </c>
      <c r="AE13" s="5">
        <f t="shared" si="1"/>
        <v>1.0701175388393693</v>
      </c>
      <c r="AF13" s="5">
        <f t="shared" si="17"/>
        <v>1.6341123194738915E-2</v>
      </c>
      <c r="AG13" s="5">
        <f t="shared" si="18"/>
        <v>-0.19023629167987</v>
      </c>
      <c r="AH13" s="5">
        <f t="shared" si="2"/>
        <v>64.317363179667794</v>
      </c>
      <c r="AI13" s="5">
        <f t="shared" si="3"/>
        <v>1.1688048203322126</v>
      </c>
      <c r="AJ13" s="5">
        <f t="shared" si="19"/>
        <v>1.7848117488447522E-2</v>
      </c>
      <c r="AK13" s="5">
        <f t="shared" si="20"/>
        <v>-0.20604911962446198</v>
      </c>
      <c r="AL13" s="5">
        <f t="shared" si="4"/>
        <v>64.301550351723193</v>
      </c>
      <c r="AM13" s="5">
        <f t="shared" si="5"/>
        <v>1.1846176482768129</v>
      </c>
      <c r="AN13" s="5">
        <f t="shared" si="21"/>
        <v>1.8089585701163837E-2</v>
      </c>
      <c r="AP13" s="1">
        <v>173.29499799999999</v>
      </c>
      <c r="AQ13" s="5">
        <v>173.86147544477126</v>
      </c>
      <c r="AR13" s="5">
        <f t="shared" si="43"/>
        <v>-0.39187215517888052</v>
      </c>
      <c r="AS13" s="5">
        <f t="shared" si="22"/>
        <v>173.46960328959238</v>
      </c>
      <c r="AT13" s="5">
        <f t="shared" si="23"/>
        <v>0.17460528959239241</v>
      </c>
      <c r="AU13" s="5">
        <f t="shared" si="44"/>
        <v>1.0042781999043684E-3</v>
      </c>
      <c r="AV13" s="5">
        <f t="shared" si="45"/>
        <v>-0.55496891513649027</v>
      </c>
      <c r="AW13" s="5">
        <f t="shared" si="24"/>
        <v>173.30650652963476</v>
      </c>
      <c r="AX13" s="5">
        <f t="shared" si="25"/>
        <v>1.1508529634767228E-2</v>
      </c>
      <c r="AY13" s="5">
        <f t="shared" si="26"/>
        <v>6.6410050881948878E-5</v>
      </c>
      <c r="AZ13" s="5">
        <f t="shared" si="46"/>
        <v>-0.67873378634430193</v>
      </c>
      <c r="BA13" s="5">
        <f t="shared" si="27"/>
        <v>173.18274165842695</v>
      </c>
      <c r="BB13" s="5">
        <f t="shared" si="28"/>
        <v>0.11225634157304398</v>
      </c>
      <c r="BC13" s="5">
        <f t="shared" si="29"/>
        <v>6.4777600547387979E-4</v>
      </c>
      <c r="BD13" s="5">
        <f t="shared" si="47"/>
        <v>-0.47536541499003415</v>
      </c>
      <c r="BE13" s="5">
        <f t="shared" si="30"/>
        <v>173.38611002978124</v>
      </c>
      <c r="BF13" s="5">
        <f t="shared" si="31"/>
        <v>-9.1112029781243109E-2</v>
      </c>
      <c r="BG13" s="5">
        <f t="shared" si="32"/>
        <v>5.2576260615002355E-4</v>
      </c>
    </row>
    <row r="14" spans="1:59" x14ac:dyDescent="0.2">
      <c r="A14" s="2">
        <v>13</v>
      </c>
      <c r="B14" s="1">
        <v>64.974815000000007</v>
      </c>
      <c r="C14" s="5">
        <f t="shared" si="33"/>
        <v>64.768590943017415</v>
      </c>
      <c r="D14" s="5">
        <f t="shared" si="6"/>
        <v>0.20622405698259172</v>
      </c>
      <c r="E14" s="5">
        <f t="shared" si="34"/>
        <v>64.950860669228007</v>
      </c>
      <c r="F14" s="5">
        <f t="shared" si="7"/>
        <v>2.3954330771999821E-2</v>
      </c>
      <c r="G14" s="5">
        <f t="shared" si="35"/>
        <v>65.045812162106444</v>
      </c>
      <c r="H14" s="5">
        <f t="shared" si="8"/>
        <v>7.0997162106436917E-2</v>
      </c>
      <c r="I14" s="5">
        <f t="shared" si="36"/>
        <v>65.215173238126042</v>
      </c>
      <c r="J14" s="5">
        <f t="shared" si="9"/>
        <v>0.24035823812603496</v>
      </c>
      <c r="L14" s="2">
        <v>13</v>
      </c>
      <c r="M14" s="1">
        <v>175.26838699999999</v>
      </c>
      <c r="N14" s="5">
        <f t="shared" si="37"/>
        <v>175.39149210394424</v>
      </c>
      <c r="O14" s="5">
        <f t="shared" si="10"/>
        <v>0.12310510394425478</v>
      </c>
      <c r="P14" s="5">
        <f t="shared" si="38"/>
        <v>174.09971991467322</v>
      </c>
      <c r="Q14" s="5">
        <f t="shared" si="11"/>
        <v>1.1686670853267742</v>
      </c>
      <c r="R14" s="5">
        <f t="shared" si="39"/>
        <v>173.54991285014705</v>
      </c>
      <c r="S14" s="5">
        <f t="shared" si="12"/>
        <v>1.7184741498529377</v>
      </c>
      <c r="T14" s="5">
        <f t="shared" si="40"/>
        <v>173.36953145165705</v>
      </c>
      <c r="U14" s="5">
        <f t="shared" si="13"/>
        <v>1.8988555483429366</v>
      </c>
      <c r="V14" s="10"/>
      <c r="W14" s="1">
        <v>64.974815000000007</v>
      </c>
      <c r="X14" s="5">
        <v>65.045812162106444</v>
      </c>
      <c r="Y14" s="5">
        <f t="shared" si="41"/>
        <v>5.7176876437109343E-2</v>
      </c>
      <c r="Z14" s="5">
        <f t="shared" si="14"/>
        <v>65.102989038543555</v>
      </c>
      <c r="AA14" s="5">
        <f t="shared" si="15"/>
        <v>0.12817403854354836</v>
      </c>
      <c r="AB14" s="5">
        <f t="shared" si="42"/>
        <v>1.9726726200536061E-3</v>
      </c>
      <c r="AC14" s="5">
        <f t="shared" si="16"/>
        <v>6.5891415049431551E-2</v>
      </c>
      <c r="AD14" s="5">
        <f t="shared" si="0"/>
        <v>65.111703577155879</v>
      </c>
      <c r="AE14" s="5">
        <f t="shared" si="1"/>
        <v>0.13688857715587233</v>
      </c>
      <c r="AF14" s="5">
        <f t="shared" si="17"/>
        <v>2.1067944118943979E-3</v>
      </c>
      <c r="AG14" s="5">
        <f t="shared" si="18"/>
        <v>0.13756575041752395</v>
      </c>
      <c r="AH14" s="5">
        <f t="shared" si="2"/>
        <v>65.183377912523966</v>
      </c>
      <c r="AI14" s="5">
        <f t="shared" si="3"/>
        <v>0.2085629125239592</v>
      </c>
      <c r="AJ14" s="5">
        <f t="shared" si="19"/>
        <v>3.2099039069824081E-3</v>
      </c>
      <c r="AK14" s="5">
        <f t="shared" si="20"/>
        <v>0.42657341920129638</v>
      </c>
      <c r="AL14" s="5">
        <f t="shared" si="4"/>
        <v>65.472385581307734</v>
      </c>
      <c r="AM14" s="5">
        <f t="shared" si="5"/>
        <v>0.49757058130772691</v>
      </c>
      <c r="AN14" s="5">
        <f t="shared" si="21"/>
        <v>7.6578991615093763E-3</v>
      </c>
      <c r="AP14" s="1">
        <v>175.26838699999999</v>
      </c>
      <c r="AQ14" s="5">
        <v>173.54991285014705</v>
      </c>
      <c r="AR14" s="5">
        <f t="shared" si="43"/>
        <v>-0.37982572109567936</v>
      </c>
      <c r="AS14" s="5">
        <f t="shared" si="22"/>
        <v>173.17008712905138</v>
      </c>
      <c r="AT14" s="5">
        <f t="shared" si="23"/>
        <v>2.0982998709486083</v>
      </c>
      <c r="AU14" s="5">
        <f t="shared" si="44"/>
        <v>1.2090469171024019E-2</v>
      </c>
      <c r="AV14" s="5">
        <f t="shared" si="45"/>
        <v>-0.49411733500841926</v>
      </c>
      <c r="AW14" s="5">
        <f t="shared" si="24"/>
        <v>173.05579551513864</v>
      </c>
      <c r="AX14" s="5">
        <f t="shared" si="25"/>
        <v>2.212591484861349</v>
      </c>
      <c r="AY14" s="5">
        <f t="shared" si="26"/>
        <v>1.2624019212668107E-2</v>
      </c>
      <c r="AZ14" s="5">
        <f t="shared" si="46"/>
        <v>-0.51350675007025881</v>
      </c>
      <c r="BA14" s="5">
        <f t="shared" si="27"/>
        <v>173.03640610007679</v>
      </c>
      <c r="BB14" s="5">
        <f t="shared" si="28"/>
        <v>2.2319808999232009</v>
      </c>
      <c r="BC14" s="5">
        <f t="shared" si="29"/>
        <v>1.2734646208179009E-2</v>
      </c>
      <c r="BD14" s="5">
        <f t="shared" si="47"/>
        <v>-0.33613301767908044</v>
      </c>
      <c r="BE14" s="5">
        <f t="shared" si="30"/>
        <v>173.21377983246796</v>
      </c>
      <c r="BF14" s="5">
        <f t="shared" si="31"/>
        <v>2.0546071675320263</v>
      </c>
      <c r="BG14" s="5">
        <f t="shared" si="32"/>
        <v>1.1722634085358624E-2</v>
      </c>
    </row>
    <row r="15" spans="1:59" x14ac:dyDescent="0.2">
      <c r="A15" s="2">
        <v>14</v>
      </c>
      <c r="B15" s="1">
        <v>65.847565000000003</v>
      </c>
      <c r="C15" s="5">
        <f t="shared" si="33"/>
        <v>64.799524551564801</v>
      </c>
      <c r="D15" s="5">
        <f t="shared" si="6"/>
        <v>1.0480404484352022</v>
      </c>
      <c r="E15" s="5">
        <f t="shared" si="34"/>
        <v>64.959244684998197</v>
      </c>
      <c r="F15" s="5">
        <f t="shared" si="7"/>
        <v>0.88832031500180619</v>
      </c>
      <c r="G15" s="5">
        <f t="shared" si="35"/>
        <v>65.006763722947909</v>
      </c>
      <c r="H15" s="5">
        <f t="shared" si="8"/>
        <v>0.84080127705209406</v>
      </c>
      <c r="I15" s="5">
        <f t="shared" si="36"/>
        <v>65.034904559531512</v>
      </c>
      <c r="J15" s="5">
        <f t="shared" si="9"/>
        <v>0.81266044046849117</v>
      </c>
      <c r="L15" s="2">
        <v>14</v>
      </c>
      <c r="M15" s="1">
        <v>176.151993</v>
      </c>
      <c r="N15" s="5">
        <f t="shared" si="37"/>
        <v>175.37302633835262</v>
      </c>
      <c r="O15" s="5">
        <f t="shared" si="10"/>
        <v>0.77896666164738804</v>
      </c>
      <c r="P15" s="5">
        <f t="shared" si="38"/>
        <v>174.50875339453756</v>
      </c>
      <c r="Q15" s="5">
        <f t="shared" si="11"/>
        <v>1.6432396054624405</v>
      </c>
      <c r="R15" s="5">
        <f t="shared" si="39"/>
        <v>174.49507363256618</v>
      </c>
      <c r="S15" s="5">
        <f t="shared" si="12"/>
        <v>1.6569193674338294</v>
      </c>
      <c r="T15" s="5">
        <f t="shared" si="40"/>
        <v>174.79367311291426</v>
      </c>
      <c r="U15" s="5">
        <f t="shared" si="13"/>
        <v>1.3583198870857416</v>
      </c>
      <c r="V15" s="10"/>
      <c r="W15" s="1">
        <v>65.847565000000003</v>
      </c>
      <c r="X15" s="5">
        <v>65.006763722947909</v>
      </c>
      <c r="Y15" s="5">
        <f t="shared" si="41"/>
        <v>4.2743079097762746E-2</v>
      </c>
      <c r="Z15" s="5">
        <f t="shared" si="14"/>
        <v>65.04950680204567</v>
      </c>
      <c r="AA15" s="5">
        <f t="shared" si="15"/>
        <v>0.79805819795433308</v>
      </c>
      <c r="AB15" s="5">
        <f t="shared" si="42"/>
        <v>1.2119782985966649E-2</v>
      </c>
      <c r="AC15" s="5">
        <f t="shared" si="16"/>
        <v>3.9656451497440008E-2</v>
      </c>
      <c r="AD15" s="5">
        <f t="shared" si="0"/>
        <v>65.046420174445345</v>
      </c>
      <c r="AE15" s="5">
        <f t="shared" si="1"/>
        <v>0.80114482555465827</v>
      </c>
      <c r="AF15" s="5">
        <f t="shared" si="17"/>
        <v>1.2166658335120794E-2</v>
      </c>
      <c r="AG15" s="5">
        <f t="shared" si="18"/>
        <v>5.8089365108297597E-2</v>
      </c>
      <c r="AH15" s="5">
        <f t="shared" si="2"/>
        <v>65.064853088056211</v>
      </c>
      <c r="AI15" s="5">
        <f t="shared" si="3"/>
        <v>0.78271191194379242</v>
      </c>
      <c r="AJ15" s="5">
        <f t="shared" si="19"/>
        <v>1.1886725225811955E-2</v>
      </c>
      <c r="AK15" s="5">
        <f t="shared" si="20"/>
        <v>3.0794839595440042E-2</v>
      </c>
      <c r="AL15" s="5">
        <f t="shared" si="4"/>
        <v>65.037558562543353</v>
      </c>
      <c r="AM15" s="5">
        <f t="shared" si="5"/>
        <v>0.81000643745665002</v>
      </c>
      <c r="AN15" s="5">
        <f t="shared" si="21"/>
        <v>1.2301236005563E-2</v>
      </c>
      <c r="AP15" s="1">
        <v>176.151993</v>
      </c>
      <c r="AQ15" s="5">
        <v>174.49507363256618</v>
      </c>
      <c r="AR15" s="5">
        <f t="shared" si="43"/>
        <v>-0.18107774556845904</v>
      </c>
      <c r="AS15" s="5">
        <f t="shared" si="22"/>
        <v>174.3139958869977</v>
      </c>
      <c r="AT15" s="5">
        <f t="shared" si="23"/>
        <v>1.8379971130023023</v>
      </c>
      <c r="AU15" s="5">
        <f t="shared" si="44"/>
        <v>1.0533232112171649E-2</v>
      </c>
      <c r="AV15" s="5">
        <f t="shared" si="45"/>
        <v>-0.13429780565153371</v>
      </c>
      <c r="AW15" s="5">
        <f t="shared" si="24"/>
        <v>174.36077582691465</v>
      </c>
      <c r="AX15" s="5">
        <f t="shared" si="25"/>
        <v>1.7912171730853572</v>
      </c>
      <c r="AY15" s="5">
        <f t="shared" si="26"/>
        <v>1.0168588743048494E-2</v>
      </c>
      <c r="AZ15" s="5">
        <f t="shared" si="46"/>
        <v>0.14289363954996293</v>
      </c>
      <c r="BA15" s="5">
        <f t="shared" si="27"/>
        <v>174.63796727211613</v>
      </c>
      <c r="BB15" s="5">
        <f t="shared" si="28"/>
        <v>1.514025727883876</v>
      </c>
      <c r="BC15" s="5">
        <f t="shared" si="29"/>
        <v>8.5949962989284832E-3</v>
      </c>
      <c r="BD15" s="5">
        <f t="shared" si="47"/>
        <v>0.75296671240439228</v>
      </c>
      <c r="BE15" s="5">
        <f t="shared" si="30"/>
        <v>175.24804034497058</v>
      </c>
      <c r="BF15" s="5">
        <f t="shared" si="31"/>
        <v>0.90395265502942834</v>
      </c>
      <c r="BG15" s="5">
        <f t="shared" si="32"/>
        <v>5.1316629442246979E-3</v>
      </c>
    </row>
    <row r="16" spans="1:59" x14ac:dyDescent="0.2">
      <c r="A16" s="2">
        <v>15</v>
      </c>
      <c r="B16" s="1">
        <v>65.702515000000005</v>
      </c>
      <c r="C16" s="5">
        <f t="shared" si="33"/>
        <v>64.956730618830079</v>
      </c>
      <c r="D16" s="5">
        <f t="shared" si="6"/>
        <v>0.74578438116992629</v>
      </c>
      <c r="E16" s="5">
        <f t="shared" si="34"/>
        <v>65.270156795248823</v>
      </c>
      <c r="F16" s="5">
        <f t="shared" si="7"/>
        <v>0.43235820475118203</v>
      </c>
      <c r="G16" s="5">
        <f t="shared" si="35"/>
        <v>65.469204425326566</v>
      </c>
      <c r="H16" s="5">
        <f t="shared" si="8"/>
        <v>0.23331057467343896</v>
      </c>
      <c r="I16" s="5">
        <f t="shared" si="36"/>
        <v>65.644399889882877</v>
      </c>
      <c r="J16" s="5">
        <f t="shared" si="9"/>
        <v>5.8115110117128665E-2</v>
      </c>
      <c r="L16" s="2">
        <v>15</v>
      </c>
      <c r="M16" s="1">
        <v>175.29785200000001</v>
      </c>
      <c r="N16" s="5">
        <f t="shared" si="37"/>
        <v>175.48987133759971</v>
      </c>
      <c r="O16" s="5">
        <f t="shared" si="10"/>
        <v>0.19201933759970302</v>
      </c>
      <c r="P16" s="5">
        <f t="shared" si="38"/>
        <v>175.0838872564494</v>
      </c>
      <c r="Q16" s="5">
        <f t="shared" si="11"/>
        <v>0.21396474355060491</v>
      </c>
      <c r="R16" s="5">
        <f t="shared" si="39"/>
        <v>175.4063792846548</v>
      </c>
      <c r="S16" s="5">
        <f t="shared" si="12"/>
        <v>0.108527284654798</v>
      </c>
      <c r="T16" s="5">
        <f t="shared" si="40"/>
        <v>175.81241302822858</v>
      </c>
      <c r="U16" s="5">
        <f t="shared" si="13"/>
        <v>0.51456102822857019</v>
      </c>
      <c r="V16" s="10"/>
      <c r="W16" s="1">
        <v>65.702515000000005</v>
      </c>
      <c r="X16" s="5">
        <v>65.469204425326566</v>
      </c>
      <c r="Y16" s="5">
        <f t="shared" si="41"/>
        <v>0.10569772258989696</v>
      </c>
      <c r="Z16" s="5">
        <f t="shared" si="14"/>
        <v>65.574902147916461</v>
      </c>
      <c r="AA16" s="5">
        <f t="shared" si="15"/>
        <v>0.12761285208354423</v>
      </c>
      <c r="AB16" s="5">
        <f t="shared" si="42"/>
        <v>1.942282606435145E-3</v>
      </c>
      <c r="AC16" s="5">
        <f t="shared" si="16"/>
        <v>0.14535251421774437</v>
      </c>
      <c r="AD16" s="5">
        <f t="shared" si="0"/>
        <v>65.614556939544315</v>
      </c>
      <c r="AE16" s="5">
        <f t="shared" si="1"/>
        <v>8.7958060455690656E-2</v>
      </c>
      <c r="AF16" s="5">
        <f t="shared" si="17"/>
        <v>1.3387320174226306E-3</v>
      </c>
      <c r="AG16" s="5">
        <f t="shared" si="18"/>
        <v>0.24004746687995951</v>
      </c>
      <c r="AH16" s="5">
        <f t="shared" si="2"/>
        <v>65.709251892206524</v>
      </c>
      <c r="AI16" s="5">
        <f t="shared" si="3"/>
        <v>6.7368922065185188E-3</v>
      </c>
      <c r="AJ16" s="5">
        <f t="shared" si="19"/>
        <v>1.0253629113769113E-4</v>
      </c>
      <c r="AK16" s="5">
        <f t="shared" si="20"/>
        <v>0.39769382296117484</v>
      </c>
      <c r="AL16" s="5">
        <f t="shared" si="4"/>
        <v>65.86689824828774</v>
      </c>
      <c r="AM16" s="5">
        <f t="shared" si="5"/>
        <v>0.16438324828773432</v>
      </c>
      <c r="AN16" s="5">
        <f t="shared" si="21"/>
        <v>2.5019323581104056E-3</v>
      </c>
      <c r="AP16" s="1">
        <v>175.29785200000001</v>
      </c>
      <c r="AQ16" s="5">
        <v>175.4063792846548</v>
      </c>
      <c r="AR16" s="5">
        <f t="shared" si="43"/>
        <v>-1.7220235919895854E-2</v>
      </c>
      <c r="AS16" s="5">
        <f t="shared" si="22"/>
        <v>175.38915904873491</v>
      </c>
      <c r="AT16" s="5">
        <f t="shared" si="23"/>
        <v>9.1307048734904583E-2</v>
      </c>
      <c r="AU16" s="5">
        <f t="shared" si="44"/>
        <v>5.2054576981335854E-4</v>
      </c>
      <c r="AV16" s="5">
        <f t="shared" si="45"/>
        <v>0.12710305878350694</v>
      </c>
      <c r="AW16" s="5">
        <f t="shared" si="24"/>
        <v>175.53348234343832</v>
      </c>
      <c r="AX16" s="5">
        <f t="shared" si="25"/>
        <v>0.23563034343831646</v>
      </c>
      <c r="AY16" s="5">
        <f t="shared" si="26"/>
        <v>1.3441713104294995E-3</v>
      </c>
      <c r="AZ16" s="5">
        <f t="shared" si="46"/>
        <v>0.4886790451923626</v>
      </c>
      <c r="BA16" s="5">
        <f t="shared" si="27"/>
        <v>175.89505832984716</v>
      </c>
      <c r="BB16" s="5">
        <f t="shared" si="28"/>
        <v>0.59720632984715394</v>
      </c>
      <c r="BC16" s="5">
        <f t="shared" si="29"/>
        <v>3.4068091709826193E-3</v>
      </c>
      <c r="BD16" s="5">
        <f t="shared" si="47"/>
        <v>0.88755481113599344</v>
      </c>
      <c r="BE16" s="5">
        <f t="shared" si="30"/>
        <v>176.2939340957908</v>
      </c>
      <c r="BF16" s="5">
        <f t="shared" si="31"/>
        <v>-0.99608209579079698</v>
      </c>
      <c r="BG16" s="5">
        <f t="shared" si="32"/>
        <v>5.682226475831529E-3</v>
      </c>
    </row>
    <row r="17" spans="1:59" x14ac:dyDescent="0.2">
      <c r="A17" s="2">
        <v>16</v>
      </c>
      <c r="B17" s="1">
        <v>64.942841000000001</v>
      </c>
      <c r="C17" s="5">
        <f t="shared" si="33"/>
        <v>65.068598276005559</v>
      </c>
      <c r="D17" s="5">
        <f t="shared" si="6"/>
        <v>0.12575727600555808</v>
      </c>
      <c r="E17" s="5">
        <f t="shared" si="34"/>
        <v>65.421482166911744</v>
      </c>
      <c r="F17" s="5">
        <f t="shared" si="7"/>
        <v>0.47864116691174274</v>
      </c>
      <c r="G17" s="5">
        <f t="shared" si="35"/>
        <v>65.597525241396966</v>
      </c>
      <c r="H17" s="5">
        <f t="shared" si="8"/>
        <v>0.65468424139696424</v>
      </c>
      <c r="I17" s="5">
        <f t="shared" si="36"/>
        <v>65.687986222470727</v>
      </c>
      <c r="J17" s="5">
        <f t="shared" si="9"/>
        <v>0.74514522247072534</v>
      </c>
      <c r="L17" s="2">
        <v>16</v>
      </c>
      <c r="M17" s="1">
        <v>171.144913</v>
      </c>
      <c r="N17" s="5">
        <f t="shared" si="37"/>
        <v>175.46106843695975</v>
      </c>
      <c r="O17" s="5">
        <f t="shared" si="10"/>
        <v>4.3161554369597468</v>
      </c>
      <c r="P17" s="5">
        <f t="shared" si="38"/>
        <v>175.1587749166921</v>
      </c>
      <c r="Q17" s="5">
        <f t="shared" si="11"/>
        <v>4.0138619166920932</v>
      </c>
      <c r="R17" s="5">
        <f t="shared" si="39"/>
        <v>175.34668927809469</v>
      </c>
      <c r="S17" s="5">
        <f t="shared" si="12"/>
        <v>4.2017762780946839</v>
      </c>
      <c r="T17" s="5">
        <f t="shared" si="40"/>
        <v>175.42649225705713</v>
      </c>
      <c r="U17" s="5">
        <f t="shared" si="13"/>
        <v>4.2815792570571318</v>
      </c>
      <c r="V17" s="10"/>
      <c r="W17" s="1">
        <v>64.942841000000001</v>
      </c>
      <c r="X17" s="5">
        <v>65.597525241396966</v>
      </c>
      <c r="Y17" s="5">
        <f t="shared" si="41"/>
        <v>0.1090911866119723</v>
      </c>
      <c r="Z17" s="5">
        <f t="shared" si="14"/>
        <v>65.706616428008942</v>
      </c>
      <c r="AA17" s="5">
        <f t="shared" si="15"/>
        <v>0.76377542800894105</v>
      </c>
      <c r="AB17" s="5">
        <f t="shared" si="42"/>
        <v>1.1760733227068724E-2</v>
      </c>
      <c r="AC17" s="5">
        <f t="shared" si="16"/>
        <v>0.1410945896809081</v>
      </c>
      <c r="AD17" s="5">
        <f t="shared" si="0"/>
        <v>65.73861983107787</v>
      </c>
      <c r="AE17" s="5">
        <f t="shared" si="1"/>
        <v>0.79577883107786818</v>
      </c>
      <c r="AF17" s="5">
        <f t="shared" si="17"/>
        <v>1.2253526621631292E-2</v>
      </c>
      <c r="AG17" s="5">
        <f t="shared" si="18"/>
        <v>0.18977047401565741</v>
      </c>
      <c r="AH17" s="5">
        <f t="shared" si="2"/>
        <v>65.787295715412625</v>
      </c>
      <c r="AI17" s="5">
        <f t="shared" si="3"/>
        <v>0.84445471541262407</v>
      </c>
      <c r="AJ17" s="5">
        <f t="shared" si="19"/>
        <v>1.3003045484453383E-2</v>
      </c>
      <c r="AK17" s="5">
        <f t="shared" si="20"/>
        <v>0.1687267671040156</v>
      </c>
      <c r="AL17" s="5">
        <f t="shared" si="4"/>
        <v>65.766252008500985</v>
      </c>
      <c r="AM17" s="5">
        <f t="shared" si="5"/>
        <v>0.82341100850098314</v>
      </c>
      <c r="AN17" s="5">
        <f t="shared" si="21"/>
        <v>1.2679011201573135E-2</v>
      </c>
      <c r="AP17" s="1">
        <v>171.144913</v>
      </c>
      <c r="AQ17" s="5">
        <v>175.34668927809469</v>
      </c>
      <c r="AR17" s="5">
        <f t="shared" si="43"/>
        <v>-2.3590701515929111E-2</v>
      </c>
      <c r="AS17" s="5">
        <f t="shared" si="22"/>
        <v>175.32309857657876</v>
      </c>
      <c r="AT17" s="5">
        <f t="shared" si="23"/>
        <v>4.1781855765787554</v>
      </c>
      <c r="AU17" s="5">
        <f t="shared" si="44"/>
        <v>2.382814066111209E-2</v>
      </c>
      <c r="AV17" s="5">
        <f t="shared" si="45"/>
        <v>8.040479244760082E-2</v>
      </c>
      <c r="AW17" s="5">
        <f t="shared" si="24"/>
        <v>175.4270940705423</v>
      </c>
      <c r="AX17" s="5">
        <f t="shared" si="25"/>
        <v>4.2821810705422934</v>
      </c>
      <c r="AY17" s="5">
        <f t="shared" si="26"/>
        <v>2.5020790834386606E-2</v>
      </c>
      <c r="AZ17" s="5">
        <f t="shared" si="46"/>
        <v>0.24191297190374653</v>
      </c>
      <c r="BA17" s="5">
        <f t="shared" si="27"/>
        <v>175.58860224999844</v>
      </c>
      <c r="BB17" s="5">
        <f t="shared" si="28"/>
        <v>4.4436892499984424</v>
      </c>
      <c r="BC17" s="5">
        <f t="shared" si="29"/>
        <v>2.5964483384898752E-2</v>
      </c>
      <c r="BD17" s="5">
        <f t="shared" si="47"/>
        <v>8.2396716094299105E-2</v>
      </c>
      <c r="BE17" s="5">
        <f t="shared" si="30"/>
        <v>175.42908599418899</v>
      </c>
      <c r="BF17" s="5">
        <f t="shared" si="31"/>
        <v>-4.2841729941889923</v>
      </c>
      <c r="BG17" s="5">
        <f t="shared" si="32"/>
        <v>2.5032429647435635E-2</v>
      </c>
    </row>
    <row r="18" spans="1:59" x14ac:dyDescent="0.2">
      <c r="A18" s="2">
        <v>17</v>
      </c>
      <c r="B18" s="1">
        <v>63.784916000000003</v>
      </c>
      <c r="C18" s="5">
        <f t="shared" si="33"/>
        <v>65.049734684604729</v>
      </c>
      <c r="D18" s="5">
        <f t="shared" si="6"/>
        <v>1.2648186846047267</v>
      </c>
      <c r="E18" s="5">
        <f t="shared" si="34"/>
        <v>65.253957758492632</v>
      </c>
      <c r="F18" s="5">
        <f t="shared" si="7"/>
        <v>1.4690417584926294</v>
      </c>
      <c r="G18" s="5">
        <f t="shared" si="35"/>
        <v>65.237448908628636</v>
      </c>
      <c r="H18" s="5">
        <f t="shared" si="8"/>
        <v>1.4525329086286334</v>
      </c>
      <c r="I18" s="5">
        <f t="shared" si="36"/>
        <v>65.129127305617686</v>
      </c>
      <c r="J18" s="5">
        <f t="shared" si="9"/>
        <v>1.3442113056176836</v>
      </c>
      <c r="L18" s="2">
        <v>17</v>
      </c>
      <c r="M18" s="1">
        <v>169.40713500000001</v>
      </c>
      <c r="N18" s="5">
        <f t="shared" si="37"/>
        <v>174.81364512141579</v>
      </c>
      <c r="O18" s="5">
        <f t="shared" si="10"/>
        <v>5.4065101214157778</v>
      </c>
      <c r="P18" s="5">
        <f t="shared" si="38"/>
        <v>173.75392324584988</v>
      </c>
      <c r="Q18" s="5">
        <f t="shared" si="11"/>
        <v>4.346788245849865</v>
      </c>
      <c r="R18" s="5">
        <f t="shared" si="39"/>
        <v>173.03571232514261</v>
      </c>
      <c r="S18" s="5">
        <f t="shared" si="12"/>
        <v>3.6285773251426008</v>
      </c>
      <c r="T18" s="5">
        <f t="shared" si="40"/>
        <v>172.21530781426429</v>
      </c>
      <c r="U18" s="5">
        <f t="shared" si="13"/>
        <v>2.8081728142642817</v>
      </c>
      <c r="V18" s="10"/>
      <c r="W18" s="1">
        <v>63.784916000000003</v>
      </c>
      <c r="X18" s="5">
        <v>65.237448908628636</v>
      </c>
      <c r="Y18" s="5">
        <f t="shared" si="41"/>
        <v>3.871605870492701E-2</v>
      </c>
      <c r="Z18" s="5">
        <f t="shared" si="14"/>
        <v>65.276164967333557</v>
      </c>
      <c r="AA18" s="5">
        <f t="shared" si="15"/>
        <v>1.4912489673335543</v>
      </c>
      <c r="AB18" s="5">
        <f t="shared" si="42"/>
        <v>2.3379335756020345E-2</v>
      </c>
      <c r="AC18" s="5">
        <f t="shared" si="16"/>
        <v>1.580185906859867E-2</v>
      </c>
      <c r="AD18" s="5">
        <f t="shared" si="0"/>
        <v>65.253250767697239</v>
      </c>
      <c r="AE18" s="5">
        <f t="shared" si="1"/>
        <v>1.468334767697236</v>
      </c>
      <c r="AF18" s="5">
        <f t="shared" si="17"/>
        <v>2.3020094087718733E-2</v>
      </c>
      <c r="AG18" s="5">
        <f t="shared" si="18"/>
        <v>-5.7660589037136764E-2</v>
      </c>
      <c r="AH18" s="5">
        <f t="shared" si="2"/>
        <v>65.179788319591495</v>
      </c>
      <c r="AI18" s="5">
        <f t="shared" si="3"/>
        <v>1.3948723195914923</v>
      </c>
      <c r="AJ18" s="5">
        <f t="shared" si="19"/>
        <v>2.1868372760598952E-2</v>
      </c>
      <c r="AK18" s="5">
        <f t="shared" si="20"/>
        <v>-0.2807558677874778</v>
      </c>
      <c r="AL18" s="5">
        <f t="shared" si="4"/>
        <v>64.956693040841159</v>
      </c>
      <c r="AM18" s="5">
        <f t="shared" si="5"/>
        <v>1.1717770408411567</v>
      </c>
      <c r="AN18" s="5">
        <f t="shared" si="21"/>
        <v>1.8370754628588941E-2</v>
      </c>
      <c r="AP18" s="1">
        <v>169.40713500000001</v>
      </c>
      <c r="AQ18" s="5">
        <v>173.03571232514261</v>
      </c>
      <c r="AR18" s="5">
        <f t="shared" si="43"/>
        <v>-0.36669863923135099</v>
      </c>
      <c r="AS18" s="5">
        <f t="shared" si="22"/>
        <v>172.66901368591127</v>
      </c>
      <c r="AT18" s="5">
        <f t="shared" si="23"/>
        <v>3.2618786859112561</v>
      </c>
      <c r="AU18" s="5">
        <f t="shared" si="44"/>
        <v>1.885089870801945E-2</v>
      </c>
      <c r="AV18" s="5">
        <f t="shared" si="45"/>
        <v>-0.51744064390231803</v>
      </c>
      <c r="AW18" s="5">
        <f t="shared" si="24"/>
        <v>172.51827168124029</v>
      </c>
      <c r="AX18" s="5">
        <f t="shared" si="25"/>
        <v>3.1111366812402821</v>
      </c>
      <c r="AY18" s="5">
        <f t="shared" si="26"/>
        <v>1.8364850342580209E-2</v>
      </c>
      <c r="AZ18" s="5">
        <f t="shared" si="46"/>
        <v>-0.90688749428137316</v>
      </c>
      <c r="BA18" s="5">
        <f t="shared" si="27"/>
        <v>172.12882483086125</v>
      </c>
      <c r="BB18" s="5">
        <f t="shared" si="28"/>
        <v>2.7216898308612372</v>
      </c>
      <c r="BC18" s="5">
        <f t="shared" si="29"/>
        <v>1.6065969304428867E-2</v>
      </c>
      <c r="BD18" s="5">
        <f t="shared" si="47"/>
        <v>-1.9519709025951186</v>
      </c>
      <c r="BE18" s="5">
        <f t="shared" si="30"/>
        <v>171.08374142254749</v>
      </c>
      <c r="BF18" s="5">
        <f t="shared" si="31"/>
        <v>-1.6766064225474793</v>
      </c>
      <c r="BG18" s="5">
        <f t="shared" si="32"/>
        <v>9.8969055969660262E-3</v>
      </c>
    </row>
    <row r="19" spans="1:59" x14ac:dyDescent="0.2">
      <c r="A19" s="2">
        <v>18</v>
      </c>
      <c r="B19" s="1">
        <v>64.347892999999999</v>
      </c>
      <c r="C19" s="5">
        <f t="shared" si="33"/>
        <v>64.860011881914019</v>
      </c>
      <c r="D19" s="5">
        <f t="shared" si="6"/>
        <v>0.51211888191402011</v>
      </c>
      <c r="E19" s="5">
        <f t="shared" si="34"/>
        <v>64.739793143020222</v>
      </c>
      <c r="F19" s="5">
        <f t="shared" si="7"/>
        <v>0.39190014302022291</v>
      </c>
      <c r="G19" s="5">
        <f t="shared" si="35"/>
        <v>64.438555808882882</v>
      </c>
      <c r="H19" s="5">
        <f t="shared" si="8"/>
        <v>9.0662808882882473E-2</v>
      </c>
      <c r="I19" s="5">
        <f t="shared" si="36"/>
        <v>64.120968826404422</v>
      </c>
      <c r="J19" s="5">
        <f t="shared" si="9"/>
        <v>0.22692417359557737</v>
      </c>
      <c r="L19" s="2">
        <v>18</v>
      </c>
      <c r="M19" s="1">
        <v>170.055115</v>
      </c>
      <c r="N19" s="5">
        <f t="shared" si="37"/>
        <v>174.0026686032034</v>
      </c>
      <c r="O19" s="5">
        <f t="shared" si="10"/>
        <v>3.9475536032034029</v>
      </c>
      <c r="P19" s="5">
        <f t="shared" si="38"/>
        <v>172.23254735980242</v>
      </c>
      <c r="Q19" s="5">
        <f t="shared" si="11"/>
        <v>2.1774323598024239</v>
      </c>
      <c r="R19" s="5">
        <f t="shared" si="39"/>
        <v>171.03999479631418</v>
      </c>
      <c r="S19" s="5">
        <f t="shared" si="12"/>
        <v>0.98487979631417488</v>
      </c>
      <c r="T19" s="5">
        <f t="shared" si="40"/>
        <v>170.10917820356607</v>
      </c>
      <c r="U19" s="5">
        <f t="shared" si="13"/>
        <v>5.4063203566073526E-2</v>
      </c>
      <c r="V19" s="10"/>
      <c r="W19" s="1">
        <v>64.347892999999999</v>
      </c>
      <c r="X19" s="5">
        <v>64.438555808882882</v>
      </c>
      <c r="Y19" s="5">
        <f t="shared" si="41"/>
        <v>-8.6925315062675201E-2</v>
      </c>
      <c r="Z19" s="5">
        <f t="shared" si="14"/>
        <v>64.35163049382021</v>
      </c>
      <c r="AA19" s="5">
        <f t="shared" si="15"/>
        <v>3.7374938202106023E-3</v>
      </c>
      <c r="AB19" s="5">
        <f t="shared" si="42"/>
        <v>5.8082613834933218E-5</v>
      </c>
      <c r="AC19" s="5">
        <f t="shared" si="16"/>
        <v>-0.18787188063498961</v>
      </c>
      <c r="AD19" s="5">
        <f t="shared" si="0"/>
        <v>64.250683928247895</v>
      </c>
      <c r="AE19" s="5">
        <f t="shared" si="1"/>
        <v>9.7209071752104137E-2</v>
      </c>
      <c r="AF19" s="5">
        <f t="shared" si="17"/>
        <v>1.5106799495688871E-3</v>
      </c>
      <c r="AG19" s="5">
        <f t="shared" si="18"/>
        <v>-0.39121521885601468</v>
      </c>
      <c r="AH19" s="5">
        <f t="shared" si="2"/>
        <v>64.047340590026863</v>
      </c>
      <c r="AI19" s="5">
        <f t="shared" si="3"/>
        <v>0.30055240997313604</v>
      </c>
      <c r="AJ19" s="5">
        <f t="shared" si="19"/>
        <v>4.6707420548041259E-3</v>
      </c>
      <c r="AK19" s="5">
        <f t="shared" si="20"/>
        <v>-0.72117251495201296</v>
      </c>
      <c r="AL19" s="5">
        <f t="shared" si="4"/>
        <v>63.717383293930865</v>
      </c>
      <c r="AM19" s="5">
        <f t="shared" si="5"/>
        <v>0.63050970606913381</v>
      </c>
      <c r="AN19" s="5">
        <f t="shared" si="21"/>
        <v>9.7984514593062715E-3</v>
      </c>
      <c r="AP19" s="1">
        <v>170.055115</v>
      </c>
      <c r="AQ19" s="5">
        <v>171.03999479631418</v>
      </c>
      <c r="AR19" s="5">
        <f t="shared" si="43"/>
        <v>-0.61105147267091375</v>
      </c>
      <c r="AS19" s="5">
        <f t="shared" si="22"/>
        <v>170.42894332364327</v>
      </c>
      <c r="AT19" s="5">
        <f t="shared" si="23"/>
        <v>0.37382832364326646</v>
      </c>
      <c r="AU19" s="5">
        <f t="shared" si="44"/>
        <v>2.1856193581416216E-3</v>
      </c>
      <c r="AV19" s="5">
        <f t="shared" si="45"/>
        <v>-0.88700986513384761</v>
      </c>
      <c r="AW19" s="5">
        <f t="shared" si="24"/>
        <v>170.15298493118033</v>
      </c>
      <c r="AX19" s="5">
        <f t="shared" si="25"/>
        <v>9.786993118032683E-2</v>
      </c>
      <c r="AY19" s="5">
        <f t="shared" si="26"/>
        <v>5.755188909214923E-4</v>
      </c>
      <c r="AZ19" s="5">
        <f t="shared" si="46"/>
        <v>-1.3968610098275516</v>
      </c>
      <c r="BA19" s="5">
        <f t="shared" si="27"/>
        <v>169.64313378648663</v>
      </c>
      <c r="BB19" s="5">
        <f t="shared" si="28"/>
        <v>0.41198121351337136</v>
      </c>
      <c r="BC19" s="5">
        <f t="shared" si="29"/>
        <v>2.422633470997749E-3</v>
      </c>
      <c r="BD19" s="5">
        <f t="shared" si="47"/>
        <v>-1.9891555348934384</v>
      </c>
      <c r="BE19" s="5">
        <f t="shared" si="30"/>
        <v>169.05083926142075</v>
      </c>
      <c r="BF19" s="5">
        <f t="shared" si="31"/>
        <v>1.0042757385792527</v>
      </c>
      <c r="BG19" s="5">
        <f t="shared" si="32"/>
        <v>5.9055897176586115E-3</v>
      </c>
    </row>
    <row r="20" spans="1:59" x14ac:dyDescent="0.2">
      <c r="A20" s="2">
        <v>19</v>
      </c>
      <c r="B20" s="1">
        <v>65.291945999999996</v>
      </c>
      <c r="C20" s="5">
        <f t="shared" si="33"/>
        <v>64.783194049626914</v>
      </c>
      <c r="D20" s="5">
        <f t="shared" si="6"/>
        <v>0.50875195037308174</v>
      </c>
      <c r="E20" s="5">
        <f t="shared" si="34"/>
        <v>64.602628092963144</v>
      </c>
      <c r="F20" s="5">
        <f t="shared" si="7"/>
        <v>0.68931790703685181</v>
      </c>
      <c r="G20" s="5">
        <f t="shared" si="35"/>
        <v>64.388691263997288</v>
      </c>
      <c r="H20" s="5">
        <f t="shared" si="8"/>
        <v>0.90325473600270811</v>
      </c>
      <c r="I20" s="5">
        <f t="shared" si="36"/>
        <v>64.291161956601101</v>
      </c>
      <c r="J20" s="5">
        <f t="shared" si="9"/>
        <v>1.0007840433988946</v>
      </c>
      <c r="L20" s="2">
        <v>19</v>
      </c>
      <c r="M20" s="1">
        <v>170.84053</v>
      </c>
      <c r="N20" s="5">
        <f t="shared" si="37"/>
        <v>173.41053556272288</v>
      </c>
      <c r="O20" s="5">
        <f t="shared" si="10"/>
        <v>2.5700055627228835</v>
      </c>
      <c r="P20" s="5">
        <f t="shared" si="38"/>
        <v>171.47044603387158</v>
      </c>
      <c r="Q20" s="5">
        <f t="shared" si="11"/>
        <v>0.62991603387158079</v>
      </c>
      <c r="R20" s="5">
        <f t="shared" si="39"/>
        <v>170.49831090834138</v>
      </c>
      <c r="S20" s="5">
        <f t="shared" si="12"/>
        <v>0.3422190916586203</v>
      </c>
      <c r="T20" s="5">
        <f t="shared" si="40"/>
        <v>170.06863080089153</v>
      </c>
      <c r="U20" s="5">
        <f t="shared" si="13"/>
        <v>0.77189919910847493</v>
      </c>
      <c r="V20" s="10"/>
      <c r="W20" s="1">
        <v>65.291945999999996</v>
      </c>
      <c r="X20" s="5">
        <v>64.388691263997288</v>
      </c>
      <c r="Y20" s="5">
        <f t="shared" si="41"/>
        <v>-8.1366199536113001E-2</v>
      </c>
      <c r="Z20" s="5">
        <f t="shared" si="14"/>
        <v>64.307325064461182</v>
      </c>
      <c r="AA20" s="5">
        <f t="shared" si="15"/>
        <v>0.98462093553881402</v>
      </c>
      <c r="AB20" s="5">
        <f t="shared" si="42"/>
        <v>1.5080281655854063E-2</v>
      </c>
      <c r="AC20" s="5">
        <f t="shared" si="16"/>
        <v>-0.15337004669764068</v>
      </c>
      <c r="AD20" s="5">
        <f t="shared" si="0"/>
        <v>64.235321217299642</v>
      </c>
      <c r="AE20" s="5">
        <f t="shared" si="1"/>
        <v>1.0566247827003536</v>
      </c>
      <c r="AF20" s="5">
        <f t="shared" si="17"/>
        <v>1.6183079957524219E-2</v>
      </c>
      <c r="AG20" s="5">
        <f t="shared" si="18"/>
        <v>-0.23760741556932535</v>
      </c>
      <c r="AH20" s="5">
        <f t="shared" si="2"/>
        <v>64.151083848427959</v>
      </c>
      <c r="AI20" s="5">
        <f t="shared" si="3"/>
        <v>1.140862151572037</v>
      </c>
      <c r="AJ20" s="5">
        <f t="shared" si="19"/>
        <v>1.7473244733309634E-2</v>
      </c>
      <c r="AK20" s="5">
        <f t="shared" si="20"/>
        <v>-0.15056074039555678</v>
      </c>
      <c r="AL20" s="5">
        <f t="shared" si="4"/>
        <v>64.238130523601725</v>
      </c>
      <c r="AM20" s="5">
        <f t="shared" si="5"/>
        <v>1.0538154763982703</v>
      </c>
      <c r="AN20" s="5">
        <f t="shared" si="21"/>
        <v>1.6140053114640975E-2</v>
      </c>
      <c r="AP20" s="1">
        <v>170.84053</v>
      </c>
      <c r="AQ20" s="5">
        <v>170.49831090834138</v>
      </c>
      <c r="AR20" s="5">
        <f t="shared" si="43"/>
        <v>-0.60064633496619591</v>
      </c>
      <c r="AS20" s="5">
        <f t="shared" si="22"/>
        <v>169.89766457337518</v>
      </c>
      <c r="AT20" s="5">
        <f t="shared" si="23"/>
        <v>0.9428654266248202</v>
      </c>
      <c r="AU20" s="5">
        <f t="shared" si="44"/>
        <v>5.5300572867944577E-3</v>
      </c>
      <c r="AV20" s="5">
        <f t="shared" si="45"/>
        <v>-0.8006783708435844</v>
      </c>
      <c r="AW20" s="5">
        <f t="shared" si="24"/>
        <v>169.69763253749781</v>
      </c>
      <c r="AX20" s="5">
        <f t="shared" si="25"/>
        <v>1.1428974625021908</v>
      </c>
      <c r="AY20" s="5">
        <f t="shared" si="26"/>
        <v>6.6898496656630068E-3</v>
      </c>
      <c r="AZ20" s="5">
        <f t="shared" si="46"/>
        <v>-1.0120313049929111</v>
      </c>
      <c r="BA20" s="5">
        <f t="shared" si="27"/>
        <v>169.48627960334846</v>
      </c>
      <c r="BB20" s="5">
        <f t="shared" si="28"/>
        <v>1.3542503966515369</v>
      </c>
      <c r="BC20" s="5">
        <f t="shared" si="29"/>
        <v>7.9269854562704582E-3</v>
      </c>
      <c r="BD20" s="5">
        <f t="shared" si="47"/>
        <v>-0.75880463501089135</v>
      </c>
      <c r="BE20" s="5">
        <f t="shared" si="30"/>
        <v>169.73950627333048</v>
      </c>
      <c r="BF20" s="5">
        <f t="shared" si="31"/>
        <v>1.1010237266695242</v>
      </c>
      <c r="BG20" s="5">
        <f t="shared" si="32"/>
        <v>6.444745439911268E-3</v>
      </c>
    </row>
    <row r="21" spans="1:59" x14ac:dyDescent="0.2">
      <c r="A21" s="2">
        <v>20</v>
      </c>
      <c r="B21" s="1">
        <v>66.553130999999993</v>
      </c>
      <c r="C21" s="5">
        <f t="shared" si="33"/>
        <v>64.859506842182867</v>
      </c>
      <c r="D21" s="5">
        <f t="shared" si="6"/>
        <v>1.6936241578171263</v>
      </c>
      <c r="E21" s="5">
        <f t="shared" si="34"/>
        <v>64.843889360426033</v>
      </c>
      <c r="F21" s="5">
        <f t="shared" si="7"/>
        <v>1.7092416395739605</v>
      </c>
      <c r="G21" s="5">
        <f t="shared" si="35"/>
        <v>64.885481368798779</v>
      </c>
      <c r="H21" s="5">
        <f t="shared" si="8"/>
        <v>1.6676496312012148</v>
      </c>
      <c r="I21" s="5">
        <f t="shared" si="36"/>
        <v>65.041749989150276</v>
      </c>
      <c r="J21" s="5">
        <f t="shared" si="9"/>
        <v>1.5113810108497177</v>
      </c>
      <c r="L21" s="2">
        <v>20</v>
      </c>
      <c r="M21" s="1">
        <v>172.26414500000001</v>
      </c>
      <c r="N21" s="5">
        <f t="shared" si="37"/>
        <v>173.02503472831444</v>
      </c>
      <c r="O21" s="5">
        <f t="shared" si="10"/>
        <v>0.76088972831442447</v>
      </c>
      <c r="P21" s="5">
        <f t="shared" si="38"/>
        <v>171.24997542201652</v>
      </c>
      <c r="Q21" s="5">
        <f t="shared" si="11"/>
        <v>1.0141695779834947</v>
      </c>
      <c r="R21" s="5">
        <f t="shared" si="39"/>
        <v>170.68653140875364</v>
      </c>
      <c r="S21" s="5">
        <f t="shared" si="12"/>
        <v>1.5776135912463758</v>
      </c>
      <c r="T21" s="5">
        <f t="shared" si="40"/>
        <v>170.64755520022288</v>
      </c>
      <c r="U21" s="5">
        <f t="shared" si="13"/>
        <v>1.616589799777131</v>
      </c>
      <c r="V21" s="10"/>
      <c r="W21" s="1">
        <v>66.553130999999993</v>
      </c>
      <c r="X21" s="5">
        <v>64.885481368798779</v>
      </c>
      <c r="Y21" s="5">
        <f t="shared" si="41"/>
        <v>5.3572461145275779E-3</v>
      </c>
      <c r="Z21" s="5">
        <f t="shared" si="14"/>
        <v>64.890838614913307</v>
      </c>
      <c r="AA21" s="5">
        <f t="shared" si="15"/>
        <v>1.6622923850866869</v>
      </c>
      <c r="AB21" s="5">
        <f t="shared" si="42"/>
        <v>2.4976922349253364E-2</v>
      </c>
      <c r="AC21" s="5">
        <f t="shared" si="16"/>
        <v>9.169991177142206E-3</v>
      </c>
      <c r="AD21" s="5">
        <f t="shared" si="0"/>
        <v>64.894651359975924</v>
      </c>
      <c r="AE21" s="5">
        <f t="shared" si="1"/>
        <v>1.6584796400240691</v>
      </c>
      <c r="AF21" s="5">
        <f t="shared" si="17"/>
        <v>2.4919633608583635E-2</v>
      </c>
      <c r="AG21" s="5">
        <f t="shared" si="18"/>
        <v>9.2871468597541973E-2</v>
      </c>
      <c r="AH21" s="5">
        <f t="shared" si="2"/>
        <v>64.978352837396315</v>
      </c>
      <c r="AI21" s="5">
        <f t="shared" si="3"/>
        <v>1.5747781626036783</v>
      </c>
      <c r="AJ21" s="5">
        <f t="shared" si="19"/>
        <v>2.366196960145539E-2</v>
      </c>
      <c r="AK21" s="5">
        <f t="shared" si="20"/>
        <v>0.39968747802193372</v>
      </c>
      <c r="AL21" s="5">
        <f t="shared" si="4"/>
        <v>65.28516884682071</v>
      </c>
      <c r="AM21" s="5">
        <f t="shared" si="5"/>
        <v>1.2679621531792833</v>
      </c>
      <c r="AN21" s="5">
        <f t="shared" si="21"/>
        <v>1.9051878313272496E-2</v>
      </c>
      <c r="AP21" s="1">
        <v>172.26414500000001</v>
      </c>
      <c r="AQ21" s="5">
        <v>170.68653140875364</v>
      </c>
      <c r="AR21" s="5">
        <f t="shared" si="43"/>
        <v>-0.48231630965942801</v>
      </c>
      <c r="AS21" s="5">
        <f t="shared" si="22"/>
        <v>170.2042150990942</v>
      </c>
      <c r="AT21" s="5">
        <f t="shared" si="23"/>
        <v>2.0599299009058143</v>
      </c>
      <c r="AU21" s="5">
        <f t="shared" si="44"/>
        <v>1.2068497050729633E-2</v>
      </c>
      <c r="AV21" s="5">
        <f t="shared" si="45"/>
        <v>-0.55345365302962413</v>
      </c>
      <c r="AW21" s="5">
        <f t="shared" si="24"/>
        <v>170.133077755724</v>
      </c>
      <c r="AX21" s="5">
        <f t="shared" si="25"/>
        <v>2.1310672442760108</v>
      </c>
      <c r="AY21" s="5">
        <f t="shared" si="26"/>
        <v>1.2370927474640823E-2</v>
      </c>
      <c r="AZ21" s="5">
        <f t="shared" si="46"/>
        <v>-0.47191799256058564</v>
      </c>
      <c r="BA21" s="5">
        <f t="shared" si="27"/>
        <v>170.21461341619306</v>
      </c>
      <c r="BB21" s="5">
        <f t="shared" si="28"/>
        <v>2.049531583806953</v>
      </c>
      <c r="BC21" s="5">
        <f t="shared" si="29"/>
        <v>1.1897609823605214E-2</v>
      </c>
      <c r="BD21" s="5">
        <f t="shared" si="47"/>
        <v>4.6166730098784553E-2</v>
      </c>
      <c r="BE21" s="5">
        <f t="shared" si="30"/>
        <v>170.73269813885241</v>
      </c>
      <c r="BF21" s="5">
        <f t="shared" si="31"/>
        <v>1.5314468611476002</v>
      </c>
      <c r="BG21" s="5">
        <f t="shared" si="32"/>
        <v>8.8901080439437938E-3</v>
      </c>
    </row>
    <row r="22" spans="1:59" x14ac:dyDescent="0.2">
      <c r="A22" s="2">
        <v>21</v>
      </c>
      <c r="B22" s="1">
        <v>65.621384000000006</v>
      </c>
      <c r="C22" s="5">
        <f t="shared" si="33"/>
        <v>65.11355046585544</v>
      </c>
      <c r="D22" s="5">
        <f t="shared" si="6"/>
        <v>0.50783353414456656</v>
      </c>
      <c r="E22" s="5">
        <f t="shared" si="34"/>
        <v>65.442123934276921</v>
      </c>
      <c r="F22" s="5">
        <f t="shared" si="7"/>
        <v>0.17926006572308495</v>
      </c>
      <c r="G22" s="5">
        <f t="shared" si="35"/>
        <v>65.802688665959437</v>
      </c>
      <c r="H22" s="5">
        <f t="shared" si="8"/>
        <v>0.18130466595943062</v>
      </c>
      <c r="I22" s="5">
        <f t="shared" si="36"/>
        <v>66.17528574728756</v>
      </c>
      <c r="J22" s="5">
        <f t="shared" si="9"/>
        <v>0.55390174728755426</v>
      </c>
      <c r="L22" s="2">
        <v>21</v>
      </c>
      <c r="M22" s="1">
        <v>171.31179800000001</v>
      </c>
      <c r="N22" s="5">
        <f t="shared" si="37"/>
        <v>172.91090126906727</v>
      </c>
      <c r="O22" s="5">
        <f t="shared" si="10"/>
        <v>1.5991032690672569</v>
      </c>
      <c r="P22" s="5">
        <f t="shared" si="38"/>
        <v>171.60493477431072</v>
      </c>
      <c r="Q22" s="5">
        <f t="shared" si="11"/>
        <v>0.29313677431071028</v>
      </c>
      <c r="R22" s="5">
        <f t="shared" si="39"/>
        <v>171.55421888393914</v>
      </c>
      <c r="S22" s="5">
        <f t="shared" si="12"/>
        <v>0.24242088393913264</v>
      </c>
      <c r="T22" s="5">
        <f t="shared" si="40"/>
        <v>171.85999755005574</v>
      </c>
      <c r="U22" s="5">
        <f t="shared" si="13"/>
        <v>0.54819955005572751</v>
      </c>
      <c r="V22" s="10"/>
      <c r="W22" s="1">
        <v>65.621384000000006</v>
      </c>
      <c r="X22" s="5">
        <v>65.802688665959437</v>
      </c>
      <c r="Y22" s="5">
        <f t="shared" si="41"/>
        <v>0.14213475377144716</v>
      </c>
      <c r="Z22" s="5">
        <f t="shared" si="14"/>
        <v>65.944823419730881</v>
      </c>
      <c r="AA22" s="5">
        <f t="shared" si="15"/>
        <v>0.32343941973087453</v>
      </c>
      <c r="AB22" s="5">
        <f t="shared" si="42"/>
        <v>4.9288722671694107E-3</v>
      </c>
      <c r="AC22" s="5">
        <f t="shared" si="16"/>
        <v>0.23617931767302119</v>
      </c>
      <c r="AD22" s="5">
        <f t="shared" si="0"/>
        <v>66.038867983632457</v>
      </c>
      <c r="AE22" s="5">
        <f t="shared" si="1"/>
        <v>0.41748398363245087</v>
      </c>
      <c r="AF22" s="5">
        <f t="shared" si="17"/>
        <v>6.3620112558499349E-3</v>
      </c>
      <c r="AG22" s="5">
        <f t="shared" si="18"/>
        <v>0.46382259145094429</v>
      </c>
      <c r="AH22" s="5">
        <f t="shared" si="2"/>
        <v>66.266511257410386</v>
      </c>
      <c r="AI22" s="5">
        <f t="shared" si="3"/>
        <v>0.64512725741037968</v>
      </c>
      <c r="AJ22" s="5">
        <f t="shared" si="19"/>
        <v>9.8310522894546025E-3</v>
      </c>
      <c r="AK22" s="5">
        <f t="shared" si="20"/>
        <v>0.83957932428984949</v>
      </c>
      <c r="AL22" s="5">
        <f t="shared" si="4"/>
        <v>66.64226799024928</v>
      </c>
      <c r="AM22" s="5">
        <f t="shared" si="5"/>
        <v>1.0208839902492741</v>
      </c>
      <c r="AN22" s="5">
        <f t="shared" si="21"/>
        <v>1.5557184686157702E-2</v>
      </c>
      <c r="AP22" s="1">
        <v>171.31179800000001</v>
      </c>
      <c r="AQ22" s="5">
        <v>171.55421888393914</v>
      </c>
      <c r="AR22" s="5">
        <f t="shared" si="43"/>
        <v>-0.27981574193268799</v>
      </c>
      <c r="AS22" s="5">
        <f t="shared" si="22"/>
        <v>171.27440314200646</v>
      </c>
      <c r="AT22" s="5">
        <f t="shared" si="23"/>
        <v>3.7394857993547248E-2</v>
      </c>
      <c r="AU22" s="5">
        <f t="shared" si="44"/>
        <v>2.1797690687423918E-4</v>
      </c>
      <c r="AV22" s="5">
        <f t="shared" si="45"/>
        <v>-0.19816837097584178</v>
      </c>
      <c r="AW22" s="5">
        <f t="shared" si="24"/>
        <v>171.35605051296329</v>
      </c>
      <c r="AX22" s="5">
        <f t="shared" si="25"/>
        <v>4.4252512963282697E-2</v>
      </c>
      <c r="AY22" s="5">
        <f t="shared" si="26"/>
        <v>2.5831561795459468E-4</v>
      </c>
      <c r="AZ22" s="5">
        <f t="shared" si="46"/>
        <v>0.13090446792515525</v>
      </c>
      <c r="BA22" s="5">
        <f t="shared" si="27"/>
        <v>171.68512335186429</v>
      </c>
      <c r="BB22" s="5">
        <f t="shared" si="28"/>
        <v>0.37332535186428117</v>
      </c>
      <c r="BC22" s="5">
        <f t="shared" si="29"/>
        <v>2.1792156536952646E-3</v>
      </c>
      <c r="BD22" s="5">
        <f t="shared" si="47"/>
        <v>0.74445936342249708</v>
      </c>
      <c r="BE22" s="5">
        <f t="shared" si="30"/>
        <v>172.29867824736164</v>
      </c>
      <c r="BF22" s="5">
        <f t="shared" si="31"/>
        <v>-0.98688024736162561</v>
      </c>
      <c r="BG22" s="5">
        <f t="shared" si="32"/>
        <v>5.7607255243542861E-3</v>
      </c>
    </row>
    <row r="23" spans="1:59" x14ac:dyDescent="0.2">
      <c r="A23" s="2">
        <v>22</v>
      </c>
      <c r="B23" s="1">
        <v>66.004897999999997</v>
      </c>
      <c r="C23" s="5">
        <f t="shared" si="33"/>
        <v>65.189725495977129</v>
      </c>
      <c r="D23" s="5">
        <f t="shared" si="6"/>
        <v>0.81517250402286834</v>
      </c>
      <c r="E23" s="5">
        <f t="shared" si="34"/>
        <v>65.504864957280006</v>
      </c>
      <c r="F23" s="5">
        <f t="shared" si="7"/>
        <v>0.50003304271999127</v>
      </c>
      <c r="G23" s="5">
        <f t="shared" si="35"/>
        <v>65.702971099681747</v>
      </c>
      <c r="H23" s="5">
        <f t="shared" si="8"/>
        <v>0.30192690031825009</v>
      </c>
      <c r="I23" s="5">
        <f t="shared" si="36"/>
        <v>65.759859436821898</v>
      </c>
      <c r="J23" s="5">
        <f t="shared" si="9"/>
        <v>0.24503856317809891</v>
      </c>
      <c r="L23" s="2">
        <v>22</v>
      </c>
      <c r="M23" s="1">
        <v>170.86998</v>
      </c>
      <c r="N23" s="5">
        <f t="shared" si="37"/>
        <v>172.67103577870716</v>
      </c>
      <c r="O23" s="5">
        <f t="shared" si="10"/>
        <v>1.8010557787071662</v>
      </c>
      <c r="P23" s="5">
        <f t="shared" si="38"/>
        <v>171.50233690330197</v>
      </c>
      <c r="Q23" s="5">
        <f t="shared" si="11"/>
        <v>0.63235690330196803</v>
      </c>
      <c r="R23" s="5">
        <f t="shared" si="39"/>
        <v>171.42088739777262</v>
      </c>
      <c r="S23" s="5">
        <f t="shared" si="12"/>
        <v>0.55090739777261888</v>
      </c>
      <c r="T23" s="5">
        <f t="shared" si="40"/>
        <v>171.44884788751395</v>
      </c>
      <c r="U23" s="5">
        <f t="shared" si="13"/>
        <v>0.57886788751395102</v>
      </c>
      <c r="V23" s="10"/>
      <c r="W23" s="1">
        <v>66.004897999999997</v>
      </c>
      <c r="X23" s="5">
        <v>65.702971099681747</v>
      </c>
      <c r="Y23" s="5">
        <f t="shared" si="41"/>
        <v>0.10585690576407664</v>
      </c>
      <c r="Z23" s="5">
        <f t="shared" si="14"/>
        <v>65.808828005445818</v>
      </c>
      <c r="AA23" s="5">
        <f t="shared" si="15"/>
        <v>0.19606999455417906</v>
      </c>
      <c r="AB23" s="5">
        <f t="shared" si="42"/>
        <v>2.9705370433900083E-3</v>
      </c>
      <c r="AC23" s="5">
        <f t="shared" si="16"/>
        <v>0.15220509668534349</v>
      </c>
      <c r="AD23" s="5">
        <f t="shared" si="0"/>
        <v>65.855176196367097</v>
      </c>
      <c r="AE23" s="5">
        <f t="shared" si="1"/>
        <v>0.14972180363290022</v>
      </c>
      <c r="AF23" s="5">
        <f t="shared" si="17"/>
        <v>2.2683438376482337E-3</v>
      </c>
      <c r="AG23" s="5">
        <f t="shared" si="18"/>
        <v>0.21022952047305898</v>
      </c>
      <c r="AH23" s="5">
        <f t="shared" si="2"/>
        <v>65.913200620154811</v>
      </c>
      <c r="AI23" s="5">
        <f t="shared" si="3"/>
        <v>9.1697379845186333E-2</v>
      </c>
      <c r="AJ23" s="5">
        <f t="shared" si="19"/>
        <v>1.3892511408045254E-3</v>
      </c>
      <c r="AK23" s="5">
        <f t="shared" si="20"/>
        <v>4.1176967307441206E-2</v>
      </c>
      <c r="AL23" s="5">
        <f t="shared" si="4"/>
        <v>65.744148066989183</v>
      </c>
      <c r="AM23" s="5">
        <f t="shared" si="5"/>
        <v>0.26074993301081406</v>
      </c>
      <c r="AN23" s="5">
        <f t="shared" si="21"/>
        <v>3.950463388502079E-3</v>
      </c>
      <c r="AP23" s="1">
        <v>170.86998</v>
      </c>
      <c r="AQ23" s="5">
        <v>171.42088739777262</v>
      </c>
      <c r="AR23" s="5">
        <f t="shared" si="43"/>
        <v>-0.25784310356776363</v>
      </c>
      <c r="AS23" s="5">
        <f t="shared" si="22"/>
        <v>171.16304429420487</v>
      </c>
      <c r="AT23" s="5">
        <f t="shared" si="23"/>
        <v>0.29306429420486779</v>
      </c>
      <c r="AU23" s="5">
        <f t="shared" si="44"/>
        <v>1.7096183472952652E-3</v>
      </c>
      <c r="AV23" s="5">
        <f t="shared" si="45"/>
        <v>-0.1819591497735128</v>
      </c>
      <c r="AW23" s="5">
        <f t="shared" si="24"/>
        <v>171.2389282479991</v>
      </c>
      <c r="AX23" s="5">
        <f t="shared" si="25"/>
        <v>0.36894824799909998</v>
      </c>
      <c r="AY23" s="5">
        <f t="shared" si="26"/>
        <v>2.1592338689282926E-3</v>
      </c>
      <c r="AZ23" s="5">
        <f t="shared" si="46"/>
        <v>1.1998288583898786E-2</v>
      </c>
      <c r="BA23" s="5">
        <f t="shared" si="27"/>
        <v>171.43288568635651</v>
      </c>
      <c r="BB23" s="5">
        <f t="shared" si="28"/>
        <v>0.56290568635651539</v>
      </c>
      <c r="BC23" s="5">
        <f t="shared" si="29"/>
        <v>3.294350981702669E-3</v>
      </c>
      <c r="BD23" s="5">
        <f t="shared" si="47"/>
        <v>-1.662858728172345E-3</v>
      </c>
      <c r="BE23" s="5">
        <f t="shared" si="30"/>
        <v>171.41922453904445</v>
      </c>
      <c r="BF23" s="5">
        <f t="shared" si="31"/>
        <v>-0.54924453904445159</v>
      </c>
      <c r="BG23" s="5">
        <f t="shared" si="32"/>
        <v>3.2144004408758728E-3</v>
      </c>
    </row>
    <row r="24" spans="1:59" x14ac:dyDescent="0.2">
      <c r="A24" s="2">
        <v>23</v>
      </c>
      <c r="B24" s="1">
        <v>66.567886000000001</v>
      </c>
      <c r="C24" s="5">
        <f t="shared" si="33"/>
        <v>65.31200137158055</v>
      </c>
      <c r="D24" s="5">
        <f t="shared" si="6"/>
        <v>1.2558846284194516</v>
      </c>
      <c r="E24" s="5">
        <f t="shared" si="34"/>
        <v>65.679876522232007</v>
      </c>
      <c r="F24" s="5">
        <f t="shared" si="7"/>
        <v>0.88800947776799433</v>
      </c>
      <c r="G24" s="5">
        <f t="shared" si="35"/>
        <v>65.869030894856792</v>
      </c>
      <c r="H24" s="5">
        <f t="shared" si="8"/>
        <v>0.6988551051432097</v>
      </c>
      <c r="I24" s="5">
        <f t="shared" si="36"/>
        <v>65.943638359205465</v>
      </c>
      <c r="J24" s="5">
        <f t="shared" si="9"/>
        <v>0.6242476407945361</v>
      </c>
      <c r="L24" s="2">
        <v>23</v>
      </c>
      <c r="M24" s="1">
        <v>172.804092</v>
      </c>
      <c r="N24" s="5">
        <f t="shared" si="37"/>
        <v>172.40087741190106</v>
      </c>
      <c r="O24" s="5">
        <f t="shared" si="10"/>
        <v>0.40321458809893329</v>
      </c>
      <c r="P24" s="5">
        <f t="shared" si="38"/>
        <v>171.28101198714626</v>
      </c>
      <c r="Q24" s="5">
        <f t="shared" si="11"/>
        <v>1.5230800128537396</v>
      </c>
      <c r="R24" s="5">
        <f t="shared" si="39"/>
        <v>171.11788832899768</v>
      </c>
      <c r="S24" s="5">
        <f t="shared" si="12"/>
        <v>1.6862036710023176</v>
      </c>
      <c r="T24" s="5">
        <f t="shared" si="40"/>
        <v>171.01469697187849</v>
      </c>
      <c r="U24" s="5">
        <f t="shared" si="13"/>
        <v>1.7893950281215041</v>
      </c>
      <c r="V24" s="10"/>
      <c r="W24" s="1">
        <v>66.567886000000001</v>
      </c>
      <c r="X24" s="5">
        <v>65.869030894856792</v>
      </c>
      <c r="Y24" s="5">
        <f t="shared" si="41"/>
        <v>0.11488733917572184</v>
      </c>
      <c r="Z24" s="5">
        <f t="shared" si="14"/>
        <v>65.983918234032515</v>
      </c>
      <c r="AA24" s="5">
        <f t="shared" si="15"/>
        <v>0.58396776596748623</v>
      </c>
      <c r="AB24" s="5">
        <f t="shared" si="42"/>
        <v>8.7725148124350259E-3</v>
      </c>
      <c r="AC24" s="5">
        <f t="shared" si="16"/>
        <v>0.15566877130776879</v>
      </c>
      <c r="AD24" s="5">
        <f t="shared" si="0"/>
        <v>66.024699666164565</v>
      </c>
      <c r="AE24" s="5">
        <f t="shared" si="1"/>
        <v>0.54318633383543613</v>
      </c>
      <c r="AF24" s="5">
        <f t="shared" si="17"/>
        <v>8.1598855916114876E-3</v>
      </c>
      <c r="AG24" s="5">
        <f t="shared" si="18"/>
        <v>0.19035314408895254</v>
      </c>
      <c r="AH24" s="5">
        <f t="shared" si="2"/>
        <v>66.059384038945751</v>
      </c>
      <c r="AI24" s="5">
        <f t="shared" si="3"/>
        <v>0.50850196105425027</v>
      </c>
      <c r="AJ24" s="5">
        <f t="shared" si="19"/>
        <v>7.6388479732441899E-3</v>
      </c>
      <c r="AK24" s="5">
        <f t="shared" si="20"/>
        <v>0.14732737099490412</v>
      </c>
      <c r="AL24" s="5">
        <f t="shared" si="4"/>
        <v>66.016358265851693</v>
      </c>
      <c r="AM24" s="5">
        <f t="shared" si="5"/>
        <v>0.55152773414830847</v>
      </c>
      <c r="AN24" s="5">
        <f t="shared" si="21"/>
        <v>8.2851922644547916E-3</v>
      </c>
      <c r="AP24" s="1">
        <v>172.804092</v>
      </c>
      <c r="AQ24" s="5">
        <v>171.11788832899768</v>
      </c>
      <c r="AR24" s="5">
        <f t="shared" si="43"/>
        <v>-0.26461649834883971</v>
      </c>
      <c r="AS24" s="5">
        <f t="shared" si="22"/>
        <v>170.85327183064885</v>
      </c>
      <c r="AT24" s="5">
        <f t="shared" si="23"/>
        <v>1.9508201693511467</v>
      </c>
      <c r="AU24" s="5">
        <f t="shared" si="44"/>
        <v>1.1400445554823739E-2</v>
      </c>
      <c r="AV24" s="5">
        <f t="shared" si="45"/>
        <v>-0.21221912952386898</v>
      </c>
      <c r="AW24" s="5">
        <f t="shared" si="24"/>
        <v>170.90566919947381</v>
      </c>
      <c r="AX24" s="5">
        <f t="shared" si="25"/>
        <v>1.8984228005261912</v>
      </c>
      <c r="AY24" s="5">
        <f t="shared" si="26"/>
        <v>1.0985982904422143E-2</v>
      </c>
      <c r="AZ24" s="5">
        <f t="shared" si="46"/>
        <v>-0.12975052222757757</v>
      </c>
      <c r="BA24" s="5">
        <f t="shared" si="27"/>
        <v>170.98813780677011</v>
      </c>
      <c r="BB24" s="5">
        <f t="shared" si="28"/>
        <v>1.815954193229885</v>
      </c>
      <c r="BC24" s="5">
        <f t="shared" si="29"/>
        <v>1.0508745320856668E-2</v>
      </c>
      <c r="BD24" s="5">
        <f t="shared" si="47"/>
        <v>-0.25779863726792274</v>
      </c>
      <c r="BE24" s="5">
        <f t="shared" si="30"/>
        <v>170.86008969172977</v>
      </c>
      <c r="BF24" s="5">
        <f t="shared" si="31"/>
        <v>1.9440023082702282</v>
      </c>
      <c r="BG24" s="5">
        <f t="shared" si="32"/>
        <v>1.1249746957787483E-2</v>
      </c>
    </row>
    <row r="25" spans="1:59" x14ac:dyDescent="0.2">
      <c r="A25" s="2">
        <v>24</v>
      </c>
      <c r="B25" s="1">
        <v>66.737517999999994</v>
      </c>
      <c r="C25" s="5">
        <f t="shared" si="33"/>
        <v>65.500384065843463</v>
      </c>
      <c r="D25" s="5">
        <f t="shared" si="6"/>
        <v>1.2371339341565317</v>
      </c>
      <c r="E25" s="5">
        <f t="shared" si="34"/>
        <v>65.990679839450806</v>
      </c>
      <c r="F25" s="5">
        <f t="shared" si="7"/>
        <v>0.7468381605491885</v>
      </c>
      <c r="G25" s="5">
        <f t="shared" si="35"/>
        <v>66.253401202685552</v>
      </c>
      <c r="H25" s="5">
        <f t="shared" si="8"/>
        <v>0.48411679731444224</v>
      </c>
      <c r="I25" s="5">
        <f t="shared" si="36"/>
        <v>66.411824089801371</v>
      </c>
      <c r="J25" s="5">
        <f t="shared" si="9"/>
        <v>0.32569391019862337</v>
      </c>
      <c r="L25" s="2">
        <v>24</v>
      </c>
      <c r="M25" s="1">
        <v>174.15898100000001</v>
      </c>
      <c r="N25" s="5">
        <f t="shared" si="37"/>
        <v>172.46135960011588</v>
      </c>
      <c r="O25" s="5">
        <f t="shared" si="10"/>
        <v>1.6976213998841274</v>
      </c>
      <c r="P25" s="5">
        <f t="shared" si="38"/>
        <v>171.81408999164506</v>
      </c>
      <c r="Q25" s="5">
        <f t="shared" si="11"/>
        <v>2.3448910083549492</v>
      </c>
      <c r="R25" s="5">
        <f t="shared" si="39"/>
        <v>172.04530034804895</v>
      </c>
      <c r="S25" s="5">
        <f t="shared" si="12"/>
        <v>2.1136806519510571</v>
      </c>
      <c r="T25" s="5">
        <f t="shared" si="40"/>
        <v>172.35674324296963</v>
      </c>
      <c r="U25" s="5">
        <f t="shared" si="13"/>
        <v>1.8022377570303831</v>
      </c>
      <c r="V25" s="10"/>
      <c r="W25" s="1">
        <v>66.737517999999994</v>
      </c>
      <c r="X25" s="5">
        <v>66.253401202685552</v>
      </c>
      <c r="Y25" s="5">
        <f t="shared" si="41"/>
        <v>0.1553097844736776</v>
      </c>
      <c r="Z25" s="5">
        <f t="shared" si="14"/>
        <v>66.408710987159225</v>
      </c>
      <c r="AA25" s="5">
        <f t="shared" si="15"/>
        <v>0.32880701284076963</v>
      </c>
      <c r="AB25" s="5">
        <f t="shared" si="42"/>
        <v>4.9268690639764226E-3</v>
      </c>
      <c r="AC25" s="5">
        <f t="shared" si="16"/>
        <v>0.21284415543801669</v>
      </c>
      <c r="AD25" s="5">
        <f t="shared" si="0"/>
        <v>66.466245358123572</v>
      </c>
      <c r="AE25" s="5">
        <f t="shared" si="1"/>
        <v>0.27127264187642197</v>
      </c>
      <c r="AF25" s="5">
        <f t="shared" si="17"/>
        <v>4.0647697128386165E-3</v>
      </c>
      <c r="AG25" s="5">
        <f t="shared" si="18"/>
        <v>0.27766086777186605</v>
      </c>
      <c r="AH25" s="5">
        <f t="shared" si="2"/>
        <v>66.531062070457423</v>
      </c>
      <c r="AI25" s="5">
        <f t="shared" si="3"/>
        <v>0.20645592954257097</v>
      </c>
      <c r="AJ25" s="5">
        <f t="shared" si="19"/>
        <v>3.0935512097194115E-3</v>
      </c>
      <c r="AK25" s="5">
        <f t="shared" si="20"/>
        <v>0.34881386730368191</v>
      </c>
      <c r="AL25" s="5">
        <f t="shared" si="4"/>
        <v>66.602215069989228</v>
      </c>
      <c r="AM25" s="5">
        <f t="shared" si="5"/>
        <v>0.13530293001076643</v>
      </c>
      <c r="AN25" s="5">
        <f t="shared" si="21"/>
        <v>2.0273893016333998E-3</v>
      </c>
      <c r="AP25" s="1">
        <v>174.15898100000001</v>
      </c>
      <c r="AQ25" s="5">
        <v>172.04530034804895</v>
      </c>
      <c r="AR25" s="5">
        <f t="shared" si="43"/>
        <v>-8.5812220738822553E-2</v>
      </c>
      <c r="AS25" s="5">
        <f t="shared" si="22"/>
        <v>171.95948812731012</v>
      </c>
      <c r="AT25" s="5">
        <f t="shared" si="23"/>
        <v>2.1994928726898877</v>
      </c>
      <c r="AU25" s="5">
        <f t="shared" si="44"/>
        <v>1.2784382184461283E-2</v>
      </c>
      <c r="AV25" s="5">
        <f t="shared" si="45"/>
        <v>7.2688657619916941E-2</v>
      </c>
      <c r="AW25" s="5">
        <f t="shared" si="24"/>
        <v>172.11798900566887</v>
      </c>
      <c r="AX25" s="5">
        <f t="shared" si="25"/>
        <v>2.0409919943311365</v>
      </c>
      <c r="AY25" s="5">
        <f t="shared" si="26"/>
        <v>1.1719131466043295E-2</v>
      </c>
      <c r="AZ25" s="5">
        <f t="shared" si="46"/>
        <v>0.34597262134790596</v>
      </c>
      <c r="BA25" s="5">
        <f t="shared" si="27"/>
        <v>172.39127296939685</v>
      </c>
      <c r="BB25" s="5">
        <f t="shared" si="28"/>
        <v>1.7677080306031598</v>
      </c>
      <c r="BC25" s="5">
        <f t="shared" si="29"/>
        <v>1.0149967693042253E-2</v>
      </c>
      <c r="BD25" s="5">
        <f t="shared" si="47"/>
        <v>0.74963042060339502</v>
      </c>
      <c r="BE25" s="5">
        <f t="shared" si="30"/>
        <v>172.79493076865234</v>
      </c>
      <c r="BF25" s="5">
        <f t="shared" si="31"/>
        <v>1.3640502313476759</v>
      </c>
      <c r="BG25" s="5">
        <f t="shared" si="32"/>
        <v>7.8322129787132579E-3</v>
      </c>
    </row>
    <row r="26" spans="1:59" x14ac:dyDescent="0.2">
      <c r="A26" s="2">
        <v>25</v>
      </c>
      <c r="B26" s="1">
        <v>67.644706999999997</v>
      </c>
      <c r="C26" s="5">
        <f t="shared" si="33"/>
        <v>65.68595415596694</v>
      </c>
      <c r="D26" s="5">
        <f t="shared" si="6"/>
        <v>1.9587528440330573</v>
      </c>
      <c r="E26" s="5">
        <f t="shared" si="34"/>
        <v>66.252073195643021</v>
      </c>
      <c r="F26" s="5">
        <f t="shared" si="7"/>
        <v>1.3926338043569757</v>
      </c>
      <c r="G26" s="5">
        <f t="shared" si="35"/>
        <v>66.519665441208502</v>
      </c>
      <c r="H26" s="5">
        <f t="shared" si="8"/>
        <v>1.1250415587914944</v>
      </c>
      <c r="I26" s="5">
        <f t="shared" si="36"/>
        <v>66.656094522450331</v>
      </c>
      <c r="J26" s="5">
        <f t="shared" si="9"/>
        <v>0.98861247754966541</v>
      </c>
      <c r="L26" s="2">
        <v>25</v>
      </c>
      <c r="M26" s="1">
        <v>173.756439</v>
      </c>
      <c r="N26" s="5">
        <f t="shared" si="37"/>
        <v>172.71600281009847</v>
      </c>
      <c r="O26" s="5">
        <f t="shared" si="10"/>
        <v>1.0404361899015271</v>
      </c>
      <c r="P26" s="5">
        <f t="shared" si="38"/>
        <v>172.6348018445693</v>
      </c>
      <c r="Q26" s="5">
        <f t="shared" si="11"/>
        <v>1.1216371554307045</v>
      </c>
      <c r="R26" s="5">
        <f t="shared" si="39"/>
        <v>173.20782470662203</v>
      </c>
      <c r="S26" s="5">
        <f t="shared" si="12"/>
        <v>0.54861429337796608</v>
      </c>
      <c r="T26" s="5">
        <f t="shared" si="40"/>
        <v>173.70842156074241</v>
      </c>
      <c r="U26" s="5">
        <f t="shared" si="13"/>
        <v>4.8017439257591832E-2</v>
      </c>
      <c r="V26" s="10"/>
      <c r="W26" s="1">
        <v>67.644706999999997</v>
      </c>
      <c r="X26" s="5">
        <v>66.519665441208502</v>
      </c>
      <c r="Y26" s="5">
        <f t="shared" si="41"/>
        <v>0.17195295258106852</v>
      </c>
      <c r="Z26" s="5">
        <f t="shared" si="14"/>
        <v>66.691618393789568</v>
      </c>
      <c r="AA26" s="5">
        <f t="shared" si="15"/>
        <v>0.95308860621042868</v>
      </c>
      <c r="AB26" s="5">
        <f t="shared" si="42"/>
        <v>1.4089625759047618E-2</v>
      </c>
      <c r="AC26" s="5">
        <f t="shared" si="16"/>
        <v>0.22619917620925009</v>
      </c>
      <c r="AD26" s="5">
        <f t="shared" si="0"/>
        <v>66.745864617417752</v>
      </c>
      <c r="AE26" s="5">
        <f t="shared" si="1"/>
        <v>0.89884238258224514</v>
      </c>
      <c r="AF26" s="5">
        <f t="shared" si="17"/>
        <v>1.3287697182016698E-2</v>
      </c>
      <c r="AG26" s="5">
        <f t="shared" si="18"/>
        <v>0.27253238460985396</v>
      </c>
      <c r="AH26" s="5">
        <f t="shared" si="2"/>
        <v>66.792197825818363</v>
      </c>
      <c r="AI26" s="5">
        <f t="shared" si="3"/>
        <v>0.85250917418163397</v>
      </c>
      <c r="AJ26" s="5">
        <f t="shared" si="19"/>
        <v>1.2602747679602396E-2</v>
      </c>
      <c r="AK26" s="5">
        <f t="shared" si="20"/>
        <v>0.27864668284006006</v>
      </c>
      <c r="AL26" s="5">
        <f t="shared" si="4"/>
        <v>66.798312124048564</v>
      </c>
      <c r="AM26" s="5">
        <f t="shared" si="5"/>
        <v>0.84639487595143237</v>
      </c>
      <c r="AN26" s="5">
        <f t="shared" si="21"/>
        <v>1.2512359258965116E-2</v>
      </c>
      <c r="AP26" s="1">
        <v>173.756439</v>
      </c>
      <c r="AQ26" s="5">
        <v>173.20782470662203</v>
      </c>
      <c r="AR26" s="5">
        <f t="shared" si="43"/>
        <v>0.10143826615796282</v>
      </c>
      <c r="AS26" s="5">
        <f t="shared" si="22"/>
        <v>173.30926297278</v>
      </c>
      <c r="AT26" s="5">
        <f t="shared" si="23"/>
        <v>0.44717602721999583</v>
      </c>
      <c r="AU26" s="5">
        <f t="shared" si="44"/>
        <v>2.5817310966027018E-3</v>
      </c>
      <c r="AV26" s="5">
        <f t="shared" si="45"/>
        <v>0.34514758285820768</v>
      </c>
      <c r="AW26" s="5">
        <f t="shared" si="24"/>
        <v>173.55297228948024</v>
      </c>
      <c r="AX26" s="5">
        <f t="shared" si="25"/>
        <v>0.20346671051976273</v>
      </c>
      <c r="AY26" s="5">
        <f t="shared" si="26"/>
        <v>1.1709880318148251E-3</v>
      </c>
      <c r="AZ26" s="5">
        <f t="shared" si="46"/>
        <v>0.71342090309923423</v>
      </c>
      <c r="BA26" s="5">
        <f t="shared" si="27"/>
        <v>173.92124560972127</v>
      </c>
      <c r="BB26" s="5">
        <f t="shared" si="28"/>
        <v>0.16480660972126771</v>
      </c>
      <c r="BC26" s="5">
        <f t="shared" si="29"/>
        <v>9.4849210003243513E-4</v>
      </c>
      <c r="BD26" s="5">
        <f t="shared" si="47"/>
        <v>1.1005902678776271</v>
      </c>
      <c r="BE26" s="5">
        <f t="shared" si="30"/>
        <v>174.30841497449967</v>
      </c>
      <c r="BF26" s="5">
        <f t="shared" si="31"/>
        <v>-0.55197597449966906</v>
      </c>
      <c r="BG26" s="5">
        <f t="shared" si="32"/>
        <v>3.1767224148721708E-3</v>
      </c>
    </row>
    <row r="27" spans="1:59" x14ac:dyDescent="0.2">
      <c r="A27" s="2">
        <v>26</v>
      </c>
      <c r="B27" s="1">
        <v>68.802634999999995</v>
      </c>
      <c r="C27" s="5">
        <f t="shared" si="33"/>
        <v>65.979767082571897</v>
      </c>
      <c r="D27" s="5">
        <f t="shared" si="6"/>
        <v>2.8228679174280984</v>
      </c>
      <c r="E27" s="5">
        <f t="shared" si="34"/>
        <v>66.739495027167962</v>
      </c>
      <c r="F27" s="5">
        <f t="shared" si="7"/>
        <v>2.0631399728320332</v>
      </c>
      <c r="G27" s="5">
        <f t="shared" si="35"/>
        <v>67.138438298543832</v>
      </c>
      <c r="H27" s="5">
        <f t="shared" si="8"/>
        <v>1.6641967014561629</v>
      </c>
      <c r="I27" s="5">
        <f t="shared" si="36"/>
        <v>67.397553880612577</v>
      </c>
      <c r="J27" s="5">
        <f t="shared" si="9"/>
        <v>1.4050811193874182</v>
      </c>
      <c r="L27" s="2">
        <v>26</v>
      </c>
      <c r="M27" s="1">
        <v>173.18699599999999</v>
      </c>
      <c r="N27" s="5">
        <f t="shared" si="37"/>
        <v>172.87206823858369</v>
      </c>
      <c r="O27" s="5">
        <f t="shared" si="10"/>
        <v>0.31492776141629975</v>
      </c>
      <c r="P27" s="5">
        <f t="shared" si="38"/>
        <v>173.02737484897003</v>
      </c>
      <c r="Q27" s="5">
        <f t="shared" si="11"/>
        <v>0.15962115102996677</v>
      </c>
      <c r="R27" s="5">
        <f t="shared" si="39"/>
        <v>173.50956256797991</v>
      </c>
      <c r="S27" s="5">
        <f t="shared" si="12"/>
        <v>0.32256656797991923</v>
      </c>
      <c r="T27" s="5">
        <f t="shared" si="40"/>
        <v>173.7444346401856</v>
      </c>
      <c r="U27" s="5">
        <f t="shared" si="13"/>
        <v>0.55743864018560885</v>
      </c>
      <c r="V27" s="10"/>
      <c r="W27" s="1">
        <v>68.802634999999995</v>
      </c>
      <c r="X27" s="5">
        <v>67.138438298543832</v>
      </c>
      <c r="Y27" s="5">
        <f t="shared" si="41"/>
        <v>0.23897593829420771</v>
      </c>
      <c r="Z27" s="5">
        <f t="shared" si="14"/>
        <v>67.377414236838035</v>
      </c>
      <c r="AA27" s="5">
        <f t="shared" si="15"/>
        <v>1.4252207631619598</v>
      </c>
      <c r="AB27" s="5">
        <f t="shared" si="42"/>
        <v>2.0714624711131484E-2</v>
      </c>
      <c r="AC27" s="5">
        <f t="shared" si="16"/>
        <v>0.32434259649077002</v>
      </c>
      <c r="AD27" s="5">
        <f t="shared" si="0"/>
        <v>67.462780895034598</v>
      </c>
      <c r="AE27" s="5">
        <f t="shared" si="1"/>
        <v>1.3398541049653971</v>
      </c>
      <c r="AF27" s="5">
        <f t="shared" si="17"/>
        <v>1.9473877780486128E-2</v>
      </c>
      <c r="AG27" s="5">
        <f t="shared" si="18"/>
        <v>0.42834059733631813</v>
      </c>
      <c r="AH27" s="5">
        <f t="shared" si="2"/>
        <v>67.566778895880148</v>
      </c>
      <c r="AI27" s="5">
        <f t="shared" si="3"/>
        <v>1.235856104119847</v>
      </c>
      <c r="AJ27" s="5">
        <f t="shared" si="19"/>
        <v>1.7962336822126754E-2</v>
      </c>
      <c r="AK27" s="5">
        <f t="shared" si="20"/>
        <v>0.56775393116103923</v>
      </c>
      <c r="AL27" s="5">
        <f t="shared" si="4"/>
        <v>67.706192229704868</v>
      </c>
      <c r="AM27" s="5">
        <f t="shared" si="5"/>
        <v>1.0964427702951269</v>
      </c>
      <c r="AN27" s="5">
        <f t="shared" si="21"/>
        <v>1.5936057831144504E-2</v>
      </c>
      <c r="AP27" s="1">
        <v>173.18699599999999</v>
      </c>
      <c r="AQ27" s="5">
        <v>173.50956256797991</v>
      </c>
      <c r="AR27" s="5">
        <f t="shared" si="43"/>
        <v>0.13148320543795017</v>
      </c>
      <c r="AS27" s="5">
        <f t="shared" si="22"/>
        <v>173.64104577341786</v>
      </c>
      <c r="AT27" s="5">
        <f t="shared" si="23"/>
        <v>0.45404977341786434</v>
      </c>
      <c r="AU27" s="5">
        <f t="shared" si="44"/>
        <v>2.6168573460610889E-3</v>
      </c>
      <c r="AV27" s="5">
        <f t="shared" si="45"/>
        <v>0.33429515248312536</v>
      </c>
      <c r="AW27" s="5">
        <f t="shared" si="24"/>
        <v>173.84385772046303</v>
      </c>
      <c r="AX27" s="5">
        <f t="shared" si="25"/>
        <v>0.65686172046304137</v>
      </c>
      <c r="AY27" s="5">
        <f t="shared" si="26"/>
        <v>3.7927889254632109E-3</v>
      </c>
      <c r="AZ27" s="5">
        <f t="shared" si="46"/>
        <v>0.52816353431562413</v>
      </c>
      <c r="BA27" s="5">
        <f t="shared" si="27"/>
        <v>174.03772610229555</v>
      </c>
      <c r="BB27" s="5">
        <f t="shared" si="28"/>
        <v>0.85073010229555734</v>
      </c>
      <c r="BC27" s="5">
        <f t="shared" si="29"/>
        <v>4.9122054308024226E-3</v>
      </c>
      <c r="BD27" s="5">
        <f t="shared" si="47"/>
        <v>0.42156572233584083</v>
      </c>
      <c r="BE27" s="5">
        <f t="shared" si="30"/>
        <v>173.93112829031574</v>
      </c>
      <c r="BF27" s="5">
        <f t="shared" si="31"/>
        <v>-0.74413229031574701</v>
      </c>
      <c r="BG27" s="5">
        <f t="shared" si="32"/>
        <v>4.2966984098260297E-3</v>
      </c>
    </row>
    <row r="28" spans="1:59" x14ac:dyDescent="0.2">
      <c r="A28" s="2">
        <v>27</v>
      </c>
      <c r="B28" s="1">
        <v>68.937850999999995</v>
      </c>
      <c r="C28" s="5">
        <f t="shared" si="33"/>
        <v>66.403197270186112</v>
      </c>
      <c r="D28" s="5">
        <f t="shared" si="6"/>
        <v>2.5346537298138827</v>
      </c>
      <c r="E28" s="5">
        <f t="shared" si="34"/>
        <v>67.461594017659181</v>
      </c>
      <c r="F28" s="5">
        <f t="shared" si="7"/>
        <v>1.4762569823408143</v>
      </c>
      <c r="G28" s="5">
        <f t="shared" si="35"/>
        <v>68.053746484344728</v>
      </c>
      <c r="H28" s="5">
        <f t="shared" si="8"/>
        <v>0.88410451565526671</v>
      </c>
      <c r="I28" s="5">
        <f t="shared" si="36"/>
        <v>68.451364720153137</v>
      </c>
      <c r="J28" s="5">
        <f t="shared" si="9"/>
        <v>0.48648627984685788</v>
      </c>
      <c r="L28" s="2">
        <v>27</v>
      </c>
      <c r="M28" s="1">
        <v>173.481537</v>
      </c>
      <c r="N28" s="5">
        <f t="shared" si="37"/>
        <v>172.91930740279614</v>
      </c>
      <c r="O28" s="5">
        <f t="shared" si="10"/>
        <v>0.56222959720386712</v>
      </c>
      <c r="P28" s="5">
        <f t="shared" si="38"/>
        <v>173.08324225183051</v>
      </c>
      <c r="Q28" s="5">
        <f t="shared" si="11"/>
        <v>0.39829474816949073</v>
      </c>
      <c r="R28" s="5">
        <f t="shared" si="39"/>
        <v>173.33215095559095</v>
      </c>
      <c r="S28" s="5">
        <f t="shared" si="12"/>
        <v>0.14938604440905578</v>
      </c>
      <c r="T28" s="5">
        <f t="shared" si="40"/>
        <v>173.32635566004637</v>
      </c>
      <c r="U28" s="5">
        <f t="shared" si="13"/>
        <v>0.15518133995362859</v>
      </c>
      <c r="V28" s="10"/>
      <c r="W28" s="1">
        <v>68.937850999999995</v>
      </c>
      <c r="X28" s="5">
        <v>68.053746484344728</v>
      </c>
      <c r="Y28" s="5">
        <f t="shared" si="41"/>
        <v>0.34042577542021096</v>
      </c>
      <c r="Z28" s="5">
        <f t="shared" si="14"/>
        <v>68.394172259764943</v>
      </c>
      <c r="AA28" s="5">
        <f t="shared" si="15"/>
        <v>0.54367874023505181</v>
      </c>
      <c r="AB28" s="5">
        <f t="shared" si="42"/>
        <v>7.8865054878930283E-3</v>
      </c>
      <c r="AC28" s="5">
        <f t="shared" si="16"/>
        <v>0.47208399381830152</v>
      </c>
      <c r="AD28" s="5">
        <f t="shared" si="0"/>
        <v>68.52583047816303</v>
      </c>
      <c r="AE28" s="5">
        <f t="shared" si="1"/>
        <v>0.4120205218369648</v>
      </c>
      <c r="AF28" s="5">
        <f t="shared" si="17"/>
        <v>5.9766951806630121E-3</v>
      </c>
      <c r="AG28" s="5">
        <f t="shared" si="18"/>
        <v>0.6474760121453782</v>
      </c>
      <c r="AH28" s="5">
        <f t="shared" si="2"/>
        <v>68.701222496490104</v>
      </c>
      <c r="AI28" s="5">
        <f t="shared" si="3"/>
        <v>0.23662850350989117</v>
      </c>
      <c r="AJ28" s="5">
        <f t="shared" si="19"/>
        <v>3.432490280410557E-3</v>
      </c>
      <c r="AK28" s="5">
        <f t="shared" si="20"/>
        <v>0.86317504760491748</v>
      </c>
      <c r="AL28" s="5">
        <f t="shared" si="4"/>
        <v>68.91692153194964</v>
      </c>
      <c r="AM28" s="5">
        <f t="shared" si="5"/>
        <v>2.0929468050354672E-2</v>
      </c>
      <c r="AN28" s="5">
        <f t="shared" si="21"/>
        <v>3.0359907868834891E-4</v>
      </c>
      <c r="AP28" s="1">
        <v>173.481537</v>
      </c>
      <c r="AQ28" s="5">
        <v>173.33215095559095</v>
      </c>
      <c r="AR28" s="5">
        <f t="shared" si="43"/>
        <v>8.5148982763912806E-2</v>
      </c>
      <c r="AS28" s="5">
        <f t="shared" si="22"/>
        <v>173.41729993835486</v>
      </c>
      <c r="AT28" s="5">
        <f t="shared" si="23"/>
        <v>6.4237061645144422E-2</v>
      </c>
      <c r="AU28" s="5">
        <f t="shared" si="44"/>
        <v>3.7060096058925881E-4</v>
      </c>
      <c r="AV28" s="5">
        <f t="shared" si="45"/>
        <v>0.20636846126510267</v>
      </c>
      <c r="AW28" s="5">
        <f t="shared" si="24"/>
        <v>173.53851941685605</v>
      </c>
      <c r="AX28" s="5">
        <f t="shared" si="25"/>
        <v>5.6982416856044438E-2</v>
      </c>
      <c r="AY28" s="5">
        <f t="shared" si="26"/>
        <v>3.2846386907469256E-4</v>
      </c>
      <c r="AZ28" s="5">
        <f t="shared" si="46"/>
        <v>0.21065471829855881</v>
      </c>
      <c r="BA28" s="5">
        <f t="shared" si="27"/>
        <v>173.54280567388952</v>
      </c>
      <c r="BB28" s="5">
        <f t="shared" si="28"/>
        <v>6.1268673889514957E-2</v>
      </c>
      <c r="BC28" s="5">
        <f t="shared" si="29"/>
        <v>3.5317114978935746E-4</v>
      </c>
      <c r="BD28" s="5">
        <f t="shared" si="47"/>
        <v>-8.7565012180244553E-2</v>
      </c>
      <c r="BE28" s="5">
        <f t="shared" si="30"/>
        <v>173.2445859434107</v>
      </c>
      <c r="BF28" s="5">
        <f t="shared" si="31"/>
        <v>0.23695105658930515</v>
      </c>
      <c r="BG28" s="5">
        <f t="shared" si="32"/>
        <v>1.3658574894301586E-3</v>
      </c>
    </row>
    <row r="29" spans="1:59" x14ac:dyDescent="0.2">
      <c r="A29" s="2">
        <v>28</v>
      </c>
      <c r="B29" s="1">
        <v>68.773132000000004</v>
      </c>
      <c r="C29" s="5">
        <f t="shared" si="33"/>
        <v>66.783395329658191</v>
      </c>
      <c r="D29" s="5">
        <f t="shared" si="6"/>
        <v>1.9897366703418129</v>
      </c>
      <c r="E29" s="5">
        <f t="shared" si="34"/>
        <v>67.978283961478468</v>
      </c>
      <c r="F29" s="5">
        <f t="shared" si="7"/>
        <v>0.79484803852153618</v>
      </c>
      <c r="G29" s="5">
        <f t="shared" si="35"/>
        <v>68.54000396795513</v>
      </c>
      <c r="H29" s="5">
        <f t="shared" si="8"/>
        <v>0.23312803204487409</v>
      </c>
      <c r="I29" s="5">
        <f t="shared" si="36"/>
        <v>68.816229430038277</v>
      </c>
      <c r="J29" s="5">
        <f t="shared" si="9"/>
        <v>4.3097430038272933E-2</v>
      </c>
      <c r="L29" s="2">
        <v>28</v>
      </c>
      <c r="M29" s="1">
        <v>171.45906099999999</v>
      </c>
      <c r="N29" s="5">
        <f t="shared" si="37"/>
        <v>173.00364184237671</v>
      </c>
      <c r="O29" s="5">
        <f t="shared" si="10"/>
        <v>1.5445808423767176</v>
      </c>
      <c r="P29" s="5">
        <f t="shared" si="38"/>
        <v>173.22264541368983</v>
      </c>
      <c r="Q29" s="5">
        <f t="shared" si="11"/>
        <v>1.7635844136898413</v>
      </c>
      <c r="R29" s="5">
        <f t="shared" si="39"/>
        <v>173.41431328001593</v>
      </c>
      <c r="S29" s="5">
        <f t="shared" si="12"/>
        <v>1.9552522800159409</v>
      </c>
      <c r="T29" s="5">
        <f t="shared" si="40"/>
        <v>173.4427416650116</v>
      </c>
      <c r="U29" s="5">
        <f t="shared" si="13"/>
        <v>1.9836806650116046</v>
      </c>
      <c r="V29" s="10"/>
      <c r="W29" s="1">
        <v>68.773132000000004</v>
      </c>
      <c r="X29" s="5">
        <v>68.54000396795513</v>
      </c>
      <c r="Y29" s="5">
        <f t="shared" si="41"/>
        <v>0.36230053164873954</v>
      </c>
      <c r="Z29" s="5">
        <f t="shared" si="14"/>
        <v>68.902304499603872</v>
      </c>
      <c r="AA29" s="5">
        <f t="shared" si="15"/>
        <v>0.12917249960386812</v>
      </c>
      <c r="AB29" s="5">
        <f t="shared" si="42"/>
        <v>1.8782407583802947E-3</v>
      </c>
      <c r="AC29" s="5">
        <f t="shared" si="16"/>
        <v>0.47562736626632657</v>
      </c>
      <c r="AD29" s="5">
        <f t="shared" si="0"/>
        <v>69.015631334221453</v>
      </c>
      <c r="AE29" s="5">
        <f t="shared" si="1"/>
        <v>0.2424993342214492</v>
      </c>
      <c r="AF29" s="5">
        <f t="shared" si="17"/>
        <v>3.5260766402415581E-3</v>
      </c>
      <c r="AG29" s="5">
        <f t="shared" si="18"/>
        <v>0.57492767430463876</v>
      </c>
      <c r="AH29" s="5">
        <f t="shared" si="2"/>
        <v>69.114931642259762</v>
      </c>
      <c r="AI29" s="5">
        <f t="shared" si="3"/>
        <v>0.34179964225975823</v>
      </c>
      <c r="AJ29" s="5">
        <f t="shared" si="19"/>
        <v>4.9699589406478999E-3</v>
      </c>
      <c r="AK29" s="5">
        <f t="shared" si="20"/>
        <v>0.54279511820957904</v>
      </c>
      <c r="AL29" s="5">
        <f t="shared" si="4"/>
        <v>69.082799086164712</v>
      </c>
      <c r="AM29" s="5">
        <f t="shared" si="5"/>
        <v>0.30966708616470839</v>
      </c>
      <c r="AN29" s="5">
        <f t="shared" si="21"/>
        <v>4.5027335117543924E-3</v>
      </c>
      <c r="AP29" s="1">
        <v>171.45906099999999</v>
      </c>
      <c r="AQ29" s="5">
        <v>173.41431328001593</v>
      </c>
      <c r="AR29" s="5">
        <f t="shared" si="43"/>
        <v>8.4700984013073619E-2</v>
      </c>
      <c r="AS29" s="5">
        <f t="shared" si="22"/>
        <v>173.499014264029</v>
      </c>
      <c r="AT29" s="5">
        <f t="shared" si="23"/>
        <v>2.039953264029009</v>
      </c>
      <c r="AU29" s="5">
        <f t="shared" si="44"/>
        <v>1.1763465341727885E-2</v>
      </c>
      <c r="AV29" s="5">
        <f t="shared" si="45"/>
        <v>0.17531692705507324</v>
      </c>
      <c r="AW29" s="5">
        <f t="shared" si="24"/>
        <v>173.589630207071</v>
      </c>
      <c r="AX29" s="5">
        <f t="shared" si="25"/>
        <v>2.1305692070710052</v>
      </c>
      <c r="AY29" s="5">
        <f t="shared" si="26"/>
        <v>1.2426110318375098E-2</v>
      </c>
      <c r="AZ29" s="5">
        <f t="shared" si="46"/>
        <v>0.15283314105545059</v>
      </c>
      <c r="BA29" s="5">
        <f t="shared" si="27"/>
        <v>173.56714642107139</v>
      </c>
      <c r="BB29" s="5">
        <f t="shared" si="28"/>
        <v>2.1080854210713937</v>
      </c>
      <c r="BC29" s="5">
        <f t="shared" si="29"/>
        <v>1.2294978222652192E-2</v>
      </c>
      <c r="BD29" s="5">
        <f t="shared" si="47"/>
        <v>5.6703223934200506E-2</v>
      </c>
      <c r="BE29" s="5">
        <f t="shared" si="30"/>
        <v>173.47101650395012</v>
      </c>
      <c r="BF29" s="5">
        <f t="shared" si="31"/>
        <v>-2.0119555039501336</v>
      </c>
      <c r="BG29" s="5">
        <f t="shared" si="32"/>
        <v>1.1734320089097734E-2</v>
      </c>
    </row>
    <row r="30" spans="1:59" x14ac:dyDescent="0.2">
      <c r="A30" s="2">
        <v>29</v>
      </c>
      <c r="B30" s="1">
        <v>68.841965000000002</v>
      </c>
      <c r="C30" s="5">
        <f t="shared" si="33"/>
        <v>67.081855830209463</v>
      </c>
      <c r="D30" s="5">
        <f t="shared" si="6"/>
        <v>1.7601091697905389</v>
      </c>
      <c r="E30" s="5">
        <f t="shared" si="34"/>
        <v>68.256480774961005</v>
      </c>
      <c r="F30" s="5">
        <f t="shared" si="7"/>
        <v>0.58548422503899644</v>
      </c>
      <c r="G30" s="5">
        <f t="shared" si="35"/>
        <v>68.668224385579805</v>
      </c>
      <c r="H30" s="5">
        <f t="shared" si="8"/>
        <v>0.17374061442019695</v>
      </c>
      <c r="I30" s="5">
        <f t="shared" si="36"/>
        <v>68.783906357509579</v>
      </c>
      <c r="J30" s="5">
        <f t="shared" si="9"/>
        <v>5.8058642490422585E-2</v>
      </c>
      <c r="L30" s="2">
        <v>29</v>
      </c>
      <c r="M30" s="1">
        <v>173.28518700000001</v>
      </c>
      <c r="N30" s="5">
        <f t="shared" si="37"/>
        <v>172.77195471602019</v>
      </c>
      <c r="O30" s="5">
        <f t="shared" si="10"/>
        <v>0.51323228397981779</v>
      </c>
      <c r="P30" s="5">
        <f t="shared" si="38"/>
        <v>172.60539086889838</v>
      </c>
      <c r="Q30" s="5">
        <f t="shared" si="11"/>
        <v>0.67979613110162518</v>
      </c>
      <c r="R30" s="5">
        <f t="shared" si="39"/>
        <v>172.33892452600716</v>
      </c>
      <c r="S30" s="5">
        <f t="shared" si="12"/>
        <v>0.9462624739928458</v>
      </c>
      <c r="T30" s="5">
        <f t="shared" si="40"/>
        <v>171.95498116625288</v>
      </c>
      <c r="U30" s="5">
        <f t="shared" si="13"/>
        <v>1.3302058337471294</v>
      </c>
      <c r="V30" s="10"/>
      <c r="W30" s="1">
        <v>68.841965000000002</v>
      </c>
      <c r="X30" s="5">
        <v>68.668224385579805</v>
      </c>
      <c r="Y30" s="5">
        <f t="shared" si="41"/>
        <v>0.32718851454512987</v>
      </c>
      <c r="Z30" s="5">
        <f t="shared" si="14"/>
        <v>68.995412900124933</v>
      </c>
      <c r="AA30" s="5">
        <f t="shared" si="15"/>
        <v>0.15344790012493092</v>
      </c>
      <c r="AB30" s="5">
        <f t="shared" si="42"/>
        <v>2.2289878001729166E-3</v>
      </c>
      <c r="AC30" s="5">
        <f t="shared" si="16"/>
        <v>0.38877562910591368</v>
      </c>
      <c r="AD30" s="5">
        <f t="shared" si="0"/>
        <v>69.057000014685713</v>
      </c>
      <c r="AE30" s="5">
        <f t="shared" si="1"/>
        <v>0.21503501468571073</v>
      </c>
      <c r="AF30" s="5">
        <f t="shared" si="17"/>
        <v>3.1236036723488463E-3</v>
      </c>
      <c r="AG30" s="5">
        <f t="shared" si="18"/>
        <v>0.37390940879865514</v>
      </c>
      <c r="AH30" s="5">
        <f t="shared" si="2"/>
        <v>69.042133794378458</v>
      </c>
      <c r="AI30" s="5">
        <f t="shared" si="3"/>
        <v>0.20016879437845603</v>
      </c>
      <c r="AJ30" s="5">
        <f t="shared" si="19"/>
        <v>2.9076566071066685E-3</v>
      </c>
      <c r="AK30" s="5">
        <f t="shared" si="20"/>
        <v>0.19040662271241066</v>
      </c>
      <c r="AL30" s="5">
        <f t="shared" si="4"/>
        <v>68.858631008292221</v>
      </c>
      <c r="AM30" s="5">
        <f t="shared" si="5"/>
        <v>1.6666008292219203E-2</v>
      </c>
      <c r="AN30" s="5">
        <f t="shared" si="21"/>
        <v>2.4209082777081105E-4</v>
      </c>
      <c r="AP30" s="1">
        <v>173.28518700000001</v>
      </c>
      <c r="AQ30" s="5">
        <v>172.33892452600716</v>
      </c>
      <c r="AR30" s="5">
        <f t="shared" si="43"/>
        <v>-8.931247669020298E-2</v>
      </c>
      <c r="AS30" s="5">
        <f t="shared" si="22"/>
        <v>172.24961204931697</v>
      </c>
      <c r="AT30" s="5">
        <f t="shared" si="23"/>
        <v>1.0355749506830421</v>
      </c>
      <c r="AU30" s="5">
        <f t="shared" si="44"/>
        <v>6.0089440242895708E-3</v>
      </c>
      <c r="AV30" s="5">
        <f t="shared" si="45"/>
        <v>-0.13735949321088764</v>
      </c>
      <c r="AW30" s="5">
        <f t="shared" si="24"/>
        <v>172.20156503279628</v>
      </c>
      <c r="AX30" s="5">
        <f t="shared" si="25"/>
        <v>1.0836219672037259</v>
      </c>
      <c r="AY30" s="5">
        <f t="shared" si="26"/>
        <v>6.2534021860952598E-3</v>
      </c>
      <c r="AZ30" s="5">
        <f t="shared" si="46"/>
        <v>-0.39986671172344879</v>
      </c>
      <c r="BA30" s="5">
        <f t="shared" si="27"/>
        <v>171.9390578142837</v>
      </c>
      <c r="BB30" s="5">
        <f t="shared" si="28"/>
        <v>1.3461291857163076</v>
      </c>
      <c r="BC30" s="5">
        <f t="shared" si="29"/>
        <v>7.7682876939522104E-3</v>
      </c>
      <c r="BD30" s="5">
        <f t="shared" si="47"/>
        <v>-0.90557495731732474</v>
      </c>
      <c r="BE30" s="5">
        <f t="shared" si="30"/>
        <v>171.43334956868983</v>
      </c>
      <c r="BF30" s="5">
        <f t="shared" si="31"/>
        <v>1.8518374313101731</v>
      </c>
      <c r="BG30" s="5">
        <f t="shared" si="32"/>
        <v>1.0686645889184821E-2</v>
      </c>
    </row>
    <row r="31" spans="1:59" x14ac:dyDescent="0.2">
      <c r="A31" s="2">
        <v>30</v>
      </c>
      <c r="B31" s="1">
        <v>68.699387000000002</v>
      </c>
      <c r="C31" s="5">
        <f t="shared" si="33"/>
        <v>67.345872205678035</v>
      </c>
      <c r="D31" s="5">
        <f t="shared" si="6"/>
        <v>1.353514794321967</v>
      </c>
      <c r="E31" s="5">
        <f t="shared" si="34"/>
        <v>68.461400253724662</v>
      </c>
      <c r="F31" s="5">
        <f t="shared" si="7"/>
        <v>0.23798674627533956</v>
      </c>
      <c r="G31" s="5">
        <f t="shared" si="35"/>
        <v>68.763781723510903</v>
      </c>
      <c r="H31" s="5">
        <f t="shared" si="8"/>
        <v>6.4394723510901031E-2</v>
      </c>
      <c r="I31" s="5">
        <f t="shared" si="36"/>
        <v>68.827450339377393</v>
      </c>
      <c r="J31" s="5">
        <f t="shared" si="9"/>
        <v>0.12806333937739112</v>
      </c>
      <c r="L31" s="2">
        <v>30</v>
      </c>
      <c r="M31" s="1">
        <v>173.19682299999999</v>
      </c>
      <c r="N31" s="5">
        <f t="shared" si="37"/>
        <v>172.84893955861716</v>
      </c>
      <c r="O31" s="5">
        <f t="shared" si="10"/>
        <v>0.34788344138283378</v>
      </c>
      <c r="P31" s="5">
        <f t="shared" si="38"/>
        <v>172.84331951478396</v>
      </c>
      <c r="Q31" s="5">
        <f t="shared" si="11"/>
        <v>0.35350348521603792</v>
      </c>
      <c r="R31" s="5">
        <f t="shared" si="39"/>
        <v>172.85936888670324</v>
      </c>
      <c r="S31" s="5">
        <f t="shared" si="12"/>
        <v>0.3374541132967579</v>
      </c>
      <c r="T31" s="5">
        <f t="shared" si="40"/>
        <v>172.95263554156324</v>
      </c>
      <c r="U31" s="5">
        <f t="shared" si="13"/>
        <v>0.24418745843675538</v>
      </c>
      <c r="V31" s="10"/>
      <c r="W31" s="1">
        <v>68.699387000000002</v>
      </c>
      <c r="X31" s="5">
        <v>68.763781723510903</v>
      </c>
      <c r="Y31" s="5">
        <f t="shared" si="41"/>
        <v>0.29244383805302504</v>
      </c>
      <c r="Z31" s="5">
        <f t="shared" si="14"/>
        <v>69.056225561563934</v>
      </c>
      <c r="AA31" s="5">
        <f t="shared" si="15"/>
        <v>0.3568385615639329</v>
      </c>
      <c r="AB31" s="5">
        <f t="shared" si="42"/>
        <v>5.19420299287289E-3</v>
      </c>
      <c r="AC31" s="5">
        <f t="shared" si="16"/>
        <v>0.31547105631220967</v>
      </c>
      <c r="AD31" s="5">
        <f t="shared" si="0"/>
        <v>69.079252779823108</v>
      </c>
      <c r="AE31" s="5">
        <f t="shared" si="1"/>
        <v>0.37986577982310621</v>
      </c>
      <c r="AF31" s="5">
        <f t="shared" si="17"/>
        <v>5.5293911112060754E-3</v>
      </c>
      <c r="AG31" s="5">
        <f t="shared" si="18"/>
        <v>0.2486509769082543</v>
      </c>
      <c r="AH31" s="5">
        <f t="shared" si="2"/>
        <v>69.012432700419154</v>
      </c>
      <c r="AI31" s="5">
        <f t="shared" si="3"/>
        <v>0.31304570041915269</v>
      </c>
      <c r="AJ31" s="5">
        <f t="shared" si="19"/>
        <v>4.5567466332582076E-3</v>
      </c>
      <c r="AK31" s="5">
        <f t="shared" si="20"/>
        <v>0.10978473064829462</v>
      </c>
      <c r="AL31" s="5">
        <f t="shared" si="4"/>
        <v>68.873566454159203</v>
      </c>
      <c r="AM31" s="5">
        <f t="shared" si="5"/>
        <v>0.17417945415920144</v>
      </c>
      <c r="AN31" s="5">
        <f t="shared" si="21"/>
        <v>2.5353858566336471E-3</v>
      </c>
      <c r="AP31" s="1">
        <v>173.19682299999999</v>
      </c>
      <c r="AQ31" s="5">
        <v>172.85936888670324</v>
      </c>
      <c r="AR31" s="5">
        <f t="shared" si="43"/>
        <v>2.1510489177387349E-3</v>
      </c>
      <c r="AS31" s="5">
        <f t="shared" si="22"/>
        <v>172.86151993562098</v>
      </c>
      <c r="AT31" s="5">
        <f t="shared" si="23"/>
        <v>0.33530306437901913</v>
      </c>
      <c r="AU31" s="5">
        <f t="shared" si="44"/>
        <v>1.9397448141719523E-3</v>
      </c>
      <c r="AV31" s="5">
        <f t="shared" si="45"/>
        <v>2.7091470265853054E-2</v>
      </c>
      <c r="AW31" s="5">
        <f t="shared" si="24"/>
        <v>172.88646035696908</v>
      </c>
      <c r="AX31" s="5">
        <f t="shared" si="25"/>
        <v>0.31036264303091343</v>
      </c>
      <c r="AY31" s="5">
        <f t="shared" si="26"/>
        <v>1.7919649890512912E-3</v>
      </c>
      <c r="AZ31" s="5">
        <f t="shared" si="46"/>
        <v>1.4273270865336973E-2</v>
      </c>
      <c r="BA31" s="5">
        <f t="shared" si="27"/>
        <v>172.87364215756858</v>
      </c>
      <c r="BB31" s="5">
        <f t="shared" si="28"/>
        <v>0.32318084243141243</v>
      </c>
      <c r="BC31" s="5">
        <f t="shared" si="29"/>
        <v>1.8659744262827062E-3</v>
      </c>
      <c r="BD31" s="5">
        <f t="shared" si="47"/>
        <v>0.30654146299406515</v>
      </c>
      <c r="BE31" s="5">
        <f t="shared" si="30"/>
        <v>173.1659103496973</v>
      </c>
      <c r="BF31" s="5">
        <f t="shared" si="31"/>
        <v>3.0912650302695965E-2</v>
      </c>
      <c r="BG31" s="5">
        <f t="shared" si="32"/>
        <v>1.7848277911365596E-4</v>
      </c>
    </row>
    <row r="32" spans="1:59" x14ac:dyDescent="0.2">
      <c r="A32" s="2">
        <v>31</v>
      </c>
      <c r="B32" s="1">
        <v>69.820442</v>
      </c>
      <c r="C32" s="5">
        <f t="shared" si="33"/>
        <v>67.548899424826331</v>
      </c>
      <c r="D32" s="5">
        <f t="shared" si="6"/>
        <v>2.2715425751736689</v>
      </c>
      <c r="E32" s="5">
        <f t="shared" si="34"/>
        <v>68.544695614921039</v>
      </c>
      <c r="F32" s="5">
        <f t="shared" si="7"/>
        <v>1.2757463850789605</v>
      </c>
      <c r="G32" s="5">
        <f t="shared" si="35"/>
        <v>68.7283646255799</v>
      </c>
      <c r="H32" s="5">
        <f t="shared" si="8"/>
        <v>1.0920773744201</v>
      </c>
      <c r="I32" s="5">
        <f t="shared" si="36"/>
        <v>68.731402834844346</v>
      </c>
      <c r="J32" s="5">
        <f t="shared" si="9"/>
        <v>1.0890391651556541</v>
      </c>
      <c r="L32" s="2">
        <v>31</v>
      </c>
      <c r="M32" s="1">
        <v>173.21646100000001</v>
      </c>
      <c r="N32" s="5">
        <f t="shared" si="37"/>
        <v>172.90112207482457</v>
      </c>
      <c r="O32" s="5">
        <f t="shared" si="10"/>
        <v>0.31533892517543904</v>
      </c>
      <c r="P32" s="5">
        <f t="shared" si="38"/>
        <v>172.96704573460957</v>
      </c>
      <c r="Q32" s="5">
        <f t="shared" si="11"/>
        <v>0.24941526539043934</v>
      </c>
      <c r="R32" s="5">
        <f t="shared" si="39"/>
        <v>173.04496864901645</v>
      </c>
      <c r="S32" s="5">
        <f t="shared" si="12"/>
        <v>0.17149235098355575</v>
      </c>
      <c r="T32" s="5">
        <f t="shared" si="40"/>
        <v>173.13577613539081</v>
      </c>
      <c r="U32" s="5">
        <f t="shared" si="13"/>
        <v>8.0684864609196438E-2</v>
      </c>
      <c r="V32" s="10"/>
      <c r="W32" s="1">
        <v>69.820442</v>
      </c>
      <c r="X32" s="5">
        <v>68.7283646255799</v>
      </c>
      <c r="Y32" s="5">
        <f t="shared" si="41"/>
        <v>0.24326469765542086</v>
      </c>
      <c r="Z32" s="5">
        <f t="shared" si="14"/>
        <v>68.971629323235319</v>
      </c>
      <c r="AA32" s="5">
        <f t="shared" si="15"/>
        <v>0.84881267676468042</v>
      </c>
      <c r="AB32" s="5">
        <f t="shared" si="42"/>
        <v>1.2157079681115172E-2</v>
      </c>
      <c r="AC32" s="5">
        <f t="shared" si="16"/>
        <v>0.2277490177514066</v>
      </c>
      <c r="AD32" s="5">
        <f t="shared" si="0"/>
        <v>68.956113643331307</v>
      </c>
      <c r="AE32" s="5">
        <f t="shared" si="1"/>
        <v>0.86432835666869323</v>
      </c>
      <c r="AF32" s="5">
        <f t="shared" si="17"/>
        <v>1.2379302277529168E-2</v>
      </c>
      <c r="AG32" s="5">
        <f t="shared" si="18"/>
        <v>0.12082034323058866</v>
      </c>
      <c r="AH32" s="5">
        <f t="shared" si="2"/>
        <v>68.849184968810491</v>
      </c>
      <c r="AI32" s="5">
        <f t="shared" si="3"/>
        <v>0.97125703118950923</v>
      </c>
      <c r="AJ32" s="5">
        <f t="shared" si="19"/>
        <v>1.3910783194261492E-2</v>
      </c>
      <c r="AK32" s="5">
        <f t="shared" si="20"/>
        <v>-1.3636823644108075E-2</v>
      </c>
      <c r="AL32" s="5">
        <f t="shared" si="4"/>
        <v>68.714727801935794</v>
      </c>
      <c r="AM32" s="5">
        <f t="shared" si="5"/>
        <v>1.1057141980642058</v>
      </c>
      <c r="AN32" s="5">
        <f t="shared" si="21"/>
        <v>1.5836539649293623E-2</v>
      </c>
      <c r="AP32" s="1">
        <v>173.21646100000001</v>
      </c>
      <c r="AQ32" s="5">
        <v>173.04496864901645</v>
      </c>
      <c r="AR32" s="5">
        <f t="shared" si="43"/>
        <v>2.966835592706045E-2</v>
      </c>
      <c r="AS32" s="5">
        <f t="shared" si="22"/>
        <v>173.07463700494353</v>
      </c>
      <c r="AT32" s="5">
        <f t="shared" si="23"/>
        <v>0.14182399505648391</v>
      </c>
      <c r="AU32" s="5">
        <f t="shared" si="44"/>
        <v>8.1957884221495398E-4</v>
      </c>
      <c r="AV32" s="5">
        <f t="shared" si="45"/>
        <v>6.6718543277693998E-2</v>
      </c>
      <c r="AW32" s="5">
        <f t="shared" si="24"/>
        <v>173.11168719229414</v>
      </c>
      <c r="AX32" s="5">
        <f t="shared" si="25"/>
        <v>0.10477380770586819</v>
      </c>
      <c r="AY32" s="5">
        <f t="shared" si="26"/>
        <v>6.048721183944994E-4</v>
      </c>
      <c r="AZ32" s="5">
        <f t="shared" si="46"/>
        <v>9.1370192016882915E-2</v>
      </c>
      <c r="BA32" s="5">
        <f t="shared" si="27"/>
        <v>173.13633884103334</v>
      </c>
      <c r="BB32" s="5">
        <f t="shared" si="28"/>
        <v>8.0122158966673851E-2</v>
      </c>
      <c r="BC32" s="5">
        <f t="shared" si="29"/>
        <v>4.625551088165567E-4</v>
      </c>
      <c r="BD32" s="5">
        <f t="shared" si="47"/>
        <v>0.20374101741534412</v>
      </c>
      <c r="BE32" s="5">
        <f t="shared" si="30"/>
        <v>173.24870966643181</v>
      </c>
      <c r="BF32" s="5">
        <f t="shared" si="31"/>
        <v>-3.2248666431797801E-2</v>
      </c>
      <c r="BG32" s="5">
        <f t="shared" si="32"/>
        <v>1.8617553000230041E-4</v>
      </c>
    </row>
    <row r="33" spans="1:59" x14ac:dyDescent="0.2">
      <c r="A33" s="2">
        <v>32</v>
      </c>
      <c r="B33" s="1">
        <v>69.886818000000005</v>
      </c>
      <c r="C33" s="5">
        <f t="shared" si="33"/>
        <v>67.889630811102379</v>
      </c>
      <c r="D33" s="5">
        <f t="shared" si="6"/>
        <v>1.9971871888976267</v>
      </c>
      <c r="E33" s="5">
        <f t="shared" si="34"/>
        <v>68.991206849698671</v>
      </c>
      <c r="F33" s="5">
        <f t="shared" si="7"/>
        <v>0.89561115030133465</v>
      </c>
      <c r="G33" s="5">
        <f t="shared" si="35"/>
        <v>69.329007181510946</v>
      </c>
      <c r="H33" s="5">
        <f t="shared" si="8"/>
        <v>0.55781081848905956</v>
      </c>
      <c r="I33" s="5">
        <f t="shared" si="36"/>
        <v>69.548182208711083</v>
      </c>
      <c r="J33" s="5">
        <f t="shared" si="9"/>
        <v>0.33863579128892241</v>
      </c>
      <c r="L33" s="2">
        <v>32</v>
      </c>
      <c r="M33" s="1">
        <v>173.098648</v>
      </c>
      <c r="N33" s="5">
        <f t="shared" si="37"/>
        <v>172.94842291360089</v>
      </c>
      <c r="O33" s="5">
        <f t="shared" si="10"/>
        <v>0.1502250863991037</v>
      </c>
      <c r="P33" s="5">
        <f t="shared" si="38"/>
        <v>173.05434107749622</v>
      </c>
      <c r="Q33" s="5">
        <f t="shared" si="11"/>
        <v>4.4306922503778878E-2</v>
      </c>
      <c r="R33" s="5">
        <f t="shared" si="39"/>
        <v>173.13928944205742</v>
      </c>
      <c r="S33" s="5">
        <f t="shared" si="12"/>
        <v>4.0641442057420818E-2</v>
      </c>
      <c r="T33" s="5">
        <f t="shared" si="40"/>
        <v>173.1962897838477</v>
      </c>
      <c r="U33" s="5">
        <f t="shared" si="13"/>
        <v>9.7641783847706165E-2</v>
      </c>
      <c r="V33" s="10"/>
      <c r="W33" s="1">
        <v>69.886818000000005</v>
      </c>
      <c r="X33" s="5">
        <v>69.329007181510946</v>
      </c>
      <c r="Y33" s="5">
        <f t="shared" si="41"/>
        <v>0.29687137639676459</v>
      </c>
      <c r="Z33" s="5">
        <f t="shared" si="14"/>
        <v>69.625878557907711</v>
      </c>
      <c r="AA33" s="5">
        <f t="shared" si="15"/>
        <v>0.26093944209229392</v>
      </c>
      <c r="AB33" s="5">
        <f t="shared" si="42"/>
        <v>3.7337433518906797E-3</v>
      </c>
      <c r="AC33" s="5">
        <f t="shared" si="16"/>
        <v>0.32097240229631641</v>
      </c>
      <c r="AD33" s="5">
        <f t="shared" si="0"/>
        <v>69.649979583807266</v>
      </c>
      <c r="AE33" s="5">
        <f t="shared" si="1"/>
        <v>0.23683841619273949</v>
      </c>
      <c r="AF33" s="5">
        <f t="shared" si="17"/>
        <v>3.3888853859785043E-3</v>
      </c>
      <c r="AG33" s="5">
        <f t="shared" si="18"/>
        <v>0.33674033894579436</v>
      </c>
      <c r="AH33" s="5">
        <f t="shared" si="2"/>
        <v>69.665747520456733</v>
      </c>
      <c r="AI33" s="5">
        <f t="shared" si="3"/>
        <v>0.22107047954327186</v>
      </c>
      <c r="AJ33" s="5">
        <f t="shared" si="19"/>
        <v>3.1632643446904657E-3</v>
      </c>
      <c r="AK33" s="5">
        <f t="shared" si="20"/>
        <v>0.50850064899477265</v>
      </c>
      <c r="AL33" s="5">
        <f t="shared" si="4"/>
        <v>69.837507830505714</v>
      </c>
      <c r="AM33" s="5">
        <f t="shared" si="5"/>
        <v>4.931016949429079E-2</v>
      </c>
      <c r="AN33" s="5">
        <f t="shared" si="21"/>
        <v>7.0557182177461255E-4</v>
      </c>
      <c r="AP33" s="1">
        <v>173.098648</v>
      </c>
      <c r="AQ33" s="5">
        <v>173.13928944205742</v>
      </c>
      <c r="AR33" s="5">
        <f t="shared" si="43"/>
        <v>3.9366221494146009E-2</v>
      </c>
      <c r="AS33" s="5">
        <f t="shared" si="22"/>
        <v>173.17865566355155</v>
      </c>
      <c r="AT33" s="5">
        <f t="shared" si="23"/>
        <v>8.0007663551555197E-2</v>
      </c>
      <c r="AU33" s="5">
        <f t="shared" si="44"/>
        <v>4.6209998787323465E-4</v>
      </c>
      <c r="AV33" s="5">
        <f t="shared" si="45"/>
        <v>7.3619105718511546E-2</v>
      </c>
      <c r="AW33" s="5">
        <f t="shared" si="24"/>
        <v>173.21290854777592</v>
      </c>
      <c r="AX33" s="5">
        <f t="shared" si="25"/>
        <v>0.11426054777592753</v>
      </c>
      <c r="AY33" s="5">
        <f t="shared" si="26"/>
        <v>6.6008919824681435E-4</v>
      </c>
      <c r="AZ33" s="5">
        <f t="shared" si="46"/>
        <v>9.2697962477719498E-2</v>
      </c>
      <c r="BA33" s="5">
        <f t="shared" si="27"/>
        <v>173.23198740453515</v>
      </c>
      <c r="BB33" s="5">
        <f t="shared" si="28"/>
        <v>0.1333394045351497</v>
      </c>
      <c r="BC33" s="5">
        <f t="shared" si="29"/>
        <v>7.703087579005799E-4</v>
      </c>
      <c r="BD33" s="5">
        <f t="shared" si="47"/>
        <v>0.11073382669712117</v>
      </c>
      <c r="BE33" s="5">
        <f t="shared" si="30"/>
        <v>173.25002326875455</v>
      </c>
      <c r="BF33" s="5">
        <f t="shared" si="31"/>
        <v>-0.1513752687545491</v>
      </c>
      <c r="BG33" s="5">
        <f t="shared" si="32"/>
        <v>8.7450289475715084E-4</v>
      </c>
    </row>
    <row r="34" spans="1:59" x14ac:dyDescent="0.2">
      <c r="A34" s="2">
        <v>33</v>
      </c>
      <c r="B34" s="1">
        <v>71.273392000000001</v>
      </c>
      <c r="C34" s="5">
        <f t="shared" si="33"/>
        <v>68.189208889437026</v>
      </c>
      <c r="D34" s="5">
        <f t="shared" si="6"/>
        <v>3.0841831105629751</v>
      </c>
      <c r="E34" s="5">
        <f t="shared" si="34"/>
        <v>69.304670752304133</v>
      </c>
      <c r="F34" s="5">
        <f t="shared" si="7"/>
        <v>1.9687212476958678</v>
      </c>
      <c r="G34" s="5">
        <f t="shared" si="35"/>
        <v>69.635803131679921</v>
      </c>
      <c r="H34" s="5">
        <f t="shared" si="8"/>
        <v>1.6375888683200799</v>
      </c>
      <c r="I34" s="5">
        <f t="shared" si="36"/>
        <v>69.802159052177771</v>
      </c>
      <c r="J34" s="5">
        <f t="shared" si="9"/>
        <v>1.4712329478222301</v>
      </c>
      <c r="L34" s="2">
        <v>33</v>
      </c>
      <c r="M34" s="1">
        <v>173.658264</v>
      </c>
      <c r="N34" s="5">
        <f t="shared" si="37"/>
        <v>172.97095667656075</v>
      </c>
      <c r="O34" s="5">
        <f t="shared" si="10"/>
        <v>0.68730732343925638</v>
      </c>
      <c r="P34" s="5">
        <f t="shared" si="38"/>
        <v>173.06984850037253</v>
      </c>
      <c r="Q34" s="5">
        <f t="shared" si="11"/>
        <v>0.58841549962747308</v>
      </c>
      <c r="R34" s="5">
        <f t="shared" si="39"/>
        <v>173.11693664892584</v>
      </c>
      <c r="S34" s="5">
        <f t="shared" si="12"/>
        <v>0.54132735107415897</v>
      </c>
      <c r="T34" s="5">
        <f t="shared" si="40"/>
        <v>173.12305844596193</v>
      </c>
      <c r="U34" s="5">
        <f t="shared" si="13"/>
        <v>0.5352055540380718</v>
      </c>
      <c r="V34" s="10"/>
      <c r="W34" s="1">
        <v>71.273392000000001</v>
      </c>
      <c r="X34" s="5">
        <v>69.635803131679921</v>
      </c>
      <c r="Y34" s="5">
        <f t="shared" si="41"/>
        <v>0.29836006246259628</v>
      </c>
      <c r="Z34" s="5">
        <f t="shared" si="14"/>
        <v>69.934163194142513</v>
      </c>
      <c r="AA34" s="5">
        <f t="shared" si="15"/>
        <v>1.3392288058574877</v>
      </c>
      <c r="AB34" s="5">
        <f t="shared" si="42"/>
        <v>1.8790024836442296E-2</v>
      </c>
      <c r="AC34" s="5">
        <f t="shared" si="16"/>
        <v>0.31742828926448119</v>
      </c>
      <c r="AD34" s="5">
        <f t="shared" si="0"/>
        <v>69.953231420944405</v>
      </c>
      <c r="AE34" s="5">
        <f t="shared" si="1"/>
        <v>1.3201605790555959</v>
      </c>
      <c r="AF34" s="5">
        <f t="shared" si="17"/>
        <v>1.852248843517362E-2</v>
      </c>
      <c r="AG34" s="5">
        <f t="shared" si="18"/>
        <v>0.32326536399622596</v>
      </c>
      <c r="AH34" s="5">
        <f t="shared" si="2"/>
        <v>69.959068495676149</v>
      </c>
      <c r="AI34" s="5">
        <f t="shared" si="3"/>
        <v>1.3143235043238519</v>
      </c>
      <c r="AJ34" s="5">
        <f t="shared" si="19"/>
        <v>1.8440591466782608E-2</v>
      </c>
      <c r="AK34" s="5">
        <f t="shared" si="20"/>
        <v>0.33705165499284517</v>
      </c>
      <c r="AL34" s="5">
        <f t="shared" si="4"/>
        <v>69.972854786672769</v>
      </c>
      <c r="AM34" s="5">
        <f t="shared" si="5"/>
        <v>1.3005372133272317</v>
      </c>
      <c r="AN34" s="5">
        <f t="shared" si="21"/>
        <v>1.8247163167528658E-2</v>
      </c>
      <c r="AP34" s="1">
        <v>173.658264</v>
      </c>
      <c r="AQ34" s="5">
        <v>173.11693664892584</v>
      </c>
      <c r="AR34" s="5">
        <f t="shared" si="43"/>
        <v>3.0108369300287954E-2</v>
      </c>
      <c r="AS34" s="5">
        <f t="shared" si="22"/>
        <v>173.14704501822612</v>
      </c>
      <c r="AT34" s="5">
        <f t="shared" si="23"/>
        <v>0.51121898177387948</v>
      </c>
      <c r="AU34" s="5">
        <f t="shared" si="44"/>
        <v>2.9530269635640038E-3</v>
      </c>
      <c r="AV34" s="5">
        <f t="shared" si="45"/>
        <v>4.9626131005990073E-2</v>
      </c>
      <c r="AW34" s="5">
        <f t="shared" si="24"/>
        <v>173.16656277993184</v>
      </c>
      <c r="AX34" s="5">
        <f t="shared" si="25"/>
        <v>0.49170122006816541</v>
      </c>
      <c r="AY34" s="5">
        <f t="shared" si="26"/>
        <v>2.8314300093899673E-3</v>
      </c>
      <c r="AZ34" s="5">
        <f t="shared" si="46"/>
        <v>4.0925122453537272E-2</v>
      </c>
      <c r="BA34" s="5">
        <f t="shared" si="27"/>
        <v>173.15786177137937</v>
      </c>
      <c r="BB34" s="5">
        <f t="shared" si="28"/>
        <v>0.50040222862062933</v>
      </c>
      <c r="BC34" s="5">
        <f t="shared" si="29"/>
        <v>2.8815342103191205E-3</v>
      </c>
      <c r="BD34" s="5">
        <f t="shared" si="47"/>
        <v>-2.3898001572700139E-3</v>
      </c>
      <c r="BE34" s="5">
        <f t="shared" si="30"/>
        <v>173.11454684876858</v>
      </c>
      <c r="BF34" s="5">
        <f t="shared" si="31"/>
        <v>0.54371715123141939</v>
      </c>
      <c r="BG34" s="5">
        <f t="shared" si="32"/>
        <v>3.130960420239024E-3</v>
      </c>
    </row>
    <row r="35" spans="1:59" x14ac:dyDescent="0.2">
      <c r="A35" s="2">
        <v>34</v>
      </c>
      <c r="B35" s="1">
        <v>71.246352999999999</v>
      </c>
      <c r="C35" s="5">
        <f t="shared" si="33"/>
        <v>68.651836356021477</v>
      </c>
      <c r="D35" s="5">
        <f t="shared" si="6"/>
        <v>2.5945166439785226</v>
      </c>
      <c r="E35" s="5">
        <f t="shared" si="34"/>
        <v>69.993723188997691</v>
      </c>
      <c r="F35" s="5">
        <f t="shared" si="7"/>
        <v>1.2526298110023077</v>
      </c>
      <c r="G35" s="5">
        <f t="shared" si="35"/>
        <v>70.536477009255975</v>
      </c>
      <c r="H35" s="5">
        <f t="shared" si="8"/>
        <v>0.70987599074402397</v>
      </c>
      <c r="I35" s="5">
        <f t="shared" si="36"/>
        <v>70.905583763044447</v>
      </c>
      <c r="J35" s="5">
        <f t="shared" si="9"/>
        <v>0.34076923695555195</v>
      </c>
      <c r="L35" s="2">
        <v>34</v>
      </c>
      <c r="M35" s="1">
        <v>173.26556400000001</v>
      </c>
      <c r="N35" s="5">
        <f t="shared" si="37"/>
        <v>173.07405277507664</v>
      </c>
      <c r="O35" s="5">
        <f t="shared" si="10"/>
        <v>0.19151122492337436</v>
      </c>
      <c r="P35" s="5">
        <f t="shared" si="38"/>
        <v>173.27579392524214</v>
      </c>
      <c r="Q35" s="5">
        <f t="shared" si="11"/>
        <v>1.0229925242128957E-2</v>
      </c>
      <c r="R35" s="5">
        <f t="shared" si="39"/>
        <v>173.41466669201662</v>
      </c>
      <c r="S35" s="5">
        <f t="shared" si="12"/>
        <v>0.14910269201661208</v>
      </c>
      <c r="T35" s="5">
        <f t="shared" si="40"/>
        <v>173.52446261149049</v>
      </c>
      <c r="U35" s="5">
        <f t="shared" si="13"/>
        <v>0.25889861149047988</v>
      </c>
      <c r="V35" s="10"/>
      <c r="W35" s="1">
        <v>71.246352999999999</v>
      </c>
      <c r="X35" s="5">
        <v>70.536477009255975</v>
      </c>
      <c r="Y35" s="5">
        <f t="shared" si="41"/>
        <v>0.38870713472961493</v>
      </c>
      <c r="Z35" s="5">
        <f t="shared" si="14"/>
        <v>70.925184143985589</v>
      </c>
      <c r="AA35" s="5">
        <f t="shared" si="15"/>
        <v>0.3211688560144097</v>
      </c>
      <c r="AB35" s="5">
        <f t="shared" si="42"/>
        <v>4.5078638062275231E-3</v>
      </c>
      <c r="AC35" s="5">
        <f t="shared" si="16"/>
        <v>0.46323968634237433</v>
      </c>
      <c r="AD35" s="5">
        <f t="shared" si="0"/>
        <v>70.999716695598352</v>
      </c>
      <c r="AE35" s="5">
        <f t="shared" si="1"/>
        <v>0.24663630440164752</v>
      </c>
      <c r="AF35" s="5">
        <f t="shared" si="17"/>
        <v>3.4617393595100581E-3</v>
      </c>
      <c r="AG35" s="5">
        <f t="shared" si="18"/>
        <v>0.58309919510714858</v>
      </c>
      <c r="AH35" s="5">
        <f t="shared" si="2"/>
        <v>71.119576204363128</v>
      </c>
      <c r="AI35" s="5">
        <f t="shared" si="3"/>
        <v>0.1267767956368715</v>
      </c>
      <c r="AJ35" s="5">
        <f t="shared" si="19"/>
        <v>1.779414528584663E-3</v>
      </c>
      <c r="AK35" s="5">
        <f t="shared" si="20"/>
        <v>0.81613054418857256</v>
      </c>
      <c r="AL35" s="5">
        <f t="shared" si="4"/>
        <v>71.352607553444543</v>
      </c>
      <c r="AM35" s="5">
        <f t="shared" si="5"/>
        <v>0.10625455344454338</v>
      </c>
      <c r="AN35" s="5">
        <f t="shared" si="21"/>
        <v>1.4913683152952878E-3</v>
      </c>
      <c r="AP35" s="1">
        <v>173.26556400000001</v>
      </c>
      <c r="AQ35" s="5">
        <v>173.41466669201662</v>
      </c>
      <c r="AR35" s="5">
        <f t="shared" si="43"/>
        <v>7.0251620368861817E-2</v>
      </c>
      <c r="AS35" s="5">
        <f t="shared" si="22"/>
        <v>173.48491831238547</v>
      </c>
      <c r="AT35" s="5">
        <f t="shared" si="23"/>
        <v>0.21935431238546244</v>
      </c>
      <c r="AU35" s="5">
        <f t="shared" si="44"/>
        <v>1.2649121125091129E-3</v>
      </c>
      <c r="AV35" s="5">
        <f t="shared" si="45"/>
        <v>0.11165210902718764</v>
      </c>
      <c r="AW35" s="5">
        <f t="shared" si="24"/>
        <v>173.5263188010438</v>
      </c>
      <c r="AX35" s="5">
        <f t="shared" si="25"/>
        <v>0.26075480104378812</v>
      </c>
      <c r="AY35" s="5">
        <f t="shared" si="26"/>
        <v>1.5049430193976E-3</v>
      </c>
      <c r="AZ35" s="5">
        <f t="shared" si="46"/>
        <v>0.15648733674029663</v>
      </c>
      <c r="BA35" s="5">
        <f t="shared" si="27"/>
        <v>173.57115402875692</v>
      </c>
      <c r="BB35" s="5">
        <f t="shared" si="28"/>
        <v>0.30559002875691021</v>
      </c>
      <c r="BC35" s="5">
        <f t="shared" si="29"/>
        <v>1.7637089661792819E-3</v>
      </c>
      <c r="BD35" s="5">
        <f t="shared" si="47"/>
        <v>0.25271206660357276</v>
      </c>
      <c r="BE35" s="5">
        <f t="shared" si="30"/>
        <v>173.6673787586202</v>
      </c>
      <c r="BF35" s="5">
        <f t="shared" si="31"/>
        <v>-0.40181475862019056</v>
      </c>
      <c r="BG35" s="5">
        <f t="shared" si="32"/>
        <v>2.3190687713352583E-3</v>
      </c>
    </row>
    <row r="36" spans="1:59" x14ac:dyDescent="0.2">
      <c r="A36" s="2">
        <v>35</v>
      </c>
      <c r="B36" s="1">
        <v>71.669212000000002</v>
      </c>
      <c r="C36" s="5">
        <f t="shared" si="33"/>
        <v>69.041013852618249</v>
      </c>
      <c r="D36" s="5">
        <f t="shared" si="6"/>
        <v>2.6281981473817524</v>
      </c>
      <c r="E36" s="5">
        <f t="shared" si="34"/>
        <v>70.4321436228485</v>
      </c>
      <c r="F36" s="5">
        <f t="shared" si="7"/>
        <v>1.2370683771515019</v>
      </c>
      <c r="G36" s="5">
        <f t="shared" si="35"/>
        <v>70.926908804165194</v>
      </c>
      <c r="H36" s="5">
        <f t="shared" si="8"/>
        <v>0.74230319583480764</v>
      </c>
      <c r="I36" s="5">
        <f t="shared" si="36"/>
        <v>71.161160690761108</v>
      </c>
      <c r="J36" s="5">
        <f t="shared" si="9"/>
        <v>0.50805130923889408</v>
      </c>
      <c r="L36" s="2">
        <v>35</v>
      </c>
      <c r="M36" s="1">
        <v>173.20661899999999</v>
      </c>
      <c r="N36" s="5">
        <f t="shared" si="37"/>
        <v>173.10277945881512</v>
      </c>
      <c r="O36" s="5">
        <f t="shared" si="10"/>
        <v>0.10383954118486827</v>
      </c>
      <c r="P36" s="5">
        <f t="shared" si="38"/>
        <v>173.2722134514074</v>
      </c>
      <c r="Q36" s="5">
        <f t="shared" si="11"/>
        <v>6.5594451407406495E-2</v>
      </c>
      <c r="R36" s="5">
        <f t="shared" si="39"/>
        <v>173.33266021140747</v>
      </c>
      <c r="S36" s="5">
        <f t="shared" si="12"/>
        <v>0.12604121140748248</v>
      </c>
      <c r="T36" s="5">
        <f t="shared" si="40"/>
        <v>173.33028865287264</v>
      </c>
      <c r="U36" s="5">
        <f t="shared" si="13"/>
        <v>0.12366965287264975</v>
      </c>
      <c r="V36" s="10"/>
      <c r="W36" s="1">
        <v>71.669212000000002</v>
      </c>
      <c r="X36" s="5">
        <v>70.926908804165194</v>
      </c>
      <c r="Y36" s="5">
        <f t="shared" si="41"/>
        <v>0.38896583375655552</v>
      </c>
      <c r="Z36" s="5">
        <f t="shared" si="14"/>
        <v>71.315874637921752</v>
      </c>
      <c r="AA36" s="5">
        <f t="shared" si="15"/>
        <v>0.35333736207824984</v>
      </c>
      <c r="AB36" s="5">
        <f t="shared" si="42"/>
        <v>4.9301136738917938E-3</v>
      </c>
      <c r="AC36" s="5">
        <f t="shared" si="16"/>
        <v>0.4450377134840855</v>
      </c>
      <c r="AD36" s="5">
        <f t="shared" si="0"/>
        <v>71.371946517649278</v>
      </c>
      <c r="AE36" s="5">
        <f t="shared" si="1"/>
        <v>0.29726548235072414</v>
      </c>
      <c r="AF36" s="5">
        <f t="shared" si="17"/>
        <v>4.1477431390026182E-3</v>
      </c>
      <c r="AG36" s="5">
        <f t="shared" si="18"/>
        <v>0.49639886501808028</v>
      </c>
      <c r="AH36" s="5">
        <f t="shared" si="2"/>
        <v>71.423307669183274</v>
      </c>
      <c r="AI36" s="5">
        <f t="shared" si="3"/>
        <v>0.24590433081672813</v>
      </c>
      <c r="AJ36" s="5">
        <f t="shared" si="19"/>
        <v>3.4311013607450872E-3</v>
      </c>
      <c r="AK36" s="5">
        <f t="shared" si="20"/>
        <v>0.45428660730112197</v>
      </c>
      <c r="AL36" s="5">
        <f t="shared" si="4"/>
        <v>71.381195411466322</v>
      </c>
      <c r="AM36" s="5">
        <f t="shared" si="5"/>
        <v>0.2880165885336794</v>
      </c>
      <c r="AN36" s="5">
        <f t="shared" si="21"/>
        <v>4.0186933900386596E-3</v>
      </c>
      <c r="AP36" s="1">
        <v>173.20661899999999</v>
      </c>
      <c r="AQ36" s="5">
        <v>173.33266021140747</v>
      </c>
      <c r="AR36" s="5">
        <f t="shared" si="43"/>
        <v>4.7412905222159706E-2</v>
      </c>
      <c r="AS36" s="5">
        <f t="shared" si="22"/>
        <v>173.38007311662963</v>
      </c>
      <c r="AT36" s="5">
        <f t="shared" si="23"/>
        <v>0.17345411662964239</v>
      </c>
      <c r="AU36" s="5">
        <f t="shared" si="44"/>
        <v>1.0007007128263465E-3</v>
      </c>
      <c r="AV36" s="5">
        <f t="shared" si="45"/>
        <v>6.3237461618102661E-2</v>
      </c>
      <c r="AW36" s="5">
        <f t="shared" si="24"/>
        <v>173.39589767302559</v>
      </c>
      <c r="AX36" s="5">
        <f t="shared" si="25"/>
        <v>0.18927867302559775</v>
      </c>
      <c r="AY36" s="5">
        <f t="shared" si="26"/>
        <v>1.0927912230975295E-3</v>
      </c>
      <c r="AZ36" s="5">
        <f t="shared" si="46"/>
        <v>4.9165118933044635E-2</v>
      </c>
      <c r="BA36" s="5">
        <f t="shared" si="27"/>
        <v>173.38182533034052</v>
      </c>
      <c r="BB36" s="5">
        <f t="shared" si="28"/>
        <v>0.17520633034052935</v>
      </c>
      <c r="BC36" s="5">
        <f t="shared" si="29"/>
        <v>1.0115452362737325E-3</v>
      </c>
      <c r="BD36" s="5">
        <f t="shared" si="47"/>
        <v>-3.1798698527243513E-2</v>
      </c>
      <c r="BE36" s="5">
        <f t="shared" si="30"/>
        <v>173.30086151288023</v>
      </c>
      <c r="BF36" s="5">
        <f t="shared" si="31"/>
        <v>-9.4242512880242657E-2</v>
      </c>
      <c r="BG36" s="5">
        <f t="shared" si="32"/>
        <v>5.4410456958485325E-4</v>
      </c>
    </row>
    <row r="37" spans="1:59" x14ac:dyDescent="0.2">
      <c r="A37" s="2">
        <v>36</v>
      </c>
      <c r="B37" s="1">
        <v>72.192863000000003</v>
      </c>
      <c r="C37" s="5">
        <f t="shared" si="33"/>
        <v>69.435243574725519</v>
      </c>
      <c r="D37" s="5">
        <f t="shared" si="6"/>
        <v>2.7576194252744841</v>
      </c>
      <c r="E37" s="5">
        <f t="shared" si="34"/>
        <v>70.865117554851523</v>
      </c>
      <c r="F37" s="5">
        <f t="shared" si="7"/>
        <v>1.32774544514848</v>
      </c>
      <c r="G37" s="5">
        <f t="shared" si="35"/>
        <v>71.335175561874337</v>
      </c>
      <c r="H37" s="5">
        <f t="shared" si="8"/>
        <v>0.85768743812566584</v>
      </c>
      <c r="I37" s="5">
        <f t="shared" si="36"/>
        <v>71.542199172690275</v>
      </c>
      <c r="J37" s="5">
        <f t="shared" si="9"/>
        <v>0.65066382730972805</v>
      </c>
      <c r="L37" s="2">
        <v>36</v>
      </c>
      <c r="M37" s="1">
        <v>173.776062</v>
      </c>
      <c r="N37" s="5">
        <f t="shared" si="37"/>
        <v>173.11835538999284</v>
      </c>
      <c r="O37" s="5">
        <f t="shared" si="10"/>
        <v>0.65770661000715336</v>
      </c>
      <c r="P37" s="5">
        <f t="shared" si="38"/>
        <v>173.24925539341481</v>
      </c>
      <c r="Q37" s="5">
        <f t="shared" si="11"/>
        <v>0.52680660658518264</v>
      </c>
      <c r="R37" s="5">
        <f t="shared" si="39"/>
        <v>173.26333754513337</v>
      </c>
      <c r="S37" s="5">
        <f t="shared" si="12"/>
        <v>0.51272445486662832</v>
      </c>
      <c r="T37" s="5">
        <f t="shared" si="40"/>
        <v>173.23753641321815</v>
      </c>
      <c r="U37" s="5">
        <f t="shared" si="13"/>
        <v>0.53852558678184437</v>
      </c>
      <c r="V37" s="10"/>
      <c r="W37" s="1">
        <v>72.192863000000003</v>
      </c>
      <c r="X37" s="5">
        <v>71.335175561874337</v>
      </c>
      <c r="Y37" s="5">
        <f t="shared" si="41"/>
        <v>0.39186097234944361</v>
      </c>
      <c r="Z37" s="5">
        <f t="shared" si="14"/>
        <v>71.727036534223785</v>
      </c>
      <c r="AA37" s="5">
        <f t="shared" si="15"/>
        <v>0.46582646577621745</v>
      </c>
      <c r="AB37" s="5">
        <f t="shared" si="42"/>
        <v>6.4525279427720917E-3</v>
      </c>
      <c r="AC37" s="5">
        <f t="shared" si="16"/>
        <v>0.43584497454034982</v>
      </c>
      <c r="AD37" s="5">
        <f t="shared" si="0"/>
        <v>71.771020536414682</v>
      </c>
      <c r="AE37" s="5">
        <f t="shared" si="1"/>
        <v>0.42184246358532107</v>
      </c>
      <c r="AF37" s="5">
        <f t="shared" si="17"/>
        <v>5.8432710112261517E-3</v>
      </c>
      <c r="AG37" s="5">
        <f t="shared" si="18"/>
        <v>0.45673941672905843</v>
      </c>
      <c r="AH37" s="5">
        <f t="shared" si="2"/>
        <v>71.791914978603401</v>
      </c>
      <c r="AI37" s="5">
        <f t="shared" si="3"/>
        <v>0.40094802139660146</v>
      </c>
      <c r="AJ37" s="5">
        <f t="shared" si="19"/>
        <v>5.55384569519845E-3</v>
      </c>
      <c r="AK37" s="5">
        <f t="shared" si="20"/>
        <v>0.41516973514793964</v>
      </c>
      <c r="AL37" s="5">
        <f t="shared" si="4"/>
        <v>71.750345297022278</v>
      </c>
      <c r="AM37" s="5">
        <f t="shared" si="5"/>
        <v>0.44251770297772453</v>
      </c>
      <c r="AN37" s="5">
        <f t="shared" si="21"/>
        <v>6.1296599772989267E-3</v>
      </c>
      <c r="AP37" s="1">
        <v>173.776062</v>
      </c>
      <c r="AQ37" s="5">
        <v>173.26333754513337</v>
      </c>
      <c r="AR37" s="5">
        <f t="shared" si="43"/>
        <v>2.9902569497720154E-2</v>
      </c>
      <c r="AS37" s="5">
        <f t="shared" si="22"/>
        <v>173.29324011463109</v>
      </c>
      <c r="AT37" s="5">
        <f t="shared" si="23"/>
        <v>0.48282188536890658</v>
      </c>
      <c r="AU37" s="5">
        <f t="shared" si="44"/>
        <v>2.786636181720419E-3</v>
      </c>
      <c r="AV37" s="5">
        <f t="shared" si="45"/>
        <v>3.0097429645050994E-2</v>
      </c>
      <c r="AW37" s="5">
        <f t="shared" si="24"/>
        <v>173.29343497477842</v>
      </c>
      <c r="AX37" s="5">
        <f t="shared" si="25"/>
        <v>0.48262702522157497</v>
      </c>
      <c r="AY37" s="5">
        <f t="shared" si="26"/>
        <v>2.777292911733579E-3</v>
      </c>
      <c r="AZ37" s="5">
        <f t="shared" si="46"/>
        <v>-4.1543844101722439E-3</v>
      </c>
      <c r="BA37" s="5">
        <f t="shared" si="27"/>
        <v>173.25918316072318</v>
      </c>
      <c r="BB37" s="5">
        <f t="shared" si="28"/>
        <v>0.51687883927681355</v>
      </c>
      <c r="BC37" s="5">
        <f t="shared" si="29"/>
        <v>2.9743960895880672E-3</v>
      </c>
      <c r="BD37" s="5">
        <f t="shared" si="47"/>
        <v>-6.3694071112074924E-2</v>
      </c>
      <c r="BE37" s="5">
        <f t="shared" si="30"/>
        <v>173.19964347402129</v>
      </c>
      <c r="BF37" s="5">
        <f t="shared" si="31"/>
        <v>0.57641852597870979</v>
      </c>
      <c r="BG37" s="5">
        <f t="shared" si="32"/>
        <v>3.3170191529527803E-3</v>
      </c>
    </row>
    <row r="38" spans="1:59" x14ac:dyDescent="0.2">
      <c r="A38" s="2">
        <v>37</v>
      </c>
      <c r="B38" s="1">
        <v>73.840041999999997</v>
      </c>
      <c r="C38" s="5">
        <f t="shared" si="33"/>
        <v>69.848886488516683</v>
      </c>
      <c r="D38" s="5">
        <f t="shared" si="6"/>
        <v>3.9911555114833135</v>
      </c>
      <c r="E38" s="5">
        <f t="shared" si="34"/>
        <v>71.329828460653488</v>
      </c>
      <c r="F38" s="5">
        <f t="shared" si="7"/>
        <v>2.510213539346509</v>
      </c>
      <c r="G38" s="5">
        <f t="shared" si="35"/>
        <v>71.806903652843459</v>
      </c>
      <c r="H38" s="5">
        <f t="shared" si="8"/>
        <v>2.0331383471565374</v>
      </c>
      <c r="I38" s="5">
        <f t="shared" si="36"/>
        <v>72.030197043172578</v>
      </c>
      <c r="J38" s="5">
        <f t="shared" si="9"/>
        <v>1.8098449568274191</v>
      </c>
      <c r="L38" s="2">
        <v>37</v>
      </c>
      <c r="M38" s="1">
        <v>177.49704</v>
      </c>
      <c r="N38" s="5">
        <f t="shared" si="37"/>
        <v>173.2170113814939</v>
      </c>
      <c r="O38" s="5">
        <f t="shared" si="10"/>
        <v>4.2800286185060941</v>
      </c>
      <c r="P38" s="5">
        <f t="shared" si="38"/>
        <v>173.43363770571963</v>
      </c>
      <c r="Q38" s="5">
        <f t="shared" si="11"/>
        <v>4.0634022942803654</v>
      </c>
      <c r="R38" s="5">
        <f t="shared" si="39"/>
        <v>173.54533599531001</v>
      </c>
      <c r="S38" s="5">
        <f t="shared" si="12"/>
        <v>3.9517040046899865</v>
      </c>
      <c r="T38" s="5">
        <f t="shared" si="40"/>
        <v>173.64143060330451</v>
      </c>
      <c r="U38" s="5">
        <f t="shared" si="13"/>
        <v>3.8556093966954847</v>
      </c>
      <c r="V38" s="10"/>
      <c r="W38" s="1">
        <v>73.840041999999997</v>
      </c>
      <c r="X38" s="5">
        <v>71.806903652843459</v>
      </c>
      <c r="Y38" s="5">
        <f t="shared" si="41"/>
        <v>0.40384104014239541</v>
      </c>
      <c r="Z38" s="5">
        <f t="shared" si="14"/>
        <v>72.210744692985855</v>
      </c>
      <c r="AA38" s="5">
        <f t="shared" si="15"/>
        <v>1.6292973070141414</v>
      </c>
      <c r="AB38" s="5">
        <f t="shared" si="42"/>
        <v>2.2065227251822819E-2</v>
      </c>
      <c r="AC38" s="5">
        <f t="shared" si="16"/>
        <v>0.444815753647543</v>
      </c>
      <c r="AD38" s="5">
        <f t="shared" si="0"/>
        <v>72.251719406491006</v>
      </c>
      <c r="AE38" s="5">
        <f t="shared" si="1"/>
        <v>1.5883225935089911</v>
      </c>
      <c r="AF38" s="5">
        <f t="shared" si="17"/>
        <v>2.1510315412726758E-2</v>
      </c>
      <c r="AG38" s="5">
        <f t="shared" si="18"/>
        <v>0.46348432013708735</v>
      </c>
      <c r="AH38" s="5">
        <f t="shared" si="2"/>
        <v>72.270387972980544</v>
      </c>
      <c r="AI38" s="5">
        <f t="shared" si="3"/>
        <v>1.5696540270194532</v>
      </c>
      <c r="AJ38" s="5">
        <f t="shared" si="19"/>
        <v>2.1257490983272374E-2</v>
      </c>
      <c r="AK38" s="5">
        <f t="shared" si="20"/>
        <v>0.46324433759594513</v>
      </c>
      <c r="AL38" s="5">
        <f t="shared" si="4"/>
        <v>72.270147990439398</v>
      </c>
      <c r="AM38" s="5">
        <f t="shared" si="5"/>
        <v>1.5698940095605991</v>
      </c>
      <c r="AN38" s="5">
        <f t="shared" si="21"/>
        <v>2.126074101583798E-2</v>
      </c>
      <c r="AP38" s="1">
        <v>177.49704</v>
      </c>
      <c r="AQ38" s="5">
        <v>173.54533599531001</v>
      </c>
      <c r="AR38" s="5">
        <f t="shared" si="43"/>
        <v>6.7716951599558747E-2</v>
      </c>
      <c r="AS38" s="5">
        <f t="shared" si="22"/>
        <v>173.61305294690956</v>
      </c>
      <c r="AT38" s="5">
        <f t="shared" si="23"/>
        <v>3.8839870530904363</v>
      </c>
      <c r="AU38" s="5">
        <f t="shared" si="44"/>
        <v>2.2380244509684774E-2</v>
      </c>
      <c r="AV38" s="5">
        <f t="shared" si="45"/>
        <v>9.3072684777949277E-2</v>
      </c>
      <c r="AW38" s="5">
        <f t="shared" si="24"/>
        <v>173.63840868008796</v>
      </c>
      <c r="AX38" s="5">
        <f t="shared" si="25"/>
        <v>3.8586313199120355</v>
      </c>
      <c r="AY38" s="5">
        <f t="shared" si="26"/>
        <v>2.1739130522469757E-2</v>
      </c>
      <c r="AZ38" s="5">
        <f t="shared" si="46"/>
        <v>0.12461439115389512</v>
      </c>
      <c r="BA38" s="5">
        <f t="shared" si="27"/>
        <v>173.66995038646391</v>
      </c>
      <c r="BB38" s="5">
        <f t="shared" si="28"/>
        <v>3.8270896135360886</v>
      </c>
      <c r="BC38" s="5">
        <f t="shared" si="29"/>
        <v>2.1561427804858542E-2</v>
      </c>
      <c r="BD38" s="5">
        <f t="shared" si="47"/>
        <v>0.23014457198333627</v>
      </c>
      <c r="BE38" s="5">
        <f t="shared" si="30"/>
        <v>173.77548056729336</v>
      </c>
      <c r="BF38" s="5">
        <f t="shared" si="31"/>
        <v>3.7215594327066412</v>
      </c>
      <c r="BG38" s="5">
        <f t="shared" si="32"/>
        <v>2.0966881660148481E-2</v>
      </c>
    </row>
    <row r="39" spans="1:59" x14ac:dyDescent="0.2">
      <c r="A39" s="2">
        <v>38</v>
      </c>
      <c r="B39" s="1">
        <v>73.122153999999995</v>
      </c>
      <c r="C39" s="5">
        <f t="shared" si="33"/>
        <v>70.447559815239174</v>
      </c>
      <c r="D39" s="5">
        <f t="shared" si="6"/>
        <v>2.6745941847608208</v>
      </c>
      <c r="E39" s="5">
        <f t="shared" si="34"/>
        <v>72.208403199424765</v>
      </c>
      <c r="F39" s="5">
        <f t="shared" si="7"/>
        <v>0.9137508005752295</v>
      </c>
      <c r="G39" s="5">
        <f t="shared" si="35"/>
        <v>72.925129743779564</v>
      </c>
      <c r="H39" s="5">
        <f t="shared" si="8"/>
        <v>0.19702425622043052</v>
      </c>
      <c r="I39" s="5">
        <f t="shared" si="36"/>
        <v>73.387580760793142</v>
      </c>
      <c r="J39" s="5">
        <f t="shared" si="9"/>
        <v>0.26542676079314731</v>
      </c>
      <c r="L39" s="2">
        <v>38</v>
      </c>
      <c r="M39" s="1">
        <v>175.602203</v>
      </c>
      <c r="N39" s="5">
        <f t="shared" si="37"/>
        <v>173.85901567426981</v>
      </c>
      <c r="O39" s="5">
        <f t="shared" si="10"/>
        <v>1.7431873257301902</v>
      </c>
      <c r="P39" s="5">
        <f t="shared" si="38"/>
        <v>174.85582850871776</v>
      </c>
      <c r="Q39" s="5">
        <f t="shared" si="11"/>
        <v>0.74637449128223921</v>
      </c>
      <c r="R39" s="5">
        <f t="shared" si="39"/>
        <v>175.7187731978895</v>
      </c>
      <c r="S39" s="5">
        <f t="shared" si="12"/>
        <v>0.11657019788950151</v>
      </c>
      <c r="T39" s="5">
        <f t="shared" si="40"/>
        <v>176.53313765082612</v>
      </c>
      <c r="U39" s="5">
        <f t="shared" si="13"/>
        <v>0.93093465082611715</v>
      </c>
      <c r="V39" s="10"/>
      <c r="W39" s="1">
        <v>73.122153999999995</v>
      </c>
      <c r="X39" s="5">
        <v>72.925129743779564</v>
      </c>
      <c r="Y39" s="5">
        <f t="shared" si="41"/>
        <v>0.51099879776145185</v>
      </c>
      <c r="Z39" s="5">
        <f t="shared" si="14"/>
        <v>73.436128541541009</v>
      </c>
      <c r="AA39" s="5">
        <f t="shared" si="15"/>
        <v>0.31397454154101467</v>
      </c>
      <c r="AB39" s="5">
        <f t="shared" si="42"/>
        <v>4.2938360587820579E-3</v>
      </c>
      <c r="AC39" s="5">
        <f t="shared" si="16"/>
        <v>0.61316833796968351</v>
      </c>
      <c r="AD39" s="5">
        <f t="shared" si="0"/>
        <v>73.538298081749247</v>
      </c>
      <c r="AE39" s="5">
        <f t="shared" si="1"/>
        <v>0.41614408174925188</v>
      </c>
      <c r="AF39" s="5">
        <f t="shared" si="17"/>
        <v>5.6910807325130479E-3</v>
      </c>
      <c r="AG39" s="5">
        <f t="shared" si="18"/>
        <v>0.75811811699664522</v>
      </c>
      <c r="AH39" s="5">
        <f t="shared" si="2"/>
        <v>73.683247860776206</v>
      </c>
      <c r="AI39" s="5">
        <f t="shared" si="3"/>
        <v>0.56109386077621082</v>
      </c>
      <c r="AJ39" s="5">
        <f t="shared" si="19"/>
        <v>7.673377083177977E-3</v>
      </c>
      <c r="AK39" s="5">
        <f t="shared" si="20"/>
        <v>1.0199788279350808</v>
      </c>
      <c r="AL39" s="5">
        <f t="shared" si="4"/>
        <v>73.945108571714641</v>
      </c>
      <c r="AM39" s="5">
        <f t="shared" si="5"/>
        <v>0.82295457171464648</v>
      </c>
      <c r="AN39" s="5">
        <f t="shared" si="21"/>
        <v>1.125451763517041E-2</v>
      </c>
      <c r="AP39" s="1">
        <v>175.602203</v>
      </c>
      <c r="AQ39" s="5">
        <v>175.7187731978895</v>
      </c>
      <c r="AR39" s="5">
        <f t="shared" si="43"/>
        <v>0.38357498924654876</v>
      </c>
      <c r="AS39" s="5">
        <f t="shared" si="22"/>
        <v>176.10234818713604</v>
      </c>
      <c r="AT39" s="5">
        <f t="shared" si="23"/>
        <v>0.50014518713604161</v>
      </c>
      <c r="AU39" s="5">
        <f t="shared" si="44"/>
        <v>2.8462820336947851E-3</v>
      </c>
      <c r="AV39" s="5">
        <f t="shared" si="45"/>
        <v>0.6131638142283351</v>
      </c>
      <c r="AW39" s="5">
        <f t="shared" si="24"/>
        <v>176.33193701211783</v>
      </c>
      <c r="AX39" s="5">
        <f t="shared" si="25"/>
        <v>0.72973401211783084</v>
      </c>
      <c r="AY39" s="5">
        <f t="shared" si="26"/>
        <v>4.1556085268351153E-3</v>
      </c>
      <c r="AZ39" s="5">
        <f t="shared" si="46"/>
        <v>1.046584656295414</v>
      </c>
      <c r="BA39" s="5">
        <f t="shared" si="27"/>
        <v>176.76535785418491</v>
      </c>
      <c r="BB39" s="5">
        <f t="shared" si="28"/>
        <v>1.1631548541849099</v>
      </c>
      <c r="BC39" s="5">
        <f t="shared" si="29"/>
        <v>6.623805591920222E-3</v>
      </c>
      <c r="BD39" s="5">
        <f t="shared" si="47"/>
        <v>1.8819433079900689</v>
      </c>
      <c r="BE39" s="5">
        <f t="shared" si="30"/>
        <v>177.60071650587957</v>
      </c>
      <c r="BF39" s="5">
        <f t="shared" si="31"/>
        <v>-1.998513505879572</v>
      </c>
      <c r="BG39" s="5">
        <f t="shared" si="32"/>
        <v>1.1380913631701829E-2</v>
      </c>
    </row>
    <row r="40" spans="1:59" x14ac:dyDescent="0.2">
      <c r="A40" s="2">
        <v>39</v>
      </c>
      <c r="B40" s="1">
        <v>73.704819000000001</v>
      </c>
      <c r="C40" s="5">
        <f t="shared" si="33"/>
        <v>70.848748942953293</v>
      </c>
      <c r="D40" s="5">
        <f t="shared" si="6"/>
        <v>2.8560700570467077</v>
      </c>
      <c r="E40" s="5">
        <f t="shared" si="34"/>
        <v>72.528215979626097</v>
      </c>
      <c r="F40" s="5">
        <f t="shared" si="7"/>
        <v>1.1766030203739035</v>
      </c>
      <c r="G40" s="5">
        <f t="shared" si="35"/>
        <v>73.033493084700808</v>
      </c>
      <c r="H40" s="5">
        <f t="shared" si="8"/>
        <v>0.67132591529919239</v>
      </c>
      <c r="I40" s="5">
        <f t="shared" si="36"/>
        <v>73.188510690198285</v>
      </c>
      <c r="J40" s="5">
        <f t="shared" si="9"/>
        <v>0.51630830980171538</v>
      </c>
      <c r="L40" s="2">
        <v>39</v>
      </c>
      <c r="M40" s="1">
        <v>174.276794</v>
      </c>
      <c r="N40" s="5">
        <f t="shared" si="37"/>
        <v>174.12049377312934</v>
      </c>
      <c r="O40" s="5">
        <f t="shared" si="10"/>
        <v>0.15630022687065548</v>
      </c>
      <c r="P40" s="5">
        <f t="shared" si="38"/>
        <v>175.11705958066653</v>
      </c>
      <c r="Q40" s="5">
        <f t="shared" si="11"/>
        <v>0.84026558066653934</v>
      </c>
      <c r="R40" s="5">
        <f t="shared" si="39"/>
        <v>175.65465958905028</v>
      </c>
      <c r="S40" s="5">
        <f t="shared" si="12"/>
        <v>1.3778655890502876</v>
      </c>
      <c r="T40" s="5">
        <f t="shared" si="40"/>
        <v>175.83493666270653</v>
      </c>
      <c r="U40" s="5">
        <f t="shared" si="13"/>
        <v>1.5581426627065298</v>
      </c>
      <c r="V40" s="10"/>
      <c r="W40" s="1">
        <v>73.704819000000001</v>
      </c>
      <c r="X40" s="5">
        <v>73.033493084700808</v>
      </c>
      <c r="Y40" s="5">
        <f t="shared" si="41"/>
        <v>0.45060347923542066</v>
      </c>
      <c r="Z40" s="5">
        <f t="shared" si="14"/>
        <v>73.484096563936234</v>
      </c>
      <c r="AA40" s="5">
        <f t="shared" si="15"/>
        <v>0.22072243606376674</v>
      </c>
      <c r="AB40" s="5">
        <f t="shared" si="42"/>
        <v>2.9946812034606141E-3</v>
      </c>
      <c r="AC40" s="5">
        <f t="shared" si="16"/>
        <v>0.4869670887075736</v>
      </c>
      <c r="AD40" s="5">
        <f t="shared" si="0"/>
        <v>73.520460173408381</v>
      </c>
      <c r="AE40" s="5">
        <f t="shared" si="1"/>
        <v>0.18435882659161962</v>
      </c>
      <c r="AF40" s="5">
        <f t="shared" si="17"/>
        <v>2.5013130632831433E-3</v>
      </c>
      <c r="AG40" s="5">
        <f t="shared" si="18"/>
        <v>0.46572846776271465</v>
      </c>
      <c r="AH40" s="5">
        <f t="shared" si="2"/>
        <v>73.499221552463524</v>
      </c>
      <c r="AI40" s="5">
        <f t="shared" si="3"/>
        <v>0.20559744753647635</v>
      </c>
      <c r="AJ40" s="5">
        <f t="shared" si="19"/>
        <v>2.7894708965566601E-3</v>
      </c>
      <c r="AK40" s="5">
        <f t="shared" si="20"/>
        <v>0.24510566397331945</v>
      </c>
      <c r="AL40" s="5">
        <f t="shared" si="4"/>
        <v>73.278598748674128</v>
      </c>
      <c r="AM40" s="5">
        <f t="shared" si="5"/>
        <v>0.42622025132587282</v>
      </c>
      <c r="AN40" s="5">
        <f t="shared" si="21"/>
        <v>5.7828003257951533E-3</v>
      </c>
      <c r="AP40" s="1">
        <v>174.276794</v>
      </c>
      <c r="AQ40" s="5">
        <v>175.65465958905028</v>
      </c>
      <c r="AR40" s="5">
        <f t="shared" si="43"/>
        <v>0.31642169953368315</v>
      </c>
      <c r="AS40" s="5">
        <f t="shared" si="22"/>
        <v>175.97108128858397</v>
      </c>
      <c r="AT40" s="5">
        <f t="shared" si="23"/>
        <v>1.694287288583979</v>
      </c>
      <c r="AU40" s="5">
        <f t="shared" si="44"/>
        <v>9.6455584642492175E-3</v>
      </c>
      <c r="AV40" s="5">
        <f t="shared" si="45"/>
        <v>0.44384445846144593</v>
      </c>
      <c r="AW40" s="5">
        <f t="shared" si="24"/>
        <v>176.09850404751174</v>
      </c>
      <c r="AX40" s="5">
        <f t="shared" si="25"/>
        <v>1.8217100475117434</v>
      </c>
      <c r="AY40" s="5">
        <f t="shared" si="26"/>
        <v>1.0452969702390459E-2</v>
      </c>
      <c r="AZ40" s="5">
        <f t="shared" si="46"/>
        <v>0.54677043698482808</v>
      </c>
      <c r="BA40" s="5">
        <f t="shared" si="27"/>
        <v>176.2014300260351</v>
      </c>
      <c r="BB40" s="5">
        <f t="shared" si="28"/>
        <v>1.9246360260351025</v>
      </c>
      <c r="BC40" s="5">
        <f t="shared" si="29"/>
        <v>1.1043558823070286E-2</v>
      </c>
      <c r="BD40" s="5">
        <f t="shared" si="47"/>
        <v>0.22779492868517207</v>
      </c>
      <c r="BE40" s="5">
        <f t="shared" si="30"/>
        <v>175.88245451773545</v>
      </c>
      <c r="BF40" s="5">
        <f t="shared" si="31"/>
        <v>-1.6056605177354584</v>
      </c>
      <c r="BG40" s="5">
        <f t="shared" si="32"/>
        <v>9.2132778029842474E-3</v>
      </c>
    </row>
    <row r="41" spans="1:59" x14ac:dyDescent="0.2">
      <c r="A41" s="2">
        <v>40</v>
      </c>
      <c r="B41" s="1">
        <v>73.358185000000006</v>
      </c>
      <c r="C41" s="5">
        <f t="shared" si="33"/>
        <v>71.2771594515103</v>
      </c>
      <c r="D41" s="5">
        <f t="shared" si="6"/>
        <v>2.0810255484897056</v>
      </c>
      <c r="E41" s="5">
        <f t="shared" si="34"/>
        <v>72.940027036756959</v>
      </c>
      <c r="F41" s="5">
        <f t="shared" si="7"/>
        <v>0.41815796324304699</v>
      </c>
      <c r="G41" s="5">
        <f t="shared" si="35"/>
        <v>73.402722338115353</v>
      </c>
      <c r="H41" s="5">
        <f t="shared" si="8"/>
        <v>4.4537338115347325E-2</v>
      </c>
      <c r="I41" s="5">
        <f t="shared" si="36"/>
        <v>73.575741922549582</v>
      </c>
      <c r="J41" s="5">
        <f t="shared" si="9"/>
        <v>0.21755692254957637</v>
      </c>
      <c r="L41" s="2">
        <v>40</v>
      </c>
      <c r="M41" s="1">
        <v>174.37496899999999</v>
      </c>
      <c r="N41" s="5">
        <f t="shared" si="37"/>
        <v>174.14393880715994</v>
      </c>
      <c r="O41" s="5">
        <f t="shared" si="10"/>
        <v>0.231030192840052</v>
      </c>
      <c r="P41" s="5">
        <f t="shared" si="38"/>
        <v>174.82296662743323</v>
      </c>
      <c r="Q41" s="5">
        <f t="shared" si="11"/>
        <v>0.44799762743323868</v>
      </c>
      <c r="R41" s="5">
        <f t="shared" si="39"/>
        <v>174.89683351507261</v>
      </c>
      <c r="S41" s="5">
        <f t="shared" si="12"/>
        <v>0.52186451507262177</v>
      </c>
      <c r="T41" s="5">
        <f t="shared" si="40"/>
        <v>174.66632966567664</v>
      </c>
      <c r="U41" s="5">
        <f t="shared" si="13"/>
        <v>0.29136066567664898</v>
      </c>
      <c r="V41" s="10"/>
      <c r="W41" s="1">
        <v>73.358185000000006</v>
      </c>
      <c r="X41" s="5">
        <v>73.402722338115353</v>
      </c>
      <c r="Y41" s="5">
        <f t="shared" si="41"/>
        <v>0.4383973453622893</v>
      </c>
      <c r="Z41" s="5">
        <f t="shared" si="14"/>
        <v>73.841119683477643</v>
      </c>
      <c r="AA41" s="5">
        <f t="shared" si="15"/>
        <v>0.48293468347763735</v>
      </c>
      <c r="AB41" s="5">
        <f t="shared" si="42"/>
        <v>6.583241985575806E-3</v>
      </c>
      <c r="AC41" s="5">
        <f t="shared" si="16"/>
        <v>0.45753262988431648</v>
      </c>
      <c r="AD41" s="5">
        <f t="shared" si="0"/>
        <v>73.860254967999666</v>
      </c>
      <c r="AE41" s="5">
        <f t="shared" si="1"/>
        <v>0.50206996799965964</v>
      </c>
      <c r="AF41" s="5">
        <f t="shared" si="17"/>
        <v>6.8440892860102739E-3</v>
      </c>
      <c r="AG41" s="5">
        <f t="shared" si="18"/>
        <v>0.42230382130603838</v>
      </c>
      <c r="AH41" s="5">
        <f t="shared" si="2"/>
        <v>73.825026159421398</v>
      </c>
      <c r="AI41" s="5">
        <f t="shared" si="3"/>
        <v>0.46684115942139215</v>
      </c>
      <c r="AJ41" s="5">
        <f t="shared" si="19"/>
        <v>6.3638591851937461E-3</v>
      </c>
      <c r="AK41" s="5">
        <f t="shared" si="20"/>
        <v>0.35061071499836133</v>
      </c>
      <c r="AL41" s="5">
        <f t="shared" si="4"/>
        <v>73.753333053113721</v>
      </c>
      <c r="AM41" s="5">
        <f t="shared" si="5"/>
        <v>0.39514805311371504</v>
      </c>
      <c r="AN41" s="5">
        <f t="shared" si="21"/>
        <v>5.3865571117076442E-3</v>
      </c>
      <c r="AP41" s="1">
        <v>174.37496899999999</v>
      </c>
      <c r="AQ41" s="5">
        <v>174.89683351507261</v>
      </c>
      <c r="AR41" s="5">
        <f t="shared" si="43"/>
        <v>0.15528453350698046</v>
      </c>
      <c r="AS41" s="5">
        <f t="shared" si="22"/>
        <v>175.05211804857959</v>
      </c>
      <c r="AT41" s="5">
        <f t="shared" si="23"/>
        <v>0.67714904857959368</v>
      </c>
      <c r="AU41" s="5">
        <f t="shared" si="44"/>
        <v>3.8717055933504764E-3</v>
      </c>
      <c r="AV41" s="5">
        <f t="shared" si="45"/>
        <v>0.1434268253516674</v>
      </c>
      <c r="AW41" s="5">
        <f t="shared" si="24"/>
        <v>175.04026034042428</v>
      </c>
      <c r="AX41" s="5">
        <f t="shared" si="25"/>
        <v>0.6652913404242895</v>
      </c>
      <c r="AY41" s="5">
        <f t="shared" si="26"/>
        <v>3.8152915194169267E-3</v>
      </c>
      <c r="AZ41" s="5">
        <f t="shared" si="46"/>
        <v>-4.0297992948295225E-2</v>
      </c>
      <c r="BA41" s="5">
        <f t="shared" si="27"/>
        <v>174.85653552212432</v>
      </c>
      <c r="BB41" s="5">
        <f t="shared" si="28"/>
        <v>0.48156652212432505</v>
      </c>
      <c r="BC41" s="5">
        <f t="shared" si="29"/>
        <v>2.7616723024296284E-3</v>
      </c>
      <c r="BD41" s="5">
        <f t="shared" si="47"/>
        <v>-0.60998292357824202</v>
      </c>
      <c r="BE41" s="5">
        <f t="shared" si="30"/>
        <v>174.28685059149439</v>
      </c>
      <c r="BF41" s="5">
        <f t="shared" si="31"/>
        <v>8.8118408505607704E-2</v>
      </c>
      <c r="BG41" s="5">
        <f t="shared" si="32"/>
        <v>5.0533863323931377E-4</v>
      </c>
    </row>
    <row r="42" spans="1:59" x14ac:dyDescent="0.2">
      <c r="A42" s="2">
        <v>41</v>
      </c>
      <c r="B42" s="1">
        <v>74.538239000000004</v>
      </c>
      <c r="C42" s="5">
        <f t="shared" si="33"/>
        <v>71.589313283783753</v>
      </c>
      <c r="D42" s="5">
        <f t="shared" si="6"/>
        <v>2.9489257162162517</v>
      </c>
      <c r="E42" s="5">
        <f t="shared" si="34"/>
        <v>73.086382323892025</v>
      </c>
      <c r="F42" s="5">
        <f t="shared" si="7"/>
        <v>1.4518566761079796</v>
      </c>
      <c r="G42" s="5">
        <f t="shared" si="35"/>
        <v>73.378226802151914</v>
      </c>
      <c r="H42" s="5">
        <f t="shared" si="8"/>
        <v>1.16001219784809</v>
      </c>
      <c r="I42" s="5">
        <f t="shared" si="36"/>
        <v>73.412574230637404</v>
      </c>
      <c r="J42" s="5">
        <f t="shared" si="9"/>
        <v>1.1256647693626007</v>
      </c>
      <c r="L42" s="2">
        <v>41</v>
      </c>
      <c r="M42" s="1">
        <v>174.522232</v>
      </c>
      <c r="N42" s="5">
        <f t="shared" si="37"/>
        <v>174.17859333608595</v>
      </c>
      <c r="O42" s="5">
        <f t="shared" si="10"/>
        <v>0.3436386639140494</v>
      </c>
      <c r="P42" s="5">
        <f t="shared" si="38"/>
        <v>174.66616745783159</v>
      </c>
      <c r="Q42" s="5">
        <f t="shared" si="11"/>
        <v>0.14393545783158856</v>
      </c>
      <c r="R42" s="5">
        <f t="shared" si="39"/>
        <v>174.60980803178268</v>
      </c>
      <c r="S42" s="5">
        <f t="shared" si="12"/>
        <v>8.757603178267459E-2</v>
      </c>
      <c r="T42" s="5">
        <f t="shared" si="40"/>
        <v>174.44780916641918</v>
      </c>
      <c r="U42" s="5">
        <f t="shared" si="13"/>
        <v>7.4422833580825909E-2</v>
      </c>
      <c r="V42" s="10"/>
      <c r="W42" s="1">
        <v>74.538239000000004</v>
      </c>
      <c r="X42" s="5">
        <v>73.378226802151914</v>
      </c>
      <c r="Y42" s="5">
        <f t="shared" si="41"/>
        <v>0.36896341316343007</v>
      </c>
      <c r="Z42" s="5">
        <f t="shared" si="14"/>
        <v>73.747190215315342</v>
      </c>
      <c r="AA42" s="5">
        <f t="shared" si="15"/>
        <v>0.79104878468466211</v>
      </c>
      <c r="AB42" s="5">
        <f t="shared" si="42"/>
        <v>1.0612657278966063E-2</v>
      </c>
      <c r="AC42" s="5">
        <f t="shared" si="16"/>
        <v>0.33702558842237762</v>
      </c>
      <c r="AD42" s="5">
        <f t="shared" si="0"/>
        <v>73.715252390574292</v>
      </c>
      <c r="AE42" s="5">
        <f t="shared" si="1"/>
        <v>0.82298660942571189</v>
      </c>
      <c r="AF42" s="5">
        <f t="shared" si="17"/>
        <v>1.1041132987133112E-2</v>
      </c>
      <c r="AG42" s="5">
        <f t="shared" si="18"/>
        <v>0.22124411053477364</v>
      </c>
      <c r="AH42" s="5">
        <f t="shared" si="2"/>
        <v>73.599470912686684</v>
      </c>
      <c r="AI42" s="5">
        <f t="shared" si="3"/>
        <v>0.93876808731332062</v>
      </c>
      <c r="AJ42" s="5">
        <f t="shared" si="19"/>
        <v>1.2594449505485642E-2</v>
      </c>
      <c r="AK42" s="5">
        <f t="shared" si="20"/>
        <v>3.1770401680831145E-2</v>
      </c>
      <c r="AL42" s="5">
        <f t="shared" si="4"/>
        <v>73.409997203832745</v>
      </c>
      <c r="AM42" s="5">
        <f t="shared" si="5"/>
        <v>1.1282417961672593</v>
      </c>
      <c r="AN42" s="5">
        <f t="shared" si="21"/>
        <v>1.51364160369721E-2</v>
      </c>
      <c r="AP42" s="1">
        <v>174.522232</v>
      </c>
      <c r="AQ42" s="5">
        <v>174.60980803178268</v>
      </c>
      <c r="AR42" s="5">
        <f t="shared" si="43"/>
        <v>8.893803098744274E-2</v>
      </c>
      <c r="AS42" s="5">
        <f t="shared" si="22"/>
        <v>174.69874606277011</v>
      </c>
      <c r="AT42" s="5">
        <f t="shared" si="23"/>
        <v>0.17651406277011006</v>
      </c>
      <c r="AU42" s="5">
        <f t="shared" si="44"/>
        <v>1.0109057719024624E-3</v>
      </c>
      <c r="AV42" s="5">
        <f t="shared" si="45"/>
        <v>3.581374819126612E-2</v>
      </c>
      <c r="AW42" s="5">
        <f t="shared" si="24"/>
        <v>174.64562177997394</v>
      </c>
      <c r="AX42" s="5">
        <f t="shared" si="25"/>
        <v>0.12338977997393386</v>
      </c>
      <c r="AY42" s="5">
        <f t="shared" si="26"/>
        <v>7.0701467979124777E-4</v>
      </c>
      <c r="AZ42" s="5">
        <f t="shared" si="46"/>
        <v>-0.15132536360203436</v>
      </c>
      <c r="BA42" s="5">
        <f t="shared" si="27"/>
        <v>174.45848266818064</v>
      </c>
      <c r="BB42" s="5">
        <f t="shared" si="28"/>
        <v>6.3749331819366262E-2</v>
      </c>
      <c r="BC42" s="5">
        <f t="shared" si="29"/>
        <v>3.6527914575013146E-4</v>
      </c>
      <c r="BD42" s="5">
        <f t="shared" si="47"/>
        <v>-0.33546909933318336</v>
      </c>
      <c r="BE42" s="5">
        <f t="shared" si="30"/>
        <v>174.2743389324495</v>
      </c>
      <c r="BF42" s="5">
        <f t="shared" si="31"/>
        <v>0.24789306755050688</v>
      </c>
      <c r="BG42" s="5">
        <f t="shared" si="32"/>
        <v>1.4204096790975426E-3</v>
      </c>
    </row>
    <row r="43" spans="1:59" x14ac:dyDescent="0.2">
      <c r="A43" s="2">
        <v>42</v>
      </c>
      <c r="B43" s="1">
        <v>76.121498000000003</v>
      </c>
      <c r="C43" s="5">
        <f t="shared" si="33"/>
        <v>72.031652141216185</v>
      </c>
      <c r="D43" s="5">
        <f t="shared" si="6"/>
        <v>4.0898458587838178</v>
      </c>
      <c r="E43" s="5">
        <f t="shared" si="34"/>
        <v>73.594532160529823</v>
      </c>
      <c r="F43" s="5">
        <f t="shared" si="7"/>
        <v>2.5269658394701793</v>
      </c>
      <c r="G43" s="5">
        <f t="shared" si="35"/>
        <v>74.016233510968362</v>
      </c>
      <c r="H43" s="5">
        <f t="shared" si="8"/>
        <v>2.1052644890316401</v>
      </c>
      <c r="I43" s="5">
        <f t="shared" si="36"/>
        <v>74.256822807659347</v>
      </c>
      <c r="J43" s="5">
        <f t="shared" si="9"/>
        <v>1.8646751923406555</v>
      </c>
      <c r="L43" s="2">
        <v>42</v>
      </c>
      <c r="M43" s="1">
        <v>175.80838</v>
      </c>
      <c r="N43" s="5">
        <f t="shared" si="37"/>
        <v>174.23013913567306</v>
      </c>
      <c r="O43" s="5">
        <f t="shared" si="10"/>
        <v>1.5782408643269434</v>
      </c>
      <c r="P43" s="5">
        <f t="shared" si="38"/>
        <v>174.61579004759054</v>
      </c>
      <c r="Q43" s="5">
        <f t="shared" si="11"/>
        <v>1.1925899524094632</v>
      </c>
      <c r="R43" s="5">
        <f t="shared" si="39"/>
        <v>174.5616412143022</v>
      </c>
      <c r="S43" s="5">
        <f t="shared" si="12"/>
        <v>1.2467387856978007</v>
      </c>
      <c r="T43" s="5">
        <f t="shared" si="40"/>
        <v>174.5036262916048</v>
      </c>
      <c r="U43" s="5">
        <f t="shared" si="13"/>
        <v>1.3047537083951966</v>
      </c>
      <c r="V43" s="10"/>
      <c r="W43" s="1">
        <v>76.121498000000003</v>
      </c>
      <c r="X43" s="5">
        <v>74.016233510968362</v>
      </c>
      <c r="Y43" s="5">
        <f t="shared" si="41"/>
        <v>0.40931990751138275</v>
      </c>
      <c r="Z43" s="5">
        <f t="shared" si="14"/>
        <v>74.425553418479751</v>
      </c>
      <c r="AA43" s="5">
        <f t="shared" si="15"/>
        <v>1.6959445815202514</v>
      </c>
      <c r="AB43" s="5">
        <f t="shared" si="42"/>
        <v>2.2279443075598059E-2</v>
      </c>
      <c r="AC43" s="5">
        <f t="shared" si="16"/>
        <v>0.41227086852089523</v>
      </c>
      <c r="AD43" s="5">
        <f t="shared" si="0"/>
        <v>74.428504379489254</v>
      </c>
      <c r="AE43" s="5">
        <f t="shared" si="1"/>
        <v>1.6929936205107481</v>
      </c>
      <c r="AF43" s="5">
        <f t="shared" si="17"/>
        <v>2.2240676615569863E-2</v>
      </c>
      <c r="AG43" s="5">
        <f t="shared" si="18"/>
        <v>0.40878727976152718</v>
      </c>
      <c r="AH43" s="5">
        <f t="shared" si="2"/>
        <v>74.425020790729889</v>
      </c>
      <c r="AI43" s="5">
        <f t="shared" si="3"/>
        <v>1.6964772092701139</v>
      </c>
      <c r="AJ43" s="5">
        <f t="shared" si="19"/>
        <v>2.2286440149537175E-2</v>
      </c>
      <c r="AK43" s="5">
        <f t="shared" si="20"/>
        <v>0.54707126274610551</v>
      </c>
      <c r="AL43" s="5">
        <f t="shared" si="4"/>
        <v>74.563304773714464</v>
      </c>
      <c r="AM43" s="5">
        <f t="shared" si="5"/>
        <v>1.5581932262855389</v>
      </c>
      <c r="AN43" s="5">
        <f t="shared" si="21"/>
        <v>2.0469818214632861E-2</v>
      </c>
      <c r="AP43" s="1">
        <v>175.80838</v>
      </c>
      <c r="AQ43" s="5">
        <v>174.5616412143022</v>
      </c>
      <c r="AR43" s="5">
        <f t="shared" si="43"/>
        <v>6.8372303717254598E-2</v>
      </c>
      <c r="AS43" s="5">
        <f t="shared" si="22"/>
        <v>174.63001351801947</v>
      </c>
      <c r="AT43" s="5">
        <f t="shared" si="23"/>
        <v>1.1783664819805324</v>
      </c>
      <c r="AU43" s="5">
        <f t="shared" si="44"/>
        <v>6.7504319607874213E-3</v>
      </c>
      <c r="AV43" s="5">
        <f t="shared" si="45"/>
        <v>1.4818606773330058E-2</v>
      </c>
      <c r="AW43" s="5">
        <f t="shared" si="24"/>
        <v>174.57645982107553</v>
      </c>
      <c r="AX43" s="5">
        <f t="shared" si="25"/>
        <v>1.2319201789244687</v>
      </c>
      <c r="AY43" s="5">
        <f t="shared" si="26"/>
        <v>7.0071755335238779E-3</v>
      </c>
      <c r="AZ43" s="5">
        <f t="shared" si="46"/>
        <v>-0.10490401784733407</v>
      </c>
      <c r="BA43" s="5">
        <f t="shared" si="27"/>
        <v>174.45673719645487</v>
      </c>
      <c r="BB43" s="5">
        <f t="shared" si="28"/>
        <v>1.3516428035451327</v>
      </c>
      <c r="BC43" s="5">
        <f t="shared" si="29"/>
        <v>7.6881591397698597E-3</v>
      </c>
      <c r="BD43" s="5">
        <f t="shared" si="47"/>
        <v>-9.1262159758383921E-2</v>
      </c>
      <c r="BE43" s="5">
        <f t="shared" si="30"/>
        <v>174.47037905454383</v>
      </c>
      <c r="BF43" s="5">
        <f t="shared" si="31"/>
        <v>1.338000945456173</v>
      </c>
      <c r="BG43" s="5">
        <f t="shared" si="32"/>
        <v>7.6105641008475987E-3</v>
      </c>
    </row>
    <row r="44" spans="1:59" x14ac:dyDescent="0.2">
      <c r="A44" s="2">
        <v>43</v>
      </c>
      <c r="B44" s="1">
        <v>76.293578999999994</v>
      </c>
      <c r="C44" s="5">
        <f t="shared" si="33"/>
        <v>72.64512902003375</v>
      </c>
      <c r="D44" s="5">
        <f t="shared" si="6"/>
        <v>3.6484499799662444</v>
      </c>
      <c r="E44" s="5">
        <f t="shared" si="34"/>
        <v>74.478970204344392</v>
      </c>
      <c r="F44" s="5">
        <f t="shared" si="7"/>
        <v>1.8146087956556016</v>
      </c>
      <c r="G44" s="5">
        <f t="shared" si="35"/>
        <v>75.174128979935773</v>
      </c>
      <c r="H44" s="5">
        <f t="shared" si="8"/>
        <v>1.119450020064221</v>
      </c>
      <c r="I44" s="5">
        <f t="shared" si="36"/>
        <v>75.655329201914839</v>
      </c>
      <c r="J44" s="5">
        <f t="shared" si="9"/>
        <v>0.63824979808515536</v>
      </c>
      <c r="L44" s="2">
        <v>43</v>
      </c>
      <c r="M44" s="1">
        <v>175.42546100000001</v>
      </c>
      <c r="N44" s="5">
        <f t="shared" si="37"/>
        <v>174.46687526532207</v>
      </c>
      <c r="O44" s="5">
        <f t="shared" si="10"/>
        <v>0.95858573467793917</v>
      </c>
      <c r="P44" s="5">
        <f t="shared" si="38"/>
        <v>175.03319653093385</v>
      </c>
      <c r="Q44" s="5">
        <f t="shared" si="11"/>
        <v>0.39226446906616275</v>
      </c>
      <c r="R44" s="5">
        <f t="shared" si="39"/>
        <v>175.247347546436</v>
      </c>
      <c r="S44" s="5">
        <f t="shared" si="12"/>
        <v>0.17811345356400921</v>
      </c>
      <c r="T44" s="5">
        <f t="shared" si="40"/>
        <v>175.48219157290123</v>
      </c>
      <c r="U44" s="5">
        <f t="shared" si="13"/>
        <v>5.6730572901216192E-2</v>
      </c>
      <c r="V44" s="10"/>
      <c r="W44" s="1">
        <v>76.293578999999994</v>
      </c>
      <c r="X44" s="5">
        <v>75.174128979935773</v>
      </c>
      <c r="Y44" s="5">
        <f t="shared" si="41"/>
        <v>0.52160624172978687</v>
      </c>
      <c r="Z44" s="5">
        <f t="shared" si="14"/>
        <v>75.695735221665558</v>
      </c>
      <c r="AA44" s="5">
        <f t="shared" si="15"/>
        <v>0.59784377833443614</v>
      </c>
      <c r="AB44" s="5">
        <f t="shared" si="42"/>
        <v>7.8360955950753895E-3</v>
      </c>
      <c r="AC44" s="5">
        <f t="shared" si="16"/>
        <v>0.59867701863252409</v>
      </c>
      <c r="AD44" s="5">
        <f t="shared" si="0"/>
        <v>75.772805998568302</v>
      </c>
      <c r="AE44" s="5">
        <f t="shared" si="1"/>
        <v>0.52077300143169225</v>
      </c>
      <c r="AF44" s="5">
        <f t="shared" si="17"/>
        <v>6.8259086578136841E-3</v>
      </c>
      <c r="AG44" s="5">
        <f t="shared" si="18"/>
        <v>0.7458859649041748</v>
      </c>
      <c r="AH44" s="5">
        <f t="shared" si="2"/>
        <v>75.920014944839949</v>
      </c>
      <c r="AI44" s="5">
        <f t="shared" si="3"/>
        <v>0.37356405516004543</v>
      </c>
      <c r="AJ44" s="5">
        <f t="shared" si="19"/>
        <v>4.8964022930428454E-3</v>
      </c>
      <c r="AK44" s="5">
        <f t="shared" si="20"/>
        <v>1.0662718380342149</v>
      </c>
      <c r="AL44" s="5">
        <f t="shared" si="4"/>
        <v>76.240400817969984</v>
      </c>
      <c r="AM44" s="5">
        <f t="shared" si="5"/>
        <v>5.317818203000968E-2</v>
      </c>
      <c r="AN44" s="5">
        <f t="shared" si="21"/>
        <v>6.9702041412960433E-4</v>
      </c>
      <c r="AP44" s="1">
        <v>175.42546100000001</v>
      </c>
      <c r="AQ44" s="5">
        <v>175.247347546436</v>
      </c>
      <c r="AR44" s="5">
        <f t="shared" si="43"/>
        <v>0.16097240797973711</v>
      </c>
      <c r="AS44" s="5">
        <f t="shared" si="22"/>
        <v>175.40831995441573</v>
      </c>
      <c r="AT44" s="5">
        <f t="shared" si="23"/>
        <v>1.7141045584281756E-2</v>
      </c>
      <c r="AU44" s="5">
        <f t="shared" si="44"/>
        <v>9.7810585006085892E-5</v>
      </c>
      <c r="AV44" s="5">
        <f t="shared" si="45"/>
        <v>0.1825405381134487</v>
      </c>
      <c r="AW44" s="5">
        <f t="shared" si="24"/>
        <v>175.42988808454945</v>
      </c>
      <c r="AX44" s="5">
        <f t="shared" si="25"/>
        <v>4.4270845494338573E-3</v>
      </c>
      <c r="AY44" s="5">
        <f t="shared" si="26"/>
        <v>2.5236271429458333E-5</v>
      </c>
      <c r="AZ44" s="5">
        <f t="shared" si="46"/>
        <v>0.25087063964417833</v>
      </c>
      <c r="BA44" s="5">
        <f t="shared" si="27"/>
        <v>175.49821818608018</v>
      </c>
      <c r="BB44" s="5">
        <f t="shared" si="28"/>
        <v>7.2757186080167457E-2</v>
      </c>
      <c r="BC44" s="5">
        <f t="shared" si="29"/>
        <v>4.1474701371978982E-4</v>
      </c>
      <c r="BD44" s="5">
        <f t="shared" si="47"/>
        <v>0.56916105834997632</v>
      </c>
      <c r="BE44" s="5">
        <f t="shared" si="30"/>
        <v>175.81650860478598</v>
      </c>
      <c r="BF44" s="5">
        <f t="shared" si="31"/>
        <v>-0.39104760478596745</v>
      </c>
      <c r="BG44" s="5">
        <f t="shared" si="32"/>
        <v>2.2291382479876589E-3</v>
      </c>
    </row>
    <row r="45" spans="1:59" x14ac:dyDescent="0.2">
      <c r="A45" s="2">
        <v>44</v>
      </c>
      <c r="B45" s="1">
        <v>77.923537999999994</v>
      </c>
      <c r="C45" s="5">
        <f t="shared" si="33"/>
        <v>73.192396517028683</v>
      </c>
      <c r="D45" s="5">
        <f t="shared" si="6"/>
        <v>4.7311414829713101</v>
      </c>
      <c r="E45" s="5">
        <f t="shared" si="34"/>
        <v>75.114083282823856</v>
      </c>
      <c r="F45" s="5">
        <f t="shared" si="7"/>
        <v>2.8094547171761377</v>
      </c>
      <c r="G45" s="5">
        <f t="shared" si="35"/>
        <v>75.789826490971095</v>
      </c>
      <c r="H45" s="5">
        <f t="shared" si="8"/>
        <v>2.1337115090288989</v>
      </c>
      <c r="I45" s="5">
        <f t="shared" si="36"/>
        <v>76.134016550478705</v>
      </c>
      <c r="J45" s="5">
        <f t="shared" si="9"/>
        <v>1.7895214495212883</v>
      </c>
      <c r="L45" s="2">
        <v>44</v>
      </c>
      <c r="M45" s="1">
        <v>177.96829199999999</v>
      </c>
      <c r="N45" s="5">
        <f t="shared" si="37"/>
        <v>174.61066312552376</v>
      </c>
      <c r="O45" s="5">
        <f t="shared" si="10"/>
        <v>3.3576288744762337</v>
      </c>
      <c r="P45" s="5">
        <f t="shared" si="38"/>
        <v>175.170489095107</v>
      </c>
      <c r="Q45" s="5">
        <f t="shared" si="11"/>
        <v>2.7978029048929898</v>
      </c>
      <c r="R45" s="5">
        <f t="shared" si="39"/>
        <v>175.34530994589619</v>
      </c>
      <c r="S45" s="5">
        <f t="shared" si="12"/>
        <v>2.6229820541038009</v>
      </c>
      <c r="T45" s="5">
        <f t="shared" si="40"/>
        <v>175.43964364322531</v>
      </c>
      <c r="U45" s="5">
        <f t="shared" si="13"/>
        <v>2.5286483567746814</v>
      </c>
      <c r="V45" s="10"/>
      <c r="W45" s="1">
        <v>77.923537999999994</v>
      </c>
      <c r="X45" s="5">
        <v>75.789826490971095</v>
      </c>
      <c r="Y45" s="5">
        <f t="shared" si="41"/>
        <v>0.53571993212561708</v>
      </c>
      <c r="Z45" s="5">
        <f t="shared" si="14"/>
        <v>76.325546423096711</v>
      </c>
      <c r="AA45" s="5">
        <f t="shared" si="15"/>
        <v>1.5979915769032829</v>
      </c>
      <c r="AB45" s="5">
        <f t="shared" si="42"/>
        <v>2.0507174313662235E-2</v>
      </c>
      <c r="AC45" s="5">
        <f t="shared" si="16"/>
        <v>0.6029321417332234</v>
      </c>
      <c r="AD45" s="5">
        <f t="shared" si="0"/>
        <v>76.392758632704314</v>
      </c>
      <c r="AE45" s="5">
        <f t="shared" si="1"/>
        <v>1.5307793672956791</v>
      </c>
      <c r="AF45" s="5">
        <f t="shared" si="17"/>
        <v>1.9644633785694886E-2</v>
      </c>
      <c r="AG45" s="5">
        <f t="shared" si="18"/>
        <v>0.68730116066319091</v>
      </c>
      <c r="AH45" s="5">
        <f t="shared" si="2"/>
        <v>76.477127651634291</v>
      </c>
      <c r="AI45" s="5">
        <f t="shared" si="3"/>
        <v>1.4464103483657027</v>
      </c>
      <c r="AJ45" s="5">
        <f t="shared" si="19"/>
        <v>1.8561918330321486E-2</v>
      </c>
      <c r="AK45" s="5">
        <f t="shared" si="20"/>
        <v>0.68328366008515551</v>
      </c>
      <c r="AL45" s="5">
        <f t="shared" si="4"/>
        <v>76.473110151056247</v>
      </c>
      <c r="AM45" s="5">
        <f t="shared" si="5"/>
        <v>1.4504278489437468</v>
      </c>
      <c r="AN45" s="5">
        <f t="shared" si="21"/>
        <v>1.861347528834929E-2</v>
      </c>
      <c r="AP45" s="1">
        <v>177.96829199999999</v>
      </c>
      <c r="AQ45" s="5">
        <v>175.34530994589619</v>
      </c>
      <c r="AR45" s="5">
        <f t="shared" si="43"/>
        <v>0.15152090670180451</v>
      </c>
      <c r="AS45" s="5">
        <f t="shared" si="22"/>
        <v>175.49683085259798</v>
      </c>
      <c r="AT45" s="5">
        <f t="shared" si="23"/>
        <v>2.4714611474020103</v>
      </c>
      <c r="AU45" s="5">
        <f t="shared" si="44"/>
        <v>1.4094823227177242E-2</v>
      </c>
      <c r="AV45" s="5">
        <f t="shared" si="45"/>
        <v>0.16139600345013316</v>
      </c>
      <c r="AW45" s="5">
        <f t="shared" si="24"/>
        <v>175.50670594934633</v>
      </c>
      <c r="AX45" s="5">
        <f t="shared" si="25"/>
        <v>2.4615860506536649</v>
      </c>
      <c r="AY45" s="5">
        <f t="shared" si="26"/>
        <v>1.3831599005589518E-2</v>
      </c>
      <c r="AZ45" s="5">
        <f t="shared" si="46"/>
        <v>0.18206193156138206</v>
      </c>
      <c r="BA45" s="5">
        <f t="shared" si="27"/>
        <v>175.52737187745757</v>
      </c>
      <c r="BB45" s="5">
        <f t="shared" si="28"/>
        <v>2.4409201225424226</v>
      </c>
      <c r="BC45" s="5">
        <f t="shared" si="29"/>
        <v>1.3715477600596531E-2</v>
      </c>
      <c r="BD45" s="5">
        <f t="shared" si="47"/>
        <v>0.16864219829365507</v>
      </c>
      <c r="BE45" s="5">
        <f t="shared" si="30"/>
        <v>175.51395214418986</v>
      </c>
      <c r="BF45" s="5">
        <f t="shared" si="31"/>
        <v>2.454339855810133</v>
      </c>
      <c r="BG45" s="5">
        <f t="shared" si="32"/>
        <v>1.3790882792818695E-2</v>
      </c>
    </row>
    <row r="46" spans="1:59" x14ac:dyDescent="0.2">
      <c r="A46" s="2">
        <v>45</v>
      </c>
      <c r="B46" s="1">
        <v>76.871323000000004</v>
      </c>
      <c r="C46" s="5">
        <f t="shared" si="33"/>
        <v>73.902067739474376</v>
      </c>
      <c r="D46" s="5">
        <f t="shared" si="6"/>
        <v>2.9692552605256282</v>
      </c>
      <c r="E46" s="5">
        <f t="shared" si="34"/>
        <v>76.097392433835495</v>
      </c>
      <c r="F46" s="5">
        <f t="shared" si="7"/>
        <v>0.77393056616450906</v>
      </c>
      <c r="G46" s="5">
        <f t="shared" si="35"/>
        <v>76.96336782093698</v>
      </c>
      <c r="H46" s="5">
        <f t="shared" si="8"/>
        <v>9.2044820936976635E-2</v>
      </c>
      <c r="I46" s="5">
        <f t="shared" si="36"/>
        <v>77.476157637619664</v>
      </c>
      <c r="J46" s="5">
        <f t="shared" si="9"/>
        <v>0.6048346376196605</v>
      </c>
      <c r="L46" s="2">
        <v>45</v>
      </c>
      <c r="M46" s="1">
        <v>177.16322299999999</v>
      </c>
      <c r="N46" s="5">
        <f t="shared" si="37"/>
        <v>175.11430745669517</v>
      </c>
      <c r="O46" s="5">
        <f t="shared" si="10"/>
        <v>2.0489155433048154</v>
      </c>
      <c r="P46" s="5">
        <f t="shared" si="38"/>
        <v>176.14972011181953</v>
      </c>
      <c r="Q46" s="5">
        <f t="shared" si="11"/>
        <v>1.0135028881804544</v>
      </c>
      <c r="R46" s="5">
        <f t="shared" si="39"/>
        <v>176.78795007565327</v>
      </c>
      <c r="S46" s="5">
        <f t="shared" si="12"/>
        <v>0.37527292434671722</v>
      </c>
      <c r="T46" s="5">
        <f t="shared" si="40"/>
        <v>177.33612991080631</v>
      </c>
      <c r="U46" s="5">
        <f t="shared" si="13"/>
        <v>0.17290691080631859</v>
      </c>
      <c r="V46" s="10"/>
      <c r="W46" s="1">
        <v>76.871323000000004</v>
      </c>
      <c r="X46" s="5">
        <v>76.96336782093698</v>
      </c>
      <c r="Y46" s="5">
        <f t="shared" si="41"/>
        <v>0.6313931418016574</v>
      </c>
      <c r="Z46" s="5">
        <f t="shared" si="14"/>
        <v>77.594760962738633</v>
      </c>
      <c r="AA46" s="5">
        <f t="shared" si="15"/>
        <v>0.72343796273862893</v>
      </c>
      <c r="AB46" s="5">
        <f t="shared" si="42"/>
        <v>9.4110252628100202E-3</v>
      </c>
      <c r="AC46" s="5">
        <f t="shared" si="16"/>
        <v>0.74558443879138903</v>
      </c>
      <c r="AD46" s="5">
        <f t="shared" si="0"/>
        <v>77.708952259728363</v>
      </c>
      <c r="AE46" s="5">
        <f t="shared" si="1"/>
        <v>0.83762925972835944</v>
      </c>
      <c r="AF46" s="5">
        <f t="shared" si="17"/>
        <v>1.0896511560342983E-2</v>
      </c>
      <c r="AG46" s="5">
        <f t="shared" si="18"/>
        <v>0.9061092368494037</v>
      </c>
      <c r="AH46" s="5">
        <f t="shared" si="2"/>
        <v>77.869477057786384</v>
      </c>
      <c r="AI46" s="5">
        <f t="shared" si="3"/>
        <v>0.99815405778637967</v>
      </c>
      <c r="AJ46" s="5">
        <f t="shared" si="19"/>
        <v>1.2984738896537264E-2</v>
      </c>
      <c r="AK46" s="5">
        <f t="shared" si="20"/>
        <v>1.1000026794837763</v>
      </c>
      <c r="AL46" s="5">
        <f t="shared" si="4"/>
        <v>78.06337050042076</v>
      </c>
      <c r="AM46" s="5">
        <f t="shared" si="5"/>
        <v>1.192047500420756</v>
      </c>
      <c r="AN46" s="5">
        <f t="shared" si="21"/>
        <v>1.5507050664664065E-2</v>
      </c>
      <c r="AP46" s="1">
        <v>177.16322299999999</v>
      </c>
      <c r="AQ46" s="5">
        <v>176.78795007565327</v>
      </c>
      <c r="AR46" s="5">
        <f t="shared" si="43"/>
        <v>0.3451887901600959</v>
      </c>
      <c r="AS46" s="5">
        <f t="shared" si="22"/>
        <v>177.13313886581338</v>
      </c>
      <c r="AT46" s="5">
        <f t="shared" si="23"/>
        <v>3.0084134186608935E-2</v>
      </c>
      <c r="AU46" s="5">
        <f t="shared" si="44"/>
        <v>1.7017072811656542E-4</v>
      </c>
      <c r="AV46" s="5">
        <f t="shared" si="45"/>
        <v>0.48170703502687001</v>
      </c>
      <c r="AW46" s="5">
        <f t="shared" si="24"/>
        <v>177.26965711068013</v>
      </c>
      <c r="AX46" s="5">
        <f t="shared" si="25"/>
        <v>0.10643411068014075</v>
      </c>
      <c r="AY46" s="5">
        <f t="shared" si="26"/>
        <v>6.0076865208159348E-4</v>
      </c>
      <c r="AZ46" s="5">
        <f t="shared" si="46"/>
        <v>0.74932212074944637</v>
      </c>
      <c r="BA46" s="5">
        <f t="shared" si="27"/>
        <v>177.53727219640271</v>
      </c>
      <c r="BB46" s="5">
        <f t="shared" si="28"/>
        <v>0.37404919640272283</v>
      </c>
      <c r="BC46" s="5">
        <f t="shared" si="29"/>
        <v>2.1113253082030623E-3</v>
      </c>
      <c r="BD46" s="5">
        <f t="shared" si="47"/>
        <v>1.2515404400375667</v>
      </c>
      <c r="BE46" s="5">
        <f t="shared" si="30"/>
        <v>178.03949051569083</v>
      </c>
      <c r="BF46" s="5">
        <f t="shared" si="31"/>
        <v>-0.87626751569084149</v>
      </c>
      <c r="BG46" s="5">
        <f t="shared" si="32"/>
        <v>4.9461028132844562E-3</v>
      </c>
    </row>
    <row r="47" spans="1:59" x14ac:dyDescent="0.2">
      <c r="A47" s="2">
        <v>46</v>
      </c>
      <c r="B47" s="1">
        <v>76.541884999999994</v>
      </c>
      <c r="C47" s="5">
        <f t="shared" si="33"/>
        <v>74.347456028553211</v>
      </c>
      <c r="D47" s="5">
        <f t="shared" si="6"/>
        <v>2.1944289714467828</v>
      </c>
      <c r="E47" s="5">
        <f t="shared" si="34"/>
        <v>76.368268131993062</v>
      </c>
      <c r="F47" s="5">
        <f t="shared" si="7"/>
        <v>0.17361686800693121</v>
      </c>
      <c r="G47" s="5">
        <f t="shared" si="35"/>
        <v>76.912743169421645</v>
      </c>
      <c r="H47" s="5">
        <f t="shared" si="8"/>
        <v>0.37085816942165195</v>
      </c>
      <c r="I47" s="5">
        <f t="shared" si="36"/>
        <v>77.022531659404919</v>
      </c>
      <c r="J47" s="5">
        <f t="shared" si="9"/>
        <v>0.48064665940492546</v>
      </c>
      <c r="L47" s="2">
        <v>46</v>
      </c>
      <c r="M47" s="1">
        <v>177.43812600000001</v>
      </c>
      <c r="N47" s="5">
        <f t="shared" si="37"/>
        <v>175.42164478819089</v>
      </c>
      <c r="O47" s="5">
        <f t="shared" si="10"/>
        <v>2.016481211809122</v>
      </c>
      <c r="P47" s="5">
        <f t="shared" si="38"/>
        <v>176.50444612268268</v>
      </c>
      <c r="Q47" s="5">
        <f t="shared" si="11"/>
        <v>0.93367987731733137</v>
      </c>
      <c r="R47" s="5">
        <f t="shared" si="39"/>
        <v>176.99435018404395</v>
      </c>
      <c r="S47" s="5">
        <f t="shared" si="12"/>
        <v>0.44377581595605875</v>
      </c>
      <c r="T47" s="5">
        <f t="shared" si="40"/>
        <v>177.20644972770157</v>
      </c>
      <c r="U47" s="5">
        <f t="shared" si="13"/>
        <v>0.23167627229844356</v>
      </c>
      <c r="V47" s="10"/>
      <c r="W47" s="1">
        <v>76.541884999999994</v>
      </c>
      <c r="X47" s="5">
        <v>76.912743169421645</v>
      </c>
      <c r="Y47" s="5">
        <f t="shared" si="41"/>
        <v>0.52909047280410859</v>
      </c>
      <c r="Z47" s="5">
        <f t="shared" si="14"/>
        <v>77.44183364222576</v>
      </c>
      <c r="AA47" s="5">
        <f t="shared" si="15"/>
        <v>0.89994864222576609</v>
      </c>
      <c r="AB47" s="5">
        <f t="shared" si="42"/>
        <v>1.1757597062389647E-2</v>
      </c>
      <c r="AC47" s="5">
        <f t="shared" si="16"/>
        <v>0.54653216621470802</v>
      </c>
      <c r="AD47" s="5">
        <f t="shared" si="0"/>
        <v>77.459275335636349</v>
      </c>
      <c r="AE47" s="5">
        <f t="shared" si="1"/>
        <v>0.9173903356363553</v>
      </c>
      <c r="AF47" s="5">
        <f t="shared" si="17"/>
        <v>1.1985468291463627E-2</v>
      </c>
      <c r="AG47" s="5">
        <f t="shared" si="18"/>
        <v>0.47557898708527135</v>
      </c>
      <c r="AH47" s="5">
        <f t="shared" si="2"/>
        <v>77.388322156506916</v>
      </c>
      <c r="AI47" s="5">
        <f t="shared" si="3"/>
        <v>0.84643715650692286</v>
      </c>
      <c r="AJ47" s="5">
        <f t="shared" si="19"/>
        <v>1.1058483293257319E-2</v>
      </c>
      <c r="AK47" s="5">
        <f t="shared" si="20"/>
        <v>0.1219694481345317</v>
      </c>
      <c r="AL47" s="5">
        <f t="shared" si="4"/>
        <v>77.034712617556181</v>
      </c>
      <c r="AM47" s="5">
        <f t="shared" si="5"/>
        <v>0.49282761755618765</v>
      </c>
      <c r="AN47" s="5">
        <f t="shared" si="21"/>
        <v>6.4386658044309686E-3</v>
      </c>
      <c r="AP47" s="1">
        <v>177.43812600000001</v>
      </c>
      <c r="AQ47" s="5">
        <v>176.99435018404395</v>
      </c>
      <c r="AR47" s="5">
        <f t="shared" si="43"/>
        <v>0.32437048789468376</v>
      </c>
      <c r="AS47" s="5">
        <f t="shared" si="22"/>
        <v>177.31872067193865</v>
      </c>
      <c r="AT47" s="5">
        <f t="shared" si="23"/>
        <v>0.11940532806136162</v>
      </c>
      <c r="AU47" s="5">
        <f t="shared" si="44"/>
        <v>6.7462790725918891E-4</v>
      </c>
      <c r="AV47" s="5">
        <f t="shared" si="45"/>
        <v>0.41288030336782294</v>
      </c>
      <c r="AW47" s="5">
        <f t="shared" si="24"/>
        <v>177.40723048741177</v>
      </c>
      <c r="AX47" s="5">
        <f t="shared" si="25"/>
        <v>3.0895512588244856E-2</v>
      </c>
      <c r="AY47" s="5">
        <f t="shared" si="26"/>
        <v>1.7411992160154381E-4</v>
      </c>
      <c r="AZ47" s="5">
        <f t="shared" si="46"/>
        <v>0.50500721518800229</v>
      </c>
      <c r="BA47" s="5">
        <f t="shared" si="27"/>
        <v>177.49935739923197</v>
      </c>
      <c r="BB47" s="5">
        <f t="shared" si="28"/>
        <v>6.1231399231957084E-2</v>
      </c>
      <c r="BC47" s="5">
        <f t="shared" si="29"/>
        <v>3.4508592156770796E-4</v>
      </c>
      <c r="BD47" s="5">
        <f t="shared" si="47"/>
        <v>0.36317115813771444</v>
      </c>
      <c r="BE47" s="5">
        <f t="shared" si="30"/>
        <v>177.35752134218166</v>
      </c>
      <c r="BF47" s="5">
        <f t="shared" si="31"/>
        <v>8.0604657818355463E-2</v>
      </c>
      <c r="BG47" s="5">
        <f t="shared" si="32"/>
        <v>4.5426910008255757E-4</v>
      </c>
    </row>
    <row r="48" spans="1:59" x14ac:dyDescent="0.2">
      <c r="A48" s="2">
        <v>47</v>
      </c>
      <c r="B48" s="1">
        <v>77.500693999999996</v>
      </c>
      <c r="C48" s="5">
        <f t="shared" si="33"/>
        <v>74.676620374270229</v>
      </c>
      <c r="D48" s="5">
        <f t="shared" si="6"/>
        <v>2.8240736257297669</v>
      </c>
      <c r="E48" s="5">
        <f t="shared" si="34"/>
        <v>76.429034035795482</v>
      </c>
      <c r="F48" s="5">
        <f t="shared" si="7"/>
        <v>1.0716599642045139</v>
      </c>
      <c r="G48" s="5">
        <f t="shared" si="35"/>
        <v>76.708771176239736</v>
      </c>
      <c r="H48" s="5">
        <f t="shared" si="8"/>
        <v>0.79192282376025958</v>
      </c>
      <c r="I48" s="5">
        <f t="shared" si="36"/>
        <v>76.662046664851232</v>
      </c>
      <c r="J48" s="5">
        <f t="shared" si="9"/>
        <v>0.83864733514876377</v>
      </c>
      <c r="L48" s="2">
        <v>47</v>
      </c>
      <c r="M48" s="1">
        <v>178.94026199999999</v>
      </c>
      <c r="N48" s="5">
        <f t="shared" si="37"/>
        <v>175.72411696996224</v>
      </c>
      <c r="O48" s="5">
        <f t="shared" si="10"/>
        <v>3.216145030037751</v>
      </c>
      <c r="P48" s="5">
        <f t="shared" si="38"/>
        <v>176.83123407974375</v>
      </c>
      <c r="Q48" s="5">
        <f t="shared" si="11"/>
        <v>2.1090279202562385</v>
      </c>
      <c r="R48" s="5">
        <f t="shared" si="39"/>
        <v>177.23842688281979</v>
      </c>
      <c r="S48" s="5">
        <f t="shared" si="12"/>
        <v>1.7018351171801953</v>
      </c>
      <c r="T48" s="5">
        <f t="shared" si="40"/>
        <v>177.38020693192539</v>
      </c>
      <c r="U48" s="5">
        <f t="shared" si="13"/>
        <v>1.5600550680746039</v>
      </c>
      <c r="V48" s="10"/>
      <c r="W48" s="1">
        <v>77.500693999999996</v>
      </c>
      <c r="X48" s="5">
        <v>76.708771176239736</v>
      </c>
      <c r="Y48" s="5">
        <f t="shared" si="41"/>
        <v>0.41913110290620592</v>
      </c>
      <c r="Z48" s="5">
        <f t="shared" si="14"/>
        <v>77.127902279145943</v>
      </c>
      <c r="AA48" s="5">
        <f t="shared" si="15"/>
        <v>0.37279172085405321</v>
      </c>
      <c r="AB48" s="5">
        <f t="shared" si="42"/>
        <v>4.8101726786350229E-3</v>
      </c>
      <c r="AC48" s="5">
        <f t="shared" si="16"/>
        <v>0.35890612636555369</v>
      </c>
      <c r="AD48" s="5">
        <f t="shared" si="0"/>
        <v>77.06767730260529</v>
      </c>
      <c r="AE48" s="5">
        <f t="shared" si="1"/>
        <v>0.43301669739470583</v>
      </c>
      <c r="AF48" s="5">
        <f t="shared" si="17"/>
        <v>5.5872621914160644E-3</v>
      </c>
      <c r="AG48" s="5">
        <f t="shared" si="18"/>
        <v>0.16978104596504012</v>
      </c>
      <c r="AH48" s="5">
        <f t="shared" si="2"/>
        <v>76.878552222204775</v>
      </c>
      <c r="AI48" s="5">
        <f t="shared" si="3"/>
        <v>0.62214177779522117</v>
      </c>
      <c r="AJ48" s="5">
        <f t="shared" si="19"/>
        <v>8.027563956978517E-3</v>
      </c>
      <c r="AK48" s="5">
        <f t="shared" si="20"/>
        <v>-0.15508077698444311</v>
      </c>
      <c r="AL48" s="5">
        <f t="shared" si="4"/>
        <v>76.553690399255288</v>
      </c>
      <c r="AM48" s="5">
        <f t="shared" si="5"/>
        <v>0.9470036007447078</v>
      </c>
      <c r="AN48" s="5">
        <f t="shared" si="21"/>
        <v>1.2219291878143799E-2</v>
      </c>
      <c r="AP48" s="1">
        <v>178.94026199999999</v>
      </c>
      <c r="AQ48" s="5">
        <v>177.23842688281979</v>
      </c>
      <c r="AR48" s="5">
        <f t="shared" si="43"/>
        <v>0.31232641952685752</v>
      </c>
      <c r="AS48" s="5">
        <f t="shared" si="22"/>
        <v>177.55075330234666</v>
      </c>
      <c r="AT48" s="5">
        <f t="shared" si="23"/>
        <v>1.3895086976533264</v>
      </c>
      <c r="AU48" s="5">
        <f t="shared" si="44"/>
        <v>7.839771104332767E-3</v>
      </c>
      <c r="AV48" s="5">
        <f t="shared" si="45"/>
        <v>0.37067940221982776</v>
      </c>
      <c r="AW48" s="5">
        <f t="shared" si="24"/>
        <v>177.60910628503962</v>
      </c>
      <c r="AX48" s="5">
        <f t="shared" si="25"/>
        <v>1.3311557149603743</v>
      </c>
      <c r="AY48" s="5">
        <f t="shared" si="26"/>
        <v>7.4391067727417005E-3</v>
      </c>
      <c r="AZ48" s="5">
        <f t="shared" si="46"/>
        <v>0.38758848280253028</v>
      </c>
      <c r="BA48" s="5">
        <f t="shared" si="27"/>
        <v>177.62601536562232</v>
      </c>
      <c r="BB48" s="5">
        <f t="shared" si="28"/>
        <v>1.3142466343776675</v>
      </c>
      <c r="BC48" s="5">
        <f t="shared" si="29"/>
        <v>7.3446110991927998E-3</v>
      </c>
      <c r="BD48" s="5">
        <f t="shared" si="47"/>
        <v>0.26194086768012309</v>
      </c>
      <c r="BE48" s="5">
        <f t="shared" si="30"/>
        <v>177.50036775049992</v>
      </c>
      <c r="BF48" s="5">
        <f t="shared" si="31"/>
        <v>1.4398942495000711</v>
      </c>
      <c r="BG48" s="5">
        <f t="shared" si="32"/>
        <v>8.046787421715473E-3</v>
      </c>
    </row>
    <row r="49" spans="1:59" x14ac:dyDescent="0.2">
      <c r="A49" s="2">
        <v>48</v>
      </c>
      <c r="B49" s="1">
        <v>78.358695999999995</v>
      </c>
      <c r="C49" s="5">
        <f t="shared" si="33"/>
        <v>75.100231418129695</v>
      </c>
      <c r="D49" s="5">
        <f t="shared" si="6"/>
        <v>3.2584645818702995</v>
      </c>
      <c r="E49" s="5">
        <f t="shared" si="34"/>
        <v>76.804115023267059</v>
      </c>
      <c r="F49" s="5">
        <f t="shared" si="7"/>
        <v>1.5545809767329359</v>
      </c>
      <c r="G49" s="5">
        <f t="shared" si="35"/>
        <v>77.144328729307887</v>
      </c>
      <c r="H49" s="5">
        <f t="shared" si="8"/>
        <v>1.214367270692108</v>
      </c>
      <c r="I49" s="5">
        <f t="shared" si="36"/>
        <v>77.291032166212801</v>
      </c>
      <c r="J49" s="5">
        <f t="shared" si="9"/>
        <v>1.0676638337871935</v>
      </c>
      <c r="L49" s="2">
        <v>48</v>
      </c>
      <c r="M49" s="1">
        <v>179.89259300000001</v>
      </c>
      <c r="N49" s="5">
        <f t="shared" si="37"/>
        <v>176.20653872446792</v>
      </c>
      <c r="O49" s="5">
        <f t="shared" si="10"/>
        <v>3.6860542755320864</v>
      </c>
      <c r="P49" s="5">
        <f t="shared" si="38"/>
        <v>177.56939385183341</v>
      </c>
      <c r="Q49" s="5">
        <f t="shared" si="11"/>
        <v>2.3231991481665943</v>
      </c>
      <c r="R49" s="5">
        <f t="shared" si="39"/>
        <v>178.1744361972689</v>
      </c>
      <c r="S49" s="5">
        <f t="shared" si="12"/>
        <v>1.7181568027311016</v>
      </c>
      <c r="T49" s="5">
        <f t="shared" si="40"/>
        <v>178.55024823298135</v>
      </c>
      <c r="U49" s="5">
        <f t="shared" si="13"/>
        <v>1.342344767018659</v>
      </c>
      <c r="V49" s="10"/>
      <c r="W49" s="1">
        <v>78.358695999999995</v>
      </c>
      <c r="X49" s="5">
        <v>77.144328729307887</v>
      </c>
      <c r="Y49" s="5">
        <f t="shared" si="41"/>
        <v>0.4215950704304976</v>
      </c>
      <c r="Z49" s="5">
        <f t="shared" si="14"/>
        <v>77.565923799738385</v>
      </c>
      <c r="AA49" s="5">
        <f t="shared" si="15"/>
        <v>0.79277220026160933</v>
      </c>
      <c r="AB49" s="5">
        <f t="shared" si="42"/>
        <v>1.0117220432836317E-2</v>
      </c>
      <c r="AC49" s="5">
        <f t="shared" si="16"/>
        <v>0.3780689830412029</v>
      </c>
      <c r="AD49" s="5">
        <f t="shared" si="0"/>
        <v>77.52239771234909</v>
      </c>
      <c r="AE49" s="5">
        <f t="shared" si="1"/>
        <v>0.83629828765090508</v>
      </c>
      <c r="AF49" s="5">
        <f t="shared" si="17"/>
        <v>1.0672692762152462E-2</v>
      </c>
      <c r="AG49" s="5">
        <f t="shared" si="18"/>
        <v>0.28938047416143986</v>
      </c>
      <c r="AH49" s="5">
        <f t="shared" si="2"/>
        <v>77.43370920346932</v>
      </c>
      <c r="AI49" s="5">
        <f t="shared" si="3"/>
        <v>0.92498679653067484</v>
      </c>
      <c r="AJ49" s="5">
        <f t="shared" si="19"/>
        <v>1.1804520030944298E-2</v>
      </c>
      <c r="AK49" s="5">
        <f t="shared" si="20"/>
        <v>0.34696180356026152</v>
      </c>
      <c r="AL49" s="5">
        <f t="shared" si="4"/>
        <v>77.491290532868149</v>
      </c>
      <c r="AM49" s="5">
        <f t="shared" si="5"/>
        <v>0.86740546713184585</v>
      </c>
      <c r="AN49" s="5">
        <f t="shared" si="21"/>
        <v>1.1069677156595943E-2</v>
      </c>
      <c r="AP49" s="1">
        <v>179.89259300000001</v>
      </c>
      <c r="AQ49" s="5">
        <v>178.1744361972689</v>
      </c>
      <c r="AR49" s="5">
        <f t="shared" si="43"/>
        <v>0.40587885376519522</v>
      </c>
      <c r="AS49" s="5">
        <f t="shared" si="22"/>
        <v>178.58031505103409</v>
      </c>
      <c r="AT49" s="5">
        <f t="shared" si="23"/>
        <v>1.3122779489659138</v>
      </c>
      <c r="AU49" s="5">
        <f t="shared" si="44"/>
        <v>7.3651303574941724E-3</v>
      </c>
      <c r="AV49" s="5">
        <f t="shared" si="45"/>
        <v>0.51201188027714806</v>
      </c>
      <c r="AW49" s="5">
        <f t="shared" si="24"/>
        <v>178.68644807754606</v>
      </c>
      <c r="AX49" s="5">
        <f t="shared" si="25"/>
        <v>1.2061449224539444</v>
      </c>
      <c r="AY49" s="5">
        <f t="shared" si="26"/>
        <v>6.7048059196853334E-3</v>
      </c>
      <c r="AZ49" s="5">
        <f t="shared" si="46"/>
        <v>0.63437785704349059</v>
      </c>
      <c r="BA49" s="5">
        <f t="shared" si="27"/>
        <v>178.80881405431239</v>
      </c>
      <c r="BB49" s="5">
        <f t="shared" si="28"/>
        <v>1.0837789456876123</v>
      </c>
      <c r="BC49" s="5">
        <f t="shared" si="29"/>
        <v>6.024589048464115E-3</v>
      </c>
      <c r="BD49" s="5">
        <f t="shared" si="47"/>
        <v>0.83489904743376098</v>
      </c>
      <c r="BE49" s="5">
        <f t="shared" si="30"/>
        <v>179.00933524470267</v>
      </c>
      <c r="BF49" s="5">
        <f t="shared" si="31"/>
        <v>0.88325775529733619</v>
      </c>
      <c r="BG49" s="5">
        <f t="shared" si="32"/>
        <v>4.9099173043624768E-3</v>
      </c>
    </row>
    <row r="50" spans="1:59" x14ac:dyDescent="0.2">
      <c r="A50" s="2">
        <v>49</v>
      </c>
      <c r="B50" s="1">
        <v>77.827667000000005</v>
      </c>
      <c r="C50" s="5">
        <f t="shared" si="33"/>
        <v>75.589001105410233</v>
      </c>
      <c r="D50" s="5">
        <f t="shared" si="6"/>
        <v>2.2386658945897722</v>
      </c>
      <c r="E50" s="5">
        <f t="shared" si="34"/>
        <v>77.348218365123586</v>
      </c>
      <c r="F50" s="5">
        <f t="shared" si="7"/>
        <v>0.47944863487641953</v>
      </c>
      <c r="G50" s="5">
        <f t="shared" si="35"/>
        <v>77.812230728188553</v>
      </c>
      <c r="H50" s="5">
        <f t="shared" si="8"/>
        <v>1.5436271811452684E-2</v>
      </c>
      <c r="I50" s="5">
        <f t="shared" si="36"/>
        <v>78.091780041553193</v>
      </c>
      <c r="J50" s="5">
        <f t="shared" si="9"/>
        <v>0.2641130415531876</v>
      </c>
      <c r="L50" s="2">
        <v>49</v>
      </c>
      <c r="M50" s="1">
        <v>177.634491</v>
      </c>
      <c r="N50" s="5">
        <f t="shared" si="37"/>
        <v>176.75944686579771</v>
      </c>
      <c r="O50" s="5">
        <f t="shared" si="10"/>
        <v>0.87504413420228389</v>
      </c>
      <c r="P50" s="5">
        <f t="shared" si="38"/>
        <v>178.38251355369169</v>
      </c>
      <c r="Q50" s="5">
        <f t="shared" si="11"/>
        <v>0.74802255369169757</v>
      </c>
      <c r="R50" s="5">
        <f t="shared" si="39"/>
        <v>179.11942243877101</v>
      </c>
      <c r="S50" s="5">
        <f t="shared" si="12"/>
        <v>1.4849314387710137</v>
      </c>
      <c r="T50" s="5">
        <f t="shared" si="40"/>
        <v>179.55700680824532</v>
      </c>
      <c r="U50" s="5">
        <f t="shared" si="13"/>
        <v>1.922515808245322</v>
      </c>
      <c r="V50" s="10"/>
      <c r="W50" s="1">
        <v>77.827667000000005</v>
      </c>
      <c r="X50" s="5">
        <v>77.812230728188553</v>
      </c>
      <c r="Y50" s="5">
        <f t="shared" si="41"/>
        <v>0.45854110969802286</v>
      </c>
      <c r="Z50" s="5">
        <f t="shared" si="14"/>
        <v>78.270771837886571</v>
      </c>
      <c r="AA50" s="5">
        <f t="shared" si="15"/>
        <v>0.44310483788656541</v>
      </c>
      <c r="AB50" s="5">
        <f t="shared" si="42"/>
        <v>5.6934102609881056E-3</v>
      </c>
      <c r="AC50" s="5">
        <f t="shared" si="16"/>
        <v>0.45052723700106861</v>
      </c>
      <c r="AD50" s="5">
        <f t="shared" si="0"/>
        <v>78.262757965189621</v>
      </c>
      <c r="AE50" s="5">
        <f t="shared" si="1"/>
        <v>0.43509096518961599</v>
      </c>
      <c r="AF50" s="5">
        <f t="shared" si="17"/>
        <v>5.5904408028781844E-3</v>
      </c>
      <c r="AG50" s="5">
        <f t="shared" si="18"/>
        <v>0.45971516028509157</v>
      </c>
      <c r="AH50" s="5">
        <f t="shared" si="2"/>
        <v>78.271945888473638</v>
      </c>
      <c r="AI50" s="5">
        <f t="shared" si="3"/>
        <v>0.44427888847363306</v>
      </c>
      <c r="AJ50" s="5">
        <f t="shared" si="19"/>
        <v>5.7084955209261642E-3</v>
      </c>
      <c r="AK50" s="5">
        <f t="shared" si="20"/>
        <v>0.61976096958260518</v>
      </c>
      <c r="AL50" s="5">
        <f t="shared" si="4"/>
        <v>78.431991697771153</v>
      </c>
      <c r="AM50" s="5">
        <f t="shared" si="5"/>
        <v>0.60432469777114761</v>
      </c>
      <c r="AN50" s="5">
        <f t="shared" si="21"/>
        <v>7.7649083040244229E-3</v>
      </c>
      <c r="AP50" s="1">
        <v>177.634491</v>
      </c>
      <c r="AQ50" s="5">
        <v>179.11942243877101</v>
      </c>
      <c r="AR50" s="5">
        <f t="shared" si="43"/>
        <v>0.48674496192573202</v>
      </c>
      <c r="AS50" s="5">
        <f t="shared" si="22"/>
        <v>179.60616740069673</v>
      </c>
      <c r="AT50" s="5">
        <f t="shared" si="23"/>
        <v>1.9716764006967367</v>
      </c>
      <c r="AU50" s="5">
        <f t="shared" si="44"/>
        <v>1.1007608074276375E-2</v>
      </c>
      <c r="AV50" s="5">
        <f t="shared" si="45"/>
        <v>0.62025547058338781</v>
      </c>
      <c r="AW50" s="5">
        <f t="shared" si="24"/>
        <v>179.73967790935441</v>
      </c>
      <c r="AX50" s="5">
        <f t="shared" si="25"/>
        <v>2.1051869093544155</v>
      </c>
      <c r="AY50" s="5">
        <f t="shared" si="26"/>
        <v>1.1851228314406664E-2</v>
      </c>
      <c r="AZ50" s="5">
        <f t="shared" si="46"/>
        <v>0.77415163004986809</v>
      </c>
      <c r="BA50" s="5">
        <f t="shared" si="27"/>
        <v>179.89357406882087</v>
      </c>
      <c r="BB50" s="5">
        <f t="shared" si="28"/>
        <v>2.2590830688208712</v>
      </c>
      <c r="BC50" s="5">
        <f t="shared" si="29"/>
        <v>1.2717592490643448E-2</v>
      </c>
      <c r="BD50" s="5">
        <f t="shared" si="47"/>
        <v>0.9284731623918554</v>
      </c>
      <c r="BE50" s="5">
        <f t="shared" si="30"/>
        <v>180.04789560116288</v>
      </c>
      <c r="BF50" s="5">
        <f t="shared" si="31"/>
        <v>-2.4134046011628811</v>
      </c>
      <c r="BG50" s="5">
        <f t="shared" si="32"/>
        <v>1.3586351319366695E-2</v>
      </c>
    </row>
    <row r="51" spans="1:59" x14ac:dyDescent="0.2">
      <c r="A51" s="2">
        <v>50</v>
      </c>
      <c r="B51" s="1">
        <v>78.105475999999996</v>
      </c>
      <c r="C51" s="5">
        <f t="shared" si="33"/>
        <v>75.924800989598694</v>
      </c>
      <c r="D51" s="5">
        <f t="shared" si="6"/>
        <v>2.180675010401302</v>
      </c>
      <c r="E51" s="5">
        <f t="shared" si="34"/>
        <v>77.51602538733033</v>
      </c>
      <c r="F51" s="5">
        <f t="shared" si="7"/>
        <v>0.58945061266966547</v>
      </c>
      <c r="G51" s="5">
        <f t="shared" si="35"/>
        <v>77.820720677684847</v>
      </c>
      <c r="H51" s="5">
        <f t="shared" si="8"/>
        <v>0.28475532231514933</v>
      </c>
      <c r="I51" s="5">
        <f t="shared" si="36"/>
        <v>77.893695260388299</v>
      </c>
      <c r="J51" s="5">
        <f t="shared" si="9"/>
        <v>0.2117807396116973</v>
      </c>
      <c r="L51" s="2">
        <v>50</v>
      </c>
      <c r="M51" s="1">
        <v>176.770523</v>
      </c>
      <c r="N51" s="5">
        <f t="shared" si="37"/>
        <v>176.89070348592804</v>
      </c>
      <c r="O51" s="5">
        <f t="shared" si="10"/>
        <v>0.12018048592804575</v>
      </c>
      <c r="P51" s="5">
        <f t="shared" si="38"/>
        <v>178.12070565989961</v>
      </c>
      <c r="Q51" s="5">
        <f t="shared" si="11"/>
        <v>1.3501826598996161</v>
      </c>
      <c r="R51" s="5">
        <f t="shared" si="39"/>
        <v>178.30271014744693</v>
      </c>
      <c r="S51" s="5">
        <f t="shared" si="12"/>
        <v>1.5321871474469333</v>
      </c>
      <c r="T51" s="5">
        <f t="shared" si="40"/>
        <v>178.11511995206132</v>
      </c>
      <c r="U51" s="5">
        <f t="shared" si="13"/>
        <v>1.3445969520613232</v>
      </c>
      <c r="V51" s="10"/>
      <c r="W51" s="1">
        <v>78.105475999999996</v>
      </c>
      <c r="X51" s="5">
        <v>77.820720677684847</v>
      </c>
      <c r="Y51" s="5">
        <f t="shared" si="41"/>
        <v>0.3910334356677635</v>
      </c>
      <c r="Z51" s="5">
        <f t="shared" si="14"/>
        <v>78.211754113352612</v>
      </c>
      <c r="AA51" s="5">
        <f t="shared" si="15"/>
        <v>0.10627811335261583</v>
      </c>
      <c r="AB51" s="5">
        <f t="shared" si="42"/>
        <v>1.3606998996154359E-3</v>
      </c>
      <c r="AC51" s="5">
        <f t="shared" si="16"/>
        <v>0.34001791512487495</v>
      </c>
      <c r="AD51" s="5">
        <f t="shared" si="0"/>
        <v>78.160738592809722</v>
      </c>
      <c r="AE51" s="5">
        <f t="shared" si="1"/>
        <v>5.5262592809725675E-2</v>
      </c>
      <c r="AF51" s="5">
        <f t="shared" si="17"/>
        <v>7.0753800680666327E-4</v>
      </c>
      <c r="AG51" s="5">
        <f t="shared" si="18"/>
        <v>0.25666381543013267</v>
      </c>
      <c r="AH51" s="5">
        <f t="shared" si="2"/>
        <v>78.077384493114977</v>
      </c>
      <c r="AI51" s="5">
        <f t="shared" si="3"/>
        <v>2.8091506885019157E-2</v>
      </c>
      <c r="AJ51" s="5">
        <f t="shared" si="19"/>
        <v>3.5966117004419969E-4</v>
      </c>
      <c r="AK51" s="5">
        <f t="shared" si="20"/>
        <v>0.10018060250924068</v>
      </c>
      <c r="AL51" s="5">
        <f t="shared" si="4"/>
        <v>77.920901280194087</v>
      </c>
      <c r="AM51" s="5">
        <f t="shared" si="5"/>
        <v>0.18457471980590867</v>
      </c>
      <c r="AN51" s="5">
        <f t="shared" si="21"/>
        <v>2.3631469809608317E-3</v>
      </c>
      <c r="AP51" s="1">
        <v>176.770523</v>
      </c>
      <c r="AQ51" s="5">
        <v>178.30271014744693</v>
      </c>
      <c r="AR51" s="5">
        <f t="shared" si="43"/>
        <v>0.29122637393826017</v>
      </c>
      <c r="AS51" s="5">
        <f t="shared" si="22"/>
        <v>178.59393652138519</v>
      </c>
      <c r="AT51" s="5">
        <f t="shared" si="23"/>
        <v>1.8234135213851914</v>
      </c>
      <c r="AU51" s="5">
        <f t="shared" si="44"/>
        <v>1.0226504801173941E-2</v>
      </c>
      <c r="AV51" s="5">
        <f t="shared" si="45"/>
        <v>0.26101353010652079</v>
      </c>
      <c r="AW51" s="5">
        <f t="shared" si="24"/>
        <v>178.56372367755344</v>
      </c>
      <c r="AX51" s="5">
        <f t="shared" si="25"/>
        <v>1.7932006775534433</v>
      </c>
      <c r="AY51" s="5">
        <f t="shared" si="26"/>
        <v>1.0144229066706123E-2</v>
      </c>
      <c r="AZ51" s="5">
        <f t="shared" si="46"/>
        <v>5.8262865431591315E-2</v>
      </c>
      <c r="BA51" s="5">
        <f t="shared" si="27"/>
        <v>178.36097301287853</v>
      </c>
      <c r="BB51" s="5">
        <f t="shared" si="28"/>
        <v>1.5904500128785344</v>
      </c>
      <c r="BC51" s="5">
        <f t="shared" si="29"/>
        <v>8.9972580602623118E-3</v>
      </c>
      <c r="BD51" s="5">
        <f t="shared" si="47"/>
        <v>-0.55493447326668988</v>
      </c>
      <c r="BE51" s="5">
        <f t="shared" si="30"/>
        <v>177.74777567418025</v>
      </c>
      <c r="BF51" s="5">
        <f t="shared" si="31"/>
        <v>-0.97725267418024941</v>
      </c>
      <c r="BG51" s="5">
        <f t="shared" si="32"/>
        <v>5.5283689700926517E-3</v>
      </c>
    </row>
    <row r="52" spans="1:59" x14ac:dyDescent="0.2">
      <c r="A52" s="2">
        <v>51</v>
      </c>
      <c r="B52" s="1">
        <v>78.481621000000004</v>
      </c>
      <c r="C52" s="5">
        <f t="shared" si="33"/>
        <v>76.251902241158888</v>
      </c>
      <c r="D52" s="5">
        <f t="shared" si="6"/>
        <v>2.2297187588411163</v>
      </c>
      <c r="E52" s="5">
        <f t="shared" si="34"/>
        <v>77.722333101764718</v>
      </c>
      <c r="F52" s="5">
        <f t="shared" si="7"/>
        <v>0.75928789823528575</v>
      </c>
      <c r="G52" s="5">
        <f t="shared" si="35"/>
        <v>77.977336104958169</v>
      </c>
      <c r="H52" s="5">
        <f t="shared" si="8"/>
        <v>0.5042848950418346</v>
      </c>
      <c r="I52" s="5">
        <f t="shared" si="36"/>
        <v>78.052530815097072</v>
      </c>
      <c r="J52" s="5">
        <f t="shared" si="9"/>
        <v>0.42909018490293249</v>
      </c>
      <c r="L52" s="2">
        <v>51</v>
      </c>
      <c r="M52" s="1">
        <v>176.30909700000001</v>
      </c>
      <c r="N52" s="5">
        <f t="shared" si="37"/>
        <v>176.87267641303882</v>
      </c>
      <c r="O52" s="5">
        <f t="shared" si="10"/>
        <v>0.56357941303880921</v>
      </c>
      <c r="P52" s="5">
        <f t="shared" si="38"/>
        <v>177.64814172893475</v>
      </c>
      <c r="Q52" s="5">
        <f t="shared" si="11"/>
        <v>1.3390447289347378</v>
      </c>
      <c r="R52" s="5">
        <f t="shared" si="39"/>
        <v>177.46000721635113</v>
      </c>
      <c r="S52" s="5">
        <f t="shared" si="12"/>
        <v>1.1509102163511216</v>
      </c>
      <c r="T52" s="5">
        <f t="shared" si="40"/>
        <v>177.10667223801534</v>
      </c>
      <c r="U52" s="5">
        <f t="shared" si="13"/>
        <v>0.7975752380153267</v>
      </c>
      <c r="V52" s="10"/>
      <c r="W52" s="1">
        <v>78.481621000000004</v>
      </c>
      <c r="X52" s="5">
        <v>77.977336104958169</v>
      </c>
      <c r="Y52" s="5">
        <f t="shared" si="41"/>
        <v>0.3558707344085974</v>
      </c>
      <c r="Z52" s="5">
        <f t="shared" si="14"/>
        <v>78.333206839366767</v>
      </c>
      <c r="AA52" s="5">
        <f t="shared" si="15"/>
        <v>0.1484141606332372</v>
      </c>
      <c r="AB52" s="5">
        <f t="shared" si="42"/>
        <v>1.8910690011517115E-3</v>
      </c>
      <c r="AC52" s="5">
        <f t="shared" si="16"/>
        <v>0.29416729316198692</v>
      </c>
      <c r="AD52" s="5">
        <f t="shared" si="0"/>
        <v>78.27150339812016</v>
      </c>
      <c r="AE52" s="5">
        <f t="shared" si="1"/>
        <v>0.21011760187984407</v>
      </c>
      <c r="AF52" s="5">
        <f t="shared" si="17"/>
        <v>2.6772841743399269E-3</v>
      </c>
      <c r="AG52" s="5">
        <f t="shared" si="18"/>
        <v>0.2116420407595683</v>
      </c>
      <c r="AH52" s="5">
        <f t="shared" si="2"/>
        <v>78.188978145717741</v>
      </c>
      <c r="AI52" s="5">
        <f t="shared" si="3"/>
        <v>0.29264285428226344</v>
      </c>
      <c r="AJ52" s="5">
        <f t="shared" si="19"/>
        <v>3.7288074654098116E-3</v>
      </c>
      <c r="AK52" s="5">
        <f t="shared" si="20"/>
        <v>0.14815020355871056</v>
      </c>
      <c r="AL52" s="5">
        <f t="shared" si="4"/>
        <v>78.125486308516884</v>
      </c>
      <c r="AM52" s="5">
        <f t="shared" si="5"/>
        <v>0.35613469148312049</v>
      </c>
      <c r="AN52" s="5">
        <f t="shared" si="21"/>
        <v>4.5378100878308882E-3</v>
      </c>
      <c r="AP52" s="1">
        <v>176.30909700000001</v>
      </c>
      <c r="AQ52" s="5">
        <v>177.46000721635113</v>
      </c>
      <c r="AR52" s="5">
        <f t="shared" si="43"/>
        <v>0.12113697818315108</v>
      </c>
      <c r="AS52" s="5">
        <f t="shared" si="22"/>
        <v>177.58114419453429</v>
      </c>
      <c r="AT52" s="5">
        <f t="shared" si="23"/>
        <v>1.2720471945342808</v>
      </c>
      <c r="AU52" s="5">
        <f t="shared" si="44"/>
        <v>7.1680781179246714E-3</v>
      </c>
      <c r="AV52" s="5">
        <f t="shared" si="45"/>
        <v>-1.4915585194059555E-2</v>
      </c>
      <c r="AW52" s="5">
        <f t="shared" si="24"/>
        <v>177.44509163115708</v>
      </c>
      <c r="AX52" s="5">
        <f t="shared" si="25"/>
        <v>1.1359946311570752</v>
      </c>
      <c r="AY52" s="5">
        <f t="shared" si="26"/>
        <v>6.4431991910041666E-3</v>
      </c>
      <c r="AZ52" s="5">
        <f t="shared" si="46"/>
        <v>-0.34717174300573506</v>
      </c>
      <c r="BA52" s="5">
        <f t="shared" si="27"/>
        <v>177.1128354733454</v>
      </c>
      <c r="BB52" s="5">
        <f t="shared" si="28"/>
        <v>0.8037384733453905</v>
      </c>
      <c r="BC52" s="5">
        <f t="shared" si="29"/>
        <v>4.5586897501119321E-3</v>
      </c>
      <c r="BD52" s="5">
        <f t="shared" si="47"/>
        <v>-0.79953766242143387</v>
      </c>
      <c r="BE52" s="5">
        <f t="shared" si="30"/>
        <v>176.66046955392969</v>
      </c>
      <c r="BF52" s="5">
        <f t="shared" si="31"/>
        <v>-0.35137255392967859</v>
      </c>
      <c r="BG52" s="5">
        <f t="shared" si="32"/>
        <v>1.9929349075486365E-3</v>
      </c>
    </row>
    <row r="53" spans="1:59" x14ac:dyDescent="0.2">
      <c r="A53" s="2">
        <v>52</v>
      </c>
      <c r="B53" s="1">
        <v>78.255439999999993</v>
      </c>
      <c r="C53" s="5">
        <f t="shared" si="33"/>
        <v>76.58636005498505</v>
      </c>
      <c r="D53" s="5">
        <f t="shared" si="6"/>
        <v>1.6690799450149427</v>
      </c>
      <c r="E53" s="5">
        <f t="shared" si="34"/>
        <v>77.988083866147065</v>
      </c>
      <c r="F53" s="5">
        <f t="shared" si="7"/>
        <v>0.26735613385292822</v>
      </c>
      <c r="G53" s="5">
        <f t="shared" si="35"/>
        <v>78.254692797231172</v>
      </c>
      <c r="H53" s="5">
        <f t="shared" si="8"/>
        <v>7.472027688208982E-4</v>
      </c>
      <c r="I53" s="5">
        <f t="shared" si="36"/>
        <v>78.374348453774275</v>
      </c>
      <c r="J53" s="5">
        <f t="shared" si="9"/>
        <v>0.1189084537742815</v>
      </c>
      <c r="L53" s="2">
        <v>52</v>
      </c>
      <c r="M53" s="1">
        <v>173.903717</v>
      </c>
      <c r="N53" s="5">
        <f t="shared" si="37"/>
        <v>176.78813950108298</v>
      </c>
      <c r="O53" s="5">
        <f t="shared" si="10"/>
        <v>2.8844225010829803</v>
      </c>
      <c r="P53" s="5">
        <f t="shared" si="38"/>
        <v>177.17947607380759</v>
      </c>
      <c r="Q53" s="5">
        <f t="shared" si="11"/>
        <v>3.2757590738075919</v>
      </c>
      <c r="R53" s="5">
        <f t="shared" si="39"/>
        <v>176.82700659735801</v>
      </c>
      <c r="S53" s="5">
        <f t="shared" si="12"/>
        <v>2.9232895973580071</v>
      </c>
      <c r="T53" s="5">
        <f t="shared" si="40"/>
        <v>176.50849080950383</v>
      </c>
      <c r="U53" s="5">
        <f t="shared" si="13"/>
        <v>2.6047738095038255</v>
      </c>
      <c r="V53" s="10"/>
      <c r="W53" s="1">
        <v>78.255439999999993</v>
      </c>
      <c r="X53" s="5">
        <v>78.254692797231172</v>
      </c>
      <c r="Y53" s="5">
        <f t="shared" si="41"/>
        <v>0.34409362808825816</v>
      </c>
      <c r="Z53" s="5">
        <f t="shared" si="14"/>
        <v>78.598786425319432</v>
      </c>
      <c r="AA53" s="5">
        <f t="shared" si="15"/>
        <v>0.34334642531943871</v>
      </c>
      <c r="AB53" s="5">
        <f t="shared" si="42"/>
        <v>4.3875087191310759E-3</v>
      </c>
      <c r="AC53" s="5">
        <f t="shared" si="16"/>
        <v>0.28996464293974084</v>
      </c>
      <c r="AD53" s="5">
        <f t="shared" si="0"/>
        <v>78.544657440170909</v>
      </c>
      <c r="AE53" s="5">
        <f t="shared" si="1"/>
        <v>0.28921744017091555</v>
      </c>
      <c r="AF53" s="5">
        <f t="shared" si="17"/>
        <v>3.6958125872260839E-3</v>
      </c>
      <c r="AG53" s="5">
        <f t="shared" si="18"/>
        <v>0.24121363394061376</v>
      </c>
      <c r="AH53" s="5">
        <f t="shared" si="2"/>
        <v>78.49590643117179</v>
      </c>
      <c r="AI53" s="5">
        <f t="shared" si="3"/>
        <v>0.24046643117179656</v>
      </c>
      <c r="AJ53" s="5">
        <f t="shared" si="19"/>
        <v>3.0728398073258112E-3</v>
      </c>
      <c r="AK53" s="5">
        <f t="shared" si="20"/>
        <v>0.2579757189658588</v>
      </c>
      <c r="AL53" s="5">
        <f t="shared" si="4"/>
        <v>78.512668516197024</v>
      </c>
      <c r="AM53" s="5">
        <f t="shared" si="5"/>
        <v>0.25722851619703135</v>
      </c>
      <c r="AN53" s="5">
        <f t="shared" si="21"/>
        <v>3.2870368653863729E-3</v>
      </c>
      <c r="AP53" s="1">
        <v>173.903717</v>
      </c>
      <c r="AQ53" s="5">
        <v>176.82700659735801</v>
      </c>
      <c r="AR53" s="5">
        <f t="shared" si="43"/>
        <v>8.0163386067100412E-3</v>
      </c>
      <c r="AS53" s="5">
        <f t="shared" si="22"/>
        <v>176.83502293596473</v>
      </c>
      <c r="AT53" s="5">
        <f t="shared" si="23"/>
        <v>2.9313059359647298</v>
      </c>
      <c r="AU53" s="5">
        <f t="shared" si="44"/>
        <v>1.6577252493107163E-2</v>
      </c>
      <c r="AV53" s="5">
        <f t="shared" si="45"/>
        <v>-0.1694368436438253</v>
      </c>
      <c r="AW53" s="5">
        <f t="shared" si="24"/>
        <v>176.65756975371417</v>
      </c>
      <c r="AX53" s="5">
        <f t="shared" si="25"/>
        <v>2.7538527537141704</v>
      </c>
      <c r="AY53" s="5">
        <f t="shared" si="26"/>
        <v>1.5835502548310513E-2</v>
      </c>
      <c r="AZ53" s="5">
        <f t="shared" si="46"/>
        <v>-0.47579473720005944</v>
      </c>
      <c r="BA53" s="5">
        <f t="shared" si="27"/>
        <v>176.35121186015795</v>
      </c>
      <c r="BB53" s="5">
        <f t="shared" si="28"/>
        <v>2.4474948601579456</v>
      </c>
      <c r="BC53" s="5">
        <f t="shared" si="29"/>
        <v>1.4073850187790671E-2</v>
      </c>
      <c r="BD53" s="5">
        <f t="shared" si="47"/>
        <v>-0.65798117550736923</v>
      </c>
      <c r="BE53" s="5">
        <f t="shared" si="30"/>
        <v>176.16902542185065</v>
      </c>
      <c r="BF53" s="5">
        <f t="shared" si="31"/>
        <v>-2.2653084218506478</v>
      </c>
      <c r="BG53" s="5">
        <f t="shared" si="32"/>
        <v>1.3026221986104229E-2</v>
      </c>
    </row>
    <row r="54" spans="1:59" x14ac:dyDescent="0.2">
      <c r="A54" s="2">
        <v>53</v>
      </c>
      <c r="B54" s="1">
        <v>75.954314999999994</v>
      </c>
      <c r="C54" s="5">
        <f t="shared" si="33"/>
        <v>76.836722046737293</v>
      </c>
      <c r="D54" s="5">
        <f t="shared" si="6"/>
        <v>0.88240704673729908</v>
      </c>
      <c r="E54" s="5">
        <f t="shared" si="34"/>
        <v>78.081658512995588</v>
      </c>
      <c r="F54" s="5">
        <f t="shared" si="7"/>
        <v>2.1273435129955942</v>
      </c>
      <c r="G54" s="5">
        <f t="shared" si="35"/>
        <v>78.255103758754018</v>
      </c>
      <c r="H54" s="5">
        <f t="shared" si="8"/>
        <v>2.3007887587540239</v>
      </c>
      <c r="I54" s="5">
        <f t="shared" si="36"/>
        <v>78.285167113443563</v>
      </c>
      <c r="J54" s="5">
        <f t="shared" si="9"/>
        <v>2.3308521134435694</v>
      </c>
      <c r="L54" s="2">
        <v>53</v>
      </c>
      <c r="M54" s="1">
        <v>170.37908899999999</v>
      </c>
      <c r="N54" s="5">
        <f t="shared" si="37"/>
        <v>176.35547612592055</v>
      </c>
      <c r="O54" s="5">
        <f t="shared" si="10"/>
        <v>5.976387125920553</v>
      </c>
      <c r="P54" s="5">
        <f t="shared" si="38"/>
        <v>176.03296039797493</v>
      </c>
      <c r="Q54" s="5">
        <f t="shared" si="11"/>
        <v>5.6538713979749389</v>
      </c>
      <c r="R54" s="5">
        <f t="shared" si="39"/>
        <v>175.2191973188111</v>
      </c>
      <c r="S54" s="5">
        <f t="shared" si="12"/>
        <v>4.8401083188111045</v>
      </c>
      <c r="T54" s="5">
        <f t="shared" si="40"/>
        <v>174.55491045237596</v>
      </c>
      <c r="U54" s="5">
        <f t="shared" si="13"/>
        <v>4.1758214523759705</v>
      </c>
      <c r="V54" s="10"/>
      <c r="W54" s="1">
        <v>75.954314999999994</v>
      </c>
      <c r="X54" s="5">
        <v>78.255103758754018</v>
      </c>
      <c r="Y54" s="5">
        <f t="shared" si="41"/>
        <v>0.29254122810344629</v>
      </c>
      <c r="Z54" s="5">
        <f t="shared" si="14"/>
        <v>78.547644986857463</v>
      </c>
      <c r="AA54" s="5">
        <f t="shared" si="15"/>
        <v>2.5933299868574693</v>
      </c>
      <c r="AB54" s="5">
        <f t="shared" si="42"/>
        <v>3.4143287143824148E-2</v>
      </c>
      <c r="AC54" s="5">
        <f t="shared" si="16"/>
        <v>0.21757622258551707</v>
      </c>
      <c r="AD54" s="5">
        <f t="shared" si="0"/>
        <v>78.472679981339539</v>
      </c>
      <c r="AE54" s="5">
        <f t="shared" si="1"/>
        <v>2.5183649813395448</v>
      </c>
      <c r="AF54" s="5">
        <f t="shared" si="17"/>
        <v>3.3156312203454733E-2</v>
      </c>
      <c r="AG54" s="5">
        <f t="shared" si="18"/>
        <v>0.13285243135261818</v>
      </c>
      <c r="AH54" s="5">
        <f t="shared" si="2"/>
        <v>78.387956190106635</v>
      </c>
      <c r="AI54" s="5">
        <f t="shared" si="3"/>
        <v>2.4336411901066413</v>
      </c>
      <c r="AJ54" s="5">
        <f t="shared" si="19"/>
        <v>3.2040854954805943E-2</v>
      </c>
      <c r="AK54" s="5">
        <f t="shared" si="20"/>
        <v>3.9045675139297763E-2</v>
      </c>
      <c r="AL54" s="5">
        <f t="shared" si="4"/>
        <v>78.29414943389331</v>
      </c>
      <c r="AM54" s="5">
        <f t="shared" si="5"/>
        <v>2.3398344338933157</v>
      </c>
      <c r="AN54" s="5">
        <f t="shared" si="21"/>
        <v>3.0805813124551461E-2</v>
      </c>
      <c r="AP54" s="1">
        <v>170.37908899999999</v>
      </c>
      <c r="AQ54" s="5">
        <v>175.2191973188111</v>
      </c>
      <c r="AR54" s="5">
        <f t="shared" si="43"/>
        <v>-0.2343575039663329</v>
      </c>
      <c r="AS54" s="5">
        <f t="shared" si="22"/>
        <v>174.98483981484478</v>
      </c>
      <c r="AT54" s="5">
        <f t="shared" si="23"/>
        <v>4.6057508148447823</v>
      </c>
      <c r="AU54" s="5">
        <f t="shared" si="44"/>
        <v>2.628565183108689E-2</v>
      </c>
      <c r="AV54" s="5">
        <f t="shared" si="45"/>
        <v>-0.52902995236959638</v>
      </c>
      <c r="AW54" s="5">
        <f t="shared" si="24"/>
        <v>174.6901673664415</v>
      </c>
      <c r="AX54" s="5">
        <f t="shared" si="25"/>
        <v>4.3110783664415067</v>
      </c>
      <c r="AY54" s="5">
        <f t="shared" si="26"/>
        <v>2.5302860766214724E-2</v>
      </c>
      <c r="AZ54" s="5">
        <f t="shared" si="46"/>
        <v>-0.985201280806142</v>
      </c>
      <c r="BA54" s="5">
        <f t="shared" si="27"/>
        <v>174.23399603800496</v>
      </c>
      <c r="BB54" s="5">
        <f t="shared" si="28"/>
        <v>3.854907038004967</v>
      </c>
      <c r="BC54" s="5">
        <f t="shared" si="29"/>
        <v>2.2625470417939417E-2</v>
      </c>
      <c r="BD54" s="5">
        <f t="shared" si="47"/>
        <v>-1.4653350630909785</v>
      </c>
      <c r="BE54" s="5">
        <f t="shared" si="30"/>
        <v>173.75386225572012</v>
      </c>
      <c r="BF54" s="5">
        <f t="shared" si="31"/>
        <v>-3.3747732557201289</v>
      </c>
      <c r="BG54" s="5">
        <f t="shared" si="32"/>
        <v>1.9807438081325398E-2</v>
      </c>
    </row>
    <row r="55" spans="1:59" x14ac:dyDescent="0.2">
      <c r="A55" s="2">
        <v>54</v>
      </c>
      <c r="B55" s="1">
        <v>78.103012000000007</v>
      </c>
      <c r="C55" s="5">
        <f t="shared" si="33"/>
        <v>76.704360989726695</v>
      </c>
      <c r="D55" s="5">
        <f t="shared" si="6"/>
        <v>1.3986510102733121</v>
      </c>
      <c r="E55" s="5">
        <f t="shared" si="34"/>
        <v>77.33708828344713</v>
      </c>
      <c r="F55" s="5">
        <f t="shared" si="7"/>
        <v>0.7659237165528765</v>
      </c>
      <c r="G55" s="5">
        <f t="shared" si="35"/>
        <v>76.989669941439303</v>
      </c>
      <c r="H55" s="5">
        <f t="shared" si="8"/>
        <v>1.1133420585607041</v>
      </c>
      <c r="I55" s="5">
        <f t="shared" si="36"/>
        <v>76.537028028360879</v>
      </c>
      <c r="J55" s="5">
        <f t="shared" si="9"/>
        <v>1.5659839716391275</v>
      </c>
      <c r="L55" s="2">
        <v>54</v>
      </c>
      <c r="M55" s="1">
        <v>172.26414500000001</v>
      </c>
      <c r="N55" s="5">
        <f t="shared" si="37"/>
        <v>175.45901805703244</v>
      </c>
      <c r="O55" s="5">
        <f t="shared" si="10"/>
        <v>3.1948730570324244</v>
      </c>
      <c r="P55" s="5">
        <f t="shared" si="38"/>
        <v>174.05410540868371</v>
      </c>
      <c r="Q55" s="5">
        <f t="shared" si="11"/>
        <v>1.7899604086836973</v>
      </c>
      <c r="R55" s="5">
        <f t="shared" si="39"/>
        <v>172.55713774346498</v>
      </c>
      <c r="S55" s="5">
        <f t="shared" si="12"/>
        <v>0.29299274346496418</v>
      </c>
      <c r="T55" s="5">
        <f t="shared" si="40"/>
        <v>171.42304436309399</v>
      </c>
      <c r="U55" s="5">
        <f t="shared" si="13"/>
        <v>0.84110063690602033</v>
      </c>
      <c r="V55" s="10"/>
      <c r="W55" s="1">
        <v>78.103012000000007</v>
      </c>
      <c r="X55" s="5">
        <v>76.989669941439303</v>
      </c>
      <c r="Y55" s="5">
        <f t="shared" si="41"/>
        <v>5.8844971290722053E-2</v>
      </c>
      <c r="Z55" s="5">
        <f t="shared" si="14"/>
        <v>77.048514912730028</v>
      </c>
      <c r="AA55" s="5">
        <f t="shared" si="15"/>
        <v>1.0544970872699793</v>
      </c>
      <c r="AB55" s="5">
        <f t="shared" si="42"/>
        <v>1.3501362626962186E-2</v>
      </c>
      <c r="AC55" s="5">
        <f t="shared" si="16"/>
        <v>-0.15317628738954103</v>
      </c>
      <c r="AD55" s="5">
        <f t="shared" si="0"/>
        <v>76.836493654049761</v>
      </c>
      <c r="AE55" s="5">
        <f t="shared" si="1"/>
        <v>1.2665183459502458</v>
      </c>
      <c r="AF55" s="5">
        <f t="shared" si="17"/>
        <v>1.6215998762637292E-2</v>
      </c>
      <c r="AG55" s="5">
        <f t="shared" si="18"/>
        <v>-0.49637638054768196</v>
      </c>
      <c r="AH55" s="5">
        <f t="shared" si="2"/>
        <v>76.493293560891615</v>
      </c>
      <c r="AI55" s="5">
        <f t="shared" si="3"/>
        <v>1.6097184391083914</v>
      </c>
      <c r="AJ55" s="5">
        <f t="shared" si="19"/>
        <v>2.0610196686248045E-2</v>
      </c>
      <c r="AK55" s="5">
        <f t="shared" si="20"/>
        <v>-1.0697618934466131</v>
      </c>
      <c r="AL55" s="5">
        <f t="shared" si="4"/>
        <v>75.919908047992692</v>
      </c>
      <c r="AM55" s="5">
        <f t="shared" si="5"/>
        <v>2.1831039520073148</v>
      </c>
      <c r="AN55" s="5">
        <f t="shared" si="21"/>
        <v>2.7951597462173603E-2</v>
      </c>
      <c r="AP55" s="1">
        <v>172.26414500000001</v>
      </c>
      <c r="AQ55" s="5">
        <v>172.55713774346498</v>
      </c>
      <c r="AR55" s="5">
        <f t="shared" si="43"/>
        <v>-0.59851281467330097</v>
      </c>
      <c r="AS55" s="5">
        <f t="shared" si="22"/>
        <v>171.95862492879166</v>
      </c>
      <c r="AT55" s="5">
        <f t="shared" si="23"/>
        <v>0.30552007120834901</v>
      </c>
      <c r="AU55" s="5">
        <f t="shared" si="44"/>
        <v>1.7705443843334702E-3</v>
      </c>
      <c r="AV55" s="5">
        <f t="shared" si="45"/>
        <v>-1.0622873581137273</v>
      </c>
      <c r="AW55" s="5">
        <f t="shared" si="24"/>
        <v>171.49485038535124</v>
      </c>
      <c r="AX55" s="5">
        <f t="shared" si="25"/>
        <v>0.76929461464877136</v>
      </c>
      <c r="AY55" s="5">
        <f t="shared" si="26"/>
        <v>4.4657848831442621E-3</v>
      </c>
      <c r="AZ55" s="5">
        <f t="shared" si="46"/>
        <v>-1.7397875133491323</v>
      </c>
      <c r="BA55" s="5">
        <f t="shared" si="27"/>
        <v>170.81735023011584</v>
      </c>
      <c r="BB55" s="5">
        <f t="shared" si="28"/>
        <v>1.4467947698841783</v>
      </c>
      <c r="BC55" s="5">
        <f t="shared" si="29"/>
        <v>8.3986993920538607E-3</v>
      </c>
      <c r="BD55" s="5">
        <f t="shared" si="47"/>
        <v>-2.4825508985078488</v>
      </c>
      <c r="BE55" s="5">
        <f t="shared" si="30"/>
        <v>170.07458684495714</v>
      </c>
      <c r="BF55" s="5">
        <f t="shared" si="31"/>
        <v>2.1895581550428744</v>
      </c>
      <c r="BG55" s="5">
        <f t="shared" si="32"/>
        <v>1.2710469465615578E-2</v>
      </c>
    </row>
    <row r="56" spans="1:59" x14ac:dyDescent="0.2">
      <c r="A56" s="2">
        <v>55</v>
      </c>
      <c r="B56" s="1">
        <v>79.737899999999996</v>
      </c>
      <c r="C56" s="5">
        <f t="shared" si="33"/>
        <v>76.91415864126769</v>
      </c>
      <c r="D56" s="5">
        <f t="shared" si="6"/>
        <v>2.8237413587323061</v>
      </c>
      <c r="E56" s="5">
        <f t="shared" si="34"/>
        <v>77.605161584240633</v>
      </c>
      <c r="F56" s="5">
        <f t="shared" si="7"/>
        <v>2.1327384157593627</v>
      </c>
      <c r="G56" s="5">
        <f t="shared" si="35"/>
        <v>77.602008073647696</v>
      </c>
      <c r="H56" s="5">
        <f t="shared" si="8"/>
        <v>2.1358919263523006</v>
      </c>
      <c r="I56" s="5">
        <f t="shared" si="36"/>
        <v>77.711516007090225</v>
      </c>
      <c r="J56" s="5">
        <f t="shared" si="9"/>
        <v>2.0263839929097713</v>
      </c>
      <c r="L56" s="2">
        <v>55</v>
      </c>
      <c r="M56" s="1">
        <v>172.47030599999999</v>
      </c>
      <c r="N56" s="5">
        <f t="shared" si="37"/>
        <v>174.97978709847757</v>
      </c>
      <c r="O56" s="5">
        <f t="shared" si="10"/>
        <v>2.5094810984775791</v>
      </c>
      <c r="P56" s="5">
        <f t="shared" si="38"/>
        <v>173.42761926564441</v>
      </c>
      <c r="Q56" s="5">
        <f t="shared" si="11"/>
        <v>0.95731326564441588</v>
      </c>
      <c r="R56" s="5">
        <f t="shared" si="39"/>
        <v>172.39599173455923</v>
      </c>
      <c r="S56" s="5">
        <f t="shared" si="12"/>
        <v>7.4314265440762028E-2</v>
      </c>
      <c r="T56" s="5">
        <f t="shared" si="40"/>
        <v>172.05386984077353</v>
      </c>
      <c r="U56" s="5">
        <f t="shared" si="13"/>
        <v>0.41643615922646404</v>
      </c>
      <c r="V56" s="10"/>
      <c r="W56" s="1">
        <v>79.737899999999996</v>
      </c>
      <c r="X56" s="5">
        <v>77.602008073647696</v>
      </c>
      <c r="Y56" s="5">
        <f t="shared" si="41"/>
        <v>0.14186894542837269</v>
      </c>
      <c r="Z56" s="5">
        <f t="shared" si="14"/>
        <v>77.743877019076066</v>
      </c>
      <c r="AA56" s="5">
        <f t="shared" si="15"/>
        <v>1.9940229809239298</v>
      </c>
      <c r="AB56" s="5">
        <f t="shared" si="42"/>
        <v>2.5007217156758955E-2</v>
      </c>
      <c r="AC56" s="5">
        <f t="shared" si="16"/>
        <v>3.8202317509942463E-2</v>
      </c>
      <c r="AD56" s="5">
        <f t="shared" si="0"/>
        <v>77.640210391157638</v>
      </c>
      <c r="AE56" s="5">
        <f t="shared" si="1"/>
        <v>2.0976896088423587</v>
      </c>
      <c r="AF56" s="5">
        <f t="shared" si="17"/>
        <v>2.6307309433059547E-2</v>
      </c>
      <c r="AG56" s="5">
        <f t="shared" si="18"/>
        <v>2.5451501925516928E-3</v>
      </c>
      <c r="AH56" s="5">
        <f t="shared" si="2"/>
        <v>77.604553223840242</v>
      </c>
      <c r="AI56" s="5">
        <f t="shared" si="3"/>
        <v>2.1333467761597547</v>
      </c>
      <c r="AJ56" s="5">
        <f t="shared" si="19"/>
        <v>2.6754489096900654E-2</v>
      </c>
      <c r="AK56" s="5">
        <f t="shared" si="20"/>
        <v>0.36002312836014205</v>
      </c>
      <c r="AL56" s="5">
        <f t="shared" si="4"/>
        <v>77.962031202007836</v>
      </c>
      <c r="AM56" s="5">
        <f t="shared" si="5"/>
        <v>1.7758687979921604</v>
      </c>
      <c r="AN56" s="5">
        <f t="shared" si="21"/>
        <v>2.2271326408046369E-2</v>
      </c>
      <c r="AP56" s="1">
        <v>172.47030599999999</v>
      </c>
      <c r="AQ56" s="5">
        <v>172.39599173455923</v>
      </c>
      <c r="AR56" s="5">
        <f t="shared" si="43"/>
        <v>-0.53290779380816766</v>
      </c>
      <c r="AS56" s="5">
        <f t="shared" si="22"/>
        <v>171.86308394075107</v>
      </c>
      <c r="AT56" s="5">
        <f t="shared" si="23"/>
        <v>0.60722205924892592</v>
      </c>
      <c r="AU56" s="5">
        <f t="shared" si="44"/>
        <v>3.522251608864985E-3</v>
      </c>
      <c r="AV56" s="5">
        <f t="shared" si="45"/>
        <v>-0.83700202081173192</v>
      </c>
      <c r="AW56" s="5">
        <f t="shared" si="24"/>
        <v>171.55898971374751</v>
      </c>
      <c r="AX56" s="5">
        <f t="shared" si="25"/>
        <v>0.91131628625248595</v>
      </c>
      <c r="AY56" s="5">
        <f t="shared" si="26"/>
        <v>5.2839025301693729E-3</v>
      </c>
      <c r="AZ56" s="5">
        <f t="shared" si="46"/>
        <v>-1.0293988363496085</v>
      </c>
      <c r="BA56" s="5">
        <f t="shared" si="27"/>
        <v>171.36659289820963</v>
      </c>
      <c r="BB56" s="5">
        <f t="shared" si="28"/>
        <v>1.1037131017903619</v>
      </c>
      <c r="BC56" s="5">
        <f t="shared" si="29"/>
        <v>6.3994384157372687E-3</v>
      </c>
      <c r="BD56" s="5">
        <f t="shared" si="47"/>
        <v>-0.50935674234606143</v>
      </c>
      <c r="BE56" s="5">
        <f t="shared" si="30"/>
        <v>171.88663499221317</v>
      </c>
      <c r="BF56" s="5">
        <f t="shared" si="31"/>
        <v>0.58367100778681902</v>
      </c>
      <c r="BG56" s="5">
        <f t="shared" si="32"/>
        <v>3.3841825953901828E-3</v>
      </c>
    </row>
    <row r="57" spans="1:59" x14ac:dyDescent="0.2">
      <c r="A57" s="2">
        <v>56</v>
      </c>
      <c r="B57" s="1">
        <v>79.622337000000002</v>
      </c>
      <c r="C57" s="5">
        <f t="shared" si="33"/>
        <v>77.33771984507753</v>
      </c>
      <c r="D57" s="5">
        <f t="shared" si="6"/>
        <v>2.2846171549224721</v>
      </c>
      <c r="E57" s="5">
        <f t="shared" si="34"/>
        <v>78.351620029756404</v>
      </c>
      <c r="F57" s="5">
        <f t="shared" si="7"/>
        <v>1.2707169702435976</v>
      </c>
      <c r="G57" s="5">
        <f t="shared" si="35"/>
        <v>78.776748633141466</v>
      </c>
      <c r="H57" s="5">
        <f t="shared" si="8"/>
        <v>0.84558836685853578</v>
      </c>
      <c r="I57" s="5">
        <f t="shared" si="36"/>
        <v>79.231304001772557</v>
      </c>
      <c r="J57" s="5">
        <f t="shared" si="9"/>
        <v>0.39103299822744475</v>
      </c>
      <c r="L57" s="2">
        <v>56</v>
      </c>
      <c r="M57" s="1">
        <v>175.09165999999999</v>
      </c>
      <c r="N57" s="5">
        <f t="shared" si="37"/>
        <v>174.60336493370593</v>
      </c>
      <c r="O57" s="5">
        <f t="shared" si="10"/>
        <v>0.48829506629405728</v>
      </c>
      <c r="P57" s="5">
        <f t="shared" si="38"/>
        <v>173.09255962266886</v>
      </c>
      <c r="Q57" s="5">
        <f t="shared" si="11"/>
        <v>1.999100377331132</v>
      </c>
      <c r="R57" s="5">
        <f t="shared" si="39"/>
        <v>172.43686458055166</v>
      </c>
      <c r="S57" s="5">
        <f t="shared" si="12"/>
        <v>2.6547954194483339</v>
      </c>
      <c r="T57" s="5">
        <f t="shared" si="40"/>
        <v>172.36619696019341</v>
      </c>
      <c r="U57" s="5">
        <f t="shared" si="13"/>
        <v>2.7254630398065842</v>
      </c>
      <c r="V57" s="10"/>
      <c r="W57" s="1">
        <v>79.622337000000002</v>
      </c>
      <c r="X57" s="5">
        <v>78.776748633141466</v>
      </c>
      <c r="Y57" s="5">
        <f t="shared" si="41"/>
        <v>0.29679968753818231</v>
      </c>
      <c r="Z57" s="5">
        <f t="shared" si="14"/>
        <v>79.073548320679649</v>
      </c>
      <c r="AA57" s="5">
        <f t="shared" si="15"/>
        <v>0.54878867932035291</v>
      </c>
      <c r="AB57" s="5">
        <f t="shared" si="42"/>
        <v>6.8923960285209021E-3</v>
      </c>
      <c r="AC57" s="5">
        <f t="shared" si="16"/>
        <v>0.32233687800589944</v>
      </c>
      <c r="AD57" s="5">
        <f t="shared" si="0"/>
        <v>79.099085511147365</v>
      </c>
      <c r="AE57" s="5">
        <f t="shared" si="1"/>
        <v>0.52325148885263673</v>
      </c>
      <c r="AF57" s="5">
        <f t="shared" si="17"/>
        <v>6.5716670543422596E-3</v>
      </c>
      <c r="AG57" s="5">
        <f t="shared" si="18"/>
        <v>0.53003308437810015</v>
      </c>
      <c r="AH57" s="5">
        <f t="shared" si="2"/>
        <v>79.30678171751957</v>
      </c>
      <c r="AI57" s="5">
        <f t="shared" si="3"/>
        <v>0.31555528248043174</v>
      </c>
      <c r="AJ57" s="5">
        <f t="shared" si="19"/>
        <v>3.9631502210294546E-3</v>
      </c>
      <c r="AK57" s="5">
        <f t="shared" si="20"/>
        <v>1.0525329448237259</v>
      </c>
      <c r="AL57" s="5">
        <f t="shared" si="4"/>
        <v>79.82928157796519</v>
      </c>
      <c r="AM57" s="5">
        <f t="shared" si="5"/>
        <v>0.20694457796518861</v>
      </c>
      <c r="AN57" s="5">
        <f t="shared" si="21"/>
        <v>2.5990769143737721E-3</v>
      </c>
      <c r="AP57" s="1">
        <v>175.09165999999999</v>
      </c>
      <c r="AQ57" s="5">
        <v>172.43686458055166</v>
      </c>
      <c r="AR57" s="5">
        <f t="shared" si="43"/>
        <v>-0.44684069783807878</v>
      </c>
      <c r="AS57" s="5">
        <f t="shared" si="22"/>
        <v>171.99002388271359</v>
      </c>
      <c r="AT57" s="5">
        <f t="shared" si="23"/>
        <v>3.1016361172864038</v>
      </c>
      <c r="AU57" s="5">
        <f t="shared" si="44"/>
        <v>1.7987082546594986E-2</v>
      </c>
      <c r="AV57" s="5">
        <f t="shared" si="45"/>
        <v>-0.61753330411069274</v>
      </c>
      <c r="AW57" s="5">
        <f t="shared" si="24"/>
        <v>171.81933127644098</v>
      </c>
      <c r="AX57" s="5">
        <f t="shared" si="25"/>
        <v>3.2723287235590135</v>
      </c>
      <c r="AY57" s="5">
        <f t="shared" si="26"/>
        <v>1.8689232391531464E-2</v>
      </c>
      <c r="AZ57" s="5">
        <f t="shared" si="46"/>
        <v>-0.54777657929569357</v>
      </c>
      <c r="BA57" s="5">
        <f t="shared" si="27"/>
        <v>171.88908800125597</v>
      </c>
      <c r="BB57" s="5">
        <f t="shared" si="28"/>
        <v>3.2025719987440198</v>
      </c>
      <c r="BC57" s="5">
        <f t="shared" si="29"/>
        <v>1.8290831206603558E-2</v>
      </c>
      <c r="BD57" s="5">
        <f t="shared" si="47"/>
        <v>-4.1661592258348153E-2</v>
      </c>
      <c r="BE57" s="5">
        <f t="shared" si="30"/>
        <v>172.39520298829331</v>
      </c>
      <c r="BF57" s="5">
        <f t="shared" si="31"/>
        <v>2.6964570117066842</v>
      </c>
      <c r="BG57" s="5">
        <f t="shared" si="32"/>
        <v>1.5400259565228202E-2</v>
      </c>
    </row>
    <row r="58" spans="1:59" x14ac:dyDescent="0.2">
      <c r="A58" s="2">
        <v>57</v>
      </c>
      <c r="B58" s="1">
        <v>76.091994999999997</v>
      </c>
      <c r="C58" s="5">
        <f t="shared" si="33"/>
        <v>77.68041241831591</v>
      </c>
      <c r="D58" s="5">
        <f t="shared" si="6"/>
        <v>1.5884174183159132</v>
      </c>
      <c r="E58" s="5">
        <f t="shared" si="34"/>
        <v>78.796370969341666</v>
      </c>
      <c r="F58" s="5">
        <f t="shared" si="7"/>
        <v>2.7043759693416689</v>
      </c>
      <c r="G58" s="5">
        <f t="shared" si="35"/>
        <v>79.241822234913656</v>
      </c>
      <c r="H58" s="5">
        <f t="shared" si="8"/>
        <v>3.1498272349136585</v>
      </c>
      <c r="I58" s="5">
        <f t="shared" si="36"/>
        <v>79.524578750443141</v>
      </c>
      <c r="J58" s="5">
        <f t="shared" si="9"/>
        <v>3.4325837504431433</v>
      </c>
      <c r="L58" s="2">
        <v>57</v>
      </c>
      <c r="M58" s="1">
        <v>170.06492600000001</v>
      </c>
      <c r="N58" s="5">
        <f t="shared" si="37"/>
        <v>174.67660919365002</v>
      </c>
      <c r="O58" s="5">
        <f t="shared" si="10"/>
        <v>4.6116831936500091</v>
      </c>
      <c r="P58" s="5">
        <f t="shared" si="38"/>
        <v>173.79224475473475</v>
      </c>
      <c r="Q58" s="5">
        <f t="shared" si="11"/>
        <v>3.7273187547347391</v>
      </c>
      <c r="R58" s="5">
        <f t="shared" si="39"/>
        <v>173.89700206124826</v>
      </c>
      <c r="S58" s="5">
        <f t="shared" si="12"/>
        <v>3.8320760612482445</v>
      </c>
      <c r="T58" s="5">
        <f t="shared" si="40"/>
        <v>174.41029424004833</v>
      </c>
      <c r="U58" s="5">
        <f t="shared" si="13"/>
        <v>4.345368240048316</v>
      </c>
      <c r="V58" s="10"/>
      <c r="W58" s="1">
        <v>76.091994999999997</v>
      </c>
      <c r="X58" s="5">
        <v>79.241822234913656</v>
      </c>
      <c r="Y58" s="5">
        <f t="shared" si="41"/>
        <v>0.3220407746732834</v>
      </c>
      <c r="Z58" s="5">
        <f t="shared" si="14"/>
        <v>79.563863009586939</v>
      </c>
      <c r="AA58" s="5">
        <f t="shared" si="15"/>
        <v>3.4718680095869416</v>
      </c>
      <c r="AB58" s="5">
        <f t="shared" si="42"/>
        <v>4.5627243832770344E-2</v>
      </c>
      <c r="AC58" s="5">
        <f t="shared" si="16"/>
        <v>0.35802105894747199</v>
      </c>
      <c r="AD58" s="5">
        <f t="shared" si="0"/>
        <v>79.599843293861127</v>
      </c>
      <c r="AE58" s="5">
        <f t="shared" si="1"/>
        <v>3.5078482938611302</v>
      </c>
      <c r="AF58" s="5">
        <f t="shared" si="17"/>
        <v>4.6100096256657883E-2</v>
      </c>
      <c r="AG58" s="5">
        <f t="shared" si="18"/>
        <v>0.50080131720544052</v>
      </c>
      <c r="AH58" s="5">
        <f t="shared" si="2"/>
        <v>79.742623552119099</v>
      </c>
      <c r="AI58" s="5">
        <f t="shared" si="3"/>
        <v>3.6506285521191018</v>
      </c>
      <c r="AJ58" s="5">
        <f t="shared" si="19"/>
        <v>4.7976512537476534E-2</v>
      </c>
      <c r="AK58" s="5">
        <f t="shared" si="20"/>
        <v>0.55319250322992009</v>
      </c>
      <c r="AL58" s="5">
        <f t="shared" si="4"/>
        <v>79.795014738143578</v>
      </c>
      <c r="AM58" s="5">
        <f t="shared" si="5"/>
        <v>3.7030197381435812</v>
      </c>
      <c r="AN58" s="5">
        <f t="shared" si="21"/>
        <v>4.8665036816863343E-2</v>
      </c>
      <c r="AP58" s="1">
        <v>170.06492600000001</v>
      </c>
      <c r="AQ58" s="5">
        <v>173.89700206124826</v>
      </c>
      <c r="AR58" s="5">
        <f t="shared" si="43"/>
        <v>-0.16079397105787663</v>
      </c>
      <c r="AS58" s="5">
        <f t="shared" si="22"/>
        <v>173.73620809019039</v>
      </c>
      <c r="AT58" s="5">
        <f t="shared" si="23"/>
        <v>3.671282090190374</v>
      </c>
      <c r="AU58" s="5">
        <f t="shared" si="44"/>
        <v>2.1111819333707156E-2</v>
      </c>
      <c r="AV58" s="5">
        <f t="shared" si="45"/>
        <v>-9.8115607908869029E-2</v>
      </c>
      <c r="AW58" s="5">
        <f t="shared" si="24"/>
        <v>173.79888645333938</v>
      </c>
      <c r="AX58" s="5">
        <f t="shared" si="25"/>
        <v>3.733960453339364</v>
      </c>
      <c r="AY58" s="5">
        <f t="shared" si="26"/>
        <v>2.1956087837531908E-2</v>
      </c>
      <c r="AZ58" s="5">
        <f t="shared" si="46"/>
        <v>0.35578474770083945</v>
      </c>
      <c r="BA58" s="5">
        <f t="shared" si="27"/>
        <v>174.25278680894911</v>
      </c>
      <c r="BB58" s="5">
        <f t="shared" si="28"/>
        <v>4.1878608089490967</v>
      </c>
      <c r="BC58" s="5">
        <f t="shared" si="29"/>
        <v>2.4625070597738045E-2</v>
      </c>
      <c r="BD58" s="5">
        <f t="shared" si="47"/>
        <v>1.2348676197533595</v>
      </c>
      <c r="BE58" s="5">
        <f t="shared" si="30"/>
        <v>175.13186968100163</v>
      </c>
      <c r="BF58" s="5">
        <f t="shared" si="31"/>
        <v>-5.066943681001618</v>
      </c>
      <c r="BG58" s="5">
        <f t="shared" si="32"/>
        <v>2.9794172144593869E-2</v>
      </c>
    </row>
    <row r="59" spans="1:59" x14ac:dyDescent="0.2">
      <c r="A59" s="2">
        <v>58</v>
      </c>
      <c r="B59" s="1">
        <v>75.883018000000007</v>
      </c>
      <c r="C59" s="5">
        <f t="shared" si="33"/>
        <v>77.442149805568519</v>
      </c>
      <c r="D59" s="5">
        <f t="shared" si="6"/>
        <v>1.5591318055685122</v>
      </c>
      <c r="E59" s="5">
        <f t="shared" si="34"/>
        <v>77.849839380072083</v>
      </c>
      <c r="F59" s="5">
        <f t="shared" si="7"/>
        <v>1.9668213800720764</v>
      </c>
      <c r="G59" s="5">
        <f t="shared" si="35"/>
        <v>77.509417255711142</v>
      </c>
      <c r="H59" s="5">
        <f t="shared" si="8"/>
        <v>1.6263992557111351</v>
      </c>
      <c r="I59" s="5">
        <f t="shared" si="36"/>
        <v>76.950140937610783</v>
      </c>
      <c r="J59" s="5">
        <f t="shared" si="9"/>
        <v>1.067122937610776</v>
      </c>
      <c r="L59" s="2">
        <v>58</v>
      </c>
      <c r="M59" s="1">
        <v>168.19955400000001</v>
      </c>
      <c r="N59" s="5">
        <f t="shared" si="37"/>
        <v>173.98485671460253</v>
      </c>
      <c r="O59" s="5">
        <f t="shared" si="10"/>
        <v>5.7853027146025227</v>
      </c>
      <c r="P59" s="5">
        <f t="shared" si="38"/>
        <v>172.4876831905776</v>
      </c>
      <c r="Q59" s="5">
        <f t="shared" si="11"/>
        <v>4.2881291905775925</v>
      </c>
      <c r="R59" s="5">
        <f t="shared" si="39"/>
        <v>171.78936022756173</v>
      </c>
      <c r="S59" s="5">
        <f t="shared" si="12"/>
        <v>3.5898062275617235</v>
      </c>
      <c r="T59" s="5">
        <f t="shared" si="40"/>
        <v>171.15126806001209</v>
      </c>
      <c r="U59" s="5">
        <f t="shared" si="13"/>
        <v>2.9517140600120797</v>
      </c>
      <c r="V59" s="10"/>
      <c r="W59" s="1">
        <v>75.883018000000007</v>
      </c>
      <c r="X59" s="5">
        <v>77.509417255711142</v>
      </c>
      <c r="Y59" s="5">
        <f t="shared" si="41"/>
        <v>1.3873911591913868E-2</v>
      </c>
      <c r="Z59" s="5">
        <f t="shared" si="14"/>
        <v>77.523291167303057</v>
      </c>
      <c r="AA59" s="5">
        <f t="shared" si="15"/>
        <v>1.6402731673030502</v>
      </c>
      <c r="AB59" s="5">
        <f t="shared" si="42"/>
        <v>2.161581353160005E-2</v>
      </c>
      <c r="AC59" s="5">
        <f t="shared" si="16"/>
        <v>-0.16458545059002438</v>
      </c>
      <c r="AD59" s="5">
        <f t="shared" si="0"/>
        <v>77.344831805121117</v>
      </c>
      <c r="AE59" s="5">
        <f t="shared" si="1"/>
        <v>1.4618138051211105</v>
      </c>
      <c r="AF59" s="5">
        <f t="shared" si="17"/>
        <v>1.926404409905139E-2</v>
      </c>
      <c r="AG59" s="5">
        <f t="shared" si="18"/>
        <v>-0.50414151617813885</v>
      </c>
      <c r="AH59" s="5">
        <f t="shared" si="2"/>
        <v>77.005275739533005</v>
      </c>
      <c r="AI59" s="5">
        <f t="shared" si="3"/>
        <v>1.1222577395329978</v>
      </c>
      <c r="AJ59" s="5">
        <f t="shared" si="19"/>
        <v>1.4789313460529439E-2</v>
      </c>
      <c r="AK59" s="5">
        <f t="shared" si="20"/>
        <v>-1.3895653568376485</v>
      </c>
      <c r="AL59" s="5">
        <f t="shared" si="4"/>
        <v>76.119851898873492</v>
      </c>
      <c r="AM59" s="5">
        <f t="shared" si="5"/>
        <v>0.23683389887348483</v>
      </c>
      <c r="AN59" s="5">
        <f t="shared" si="21"/>
        <v>3.1210395305242711E-3</v>
      </c>
      <c r="AP59" s="1">
        <v>168.19955400000001</v>
      </c>
      <c r="AQ59" s="5">
        <v>171.78936022756173</v>
      </c>
      <c r="AR59" s="5">
        <f t="shared" si="43"/>
        <v>-0.45282115045217441</v>
      </c>
      <c r="AS59" s="5">
        <f t="shared" si="22"/>
        <v>171.33653907710956</v>
      </c>
      <c r="AT59" s="5">
        <f t="shared" si="23"/>
        <v>3.1369850771095571</v>
      </c>
      <c r="AU59" s="5">
        <f t="shared" si="44"/>
        <v>1.8260648231963449E-2</v>
      </c>
      <c r="AV59" s="5">
        <f t="shared" si="45"/>
        <v>-0.60049716435328393</v>
      </c>
      <c r="AW59" s="5">
        <f t="shared" si="24"/>
        <v>171.18886306320846</v>
      </c>
      <c r="AX59" s="5">
        <f t="shared" si="25"/>
        <v>2.9893090632084522</v>
      </c>
      <c r="AY59" s="5">
        <f t="shared" si="26"/>
        <v>1.7772395895939486E-2</v>
      </c>
      <c r="AZ59" s="5">
        <f t="shared" si="46"/>
        <v>-0.75275721392347628</v>
      </c>
      <c r="BA59" s="5">
        <f t="shared" si="27"/>
        <v>171.03660301363826</v>
      </c>
      <c r="BB59" s="5">
        <f t="shared" si="28"/>
        <v>2.83704901363825</v>
      </c>
      <c r="BC59" s="5">
        <f t="shared" si="29"/>
        <v>1.6867161334079697E-2</v>
      </c>
      <c r="BD59" s="5">
        <f t="shared" si="47"/>
        <v>-1.6062654156705456</v>
      </c>
      <c r="BE59" s="5">
        <f t="shared" si="30"/>
        <v>170.18309481189118</v>
      </c>
      <c r="BF59" s="5">
        <f t="shared" si="31"/>
        <v>-1.9835408118911744</v>
      </c>
      <c r="BG59" s="5">
        <f t="shared" si="32"/>
        <v>1.1792782826827081E-2</v>
      </c>
    </row>
    <row r="60" spans="1:59" x14ac:dyDescent="0.2">
      <c r="A60" s="2">
        <v>59</v>
      </c>
      <c r="B60" s="1">
        <v>78.388199</v>
      </c>
      <c r="C60" s="5">
        <f t="shared" si="33"/>
        <v>77.208280034733235</v>
      </c>
      <c r="D60" s="5">
        <f t="shared" si="6"/>
        <v>1.179918965266765</v>
      </c>
      <c r="E60" s="5">
        <f t="shared" si="34"/>
        <v>77.161451897046859</v>
      </c>
      <c r="F60" s="5">
        <f t="shared" si="7"/>
        <v>1.2267471029531407</v>
      </c>
      <c r="G60" s="5">
        <f t="shared" si="35"/>
        <v>76.614897665070018</v>
      </c>
      <c r="H60" s="5">
        <f t="shared" si="8"/>
        <v>1.7733013349299824</v>
      </c>
      <c r="I60" s="5">
        <f t="shared" si="36"/>
        <v>76.149798734402708</v>
      </c>
      <c r="J60" s="5">
        <f t="shared" si="9"/>
        <v>2.2384002655972921</v>
      </c>
      <c r="L60" s="2">
        <v>59</v>
      </c>
      <c r="M60" s="1">
        <v>172.01869199999999</v>
      </c>
      <c r="N60" s="5">
        <f t="shared" si="37"/>
        <v>173.11706130741214</v>
      </c>
      <c r="O60" s="5">
        <f t="shared" si="10"/>
        <v>1.0983693074121561</v>
      </c>
      <c r="P60" s="5">
        <f t="shared" si="38"/>
        <v>170.98683797387545</v>
      </c>
      <c r="Q60" s="5">
        <f t="shared" si="11"/>
        <v>1.0318540261245346</v>
      </c>
      <c r="R60" s="5">
        <f t="shared" si="39"/>
        <v>169.81496680240281</v>
      </c>
      <c r="S60" s="5">
        <f t="shared" si="12"/>
        <v>2.2037251975971799</v>
      </c>
      <c r="T60" s="5">
        <f t="shared" si="40"/>
        <v>168.93748251500301</v>
      </c>
      <c r="U60" s="5">
        <f t="shared" si="13"/>
        <v>3.0812094849969753</v>
      </c>
      <c r="V60" s="10"/>
      <c r="W60" s="1">
        <v>78.388199</v>
      </c>
      <c r="X60" s="5">
        <v>76.614897665070018</v>
      </c>
      <c r="Y60" s="5">
        <f t="shared" si="41"/>
        <v>-0.12238511374304185</v>
      </c>
      <c r="Z60" s="5">
        <f t="shared" si="14"/>
        <v>76.492512551326982</v>
      </c>
      <c r="AA60" s="5">
        <f t="shared" si="15"/>
        <v>1.8956864486730183</v>
      </c>
      <c r="AB60" s="5">
        <f t="shared" si="42"/>
        <v>2.4183314234238477E-2</v>
      </c>
      <c r="AC60" s="5">
        <f t="shared" si="16"/>
        <v>-0.34706898560279936</v>
      </c>
      <c r="AD60" s="5">
        <f t="shared" si="0"/>
        <v>76.267828679467215</v>
      </c>
      <c r="AE60" s="5">
        <f t="shared" si="1"/>
        <v>2.1203703205327855</v>
      </c>
      <c r="AF60" s="5">
        <f t="shared" si="17"/>
        <v>2.7049611390265332E-2</v>
      </c>
      <c r="AG60" s="5">
        <f t="shared" si="18"/>
        <v>-0.67981164968648233</v>
      </c>
      <c r="AH60" s="5">
        <f t="shared" si="2"/>
        <v>75.935086015383533</v>
      </c>
      <c r="AI60" s="5">
        <f t="shared" si="3"/>
        <v>2.4531129846164674</v>
      </c>
      <c r="AJ60" s="5">
        <f t="shared" si="19"/>
        <v>3.1294416964681986E-2</v>
      </c>
      <c r="AK60" s="5">
        <f t="shared" si="20"/>
        <v>-0.96877645557060288</v>
      </c>
      <c r="AL60" s="5">
        <f t="shared" si="4"/>
        <v>75.646121209499412</v>
      </c>
      <c r="AM60" s="5">
        <f t="shared" si="5"/>
        <v>2.7420777905005878</v>
      </c>
      <c r="AN60" s="5">
        <f t="shared" si="21"/>
        <v>3.4980747427308383E-2</v>
      </c>
      <c r="AP60" s="1">
        <v>172.01869199999999</v>
      </c>
      <c r="AQ60" s="5">
        <v>169.81496680240281</v>
      </c>
      <c r="AR60" s="5">
        <f t="shared" si="43"/>
        <v>-0.68105699165818656</v>
      </c>
      <c r="AS60" s="5">
        <f t="shared" si="22"/>
        <v>169.13390981074463</v>
      </c>
      <c r="AT60" s="5">
        <f t="shared" si="23"/>
        <v>2.8847821892553611</v>
      </c>
      <c r="AU60" s="5">
        <f t="shared" si="44"/>
        <v>1.6987797033297437E-2</v>
      </c>
      <c r="AV60" s="5">
        <f t="shared" si="45"/>
        <v>-0.94397122955469359</v>
      </c>
      <c r="AW60" s="5">
        <f t="shared" si="24"/>
        <v>168.8709955728481</v>
      </c>
      <c r="AX60" s="5">
        <f t="shared" si="25"/>
        <v>3.1476964271518852</v>
      </c>
      <c r="AY60" s="5">
        <f t="shared" si="26"/>
        <v>1.8298572036298737E-2</v>
      </c>
      <c r="AZ60" s="5">
        <f t="shared" si="46"/>
        <v>-1.3024935089794272</v>
      </c>
      <c r="BA60" s="5">
        <f t="shared" si="27"/>
        <v>168.51247329342337</v>
      </c>
      <c r="BB60" s="5">
        <f t="shared" si="28"/>
        <v>3.5062187065766182</v>
      </c>
      <c r="BC60" s="5">
        <f t="shared" si="29"/>
        <v>2.038277739361382E-2</v>
      </c>
      <c r="BD60" s="5">
        <f t="shared" si="47"/>
        <v>-1.9191742237356659</v>
      </c>
      <c r="BE60" s="5">
        <f t="shared" si="30"/>
        <v>167.89579257866714</v>
      </c>
      <c r="BF60" s="5">
        <f t="shared" si="31"/>
        <v>4.1228994213328463</v>
      </c>
      <c r="BG60" s="5">
        <f t="shared" si="32"/>
        <v>2.3967740792569487E-2</v>
      </c>
    </row>
    <row r="61" spans="1:59" x14ac:dyDescent="0.2">
      <c r="A61" s="2">
        <v>60</v>
      </c>
      <c r="B61" s="1">
        <v>79.027405000000002</v>
      </c>
      <c r="C61" s="5">
        <f t="shared" si="33"/>
        <v>77.385267879523241</v>
      </c>
      <c r="D61" s="5">
        <f t="shared" si="6"/>
        <v>1.642137120476761</v>
      </c>
      <c r="E61" s="5">
        <f t="shared" si="34"/>
        <v>77.590813383080459</v>
      </c>
      <c r="F61" s="5">
        <f t="shared" si="7"/>
        <v>1.436591616919543</v>
      </c>
      <c r="G61" s="5">
        <f t="shared" si="35"/>
        <v>77.59021339928151</v>
      </c>
      <c r="H61" s="5">
        <f t="shared" si="8"/>
        <v>1.4371916007184922</v>
      </c>
      <c r="I61" s="5">
        <f t="shared" si="36"/>
        <v>77.828598933600688</v>
      </c>
      <c r="J61" s="5">
        <f t="shared" si="9"/>
        <v>1.1988060663993139</v>
      </c>
      <c r="L61" s="2">
        <v>60</v>
      </c>
      <c r="M61" s="1">
        <v>173.677887</v>
      </c>
      <c r="N61" s="5">
        <f t="shared" si="37"/>
        <v>172.9523059113003</v>
      </c>
      <c r="O61" s="5">
        <f t="shared" si="10"/>
        <v>0.72558108869969828</v>
      </c>
      <c r="P61" s="5">
        <f t="shared" si="38"/>
        <v>171.34798688301905</v>
      </c>
      <c r="Q61" s="5">
        <f t="shared" si="11"/>
        <v>2.3299001169809515</v>
      </c>
      <c r="R61" s="5">
        <f t="shared" si="39"/>
        <v>171.02701566108124</v>
      </c>
      <c r="S61" s="5">
        <f t="shared" si="12"/>
        <v>2.6508713389187619</v>
      </c>
      <c r="T61" s="5">
        <f t="shared" si="40"/>
        <v>171.24838962875074</v>
      </c>
      <c r="U61" s="5">
        <f t="shared" si="13"/>
        <v>2.4294973712492549</v>
      </c>
      <c r="V61" s="10"/>
      <c r="W61" s="1">
        <v>79.027405000000002</v>
      </c>
      <c r="X61" s="5">
        <v>77.59021339928151</v>
      </c>
      <c r="Y61" s="5">
        <f t="shared" si="41"/>
        <v>4.2270013450138186E-2</v>
      </c>
      <c r="Z61" s="5">
        <f t="shared" si="14"/>
        <v>77.632483412731645</v>
      </c>
      <c r="AA61" s="5">
        <f t="shared" si="15"/>
        <v>1.3949215872683567</v>
      </c>
      <c r="AB61" s="5">
        <f t="shared" si="42"/>
        <v>1.7651112133422027E-2</v>
      </c>
      <c r="AC61" s="5">
        <f t="shared" si="16"/>
        <v>-1.6472805649226596E-2</v>
      </c>
      <c r="AD61" s="5">
        <f t="shared" si="0"/>
        <v>77.57374059363228</v>
      </c>
      <c r="AE61" s="5">
        <f t="shared" si="1"/>
        <v>1.4536644063677215</v>
      </c>
      <c r="AF61" s="5">
        <f t="shared" si="17"/>
        <v>1.839443426451522E-2</v>
      </c>
      <c r="AG61" s="5">
        <f t="shared" si="18"/>
        <v>6.4995673067606008E-2</v>
      </c>
      <c r="AH61" s="5">
        <f t="shared" si="2"/>
        <v>77.655209072349109</v>
      </c>
      <c r="AI61" s="5">
        <f t="shared" si="3"/>
        <v>1.3721959276508926</v>
      </c>
      <c r="AJ61" s="5">
        <f t="shared" si="19"/>
        <v>1.7363545312551926E-2</v>
      </c>
      <c r="AK61" s="5">
        <f t="shared" si="20"/>
        <v>0.68370190574417755</v>
      </c>
      <c r="AL61" s="5">
        <f t="shared" si="4"/>
        <v>78.273915305025682</v>
      </c>
      <c r="AM61" s="5">
        <f t="shared" si="5"/>
        <v>0.75348969497431995</v>
      </c>
      <c r="AN61" s="5">
        <f t="shared" si="21"/>
        <v>9.5345367214616245E-3</v>
      </c>
      <c r="AP61" s="1">
        <v>173.677887</v>
      </c>
      <c r="AQ61" s="5">
        <v>171.02701566108124</v>
      </c>
      <c r="AR61" s="5">
        <f t="shared" si="43"/>
        <v>-0.39709111410769427</v>
      </c>
      <c r="AS61" s="5">
        <f t="shared" si="22"/>
        <v>170.62992454697354</v>
      </c>
      <c r="AT61" s="5">
        <f t="shared" si="23"/>
        <v>3.0479624530264573</v>
      </c>
      <c r="AU61" s="5">
        <f t="shared" si="44"/>
        <v>1.7821526273173748E-2</v>
      </c>
      <c r="AV61" s="5">
        <f t="shared" si="45"/>
        <v>-0.40496620749641288</v>
      </c>
      <c r="AW61" s="5">
        <f t="shared" si="24"/>
        <v>170.62204945358482</v>
      </c>
      <c r="AX61" s="5">
        <f t="shared" si="25"/>
        <v>3.0558375464151766</v>
      </c>
      <c r="AY61" s="5">
        <f t="shared" si="26"/>
        <v>1.7594856773074263E-2</v>
      </c>
      <c r="AZ61" s="5">
        <f t="shared" si="46"/>
        <v>-0.17094944353339192</v>
      </c>
      <c r="BA61" s="5">
        <f t="shared" si="27"/>
        <v>170.85606621754783</v>
      </c>
      <c r="BB61" s="5">
        <f t="shared" si="28"/>
        <v>2.8218207824521642</v>
      </c>
      <c r="BC61" s="5">
        <f t="shared" si="29"/>
        <v>1.6247438468963895E-2</v>
      </c>
      <c r="BD61" s="5">
        <f t="shared" si="47"/>
        <v>0.74236539631631482</v>
      </c>
      <c r="BE61" s="5">
        <f t="shared" si="30"/>
        <v>171.76938105739754</v>
      </c>
      <c r="BF61" s="5">
        <f t="shared" si="31"/>
        <v>1.90850594260246</v>
      </c>
      <c r="BG61" s="5">
        <f t="shared" si="32"/>
        <v>1.0988767629367001E-2</v>
      </c>
    </row>
    <row r="62" spans="1:59" x14ac:dyDescent="0.2">
      <c r="A62" s="2">
        <v>61</v>
      </c>
      <c r="B62" s="1">
        <v>79.951774999999998</v>
      </c>
      <c r="C62" s="5">
        <f t="shared" si="33"/>
        <v>77.631588447594751</v>
      </c>
      <c r="D62" s="5">
        <f t="shared" si="6"/>
        <v>2.3201865524052465</v>
      </c>
      <c r="E62" s="5">
        <f t="shared" si="34"/>
        <v>78.093620449002302</v>
      </c>
      <c r="F62" s="5">
        <f t="shared" si="7"/>
        <v>1.8581545509976962</v>
      </c>
      <c r="G62" s="5">
        <f t="shared" si="35"/>
        <v>78.380668779676682</v>
      </c>
      <c r="H62" s="5">
        <f t="shared" si="8"/>
        <v>1.5711062203233155</v>
      </c>
      <c r="I62" s="5">
        <f t="shared" si="36"/>
        <v>78.727703483400177</v>
      </c>
      <c r="J62" s="5">
        <f t="shared" si="9"/>
        <v>1.2240715165998211</v>
      </c>
      <c r="L62" s="2">
        <v>61</v>
      </c>
      <c r="M62" s="1">
        <v>173.137924</v>
      </c>
      <c r="N62" s="5">
        <f t="shared" si="37"/>
        <v>173.06114307460527</v>
      </c>
      <c r="O62" s="5">
        <f t="shared" si="10"/>
        <v>7.6780925394729138E-2</v>
      </c>
      <c r="P62" s="5">
        <f t="shared" si="38"/>
        <v>172.16345192396238</v>
      </c>
      <c r="Q62" s="5">
        <f t="shared" si="11"/>
        <v>0.97447207603761399</v>
      </c>
      <c r="R62" s="5">
        <f t="shared" si="39"/>
        <v>172.48499489748656</v>
      </c>
      <c r="S62" s="5">
        <f t="shared" si="12"/>
        <v>0.65292910251343983</v>
      </c>
      <c r="T62" s="5">
        <f t="shared" si="40"/>
        <v>173.07051265718766</v>
      </c>
      <c r="U62" s="5">
        <f t="shared" si="13"/>
        <v>6.7411342812334851E-2</v>
      </c>
      <c r="V62" s="10"/>
      <c r="W62" s="1">
        <v>79.951774999999998</v>
      </c>
      <c r="X62" s="5">
        <v>78.380668779676682</v>
      </c>
      <c r="Y62" s="5">
        <f t="shared" si="41"/>
        <v>0.15449781849189337</v>
      </c>
      <c r="Z62" s="5">
        <f t="shared" si="14"/>
        <v>78.535166598168573</v>
      </c>
      <c r="AA62" s="5">
        <f t="shared" si="15"/>
        <v>1.4166084018314251</v>
      </c>
      <c r="AB62" s="5">
        <f t="shared" si="42"/>
        <v>1.7718285827067942E-2</v>
      </c>
      <c r="AC62" s="5">
        <f t="shared" si="16"/>
        <v>0.18525924086187326</v>
      </c>
      <c r="AD62" s="5">
        <f t="shared" si="0"/>
        <v>78.56592802053855</v>
      </c>
      <c r="AE62" s="5">
        <f t="shared" si="1"/>
        <v>1.3858469794614479</v>
      </c>
      <c r="AF62" s="5">
        <f t="shared" si="17"/>
        <v>1.7333536115507728E-2</v>
      </c>
      <c r="AG62" s="5">
        <f t="shared" si="18"/>
        <v>0.39145254136501106</v>
      </c>
      <c r="AH62" s="5">
        <f t="shared" si="2"/>
        <v>78.772121321041695</v>
      </c>
      <c r="AI62" s="5">
        <f t="shared" si="3"/>
        <v>1.179653678958303</v>
      </c>
      <c r="AJ62" s="5">
        <f t="shared" si="19"/>
        <v>1.4754565223327475E-2</v>
      </c>
      <c r="AK62" s="5">
        <f t="shared" si="20"/>
        <v>0.77444235919752358</v>
      </c>
      <c r="AL62" s="5">
        <f t="shared" si="4"/>
        <v>79.155111138874204</v>
      </c>
      <c r="AM62" s="5">
        <f t="shared" si="5"/>
        <v>0.79666386112579346</v>
      </c>
      <c r="AN62" s="5">
        <f t="shared" si="21"/>
        <v>9.9643048716028318E-3</v>
      </c>
      <c r="AP62" s="1">
        <v>173.137924</v>
      </c>
      <c r="AQ62" s="5">
        <v>172.48499489748656</v>
      </c>
      <c r="AR62" s="5">
        <f t="shared" si="43"/>
        <v>-0.11883056153074187</v>
      </c>
      <c r="AS62" s="5">
        <f t="shared" si="22"/>
        <v>172.36616433595583</v>
      </c>
      <c r="AT62" s="5">
        <f t="shared" si="23"/>
        <v>0.7717596640441684</v>
      </c>
      <c r="AU62" s="5">
        <f t="shared" si="44"/>
        <v>4.4743582739057985E-3</v>
      </c>
      <c r="AV62" s="5">
        <f t="shared" si="45"/>
        <v>6.0770153479020816E-2</v>
      </c>
      <c r="AW62" s="5">
        <f t="shared" si="24"/>
        <v>172.54576505096557</v>
      </c>
      <c r="AX62" s="5">
        <f t="shared" si="25"/>
        <v>0.59215894903442745</v>
      </c>
      <c r="AY62" s="5">
        <f t="shared" si="26"/>
        <v>3.4201573829337785E-3</v>
      </c>
      <c r="AZ62" s="5">
        <f t="shared" si="46"/>
        <v>0.5620684624390293</v>
      </c>
      <c r="BA62" s="5">
        <f t="shared" si="27"/>
        <v>173.04706335992557</v>
      </c>
      <c r="BB62" s="5">
        <f t="shared" si="28"/>
        <v>9.0860640074424737E-2</v>
      </c>
      <c r="BC62" s="5">
        <f t="shared" si="29"/>
        <v>5.2478762581457743E-4</v>
      </c>
      <c r="BD62" s="5">
        <f t="shared" si="47"/>
        <v>1.3506371603919709</v>
      </c>
      <c r="BE62" s="5">
        <f t="shared" si="30"/>
        <v>173.83563205787854</v>
      </c>
      <c r="BF62" s="5">
        <f t="shared" si="31"/>
        <v>-0.69770805787854329</v>
      </c>
      <c r="BG62" s="5">
        <f t="shared" si="32"/>
        <v>4.0297818164814272E-3</v>
      </c>
    </row>
    <row r="63" spans="1:59" x14ac:dyDescent="0.2">
      <c r="A63" s="2">
        <v>62</v>
      </c>
      <c r="B63" s="1">
        <v>78.865020999999999</v>
      </c>
      <c r="C63" s="5">
        <f t="shared" si="33"/>
        <v>77.979616430455536</v>
      </c>
      <c r="D63" s="5">
        <f t="shared" si="6"/>
        <v>0.88540456954446256</v>
      </c>
      <c r="E63" s="5">
        <f t="shared" si="34"/>
        <v>78.743974541851486</v>
      </c>
      <c r="F63" s="5">
        <f t="shared" si="7"/>
        <v>0.12104645814851267</v>
      </c>
      <c r="G63" s="5">
        <f t="shared" si="35"/>
        <v>79.244777200854514</v>
      </c>
      <c r="H63" s="5">
        <f t="shared" si="8"/>
        <v>0.37975620085451567</v>
      </c>
      <c r="I63" s="5">
        <f t="shared" si="36"/>
        <v>79.64575712085005</v>
      </c>
      <c r="J63" s="5">
        <f t="shared" si="9"/>
        <v>0.78073612085005095</v>
      </c>
      <c r="L63" s="2">
        <v>62</v>
      </c>
      <c r="M63" s="1">
        <v>172.08738700000001</v>
      </c>
      <c r="N63" s="5">
        <f t="shared" si="37"/>
        <v>173.07266021341445</v>
      </c>
      <c r="O63" s="5">
        <f t="shared" si="10"/>
        <v>0.98527321341444463</v>
      </c>
      <c r="P63" s="5">
        <f t="shared" si="38"/>
        <v>172.50451715057557</v>
      </c>
      <c r="Q63" s="5">
        <f t="shared" si="11"/>
        <v>0.41713015057555936</v>
      </c>
      <c r="R63" s="5">
        <f t="shared" si="39"/>
        <v>172.84410590386895</v>
      </c>
      <c r="S63" s="5">
        <f t="shared" si="12"/>
        <v>0.75671890386894347</v>
      </c>
      <c r="T63" s="5">
        <f t="shared" si="40"/>
        <v>173.12107116429692</v>
      </c>
      <c r="U63" s="5">
        <f t="shared" si="13"/>
        <v>1.0336841642969148</v>
      </c>
      <c r="V63" s="10"/>
      <c r="W63" s="1">
        <v>78.865020999999999</v>
      </c>
      <c r="X63" s="5">
        <v>79.244777200854514</v>
      </c>
      <c r="Y63" s="5">
        <f t="shared" si="41"/>
        <v>0.26093940889478417</v>
      </c>
      <c r="Z63" s="5">
        <f t="shared" si="14"/>
        <v>79.5057166097493</v>
      </c>
      <c r="AA63" s="5">
        <f t="shared" si="15"/>
        <v>0.64069560974930084</v>
      </c>
      <c r="AB63" s="5">
        <f t="shared" si="42"/>
        <v>8.1239515519725899E-3</v>
      </c>
      <c r="AC63" s="5">
        <f t="shared" si="16"/>
        <v>0.35497153594086295</v>
      </c>
      <c r="AD63" s="5">
        <f t="shared" si="0"/>
        <v>79.599748736795377</v>
      </c>
      <c r="AE63" s="5">
        <f t="shared" si="1"/>
        <v>0.73472773679537795</v>
      </c>
      <c r="AF63" s="5">
        <f t="shared" si="17"/>
        <v>9.3162688284249354E-3</v>
      </c>
      <c r="AG63" s="5">
        <f t="shared" si="18"/>
        <v>0.6041476872807805</v>
      </c>
      <c r="AH63" s="5">
        <f t="shared" si="2"/>
        <v>79.848924888135301</v>
      </c>
      <c r="AI63" s="5">
        <f t="shared" si="3"/>
        <v>0.98390388813530194</v>
      </c>
      <c r="AJ63" s="5">
        <f t="shared" si="19"/>
        <v>1.2475795677976196E-2</v>
      </c>
      <c r="AK63" s="5">
        <f t="shared" si="20"/>
        <v>0.85065851188078578</v>
      </c>
      <c r="AL63" s="5">
        <f t="shared" si="4"/>
        <v>80.095435712735295</v>
      </c>
      <c r="AM63" s="5">
        <f t="shared" si="5"/>
        <v>1.2304147127352962</v>
      </c>
      <c r="AN63" s="5">
        <f t="shared" si="21"/>
        <v>1.560152647059203E-2</v>
      </c>
      <c r="AP63" s="1">
        <v>172.08738700000001</v>
      </c>
      <c r="AQ63" s="5">
        <v>172.84410590386895</v>
      </c>
      <c r="AR63" s="5">
        <f t="shared" si="43"/>
        <v>-4.7139326343771805E-2</v>
      </c>
      <c r="AS63" s="5">
        <f t="shared" si="22"/>
        <v>172.79696657752518</v>
      </c>
      <c r="AT63" s="5">
        <f t="shared" si="23"/>
        <v>0.70957957752517586</v>
      </c>
      <c r="AU63" s="5">
        <f t="shared" si="44"/>
        <v>4.1053154448889573E-3</v>
      </c>
      <c r="AV63" s="5">
        <f t="shared" si="45"/>
        <v>0.13535536670486359</v>
      </c>
      <c r="AW63" s="5">
        <f t="shared" si="24"/>
        <v>172.97946127057381</v>
      </c>
      <c r="AX63" s="5">
        <f t="shared" si="25"/>
        <v>0.89207427057380073</v>
      </c>
      <c r="AY63" s="5">
        <f t="shared" si="26"/>
        <v>5.183844592711497E-3</v>
      </c>
      <c r="AZ63" s="5">
        <f t="shared" si="46"/>
        <v>0.47073760721354252</v>
      </c>
      <c r="BA63" s="5">
        <f t="shared" si="27"/>
        <v>173.3148435110825</v>
      </c>
      <c r="BB63" s="5">
        <f t="shared" si="28"/>
        <v>1.2274565110824938</v>
      </c>
      <c r="BC63" s="5">
        <f t="shared" si="29"/>
        <v>7.1327511706740813E-3</v>
      </c>
      <c r="BD63" s="5">
        <f t="shared" si="47"/>
        <v>0.50783992948382872</v>
      </c>
      <c r="BE63" s="5">
        <f t="shared" si="30"/>
        <v>173.35194583335277</v>
      </c>
      <c r="BF63" s="5">
        <f t="shared" si="31"/>
        <v>-1.2645588333527655</v>
      </c>
      <c r="BG63" s="5">
        <f t="shared" si="32"/>
        <v>7.3483528072441793E-3</v>
      </c>
    </row>
    <row r="64" spans="1:59" x14ac:dyDescent="0.2">
      <c r="A64" s="2">
        <v>63</v>
      </c>
      <c r="B64" s="1">
        <v>79.239593999999997</v>
      </c>
      <c r="C64" s="5">
        <f t="shared" si="33"/>
        <v>78.112427115887201</v>
      </c>
      <c r="D64" s="5">
        <f t="shared" si="6"/>
        <v>1.1271668841127962</v>
      </c>
      <c r="E64" s="5">
        <f t="shared" si="34"/>
        <v>78.786340802203455</v>
      </c>
      <c r="F64" s="5">
        <f t="shared" si="7"/>
        <v>0.45325319779654194</v>
      </c>
      <c r="G64" s="5">
        <f t="shared" si="35"/>
        <v>79.035911290384519</v>
      </c>
      <c r="H64" s="5">
        <f t="shared" si="8"/>
        <v>0.20368270961547807</v>
      </c>
      <c r="I64" s="5">
        <f t="shared" si="36"/>
        <v>79.060205030212501</v>
      </c>
      <c r="J64" s="5">
        <f t="shared" si="9"/>
        <v>0.17938896978749597</v>
      </c>
      <c r="L64" s="2">
        <v>63</v>
      </c>
      <c r="M64" s="1">
        <v>173.72699</v>
      </c>
      <c r="N64" s="5">
        <f t="shared" si="37"/>
        <v>172.92486923140228</v>
      </c>
      <c r="O64" s="5">
        <f t="shared" si="10"/>
        <v>0.80212076859771742</v>
      </c>
      <c r="P64" s="5">
        <f t="shared" si="38"/>
        <v>172.35852159787413</v>
      </c>
      <c r="Q64" s="5">
        <f t="shared" si="11"/>
        <v>1.3684684021258704</v>
      </c>
      <c r="R64" s="5">
        <f t="shared" si="39"/>
        <v>172.42791050674106</v>
      </c>
      <c r="S64" s="5">
        <f t="shared" si="12"/>
        <v>1.2990794932589438</v>
      </c>
      <c r="T64" s="5">
        <f t="shared" si="40"/>
        <v>172.34580804107424</v>
      </c>
      <c r="U64" s="5">
        <f t="shared" si="13"/>
        <v>1.3811819589257652</v>
      </c>
      <c r="V64" s="10"/>
      <c r="W64" s="1">
        <v>79.239593999999997</v>
      </c>
      <c r="X64" s="5">
        <v>79.035911290384519</v>
      </c>
      <c r="Y64" s="5">
        <f t="shared" si="41"/>
        <v>0.19046861099006721</v>
      </c>
      <c r="Z64" s="5">
        <f t="shared" si="14"/>
        <v>79.226379901374585</v>
      </c>
      <c r="AA64" s="5">
        <f t="shared" si="15"/>
        <v>1.3214098625411452E-2</v>
      </c>
      <c r="AB64" s="5">
        <f t="shared" si="42"/>
        <v>1.6676131159141795E-4</v>
      </c>
      <c r="AC64" s="5">
        <f t="shared" si="16"/>
        <v>0.21401217433814829</v>
      </c>
      <c r="AD64" s="5">
        <f t="shared" si="0"/>
        <v>79.24992346472267</v>
      </c>
      <c r="AE64" s="5">
        <f t="shared" si="1"/>
        <v>1.0329464722673265E-2</v>
      </c>
      <c r="AF64" s="5">
        <f t="shared" si="17"/>
        <v>1.3035736556996072E-4</v>
      </c>
      <c r="AG64" s="5">
        <f t="shared" si="18"/>
        <v>0.23829156829293119</v>
      </c>
      <c r="AH64" s="5">
        <f t="shared" si="2"/>
        <v>79.274202858677455</v>
      </c>
      <c r="AI64" s="5">
        <f t="shared" si="3"/>
        <v>3.4608858677458443E-2</v>
      </c>
      <c r="AJ64" s="5">
        <f t="shared" si="19"/>
        <v>4.3676219084941862E-4</v>
      </c>
      <c r="AK64" s="5">
        <f t="shared" si="20"/>
        <v>-4.993724711737843E-2</v>
      </c>
      <c r="AL64" s="5">
        <f t="shared" si="4"/>
        <v>78.985974043267134</v>
      </c>
      <c r="AM64" s="5">
        <f t="shared" si="5"/>
        <v>0.25361995673286231</v>
      </c>
      <c r="AN64" s="5">
        <f t="shared" si="21"/>
        <v>3.200672087401941E-3</v>
      </c>
      <c r="AP64" s="1">
        <v>173.72699</v>
      </c>
      <c r="AQ64" s="5">
        <v>172.42791050674106</v>
      </c>
      <c r="AR64" s="5">
        <f t="shared" si="43"/>
        <v>-0.10249773696139003</v>
      </c>
      <c r="AS64" s="5">
        <f t="shared" si="22"/>
        <v>172.32541276977966</v>
      </c>
      <c r="AT64" s="5">
        <f t="shared" si="23"/>
        <v>1.4015772302203402</v>
      </c>
      <c r="AU64" s="5">
        <f t="shared" si="44"/>
        <v>8.1284823675082784E-3</v>
      </c>
      <c r="AV64" s="5">
        <f t="shared" si="45"/>
        <v>-2.5323242533256407E-3</v>
      </c>
      <c r="AW64" s="5">
        <f t="shared" si="24"/>
        <v>172.42537818248772</v>
      </c>
      <c r="AX64" s="5">
        <f t="shared" si="25"/>
        <v>1.3016118175122813</v>
      </c>
      <c r="AY64" s="5">
        <f t="shared" si="26"/>
        <v>7.4922832515102074E-3</v>
      </c>
      <c r="AZ64" s="5">
        <f t="shared" si="46"/>
        <v>7.1617755259896387E-2</v>
      </c>
      <c r="BA64" s="5">
        <f t="shared" si="27"/>
        <v>172.49952826200095</v>
      </c>
      <c r="BB64" s="5">
        <f t="shared" si="28"/>
        <v>1.2274617379990502</v>
      </c>
      <c r="BC64" s="5">
        <f t="shared" si="29"/>
        <v>7.0654636795298778E-3</v>
      </c>
      <c r="BD64" s="5">
        <f t="shared" si="47"/>
        <v>-0.277590098136135</v>
      </c>
      <c r="BE64" s="5">
        <f t="shared" si="30"/>
        <v>172.15032040860493</v>
      </c>
      <c r="BF64" s="5">
        <f t="shared" si="31"/>
        <v>1.5766695913950741</v>
      </c>
      <c r="BG64" s="5">
        <f t="shared" si="32"/>
        <v>9.0755592518760274E-3</v>
      </c>
    </row>
    <row r="65" spans="1:59" x14ac:dyDescent="0.2">
      <c r="A65" s="2">
        <v>64</v>
      </c>
      <c r="B65" s="1">
        <v>78.761520000000004</v>
      </c>
      <c r="C65" s="5">
        <f t="shared" si="33"/>
        <v>78.281502148504117</v>
      </c>
      <c r="D65" s="5">
        <f t="shared" si="6"/>
        <v>0.48001785149588727</v>
      </c>
      <c r="E65" s="5">
        <f t="shared" si="34"/>
        <v>78.944979421432237</v>
      </c>
      <c r="F65" s="5">
        <f t="shared" si="7"/>
        <v>0.18345942143223226</v>
      </c>
      <c r="G65" s="5">
        <f t="shared" si="35"/>
        <v>79.147936780673035</v>
      </c>
      <c r="H65" s="5">
        <f t="shared" si="8"/>
        <v>0.38641678067303076</v>
      </c>
      <c r="I65" s="5">
        <f t="shared" si="36"/>
        <v>79.194746757553119</v>
      </c>
      <c r="J65" s="5">
        <f t="shared" si="9"/>
        <v>0.43322675755311479</v>
      </c>
      <c r="L65" s="2">
        <v>64</v>
      </c>
      <c r="M65" s="1">
        <v>175.88691700000001</v>
      </c>
      <c r="N65" s="5">
        <f t="shared" si="37"/>
        <v>173.04518734669193</v>
      </c>
      <c r="O65" s="5">
        <f t="shared" si="10"/>
        <v>2.8417296533080787</v>
      </c>
      <c r="P65" s="5">
        <f t="shared" si="38"/>
        <v>172.83748553861818</v>
      </c>
      <c r="Q65" s="5">
        <f t="shared" si="11"/>
        <v>3.049431461381829</v>
      </c>
      <c r="R65" s="5">
        <f t="shared" si="39"/>
        <v>173.14240422803346</v>
      </c>
      <c r="S65" s="5">
        <f t="shared" si="12"/>
        <v>2.744512771966555</v>
      </c>
      <c r="T65" s="5">
        <f t="shared" si="40"/>
        <v>173.38169451026857</v>
      </c>
      <c r="U65" s="5">
        <f t="shared" si="13"/>
        <v>2.5052224897314375</v>
      </c>
      <c r="V65" s="10"/>
      <c r="W65" s="1">
        <v>78.761520000000004</v>
      </c>
      <c r="X65" s="5">
        <v>79.147936780673035</v>
      </c>
      <c r="Y65" s="5">
        <f t="shared" si="41"/>
        <v>0.1787021428848346</v>
      </c>
      <c r="Z65" s="5">
        <f t="shared" si="14"/>
        <v>79.326638923557866</v>
      </c>
      <c r="AA65" s="5">
        <f t="shared" si="15"/>
        <v>0.56511892355786131</v>
      </c>
      <c r="AB65" s="5">
        <f t="shared" si="42"/>
        <v>7.1750637057012264E-3</v>
      </c>
      <c r="AC65" s="5">
        <f t="shared" si="16"/>
        <v>0.18851550332574035</v>
      </c>
      <c r="AD65" s="5">
        <f t="shared" si="0"/>
        <v>79.336452283998781</v>
      </c>
      <c r="AE65" s="5">
        <f t="shared" si="1"/>
        <v>0.57493228399877694</v>
      </c>
      <c r="AF65" s="5">
        <f t="shared" si="17"/>
        <v>7.2996595799417899E-3</v>
      </c>
      <c r="AG65" s="5">
        <f t="shared" si="18"/>
        <v>0.18147183319094459</v>
      </c>
      <c r="AH65" s="5">
        <f t="shared" si="2"/>
        <v>79.329408613863976</v>
      </c>
      <c r="AI65" s="5">
        <f t="shared" si="3"/>
        <v>0.56788861386397116</v>
      </c>
      <c r="AJ65" s="5">
        <f t="shared" si="19"/>
        <v>7.2102292320408634E-3</v>
      </c>
      <c r="AK65" s="5">
        <f t="shared" si="20"/>
        <v>8.7731079677632259E-2</v>
      </c>
      <c r="AL65" s="5">
        <f t="shared" si="4"/>
        <v>79.235667860350674</v>
      </c>
      <c r="AM65" s="5">
        <f t="shared" si="5"/>
        <v>0.47414786035066925</v>
      </c>
      <c r="AN65" s="5">
        <f t="shared" si="21"/>
        <v>6.0200445642830305E-3</v>
      </c>
      <c r="AP65" s="1">
        <v>175.88691700000001</v>
      </c>
      <c r="AQ65" s="5">
        <v>173.14240422803346</v>
      </c>
      <c r="AR65" s="5">
        <f t="shared" si="43"/>
        <v>2.0050981776678356E-2</v>
      </c>
      <c r="AS65" s="5">
        <f t="shared" si="22"/>
        <v>173.16245520981013</v>
      </c>
      <c r="AT65" s="5">
        <f t="shared" si="23"/>
        <v>2.7244617901898778</v>
      </c>
      <c r="AU65" s="5">
        <f t="shared" si="44"/>
        <v>1.5735381533698033E-2</v>
      </c>
      <c r="AV65" s="5">
        <f t="shared" si="45"/>
        <v>0.17672418713310556</v>
      </c>
      <c r="AW65" s="5">
        <f t="shared" si="24"/>
        <v>173.31912841516657</v>
      </c>
      <c r="AX65" s="5">
        <f t="shared" si="25"/>
        <v>2.567788584833437</v>
      </c>
      <c r="AY65" s="5">
        <f t="shared" si="26"/>
        <v>1.4599088031279989E-2</v>
      </c>
      <c r="AZ65" s="5">
        <f t="shared" si="46"/>
        <v>0.3609119399745227</v>
      </c>
      <c r="BA65" s="5">
        <f t="shared" si="27"/>
        <v>173.50331616800798</v>
      </c>
      <c r="BB65" s="5">
        <f t="shared" si="28"/>
        <v>2.3836008319920268</v>
      </c>
      <c r="BC65" s="5">
        <f t="shared" si="29"/>
        <v>1.3551893868217762E-2</v>
      </c>
      <c r="BD65" s="5">
        <f t="shared" si="47"/>
        <v>0.565681148378119</v>
      </c>
      <c r="BE65" s="5">
        <f t="shared" si="30"/>
        <v>173.70808537641159</v>
      </c>
      <c r="BF65" s="5">
        <f t="shared" si="31"/>
        <v>2.1788316235884224</v>
      </c>
      <c r="BG65" s="5">
        <f t="shared" si="32"/>
        <v>1.2387684432426672E-2</v>
      </c>
    </row>
    <row r="66" spans="1:59" x14ac:dyDescent="0.2">
      <c r="A66" s="2">
        <v>65</v>
      </c>
      <c r="B66" s="1">
        <v>80.631927000000005</v>
      </c>
      <c r="C66" s="5">
        <f t="shared" si="33"/>
        <v>78.353504826228502</v>
      </c>
      <c r="D66" s="5">
        <f t="shared" si="6"/>
        <v>2.2784221737715029</v>
      </c>
      <c r="E66" s="5">
        <f t="shared" si="34"/>
        <v>78.880768623930948</v>
      </c>
      <c r="F66" s="5">
        <f t="shared" si="7"/>
        <v>1.751158376069057</v>
      </c>
      <c r="G66" s="5">
        <f t="shared" si="35"/>
        <v>78.935407551302859</v>
      </c>
      <c r="H66" s="5">
        <f t="shared" si="8"/>
        <v>1.6965194486971455</v>
      </c>
      <c r="I66" s="5">
        <f t="shared" si="36"/>
        <v>78.869826689388276</v>
      </c>
      <c r="J66" s="5">
        <f t="shared" si="9"/>
        <v>1.7621003106117286</v>
      </c>
      <c r="L66" s="2">
        <v>65</v>
      </c>
      <c r="M66" s="1">
        <v>177.879929</v>
      </c>
      <c r="N66" s="5">
        <f t="shared" si="37"/>
        <v>173.47144679468815</v>
      </c>
      <c r="O66" s="5">
        <f t="shared" si="10"/>
        <v>4.4084822053118558</v>
      </c>
      <c r="P66" s="5">
        <f t="shared" si="38"/>
        <v>173.90478655010182</v>
      </c>
      <c r="Q66" s="5">
        <f t="shared" si="11"/>
        <v>3.9751424498981862</v>
      </c>
      <c r="R66" s="5">
        <f t="shared" si="39"/>
        <v>174.65188625261507</v>
      </c>
      <c r="S66" s="5">
        <f t="shared" si="12"/>
        <v>3.2280427473849329</v>
      </c>
      <c r="T66" s="5">
        <f t="shared" si="40"/>
        <v>175.26061137756716</v>
      </c>
      <c r="U66" s="5">
        <f t="shared" si="13"/>
        <v>2.6193176224328454</v>
      </c>
      <c r="V66" s="10"/>
      <c r="W66" s="1">
        <v>80.631927000000005</v>
      </c>
      <c r="X66" s="5">
        <v>78.935407551302859</v>
      </c>
      <c r="Y66" s="5">
        <f t="shared" si="41"/>
        <v>0.12001743704658299</v>
      </c>
      <c r="Z66" s="5">
        <f t="shared" si="14"/>
        <v>79.055424988349444</v>
      </c>
      <c r="AA66" s="5">
        <f t="shared" si="15"/>
        <v>1.576502011650561</v>
      </c>
      <c r="AB66" s="5">
        <f t="shared" si="42"/>
        <v>1.9551833502014171E-2</v>
      </c>
      <c r="AC66" s="5">
        <f t="shared" si="16"/>
        <v>8.8254320151761212E-2</v>
      </c>
      <c r="AD66" s="5">
        <f t="shared" ref="AD66:AD129" si="48">X66+AC66</f>
        <v>79.023661871454621</v>
      </c>
      <c r="AE66" s="5">
        <f t="shared" ref="AE66:AE129" si="49">ABS(W66-AD66)</f>
        <v>1.6082651285453835</v>
      </c>
      <c r="AF66" s="5">
        <f t="shared" si="17"/>
        <v>1.9945760797027503E-2</v>
      </c>
      <c r="AG66" s="5">
        <f t="shared" si="18"/>
        <v>4.1713550384402664E-3</v>
      </c>
      <c r="AH66" s="5">
        <f t="shared" ref="AH66:AH129" si="50">X66+AG66</f>
        <v>78.939578906341296</v>
      </c>
      <c r="AI66" s="5">
        <f t="shared" ref="AI66:AI129" si="51">ABS(W66-AH66)</f>
        <v>1.6923480936587083</v>
      </c>
      <c r="AJ66" s="5">
        <f t="shared" si="19"/>
        <v>2.0988560693318271E-2</v>
      </c>
      <c r="AK66" s="5">
        <f t="shared" si="20"/>
        <v>-0.16749018301300489</v>
      </c>
      <c r="AL66" s="5">
        <f t="shared" ref="AL66:AL129" si="52">X66+AK66</f>
        <v>78.767917368289858</v>
      </c>
      <c r="AM66" s="5">
        <f t="shared" ref="AM66:AM129" si="53">ABS(W66-AL66)</f>
        <v>1.8640096317101467</v>
      </c>
      <c r="AN66" s="5">
        <f t="shared" si="21"/>
        <v>2.3117513137322722E-2</v>
      </c>
      <c r="AP66" s="1">
        <v>177.879929</v>
      </c>
      <c r="AQ66" s="5">
        <v>174.65188625261507</v>
      </c>
      <c r="AR66" s="5">
        <f t="shared" si="43"/>
        <v>0.24346563819741884</v>
      </c>
      <c r="AS66" s="5">
        <f t="shared" si="22"/>
        <v>174.89535189081249</v>
      </c>
      <c r="AT66" s="5">
        <f t="shared" si="23"/>
        <v>2.9845771091875122</v>
      </c>
      <c r="AU66" s="5">
        <f t="shared" si="44"/>
        <v>1.7088719585144612E-2</v>
      </c>
      <c r="AV66" s="5">
        <f t="shared" si="45"/>
        <v>0.50991364649523296</v>
      </c>
      <c r="AW66" s="5">
        <f t="shared" si="24"/>
        <v>175.16179989911029</v>
      </c>
      <c r="AX66" s="5">
        <f t="shared" si="25"/>
        <v>2.7181291008897119</v>
      </c>
      <c r="AY66" s="5">
        <f t="shared" si="26"/>
        <v>1.5280695895092873E-2</v>
      </c>
      <c r="AZ66" s="5">
        <f t="shared" si="46"/>
        <v>0.87776847804771441</v>
      </c>
      <c r="BA66" s="5">
        <f t="shared" si="27"/>
        <v>175.5296547306628</v>
      </c>
      <c r="BB66" s="5">
        <f t="shared" si="28"/>
        <v>2.3502742693372056</v>
      </c>
      <c r="BC66" s="5">
        <f t="shared" si="29"/>
        <v>1.321270073891926E-2</v>
      </c>
      <c r="BD66" s="5">
        <f t="shared" si="47"/>
        <v>1.3679118931510907</v>
      </c>
      <c r="BE66" s="5">
        <f t="shared" si="30"/>
        <v>176.01979814576617</v>
      </c>
      <c r="BF66" s="5">
        <f t="shared" si="31"/>
        <v>1.8601308542338302</v>
      </c>
      <c r="BG66" s="5">
        <f t="shared" si="32"/>
        <v>1.0457227325708175E-2</v>
      </c>
    </row>
    <row r="67" spans="1:59" x14ac:dyDescent="0.2">
      <c r="A67" s="2">
        <v>66</v>
      </c>
      <c r="B67" s="1">
        <v>80.057738999999998</v>
      </c>
      <c r="C67" s="5">
        <f t="shared" si="33"/>
        <v>78.695268152294233</v>
      </c>
      <c r="D67" s="5">
        <f t="shared" ref="D67:D130" si="54">ABS(B67-C67)</f>
        <v>1.3624708477057652</v>
      </c>
      <c r="E67" s="5">
        <f t="shared" si="34"/>
        <v>79.493674055555118</v>
      </c>
      <c r="F67" s="5">
        <f t="shared" ref="F67:F130" si="55">ABS(B67-E67)</f>
        <v>0.56406494444487976</v>
      </c>
      <c r="G67" s="5">
        <f t="shared" si="35"/>
        <v>79.868493248086281</v>
      </c>
      <c r="H67" s="5">
        <f t="shared" ref="H67:H130" si="56">ABS(B67-G67)</f>
        <v>0.18924575191371673</v>
      </c>
      <c r="I67" s="5">
        <f t="shared" si="36"/>
        <v>80.191401922347069</v>
      </c>
      <c r="J67" s="5">
        <f t="shared" ref="J67:J130" si="57">ABS(B67-I67)</f>
        <v>0.13366292234707089</v>
      </c>
      <c r="L67" s="2">
        <v>66</v>
      </c>
      <c r="M67" s="1">
        <v>176.839249</v>
      </c>
      <c r="N67" s="5">
        <f t="shared" si="37"/>
        <v>174.13271912548493</v>
      </c>
      <c r="O67" s="5">
        <f t="shared" ref="O67:O130" si="58">ABS(M67-N67)</f>
        <v>2.7065298745150699</v>
      </c>
      <c r="P67" s="5">
        <f t="shared" si="38"/>
        <v>175.29608640756618</v>
      </c>
      <c r="Q67" s="5">
        <f t="shared" ref="Q67:Q130" si="59">ABS(M67-P67)</f>
        <v>1.5431625924338164</v>
      </c>
      <c r="R67" s="5">
        <f t="shared" si="39"/>
        <v>176.42730976367676</v>
      </c>
      <c r="S67" s="5">
        <f t="shared" ref="S67:S130" si="60">ABS(M67-R67)</f>
        <v>0.41193923632323504</v>
      </c>
      <c r="T67" s="5">
        <f t="shared" si="40"/>
        <v>177.22509959439179</v>
      </c>
      <c r="U67" s="5">
        <f t="shared" ref="U67:U130" si="61">ABS(M67-T67)</f>
        <v>0.38585059439179759</v>
      </c>
      <c r="V67" s="10"/>
      <c r="W67" s="1">
        <v>80.057738999999998</v>
      </c>
      <c r="X67" s="5">
        <v>79.868493248086281</v>
      </c>
      <c r="Y67" s="5">
        <f t="shared" si="41"/>
        <v>0.24197767600710887</v>
      </c>
      <c r="Z67" s="5">
        <f t="shared" ref="Z67:Z130" si="62">X67+Y67</f>
        <v>80.110470924093391</v>
      </c>
      <c r="AA67" s="5">
        <f t="shared" ref="AA67:AA130" si="63">ABS(W67-Z67)</f>
        <v>5.2731924093393445E-2</v>
      </c>
      <c r="AB67" s="5">
        <f t="shared" si="42"/>
        <v>6.5867366168551728E-4</v>
      </c>
      <c r="AC67" s="5">
        <f t="shared" ref="AC67:AC130" si="64">0.25*(X67-X66)+(1-0.25)*AC66</f>
        <v>0.29946216430967648</v>
      </c>
      <c r="AD67" s="5">
        <f t="shared" si="48"/>
        <v>80.167955412395955</v>
      </c>
      <c r="AE67" s="5">
        <f t="shared" si="49"/>
        <v>0.11021641239595681</v>
      </c>
      <c r="AF67" s="5">
        <f t="shared" ref="AF67:AF130" si="65">AE67/W67</f>
        <v>1.3767115306111356E-3</v>
      </c>
      <c r="AG67" s="5">
        <f t="shared" ref="AG67:AG130" si="66">0.45*(X67-X66)+(1-0.45)*AG66</f>
        <v>0.42218280882368214</v>
      </c>
      <c r="AH67" s="5">
        <f t="shared" si="50"/>
        <v>80.290676056909959</v>
      </c>
      <c r="AI67" s="5">
        <f t="shared" si="51"/>
        <v>0.23293705690996092</v>
      </c>
      <c r="AJ67" s="5">
        <f t="shared" ref="AJ67:AJ130" si="67">AI67/W67</f>
        <v>2.909613234392754E-3</v>
      </c>
      <c r="AK67" s="5">
        <f t="shared" ref="AK67:AK130" si="68">0.85*(X67-X66)+(1-0.85)*AK66</f>
        <v>0.76799931481395811</v>
      </c>
      <c r="AL67" s="5">
        <f t="shared" si="52"/>
        <v>80.636492562900244</v>
      </c>
      <c r="AM67" s="5">
        <f t="shared" si="53"/>
        <v>0.57875356290024627</v>
      </c>
      <c r="AN67" s="5">
        <f t="shared" ref="AN67:AN130" si="69">AM67/W67</f>
        <v>7.2292019501106102E-3</v>
      </c>
      <c r="AP67" s="1">
        <v>176.839249</v>
      </c>
      <c r="AQ67" s="5">
        <v>176.42730976367676</v>
      </c>
      <c r="AR67" s="5">
        <f t="shared" si="43"/>
        <v>0.47325931912705932</v>
      </c>
      <c r="AS67" s="5">
        <f t="shared" ref="AS67:AS130" si="70">AQ67+AR67</f>
        <v>176.90056908280383</v>
      </c>
      <c r="AT67" s="5">
        <f t="shared" ref="AT67:AT130" si="71">ABS(AP67-AS67)</f>
        <v>6.132008280383161E-2</v>
      </c>
      <c r="AU67" s="5">
        <f t="shared" si="44"/>
        <v>3.475657078599082E-4</v>
      </c>
      <c r="AV67" s="5">
        <f t="shared" si="45"/>
        <v>0.82629111263684696</v>
      </c>
      <c r="AW67" s="5">
        <f t="shared" ref="AW67:AW130" si="72">AQ67+AV67</f>
        <v>177.25360087631361</v>
      </c>
      <c r="AX67" s="5">
        <f t="shared" ref="AX67:AX130" si="73">ABS(AP67-AW67)</f>
        <v>0.41435187631361714</v>
      </c>
      <c r="AY67" s="5">
        <f t="shared" ref="AY67:AY130" si="74">AX67/AP67</f>
        <v>2.3430990498812692E-3</v>
      </c>
      <c r="AZ67" s="5">
        <f t="shared" si="46"/>
        <v>1.281713242904003</v>
      </c>
      <c r="BA67" s="5">
        <f t="shared" ref="BA67:BA130" si="75">AQ67+AZ67</f>
        <v>177.70902300658076</v>
      </c>
      <c r="BB67" s="5">
        <f t="shared" ref="BB67:BB130" si="76">ABS(AP67-BA67)</f>
        <v>0.86977400658076931</v>
      </c>
      <c r="BC67" s="5">
        <f t="shared" ref="BC67:BC130" si="77">BB67/AP67</f>
        <v>4.9184443583605662E-3</v>
      </c>
      <c r="BD67" s="5">
        <f t="shared" si="47"/>
        <v>1.7142967683750991</v>
      </c>
      <c r="BE67" s="5">
        <f t="shared" ref="BE67:BE130" si="78">AQ67+BD67</f>
        <v>178.14160653205187</v>
      </c>
      <c r="BF67" s="5">
        <f t="shared" ref="BF67:BF130" si="79">AP67-BE67</f>
        <v>-1.3023575320518717</v>
      </c>
      <c r="BG67" s="5">
        <f t="shared" ref="BG67:BG130" si="80">ABS(BF67/AP67)</f>
        <v>7.3646407085333852E-3</v>
      </c>
    </row>
    <row r="68" spans="1:59" x14ac:dyDescent="0.2">
      <c r="A68" s="2">
        <v>67</v>
      </c>
      <c r="B68" s="1">
        <v>80.077461</v>
      </c>
      <c r="C68" s="5">
        <f t="shared" ref="C68:C131" si="81">(0.15*B67) + ((1-0.15)*(C67))</f>
        <v>78.8996387794501</v>
      </c>
      <c r="D68" s="5">
        <f t="shared" si="54"/>
        <v>1.1778222205498992</v>
      </c>
      <c r="E68" s="5">
        <f t="shared" ref="E68:E131" si="82">((0.35*B67)+(1-0.35)*E67)</f>
        <v>79.691096786110819</v>
      </c>
      <c r="F68" s="5">
        <f t="shared" si="55"/>
        <v>0.38636421388918052</v>
      </c>
      <c r="G68" s="5">
        <f t="shared" ref="G68:G131" si="83">((0.55*B67)+(1-0.55)*G67)</f>
        <v>79.972578411638835</v>
      </c>
      <c r="H68" s="5">
        <f t="shared" si="56"/>
        <v>0.10488258836116415</v>
      </c>
      <c r="I68" s="5">
        <f t="shared" ref="I68:I131" si="84">((0.75*B67)+(1-0.75)*I67)</f>
        <v>80.091154730586766</v>
      </c>
      <c r="J68" s="5">
        <f t="shared" si="57"/>
        <v>1.3693730586766151E-2</v>
      </c>
      <c r="L68" s="2">
        <v>67</v>
      </c>
      <c r="M68" s="1">
        <v>177.516693</v>
      </c>
      <c r="N68" s="5">
        <f t="shared" ref="N68:N131" si="85">((0.15*M67)+(1-0.15)*N67)</f>
        <v>174.53869860666219</v>
      </c>
      <c r="O68" s="5">
        <f t="shared" si="58"/>
        <v>2.9779943933378092</v>
      </c>
      <c r="P68" s="5">
        <f t="shared" ref="P68:P131" si="86">((0.35*M67)+(1-0.35)*P67)</f>
        <v>175.83619331491801</v>
      </c>
      <c r="Q68" s="5">
        <f t="shared" si="59"/>
        <v>1.6804996850819975</v>
      </c>
      <c r="R68" s="5">
        <f t="shared" ref="R68:R131" si="87">((0.55*M67)+(1-0.55)*R67)</f>
        <v>176.65387634365453</v>
      </c>
      <c r="S68" s="5">
        <f t="shared" si="60"/>
        <v>0.86281665634547267</v>
      </c>
      <c r="T68" s="5">
        <f t="shared" ref="T68:T131" si="88">((0.75*M67)+(1-0.75)*T67)</f>
        <v>176.93571164859793</v>
      </c>
      <c r="U68" s="5">
        <f t="shared" si="61"/>
        <v>0.58098135140207319</v>
      </c>
      <c r="V68" s="10"/>
      <c r="W68" s="1">
        <v>80.077461</v>
      </c>
      <c r="X68" s="5">
        <v>79.972578411638835</v>
      </c>
      <c r="Y68" s="5">
        <f t="shared" ref="Y68:Y131" si="89">0.15*(X68-X67)+(1-0.15)*Y67</f>
        <v>0.22129379913892566</v>
      </c>
      <c r="Z68" s="5">
        <f t="shared" si="62"/>
        <v>80.193872210777755</v>
      </c>
      <c r="AA68" s="5">
        <f t="shared" si="63"/>
        <v>0.11641121077775551</v>
      </c>
      <c r="AB68" s="5">
        <f t="shared" ref="AB68:AB131" si="90">AA68/W68</f>
        <v>1.4537325400184144E-3</v>
      </c>
      <c r="AC68" s="5">
        <f t="shared" si="64"/>
        <v>0.25061791412039591</v>
      </c>
      <c r="AD68" s="5">
        <f t="shared" si="48"/>
        <v>80.223196325759233</v>
      </c>
      <c r="AE68" s="5">
        <f t="shared" si="49"/>
        <v>0.14573532575923309</v>
      </c>
      <c r="AF68" s="5">
        <f t="shared" si="65"/>
        <v>1.8199294025972315E-3</v>
      </c>
      <c r="AG68" s="5">
        <f t="shared" si="66"/>
        <v>0.27903886845167458</v>
      </c>
      <c r="AH68" s="5">
        <f t="shared" si="50"/>
        <v>80.251617280090514</v>
      </c>
      <c r="AI68" s="5">
        <f t="shared" si="51"/>
        <v>0.17415628009051431</v>
      </c>
      <c r="AJ68" s="5">
        <f t="shared" si="67"/>
        <v>2.1748476776819172E-3</v>
      </c>
      <c r="AK68" s="5">
        <f t="shared" si="68"/>
        <v>0.20367228624176476</v>
      </c>
      <c r="AL68" s="5">
        <f t="shared" si="52"/>
        <v>80.176250697880604</v>
      </c>
      <c r="AM68" s="5">
        <f t="shared" si="53"/>
        <v>9.8789697880604876E-2</v>
      </c>
      <c r="AN68" s="5">
        <f t="shared" si="69"/>
        <v>1.2336767006212257E-3</v>
      </c>
      <c r="AP68" s="1">
        <v>177.516693</v>
      </c>
      <c r="AQ68" s="5">
        <v>176.65387634365453</v>
      </c>
      <c r="AR68" s="5">
        <f t="shared" ref="AR68:AR131" si="91">0.15*(AQ68-AQ67)+(1-0.15)*AR67</f>
        <v>0.43625540825466602</v>
      </c>
      <c r="AS68" s="5">
        <f t="shared" si="70"/>
        <v>177.09013175190918</v>
      </c>
      <c r="AT68" s="5">
        <f t="shared" si="71"/>
        <v>0.4265612480908203</v>
      </c>
      <c r="AU68" s="5">
        <f t="shared" ref="AU68:AU131" si="92">ABS(AT68/AQ68)</f>
        <v>2.4146724482909574E-3</v>
      </c>
      <c r="AV68" s="5">
        <f t="shared" ref="AV68:AV131" si="93">0.25*(AQ68-AQ67)+(1-0.25)*AV67</f>
        <v>0.67635997947207793</v>
      </c>
      <c r="AW68" s="5">
        <f t="shared" si="72"/>
        <v>177.3302363231266</v>
      </c>
      <c r="AX68" s="5">
        <f t="shared" si="73"/>
        <v>0.18645667687340506</v>
      </c>
      <c r="AY68" s="5">
        <f t="shared" si="74"/>
        <v>1.0503613700904458E-3</v>
      </c>
      <c r="AZ68" s="5">
        <f t="shared" ref="AZ68:AZ131" si="94">0.45*(AQ68-AQ67)+(1-0.45)*AZ67</f>
        <v>0.80689724458719847</v>
      </c>
      <c r="BA68" s="5">
        <f t="shared" si="75"/>
        <v>177.46077358824172</v>
      </c>
      <c r="BB68" s="5">
        <f t="shared" si="76"/>
        <v>5.5919411758281967E-2</v>
      </c>
      <c r="BC68" s="5">
        <f t="shared" si="77"/>
        <v>3.1500931441012125E-4</v>
      </c>
      <c r="BD68" s="5">
        <f t="shared" ref="BD68:BD131" si="95">0.85*(AQ68-AQ67)+(1-0.85)*BD67</f>
        <v>0.44972610823737003</v>
      </c>
      <c r="BE68" s="5">
        <f t="shared" si="78"/>
        <v>177.1036024518919</v>
      </c>
      <c r="BF68" s="5">
        <f t="shared" si="79"/>
        <v>0.41309054810810153</v>
      </c>
      <c r="BG68" s="5">
        <f t="shared" si="80"/>
        <v>2.3270518458120529E-3</v>
      </c>
    </row>
    <row r="69" spans="1:59" x14ac:dyDescent="0.2">
      <c r="A69" s="2">
        <v>68</v>
      </c>
      <c r="B69" s="1">
        <v>78.611198000000002</v>
      </c>
      <c r="C69" s="5">
        <f t="shared" si="81"/>
        <v>79.076312112532591</v>
      </c>
      <c r="D69" s="5">
        <f t="shared" si="54"/>
        <v>0.46511411253258927</v>
      </c>
      <c r="E69" s="5">
        <f t="shared" si="82"/>
        <v>79.826324260972029</v>
      </c>
      <c r="F69" s="5">
        <f t="shared" si="55"/>
        <v>1.2151262609720277</v>
      </c>
      <c r="G69" s="5">
        <f t="shared" si="83"/>
        <v>80.030263835237477</v>
      </c>
      <c r="H69" s="5">
        <f t="shared" si="56"/>
        <v>1.4190658352374754</v>
      </c>
      <c r="I69" s="5">
        <f t="shared" si="84"/>
        <v>80.080884432646684</v>
      </c>
      <c r="J69" s="5">
        <f t="shared" si="57"/>
        <v>1.4696864326466823</v>
      </c>
      <c r="L69" s="2">
        <v>68</v>
      </c>
      <c r="M69" s="1">
        <v>176.151993</v>
      </c>
      <c r="N69" s="5">
        <f t="shared" si="85"/>
        <v>174.98539776566287</v>
      </c>
      <c r="O69" s="5">
        <f t="shared" si="58"/>
        <v>1.1665952343371373</v>
      </c>
      <c r="P69" s="5">
        <f t="shared" si="86"/>
        <v>176.42436820469669</v>
      </c>
      <c r="Q69" s="5">
        <f t="shared" si="59"/>
        <v>0.27237520469668652</v>
      </c>
      <c r="R69" s="5">
        <f t="shared" si="87"/>
        <v>177.12842550464455</v>
      </c>
      <c r="S69" s="5">
        <f t="shared" si="60"/>
        <v>0.97643250464454923</v>
      </c>
      <c r="T69" s="5">
        <f t="shared" si="88"/>
        <v>177.37144766214948</v>
      </c>
      <c r="U69" s="5">
        <f t="shared" si="61"/>
        <v>1.2194546621494737</v>
      </c>
      <c r="V69" s="10"/>
      <c r="W69" s="1">
        <v>78.611198000000002</v>
      </c>
      <c r="X69" s="5">
        <v>80.030263835237477</v>
      </c>
      <c r="Y69" s="5">
        <f t="shared" si="89"/>
        <v>0.19675254280788304</v>
      </c>
      <c r="Z69" s="5">
        <f t="shared" si="62"/>
        <v>80.227016378045363</v>
      </c>
      <c r="AA69" s="5">
        <f t="shared" si="63"/>
        <v>1.6158183780453612</v>
      </c>
      <c r="AB69" s="5">
        <f t="shared" si="90"/>
        <v>2.0554557355115757E-2</v>
      </c>
      <c r="AC69" s="5">
        <f t="shared" si="64"/>
        <v>0.20238479148995736</v>
      </c>
      <c r="AD69" s="5">
        <f t="shared" si="48"/>
        <v>80.232648626727439</v>
      </c>
      <c r="AE69" s="5">
        <f t="shared" si="49"/>
        <v>1.6214506267274373</v>
      </c>
      <c r="AF69" s="5">
        <f t="shared" si="65"/>
        <v>2.0626204255625735E-2</v>
      </c>
      <c r="AG69" s="5">
        <f t="shared" si="66"/>
        <v>0.17942981826780979</v>
      </c>
      <c r="AH69" s="5">
        <f t="shared" si="50"/>
        <v>80.209693653505283</v>
      </c>
      <c r="AI69" s="5">
        <f t="shared" si="51"/>
        <v>1.5984956535052817</v>
      </c>
      <c r="AJ69" s="5">
        <f t="shared" si="67"/>
        <v>2.0334197851879596E-2</v>
      </c>
      <c r="AK69" s="5">
        <f t="shared" si="68"/>
        <v>7.958345299511016E-2</v>
      </c>
      <c r="AL69" s="5">
        <f t="shared" si="52"/>
        <v>80.109847288232586</v>
      </c>
      <c r="AM69" s="5">
        <f t="shared" si="53"/>
        <v>1.4986492882325848</v>
      </c>
      <c r="AN69" s="5">
        <f t="shared" si="69"/>
        <v>1.906406881412219E-2</v>
      </c>
      <c r="AP69" s="1">
        <v>176.151993</v>
      </c>
      <c r="AQ69" s="5">
        <v>177.12842550464455</v>
      </c>
      <c r="AR69" s="5">
        <f t="shared" si="91"/>
        <v>0.44199947116496952</v>
      </c>
      <c r="AS69" s="5">
        <f t="shared" si="70"/>
        <v>177.57042497580952</v>
      </c>
      <c r="AT69" s="5">
        <f t="shared" si="71"/>
        <v>1.4184319758095114</v>
      </c>
      <c r="AU69" s="5">
        <f t="shared" si="92"/>
        <v>8.0079296802213051E-3</v>
      </c>
      <c r="AV69" s="5">
        <f t="shared" si="93"/>
        <v>0.62590727485156417</v>
      </c>
      <c r="AW69" s="5">
        <f t="shared" si="72"/>
        <v>177.75433277949611</v>
      </c>
      <c r="AX69" s="5">
        <f t="shared" si="73"/>
        <v>1.6023397794961056</v>
      </c>
      <c r="AY69" s="5">
        <f t="shared" si="74"/>
        <v>9.0963477177127688E-3</v>
      </c>
      <c r="AZ69" s="5">
        <f t="shared" si="94"/>
        <v>0.65734060696846941</v>
      </c>
      <c r="BA69" s="5">
        <f t="shared" si="75"/>
        <v>177.78576611161301</v>
      </c>
      <c r="BB69" s="5">
        <f t="shared" si="76"/>
        <v>1.6337731116130101</v>
      </c>
      <c r="BC69" s="5">
        <f t="shared" si="77"/>
        <v>9.2747920916966872E-3</v>
      </c>
      <c r="BD69" s="5">
        <f t="shared" si="95"/>
        <v>0.47082570307712485</v>
      </c>
      <c r="BE69" s="5">
        <f t="shared" si="78"/>
        <v>177.59925120772166</v>
      </c>
      <c r="BF69" s="5">
        <f t="shared" si="79"/>
        <v>-1.44725820772166</v>
      </c>
      <c r="BG69" s="5">
        <f t="shared" si="80"/>
        <v>8.2159627210216125E-3</v>
      </c>
    </row>
    <row r="70" spans="1:59" x14ac:dyDescent="0.2">
      <c r="A70" s="2">
        <v>69</v>
      </c>
      <c r="B70" s="1">
        <v>79.749701999999999</v>
      </c>
      <c r="C70" s="5">
        <f t="shared" si="81"/>
        <v>79.006544995652703</v>
      </c>
      <c r="D70" s="5">
        <f t="shared" si="54"/>
        <v>0.74315700434729592</v>
      </c>
      <c r="E70" s="5">
        <f t="shared" si="82"/>
        <v>79.401030069631815</v>
      </c>
      <c r="F70" s="5">
        <f t="shared" si="55"/>
        <v>0.34867193036818378</v>
      </c>
      <c r="G70" s="5">
        <f t="shared" si="83"/>
        <v>79.249777625856865</v>
      </c>
      <c r="H70" s="5">
        <f t="shared" si="56"/>
        <v>0.49992437414313429</v>
      </c>
      <c r="I70" s="5">
        <f t="shared" si="84"/>
        <v>78.978619608161665</v>
      </c>
      <c r="J70" s="5">
        <f t="shared" si="57"/>
        <v>0.77108239183833405</v>
      </c>
      <c r="L70" s="2">
        <v>69</v>
      </c>
      <c r="M70" s="1">
        <v>177.565765</v>
      </c>
      <c r="N70" s="5">
        <f t="shared" si="85"/>
        <v>175.16038705081343</v>
      </c>
      <c r="O70" s="5">
        <f t="shared" si="58"/>
        <v>2.4053779491865726</v>
      </c>
      <c r="P70" s="5">
        <f t="shared" si="86"/>
        <v>176.32903688305285</v>
      </c>
      <c r="Q70" s="5">
        <f t="shared" si="59"/>
        <v>1.2367281169471482</v>
      </c>
      <c r="R70" s="5">
        <f t="shared" si="87"/>
        <v>176.59138762709006</v>
      </c>
      <c r="S70" s="5">
        <f t="shared" si="60"/>
        <v>0.97437737290994164</v>
      </c>
      <c r="T70" s="5">
        <f t="shared" si="88"/>
        <v>176.45685666553737</v>
      </c>
      <c r="U70" s="5">
        <f t="shared" si="61"/>
        <v>1.108908334462626</v>
      </c>
      <c r="V70" s="10"/>
      <c r="W70" s="1">
        <v>79.749701999999999</v>
      </c>
      <c r="X70" s="5">
        <v>79.249777625856865</v>
      </c>
      <c r="Y70" s="5">
        <f t="shared" si="89"/>
        <v>5.0166729979608748E-2</v>
      </c>
      <c r="Z70" s="5">
        <f t="shared" si="62"/>
        <v>79.299944355836473</v>
      </c>
      <c r="AA70" s="5">
        <f t="shared" si="63"/>
        <v>0.44975764416352604</v>
      </c>
      <c r="AB70" s="5">
        <f t="shared" si="90"/>
        <v>5.6396153576037944E-3</v>
      </c>
      <c r="AC70" s="5">
        <f t="shared" si="64"/>
        <v>-4.3332958727685028E-2</v>
      </c>
      <c r="AD70" s="5">
        <f t="shared" si="48"/>
        <v>79.206444667129176</v>
      </c>
      <c r="AE70" s="5">
        <f t="shared" si="49"/>
        <v>0.54325733287082301</v>
      </c>
      <c r="AF70" s="5">
        <f t="shared" si="65"/>
        <v>6.8120296282840409E-3</v>
      </c>
      <c r="AG70" s="5">
        <f t="shared" si="66"/>
        <v>-0.2525323941739801</v>
      </c>
      <c r="AH70" s="5">
        <f t="shared" si="50"/>
        <v>78.997245231682882</v>
      </c>
      <c r="AI70" s="5">
        <f t="shared" si="51"/>
        <v>0.75245676831711705</v>
      </c>
      <c r="AJ70" s="5">
        <f t="shared" si="67"/>
        <v>9.4352298434559299E-3</v>
      </c>
      <c r="AK70" s="5">
        <f t="shared" si="68"/>
        <v>-0.65147576002425378</v>
      </c>
      <c r="AL70" s="5">
        <f t="shared" si="52"/>
        <v>78.59830186583261</v>
      </c>
      <c r="AM70" s="5">
        <f t="shared" si="53"/>
        <v>1.151400134167389</v>
      </c>
      <c r="AN70" s="5">
        <f t="shared" si="69"/>
        <v>1.4437673186131641E-2</v>
      </c>
      <c r="AP70" s="1">
        <v>177.565765</v>
      </c>
      <c r="AQ70" s="5">
        <v>176.59138762709006</v>
      </c>
      <c r="AR70" s="5">
        <f t="shared" si="91"/>
        <v>0.29514386885704963</v>
      </c>
      <c r="AS70" s="5">
        <f t="shared" si="70"/>
        <v>176.88653149594711</v>
      </c>
      <c r="AT70" s="5">
        <f t="shared" si="71"/>
        <v>0.67923350405288829</v>
      </c>
      <c r="AU70" s="5">
        <f t="shared" si="92"/>
        <v>3.8463569100393108E-3</v>
      </c>
      <c r="AV70" s="5">
        <f t="shared" si="93"/>
        <v>0.33517098675004903</v>
      </c>
      <c r="AW70" s="5">
        <f t="shared" si="72"/>
        <v>176.92655861384011</v>
      </c>
      <c r="AX70" s="5">
        <f t="shared" si="73"/>
        <v>0.63920638615988423</v>
      </c>
      <c r="AY70" s="5">
        <f t="shared" si="74"/>
        <v>3.59982897694206E-3</v>
      </c>
      <c r="AZ70" s="5">
        <f t="shared" si="94"/>
        <v>0.11987028893313481</v>
      </c>
      <c r="BA70" s="5">
        <f t="shared" si="75"/>
        <v>176.71125791602319</v>
      </c>
      <c r="BB70" s="5">
        <f t="shared" si="76"/>
        <v>0.85450708397681296</v>
      </c>
      <c r="BC70" s="5">
        <f t="shared" si="77"/>
        <v>4.8123414103885005E-3</v>
      </c>
      <c r="BD70" s="5">
        <f t="shared" si="95"/>
        <v>-0.3858583404597532</v>
      </c>
      <c r="BE70" s="5">
        <f t="shared" si="78"/>
        <v>176.20552928663031</v>
      </c>
      <c r="BF70" s="5">
        <f t="shared" si="79"/>
        <v>1.3602357133696898</v>
      </c>
      <c r="BG70" s="5">
        <f t="shared" si="80"/>
        <v>7.6604615386850605E-3</v>
      </c>
    </row>
    <row r="71" spans="1:59" x14ac:dyDescent="0.2">
      <c r="A71" s="2">
        <v>70</v>
      </c>
      <c r="B71" s="1">
        <v>78.931563999999995</v>
      </c>
      <c r="C71" s="5">
        <f t="shared" si="81"/>
        <v>79.118018546304796</v>
      </c>
      <c r="D71" s="5">
        <f t="shared" si="54"/>
        <v>0.18645454630480174</v>
      </c>
      <c r="E71" s="5">
        <f t="shared" si="82"/>
        <v>79.523065245260682</v>
      </c>
      <c r="F71" s="5">
        <f t="shared" si="55"/>
        <v>0.59150124526068737</v>
      </c>
      <c r="G71" s="5">
        <f t="shared" si="83"/>
        <v>79.524736031635584</v>
      </c>
      <c r="H71" s="5">
        <f t="shared" si="56"/>
        <v>0.59317203163558929</v>
      </c>
      <c r="I71" s="5">
        <f t="shared" si="84"/>
        <v>79.556931402040419</v>
      </c>
      <c r="J71" s="5">
        <f t="shared" si="57"/>
        <v>0.62536740204042474</v>
      </c>
      <c r="L71" s="2">
        <v>70</v>
      </c>
      <c r="M71" s="1">
        <v>177.408691</v>
      </c>
      <c r="N71" s="5">
        <f t="shared" si="85"/>
        <v>175.52119374319139</v>
      </c>
      <c r="O71" s="5">
        <f t="shared" si="58"/>
        <v>1.887497256808615</v>
      </c>
      <c r="P71" s="5">
        <f t="shared" si="86"/>
        <v>176.76189172398435</v>
      </c>
      <c r="Q71" s="5">
        <f t="shared" si="59"/>
        <v>0.64679927601565623</v>
      </c>
      <c r="R71" s="5">
        <f t="shared" si="87"/>
        <v>177.12729518219052</v>
      </c>
      <c r="S71" s="5">
        <f t="shared" si="60"/>
        <v>0.2813958178094822</v>
      </c>
      <c r="T71" s="5">
        <f t="shared" si="88"/>
        <v>177.28853791638431</v>
      </c>
      <c r="U71" s="5">
        <f t="shared" si="61"/>
        <v>0.12015308361569055</v>
      </c>
      <c r="V71" s="10"/>
      <c r="W71" s="1">
        <v>78.931563999999995</v>
      </c>
      <c r="X71" s="5">
        <v>79.524736031635584</v>
      </c>
      <c r="Y71" s="5">
        <f t="shared" si="89"/>
        <v>8.3885481349475266E-2</v>
      </c>
      <c r="Z71" s="5">
        <f t="shared" si="62"/>
        <v>79.608621512985053</v>
      </c>
      <c r="AA71" s="5">
        <f t="shared" si="63"/>
        <v>0.67705751298505845</v>
      </c>
      <c r="AB71" s="5">
        <f t="shared" si="90"/>
        <v>8.5777790110057681E-3</v>
      </c>
      <c r="AC71" s="5">
        <f t="shared" si="64"/>
        <v>3.623988239891595E-2</v>
      </c>
      <c r="AD71" s="5">
        <f t="shared" si="48"/>
        <v>79.560975914034501</v>
      </c>
      <c r="AE71" s="5">
        <f t="shared" si="49"/>
        <v>0.62941191403450603</v>
      </c>
      <c r="AF71" s="5">
        <f t="shared" si="65"/>
        <v>7.9741472503256881E-3</v>
      </c>
      <c r="AG71" s="5">
        <f t="shared" si="66"/>
        <v>-1.5161534195265572E-2</v>
      </c>
      <c r="AH71" s="5">
        <f t="shared" si="50"/>
        <v>79.509574497440312</v>
      </c>
      <c r="AI71" s="5">
        <f t="shared" si="51"/>
        <v>0.57801049744031729</v>
      </c>
      <c r="AJ71" s="5">
        <f t="shared" si="67"/>
        <v>7.3229322738406315E-3</v>
      </c>
      <c r="AK71" s="5">
        <f t="shared" si="68"/>
        <v>0.13599328090827295</v>
      </c>
      <c r="AL71" s="5">
        <f t="shared" si="52"/>
        <v>79.66072931254385</v>
      </c>
      <c r="AM71" s="5">
        <f t="shared" si="53"/>
        <v>0.72916531254385575</v>
      </c>
      <c r="AN71" s="5">
        <f t="shared" si="69"/>
        <v>9.2379432965987579E-3</v>
      </c>
      <c r="AP71" s="1">
        <v>177.408691</v>
      </c>
      <c r="AQ71" s="5">
        <v>177.12729518219052</v>
      </c>
      <c r="AR71" s="5">
        <f t="shared" si="91"/>
        <v>0.33125842179356196</v>
      </c>
      <c r="AS71" s="5">
        <f t="shared" si="70"/>
        <v>177.45855360398409</v>
      </c>
      <c r="AT71" s="5">
        <f t="shared" si="71"/>
        <v>4.9862603984081488E-2</v>
      </c>
      <c r="AU71" s="5">
        <f t="shared" si="92"/>
        <v>2.8150717218819129E-4</v>
      </c>
      <c r="AV71" s="5">
        <f t="shared" si="93"/>
        <v>0.38535512883765305</v>
      </c>
      <c r="AW71" s="5">
        <f t="shared" si="72"/>
        <v>177.51265031102818</v>
      </c>
      <c r="AX71" s="5">
        <f t="shared" si="73"/>
        <v>0.10395931102817713</v>
      </c>
      <c r="AY71" s="5">
        <f t="shared" si="74"/>
        <v>5.8598770129123564E-4</v>
      </c>
      <c r="AZ71" s="5">
        <f t="shared" si="94"/>
        <v>0.30708705870843345</v>
      </c>
      <c r="BA71" s="5">
        <f t="shared" si="75"/>
        <v>177.43438224089897</v>
      </c>
      <c r="BB71" s="5">
        <f t="shared" si="76"/>
        <v>2.5691240898964907E-2</v>
      </c>
      <c r="BC71" s="5">
        <f t="shared" si="77"/>
        <v>1.4481388005373934E-4</v>
      </c>
      <c r="BD71" s="5">
        <f t="shared" si="95"/>
        <v>0.39764267076643228</v>
      </c>
      <c r="BE71" s="5">
        <f t="shared" si="78"/>
        <v>177.52493785295695</v>
      </c>
      <c r="BF71" s="5">
        <f t="shared" si="79"/>
        <v>-0.11624685295694803</v>
      </c>
      <c r="BG71" s="5">
        <f t="shared" si="80"/>
        <v>6.5524891876321903E-4</v>
      </c>
    </row>
    <row r="72" spans="1:59" x14ac:dyDescent="0.2">
      <c r="A72" s="2">
        <v>71</v>
      </c>
      <c r="B72" s="1">
        <v>77.144942999999998</v>
      </c>
      <c r="C72" s="5">
        <f t="shared" si="81"/>
        <v>79.090050364359072</v>
      </c>
      <c r="D72" s="5">
        <f t="shared" si="54"/>
        <v>1.9451073643590746</v>
      </c>
      <c r="E72" s="5">
        <f t="shared" si="82"/>
        <v>79.316039809419436</v>
      </c>
      <c r="F72" s="5">
        <f t="shared" si="55"/>
        <v>2.1710968094194385</v>
      </c>
      <c r="G72" s="5">
        <f t="shared" si="83"/>
        <v>79.198491414236003</v>
      </c>
      <c r="H72" s="5">
        <f t="shared" si="56"/>
        <v>2.0535484142360048</v>
      </c>
      <c r="I72" s="5">
        <f t="shared" si="84"/>
        <v>79.087905850510111</v>
      </c>
      <c r="J72" s="5">
        <f t="shared" si="57"/>
        <v>1.9429628505101135</v>
      </c>
      <c r="L72" s="2">
        <v>71</v>
      </c>
      <c r="M72" s="1">
        <v>176.603622</v>
      </c>
      <c r="N72" s="5">
        <f t="shared" si="85"/>
        <v>175.80431833171266</v>
      </c>
      <c r="O72" s="5">
        <f t="shared" si="58"/>
        <v>0.79930366828733668</v>
      </c>
      <c r="P72" s="5">
        <f t="shared" si="86"/>
        <v>176.98827147058984</v>
      </c>
      <c r="Q72" s="5">
        <f t="shared" si="59"/>
        <v>0.38464947058983512</v>
      </c>
      <c r="R72" s="5">
        <f t="shared" si="87"/>
        <v>177.28206288198572</v>
      </c>
      <c r="S72" s="5">
        <f t="shared" si="60"/>
        <v>0.67844088198572194</v>
      </c>
      <c r="T72" s="5">
        <f t="shared" si="88"/>
        <v>177.37865272909607</v>
      </c>
      <c r="U72" s="5">
        <f t="shared" si="61"/>
        <v>0.7750307290960734</v>
      </c>
      <c r="V72" s="10"/>
      <c r="W72" s="1">
        <v>77.144942999999998</v>
      </c>
      <c r="X72" s="5">
        <v>79.198491414236003</v>
      </c>
      <c r="Y72" s="5">
        <f t="shared" si="89"/>
        <v>2.236596653711679E-2</v>
      </c>
      <c r="Z72" s="5">
        <f t="shared" si="62"/>
        <v>79.220857380773126</v>
      </c>
      <c r="AA72" s="5">
        <f t="shared" si="63"/>
        <v>2.0759143807731277</v>
      </c>
      <c r="AB72" s="5">
        <f t="shared" si="90"/>
        <v>2.690927363538434E-2</v>
      </c>
      <c r="AC72" s="5">
        <f t="shared" si="64"/>
        <v>-5.4381242550708343E-2</v>
      </c>
      <c r="AD72" s="5">
        <f t="shared" si="48"/>
        <v>79.144110171685298</v>
      </c>
      <c r="AE72" s="5">
        <f t="shared" si="49"/>
        <v>1.9991671716853006</v>
      </c>
      <c r="AF72" s="5">
        <f t="shared" si="65"/>
        <v>2.5914429305953349E-2</v>
      </c>
      <c r="AG72" s="5">
        <f t="shared" si="66"/>
        <v>-0.15514892163720762</v>
      </c>
      <c r="AH72" s="5">
        <f t="shared" si="50"/>
        <v>79.043342492598796</v>
      </c>
      <c r="AI72" s="5">
        <f t="shared" si="51"/>
        <v>1.8983994925987986</v>
      </c>
      <c r="AJ72" s="5">
        <f t="shared" si="67"/>
        <v>2.4608216932622513E-2</v>
      </c>
      <c r="AK72" s="5">
        <f t="shared" si="68"/>
        <v>-0.25690893265340303</v>
      </c>
      <c r="AL72" s="5">
        <f t="shared" si="52"/>
        <v>78.9415824815826</v>
      </c>
      <c r="AM72" s="5">
        <f t="shared" si="53"/>
        <v>1.7966394815826021</v>
      </c>
      <c r="AN72" s="5">
        <f t="shared" si="69"/>
        <v>2.3289141345047105E-2</v>
      </c>
      <c r="AP72" s="1">
        <v>176.603622</v>
      </c>
      <c r="AQ72" s="5">
        <v>177.28206288198572</v>
      </c>
      <c r="AR72" s="5">
        <f t="shared" si="91"/>
        <v>0.30478481349380782</v>
      </c>
      <c r="AS72" s="5">
        <f t="shared" si="70"/>
        <v>177.58684769547952</v>
      </c>
      <c r="AT72" s="5">
        <f t="shared" si="71"/>
        <v>0.98322569547951844</v>
      </c>
      <c r="AU72" s="5">
        <f t="shared" si="92"/>
        <v>5.546109287627359E-3</v>
      </c>
      <c r="AV72" s="5">
        <f t="shared" si="93"/>
        <v>0.32770827157704002</v>
      </c>
      <c r="AW72" s="5">
        <f t="shared" si="72"/>
        <v>177.60977115356278</v>
      </c>
      <c r="AX72" s="5">
        <f t="shared" si="73"/>
        <v>1.0061491535627738</v>
      </c>
      <c r="AY72" s="5">
        <f t="shared" si="74"/>
        <v>5.6972169775927574E-3</v>
      </c>
      <c r="AZ72" s="5">
        <f t="shared" si="94"/>
        <v>0.23854334719747883</v>
      </c>
      <c r="BA72" s="5">
        <f t="shared" si="75"/>
        <v>177.52060622918322</v>
      </c>
      <c r="BB72" s="5">
        <f t="shared" si="76"/>
        <v>0.91698422918321398</v>
      </c>
      <c r="BC72" s="5">
        <f t="shared" si="77"/>
        <v>5.1923296860990429E-3</v>
      </c>
      <c r="BD72" s="5">
        <f t="shared" si="95"/>
        <v>0.1911989454408857</v>
      </c>
      <c r="BE72" s="5">
        <f t="shared" si="78"/>
        <v>177.4732618274266</v>
      </c>
      <c r="BF72" s="5">
        <f t="shared" si="79"/>
        <v>-0.86963982742659596</v>
      </c>
      <c r="BG72" s="5">
        <f t="shared" si="80"/>
        <v>4.9242468392103299E-3</v>
      </c>
    </row>
    <row r="73" spans="1:59" x14ac:dyDescent="0.2">
      <c r="A73" s="2">
        <v>72</v>
      </c>
      <c r="B73" s="1">
        <v>73.480521999999993</v>
      </c>
      <c r="C73" s="5">
        <f t="shared" si="81"/>
        <v>78.798284259705213</v>
      </c>
      <c r="D73" s="5">
        <f t="shared" si="54"/>
        <v>5.3177622597052192</v>
      </c>
      <c r="E73" s="5">
        <f t="shared" si="82"/>
        <v>78.556155926122628</v>
      </c>
      <c r="F73" s="5">
        <f t="shared" si="55"/>
        <v>5.0756339261226344</v>
      </c>
      <c r="G73" s="5">
        <f t="shared" si="83"/>
        <v>78.069039786406194</v>
      </c>
      <c r="H73" s="5">
        <f t="shared" si="56"/>
        <v>4.5885177864062001</v>
      </c>
      <c r="I73" s="5">
        <f t="shared" si="84"/>
        <v>77.63068371262753</v>
      </c>
      <c r="J73" s="5">
        <f t="shared" si="57"/>
        <v>4.1501617126275363</v>
      </c>
      <c r="L73" s="2">
        <v>72</v>
      </c>
      <c r="M73" s="1">
        <v>172.07759100000001</v>
      </c>
      <c r="N73" s="5">
        <f t="shared" si="85"/>
        <v>175.92421388195578</v>
      </c>
      <c r="O73" s="5">
        <f t="shared" si="58"/>
        <v>3.8466228819557671</v>
      </c>
      <c r="P73" s="5">
        <f t="shared" si="86"/>
        <v>176.85364415588339</v>
      </c>
      <c r="Q73" s="5">
        <f t="shared" si="59"/>
        <v>4.7760531558833748</v>
      </c>
      <c r="R73" s="5">
        <f t="shared" si="87"/>
        <v>176.90892039689356</v>
      </c>
      <c r="S73" s="5">
        <f t="shared" si="60"/>
        <v>4.8313293968935511</v>
      </c>
      <c r="T73" s="5">
        <f t="shared" si="88"/>
        <v>176.79737968227403</v>
      </c>
      <c r="U73" s="5">
        <f t="shared" si="61"/>
        <v>4.7197886822740145</v>
      </c>
      <c r="V73" s="10"/>
      <c r="W73" s="1">
        <v>73.480521999999993</v>
      </c>
      <c r="X73" s="5">
        <v>78.069039786406194</v>
      </c>
      <c r="Y73" s="5">
        <f t="shared" si="89"/>
        <v>-0.15040667261792207</v>
      </c>
      <c r="Z73" s="5">
        <f t="shared" si="62"/>
        <v>77.918633113788275</v>
      </c>
      <c r="AA73" s="5">
        <f t="shared" si="63"/>
        <v>4.4381111137882812</v>
      </c>
      <c r="AB73" s="5">
        <f t="shared" si="90"/>
        <v>6.0398470138634586E-2</v>
      </c>
      <c r="AC73" s="5">
        <f t="shared" si="64"/>
        <v>-0.32314883887048351</v>
      </c>
      <c r="AD73" s="5">
        <f t="shared" si="48"/>
        <v>77.745890947535713</v>
      </c>
      <c r="AE73" s="5">
        <f t="shared" si="49"/>
        <v>4.2653689475357197</v>
      </c>
      <c r="AF73" s="5">
        <f t="shared" si="65"/>
        <v>5.8047613591200677E-2</v>
      </c>
      <c r="AG73" s="5">
        <f t="shared" si="66"/>
        <v>-0.59358513942387825</v>
      </c>
      <c r="AH73" s="5">
        <f t="shared" si="50"/>
        <v>77.475454646982314</v>
      </c>
      <c r="AI73" s="5">
        <f t="shared" si="51"/>
        <v>3.9949326469823205</v>
      </c>
      <c r="AJ73" s="5">
        <f t="shared" si="67"/>
        <v>5.4367232815552412E-2</v>
      </c>
      <c r="AK73" s="5">
        <f t="shared" si="68"/>
        <v>-0.99857022355334801</v>
      </c>
      <c r="AL73" s="5">
        <f t="shared" si="52"/>
        <v>77.07046956285285</v>
      </c>
      <c r="AM73" s="5">
        <f t="shared" si="53"/>
        <v>3.5899475628528563</v>
      </c>
      <c r="AN73" s="5">
        <f t="shared" si="69"/>
        <v>4.8855771096085257E-2</v>
      </c>
      <c r="AP73" s="1">
        <v>172.07759100000001</v>
      </c>
      <c r="AQ73" s="5">
        <v>176.90892039689356</v>
      </c>
      <c r="AR73" s="5">
        <f t="shared" si="91"/>
        <v>0.20309571870591264</v>
      </c>
      <c r="AS73" s="5">
        <f t="shared" si="70"/>
        <v>177.11201611559949</v>
      </c>
      <c r="AT73" s="5">
        <f t="shared" si="71"/>
        <v>5.0344251155994755</v>
      </c>
      <c r="AU73" s="5">
        <f t="shared" si="92"/>
        <v>2.8457723354508004E-2</v>
      </c>
      <c r="AV73" s="5">
        <f t="shared" si="93"/>
        <v>0.15249558240974004</v>
      </c>
      <c r="AW73" s="5">
        <f t="shared" si="72"/>
        <v>177.06141597930329</v>
      </c>
      <c r="AX73" s="5">
        <f t="shared" si="73"/>
        <v>4.9838249793032787</v>
      </c>
      <c r="AY73" s="5">
        <f t="shared" si="74"/>
        <v>2.8962661264262342E-2</v>
      </c>
      <c r="AZ73" s="5">
        <f t="shared" si="94"/>
        <v>-3.6715277332858565E-2</v>
      </c>
      <c r="BA73" s="5">
        <f t="shared" si="75"/>
        <v>176.8722051195607</v>
      </c>
      <c r="BB73" s="5">
        <f t="shared" si="76"/>
        <v>4.7946141195606913</v>
      </c>
      <c r="BC73" s="5">
        <f t="shared" si="77"/>
        <v>2.7863094152455279E-2</v>
      </c>
      <c r="BD73" s="5">
        <f t="shared" si="95"/>
        <v>-0.28849127051220302</v>
      </c>
      <c r="BE73" s="5">
        <f t="shared" si="78"/>
        <v>176.62042912638137</v>
      </c>
      <c r="BF73" s="5">
        <f t="shared" si="79"/>
        <v>-4.5428381263813549</v>
      </c>
      <c r="BG73" s="5">
        <f t="shared" si="80"/>
        <v>2.6399940282644675E-2</v>
      </c>
    </row>
    <row r="74" spans="1:59" x14ac:dyDescent="0.2">
      <c r="A74" s="2">
        <v>73</v>
      </c>
      <c r="B74" s="1">
        <v>70.991577000000007</v>
      </c>
      <c r="C74" s="5">
        <f t="shared" si="81"/>
        <v>78.000619920749429</v>
      </c>
      <c r="D74" s="5">
        <f t="shared" si="54"/>
        <v>7.0090429207494225</v>
      </c>
      <c r="E74" s="5">
        <f t="shared" si="82"/>
        <v>76.7796840519797</v>
      </c>
      <c r="F74" s="5">
        <f t="shared" si="55"/>
        <v>5.7881070519796936</v>
      </c>
      <c r="G74" s="5">
        <f t="shared" si="83"/>
        <v>75.54535500388279</v>
      </c>
      <c r="H74" s="5">
        <f t="shared" si="56"/>
        <v>4.5537780038827833</v>
      </c>
      <c r="I74" s="5">
        <f t="shared" si="84"/>
        <v>74.518062428156867</v>
      </c>
      <c r="J74" s="5">
        <f t="shared" si="57"/>
        <v>3.5264854281568603</v>
      </c>
      <c r="L74" s="2">
        <v>73</v>
      </c>
      <c r="M74" s="1">
        <v>164.743652</v>
      </c>
      <c r="N74" s="5">
        <f t="shared" si="85"/>
        <v>175.34722044966239</v>
      </c>
      <c r="O74" s="5">
        <f t="shared" si="58"/>
        <v>10.60356844966239</v>
      </c>
      <c r="P74" s="5">
        <f t="shared" si="86"/>
        <v>175.18202555132422</v>
      </c>
      <c r="Q74" s="5">
        <f t="shared" si="59"/>
        <v>10.438373551324219</v>
      </c>
      <c r="R74" s="5">
        <f t="shared" si="87"/>
        <v>174.25168922860212</v>
      </c>
      <c r="S74" s="5">
        <f t="shared" si="60"/>
        <v>9.5080372286021202</v>
      </c>
      <c r="T74" s="5">
        <f t="shared" si="88"/>
        <v>173.25753817056852</v>
      </c>
      <c r="U74" s="5">
        <f t="shared" si="61"/>
        <v>8.5138861705685258</v>
      </c>
      <c r="V74" s="10"/>
      <c r="W74" s="1">
        <v>70.991577000000007</v>
      </c>
      <c r="X74" s="5">
        <v>75.54535500388279</v>
      </c>
      <c r="Y74" s="5">
        <f t="shared" si="89"/>
        <v>-0.50639838910374424</v>
      </c>
      <c r="Z74" s="5">
        <f t="shared" si="62"/>
        <v>75.038956614779039</v>
      </c>
      <c r="AA74" s="5">
        <f t="shared" si="63"/>
        <v>4.0473796147790324</v>
      </c>
      <c r="AB74" s="5">
        <f t="shared" si="90"/>
        <v>5.701211025047425E-2</v>
      </c>
      <c r="AC74" s="5">
        <f t="shared" si="64"/>
        <v>-0.87328282478371355</v>
      </c>
      <c r="AD74" s="5">
        <f t="shared" si="48"/>
        <v>74.672072179099075</v>
      </c>
      <c r="AE74" s="5">
        <f t="shared" si="49"/>
        <v>3.6804951790990685</v>
      </c>
      <c r="AF74" s="5">
        <f t="shared" si="65"/>
        <v>5.184411073301088E-2</v>
      </c>
      <c r="AG74" s="5">
        <f t="shared" si="66"/>
        <v>-1.4621299788186648</v>
      </c>
      <c r="AH74" s="5">
        <f t="shared" si="50"/>
        <v>74.083225025064124</v>
      </c>
      <c r="AI74" s="5">
        <f t="shared" si="51"/>
        <v>3.0916480250641172</v>
      </c>
      <c r="AJ74" s="5">
        <f t="shared" si="67"/>
        <v>4.3549504824552873E-2</v>
      </c>
      <c r="AK74" s="5">
        <f t="shared" si="68"/>
        <v>-2.2949175986778951</v>
      </c>
      <c r="AL74" s="5">
        <f t="shared" si="52"/>
        <v>73.250437405204892</v>
      </c>
      <c r="AM74" s="5">
        <f t="shared" si="53"/>
        <v>2.2588604052048851</v>
      </c>
      <c r="AN74" s="5">
        <f t="shared" si="69"/>
        <v>3.1818710059150886E-2</v>
      </c>
      <c r="AP74" s="1">
        <v>164.743652</v>
      </c>
      <c r="AQ74" s="5">
        <v>174.25168922860212</v>
      </c>
      <c r="AR74" s="5">
        <f t="shared" si="91"/>
        <v>-0.22595331434369115</v>
      </c>
      <c r="AS74" s="5">
        <f t="shared" si="70"/>
        <v>174.02573591425843</v>
      </c>
      <c r="AT74" s="5">
        <f t="shared" si="71"/>
        <v>9.2820839142584362</v>
      </c>
      <c r="AU74" s="5">
        <f t="shared" si="92"/>
        <v>5.3268257859361123E-2</v>
      </c>
      <c r="AV74" s="5">
        <f t="shared" si="93"/>
        <v>-0.54993610526555647</v>
      </c>
      <c r="AW74" s="5">
        <f t="shared" si="72"/>
        <v>173.70175312333657</v>
      </c>
      <c r="AX74" s="5">
        <f t="shared" si="73"/>
        <v>8.9581011233365757</v>
      </c>
      <c r="AY74" s="5">
        <f t="shared" si="74"/>
        <v>5.4376001834271444E-2</v>
      </c>
      <c r="AZ74" s="5">
        <f t="shared" si="94"/>
        <v>-1.2159474282642229</v>
      </c>
      <c r="BA74" s="5">
        <f t="shared" si="75"/>
        <v>173.03574180033789</v>
      </c>
      <c r="BB74" s="5">
        <f t="shared" si="76"/>
        <v>8.2920898003378909</v>
      </c>
      <c r="BC74" s="5">
        <f t="shared" si="77"/>
        <v>5.0333288716568524E-2</v>
      </c>
      <c r="BD74" s="5">
        <f t="shared" si="95"/>
        <v>-2.3019201836245595</v>
      </c>
      <c r="BE74" s="5">
        <f t="shared" si="78"/>
        <v>171.94976904497756</v>
      </c>
      <c r="BF74" s="5">
        <f t="shared" si="79"/>
        <v>-7.2061170449775602</v>
      </c>
      <c r="BG74" s="5">
        <f t="shared" si="80"/>
        <v>4.3741394326851271E-2</v>
      </c>
    </row>
    <row r="75" spans="1:59" x14ac:dyDescent="0.2">
      <c r="A75" s="2">
        <v>74</v>
      </c>
      <c r="B75" s="1">
        <v>72.117767000000001</v>
      </c>
      <c r="C75" s="5">
        <f t="shared" si="81"/>
        <v>76.949263482637008</v>
      </c>
      <c r="D75" s="5">
        <f t="shared" si="54"/>
        <v>4.8314964826370073</v>
      </c>
      <c r="E75" s="5">
        <f t="shared" si="82"/>
        <v>74.75384658378681</v>
      </c>
      <c r="F75" s="5">
        <f t="shared" si="55"/>
        <v>2.6360795837868096</v>
      </c>
      <c r="G75" s="5">
        <f t="shared" si="83"/>
        <v>73.040777101747267</v>
      </c>
      <c r="H75" s="5">
        <f t="shared" si="56"/>
        <v>0.92301010174726628</v>
      </c>
      <c r="I75" s="5">
        <f t="shared" si="84"/>
        <v>71.873198357039229</v>
      </c>
      <c r="J75" s="5">
        <f t="shared" si="57"/>
        <v>0.24456864296077185</v>
      </c>
      <c r="L75" s="2">
        <v>74</v>
      </c>
      <c r="M75" s="1">
        <v>164.134918</v>
      </c>
      <c r="N75" s="5">
        <f t="shared" si="85"/>
        <v>173.75668518221303</v>
      </c>
      <c r="O75" s="5">
        <f t="shared" si="58"/>
        <v>9.6217671822130342</v>
      </c>
      <c r="P75" s="5">
        <f t="shared" si="86"/>
        <v>171.52859480836074</v>
      </c>
      <c r="Q75" s="5">
        <f t="shared" si="59"/>
        <v>7.3936768083607376</v>
      </c>
      <c r="R75" s="5">
        <f t="shared" si="87"/>
        <v>169.02226875287096</v>
      </c>
      <c r="S75" s="5">
        <f t="shared" si="60"/>
        <v>4.8873507528709581</v>
      </c>
      <c r="T75" s="5">
        <f t="shared" si="88"/>
        <v>166.87212354264213</v>
      </c>
      <c r="U75" s="5">
        <f t="shared" si="61"/>
        <v>2.7372055426421298</v>
      </c>
      <c r="V75" s="10"/>
      <c r="W75" s="1">
        <v>72.117767000000001</v>
      </c>
      <c r="X75" s="5">
        <v>73.040777101747267</v>
      </c>
      <c r="Y75" s="5">
        <f t="shared" si="89"/>
        <v>-0.80612531605851112</v>
      </c>
      <c r="Z75" s="5">
        <f t="shared" si="62"/>
        <v>72.234651785688754</v>
      </c>
      <c r="AA75" s="5">
        <f t="shared" si="63"/>
        <v>0.11688478568875382</v>
      </c>
      <c r="AB75" s="5">
        <f t="shared" si="90"/>
        <v>1.6207488189249374E-3</v>
      </c>
      <c r="AC75" s="5">
        <f t="shared" si="64"/>
        <v>-1.2811065941216659</v>
      </c>
      <c r="AD75" s="5">
        <f t="shared" si="48"/>
        <v>71.7596705076256</v>
      </c>
      <c r="AE75" s="5">
        <f t="shared" si="49"/>
        <v>0.35809649237440055</v>
      </c>
      <c r="AF75" s="5">
        <f t="shared" si="65"/>
        <v>4.9654406572849181E-3</v>
      </c>
      <c r="AG75" s="5">
        <f t="shared" si="66"/>
        <v>-1.9312315443112511</v>
      </c>
      <c r="AH75" s="5">
        <f t="shared" si="50"/>
        <v>71.109545557436022</v>
      </c>
      <c r="AI75" s="5">
        <f t="shared" si="51"/>
        <v>1.0082214425639791</v>
      </c>
      <c r="AJ75" s="5">
        <f t="shared" si="67"/>
        <v>1.3980208823769862E-2</v>
      </c>
      <c r="AK75" s="5">
        <f t="shared" si="68"/>
        <v>-2.4731288566168788</v>
      </c>
      <c r="AL75" s="5">
        <f t="shared" si="52"/>
        <v>70.567648245130385</v>
      </c>
      <c r="AM75" s="5">
        <f t="shared" si="53"/>
        <v>1.5501187548696151</v>
      </c>
      <c r="AN75" s="5">
        <f t="shared" si="69"/>
        <v>2.1494269988553794E-2</v>
      </c>
      <c r="AP75" s="1">
        <v>164.134918</v>
      </c>
      <c r="AQ75" s="5">
        <v>169.02226875287096</v>
      </c>
      <c r="AR75" s="5">
        <f t="shared" si="91"/>
        <v>-0.97647338855181154</v>
      </c>
      <c r="AS75" s="5">
        <f t="shared" si="70"/>
        <v>168.04579536431913</v>
      </c>
      <c r="AT75" s="5">
        <f t="shared" si="71"/>
        <v>3.9108773643191341</v>
      </c>
      <c r="AU75" s="5">
        <f t="shared" si="92"/>
        <v>2.313823730550715E-2</v>
      </c>
      <c r="AV75" s="5">
        <f t="shared" si="93"/>
        <v>-1.7198071978819574</v>
      </c>
      <c r="AW75" s="5">
        <f t="shared" si="72"/>
        <v>167.30246155498901</v>
      </c>
      <c r="AX75" s="5">
        <f t="shared" si="73"/>
        <v>3.1675435549890096</v>
      </c>
      <c r="AY75" s="5">
        <f t="shared" si="74"/>
        <v>1.9298413729301706E-2</v>
      </c>
      <c r="AZ75" s="5">
        <f t="shared" si="94"/>
        <v>-3.0220102996243448</v>
      </c>
      <c r="BA75" s="5">
        <f t="shared" si="75"/>
        <v>166.0002584532466</v>
      </c>
      <c r="BB75" s="5">
        <f t="shared" si="76"/>
        <v>1.8653404532466027</v>
      </c>
      <c r="BC75" s="5">
        <f t="shared" si="77"/>
        <v>1.1364677766169187E-2</v>
      </c>
      <c r="BD75" s="5">
        <f t="shared" si="95"/>
        <v>-4.7902954319151698</v>
      </c>
      <c r="BE75" s="5">
        <f t="shared" si="78"/>
        <v>164.23197332095577</v>
      </c>
      <c r="BF75" s="5">
        <f t="shared" si="79"/>
        <v>-9.705532095577496E-2</v>
      </c>
      <c r="BG75" s="5">
        <f t="shared" si="80"/>
        <v>5.9131428058333674E-4</v>
      </c>
    </row>
    <row r="76" spans="1:59" x14ac:dyDescent="0.2">
      <c r="A76" s="2">
        <v>75</v>
      </c>
      <c r="B76" s="1">
        <v>67.403557000000006</v>
      </c>
      <c r="C76" s="5">
        <f t="shared" si="81"/>
        <v>76.224539010241458</v>
      </c>
      <c r="D76" s="5">
        <f t="shared" si="54"/>
        <v>8.8209820102414511</v>
      </c>
      <c r="E76" s="5">
        <f t="shared" si="82"/>
        <v>73.831218729461426</v>
      </c>
      <c r="F76" s="5">
        <f t="shared" si="55"/>
        <v>6.4276617294614198</v>
      </c>
      <c r="G76" s="5">
        <f t="shared" si="83"/>
        <v>72.533121545786258</v>
      </c>
      <c r="H76" s="5">
        <f t="shared" si="56"/>
        <v>5.129564545786252</v>
      </c>
      <c r="I76" s="5">
        <f t="shared" si="84"/>
        <v>72.056624839259797</v>
      </c>
      <c r="J76" s="5">
        <f t="shared" si="57"/>
        <v>4.6530678392597906</v>
      </c>
      <c r="L76" s="2">
        <v>75</v>
      </c>
      <c r="M76" s="1">
        <v>157.49176</v>
      </c>
      <c r="N76" s="5">
        <f t="shared" si="85"/>
        <v>172.31342010488106</v>
      </c>
      <c r="O76" s="5">
        <f t="shared" si="58"/>
        <v>14.821660104881062</v>
      </c>
      <c r="P76" s="5">
        <f t="shared" si="86"/>
        <v>168.94080792543448</v>
      </c>
      <c r="Q76" s="5">
        <f t="shared" si="59"/>
        <v>11.449047925434485</v>
      </c>
      <c r="R76" s="5">
        <f t="shared" si="87"/>
        <v>166.33422583879192</v>
      </c>
      <c r="S76" s="5">
        <f t="shared" si="60"/>
        <v>8.8424658387919237</v>
      </c>
      <c r="T76" s="5">
        <f t="shared" si="88"/>
        <v>164.81921938566055</v>
      </c>
      <c r="U76" s="5">
        <f t="shared" si="61"/>
        <v>7.3274593856605463</v>
      </c>
      <c r="V76" s="10"/>
      <c r="W76" s="1">
        <v>67.403557000000006</v>
      </c>
      <c r="X76" s="5">
        <v>72.533121545786258</v>
      </c>
      <c r="Y76" s="5">
        <f t="shared" si="89"/>
        <v>-0.76135485204388575</v>
      </c>
      <c r="Z76" s="5">
        <f t="shared" si="62"/>
        <v>71.771766693742379</v>
      </c>
      <c r="AA76" s="5">
        <f t="shared" si="63"/>
        <v>4.3682096937423722</v>
      </c>
      <c r="AB76" s="5">
        <f t="shared" si="90"/>
        <v>6.480681269895551E-2</v>
      </c>
      <c r="AC76" s="5">
        <f t="shared" si="64"/>
        <v>-1.0877438345815016</v>
      </c>
      <c r="AD76" s="5">
        <f t="shared" si="48"/>
        <v>71.445377711204756</v>
      </c>
      <c r="AE76" s="5">
        <f t="shared" si="49"/>
        <v>4.0418207112047497</v>
      </c>
      <c r="AF76" s="5">
        <f t="shared" si="65"/>
        <v>5.9964501742908752E-2</v>
      </c>
      <c r="AG76" s="5">
        <f t="shared" si="66"/>
        <v>-1.290622349553642</v>
      </c>
      <c r="AH76" s="5">
        <f t="shared" si="50"/>
        <v>71.242499196232615</v>
      </c>
      <c r="AI76" s="5">
        <f t="shared" si="51"/>
        <v>3.8389421962326082</v>
      </c>
      <c r="AJ76" s="5">
        <f t="shared" si="67"/>
        <v>5.695459360153067E-2</v>
      </c>
      <c r="AK76" s="5">
        <f t="shared" si="68"/>
        <v>-0.8024765510593892</v>
      </c>
      <c r="AL76" s="5">
        <f t="shared" si="52"/>
        <v>71.730644994726873</v>
      </c>
      <c r="AM76" s="5">
        <f t="shared" si="53"/>
        <v>4.3270879947268668</v>
      </c>
      <c r="AN76" s="5">
        <f t="shared" si="69"/>
        <v>6.4196730667001239E-2</v>
      </c>
      <c r="AP76" s="1">
        <v>157.49176</v>
      </c>
      <c r="AQ76" s="5">
        <v>166.33422583879192</v>
      </c>
      <c r="AR76" s="5">
        <f t="shared" si="91"/>
        <v>-1.2332088173808948</v>
      </c>
      <c r="AS76" s="5">
        <f t="shared" si="70"/>
        <v>165.10101702141102</v>
      </c>
      <c r="AT76" s="5">
        <f t="shared" si="71"/>
        <v>7.6092570214110253</v>
      </c>
      <c r="AU76" s="5">
        <f t="shared" si="92"/>
        <v>4.5746790734372239E-2</v>
      </c>
      <c r="AV76" s="5">
        <f t="shared" si="93"/>
        <v>-1.9618661269312265</v>
      </c>
      <c r="AW76" s="5">
        <f t="shared" si="72"/>
        <v>164.3723597118607</v>
      </c>
      <c r="AX76" s="5">
        <f t="shared" si="73"/>
        <v>6.8805997118606967</v>
      </c>
      <c r="AY76" s="5">
        <f t="shared" si="74"/>
        <v>4.36886330552195E-2</v>
      </c>
      <c r="AZ76" s="5">
        <f t="shared" si="94"/>
        <v>-2.8717249761289549</v>
      </c>
      <c r="BA76" s="5">
        <f t="shared" si="75"/>
        <v>163.46250086266298</v>
      </c>
      <c r="BB76" s="5">
        <f t="shared" si="76"/>
        <v>5.9707408626629785</v>
      </c>
      <c r="BC76" s="5">
        <f t="shared" si="77"/>
        <v>3.7911449225426004E-2</v>
      </c>
      <c r="BD76" s="5">
        <f t="shared" si="95"/>
        <v>-3.0033807917544544</v>
      </c>
      <c r="BE76" s="5">
        <f t="shared" si="78"/>
        <v>163.33084504703746</v>
      </c>
      <c r="BF76" s="5">
        <f t="shared" si="79"/>
        <v>-5.8390850470374573</v>
      </c>
      <c r="BG76" s="5">
        <f t="shared" si="80"/>
        <v>3.7075495549973261E-2</v>
      </c>
    </row>
    <row r="77" spans="1:59" x14ac:dyDescent="0.2">
      <c r="A77" s="2">
        <v>76</v>
      </c>
      <c r="B77" s="1">
        <v>67.364127999999994</v>
      </c>
      <c r="C77" s="5">
        <f t="shared" si="81"/>
        <v>74.901391708705233</v>
      </c>
      <c r="D77" s="5">
        <f t="shared" si="54"/>
        <v>7.5372637087052397</v>
      </c>
      <c r="E77" s="5">
        <f t="shared" si="82"/>
        <v>71.581537124149932</v>
      </c>
      <c r="F77" s="5">
        <f t="shared" si="55"/>
        <v>4.2174091241499383</v>
      </c>
      <c r="G77" s="5">
        <f t="shared" si="83"/>
        <v>69.711861045603825</v>
      </c>
      <c r="H77" s="5">
        <f t="shared" si="56"/>
        <v>2.3477330456038317</v>
      </c>
      <c r="I77" s="5">
        <f t="shared" si="84"/>
        <v>68.566823959814954</v>
      </c>
      <c r="J77" s="5">
        <f t="shared" si="57"/>
        <v>1.2026959598149602</v>
      </c>
      <c r="L77" s="2">
        <v>76</v>
      </c>
      <c r="M77" s="1">
        <v>160.077957</v>
      </c>
      <c r="N77" s="5">
        <f t="shared" si="85"/>
        <v>170.0901710891489</v>
      </c>
      <c r="O77" s="5">
        <f t="shared" si="58"/>
        <v>10.012214089148898</v>
      </c>
      <c r="P77" s="5">
        <f t="shared" si="86"/>
        <v>164.93364115153241</v>
      </c>
      <c r="Q77" s="5">
        <f t="shared" si="59"/>
        <v>4.8556841515324152</v>
      </c>
      <c r="R77" s="5">
        <f t="shared" si="87"/>
        <v>161.47086962745635</v>
      </c>
      <c r="S77" s="5">
        <f t="shared" si="60"/>
        <v>1.3929126274563544</v>
      </c>
      <c r="T77" s="5">
        <f t="shared" si="88"/>
        <v>159.32362484641513</v>
      </c>
      <c r="U77" s="5">
        <f t="shared" si="61"/>
        <v>0.75433215358486905</v>
      </c>
      <c r="V77" s="10"/>
      <c r="W77" s="1">
        <v>67.364127999999994</v>
      </c>
      <c r="X77" s="5">
        <v>69.711861045603825</v>
      </c>
      <c r="Y77" s="5">
        <f t="shared" si="89"/>
        <v>-1.0703406992646678</v>
      </c>
      <c r="Z77" s="5">
        <f t="shared" si="62"/>
        <v>68.641520346339163</v>
      </c>
      <c r="AA77" s="5">
        <f t="shared" si="63"/>
        <v>1.2773923463391696</v>
      </c>
      <c r="AB77" s="5">
        <f t="shared" si="90"/>
        <v>1.8962501026349957E-2</v>
      </c>
      <c r="AC77" s="5">
        <f t="shared" si="64"/>
        <v>-1.5211230009817345</v>
      </c>
      <c r="AD77" s="5">
        <f t="shared" si="48"/>
        <v>68.190738044622094</v>
      </c>
      <c r="AE77" s="5">
        <f t="shared" si="49"/>
        <v>0.8266100446221003</v>
      </c>
      <c r="AF77" s="5">
        <f t="shared" si="65"/>
        <v>1.227077480498375E-2</v>
      </c>
      <c r="AG77" s="5">
        <f t="shared" si="66"/>
        <v>-1.979409517336598</v>
      </c>
      <c r="AH77" s="5">
        <f t="shared" si="50"/>
        <v>67.732451528267234</v>
      </c>
      <c r="AI77" s="5">
        <f t="shared" si="51"/>
        <v>0.36832352826723991</v>
      </c>
      <c r="AJ77" s="5">
        <f t="shared" si="67"/>
        <v>5.4676507987639943E-3</v>
      </c>
      <c r="AK77" s="5">
        <f t="shared" si="68"/>
        <v>-2.5184429078139763</v>
      </c>
      <c r="AL77" s="5">
        <f t="shared" si="52"/>
        <v>67.193418137789848</v>
      </c>
      <c r="AM77" s="5">
        <f t="shared" si="53"/>
        <v>0.1707098622101455</v>
      </c>
      <c r="AN77" s="5">
        <f t="shared" si="69"/>
        <v>2.5341360049987659E-3</v>
      </c>
      <c r="AP77" s="1">
        <v>160.077957</v>
      </c>
      <c r="AQ77" s="5">
        <v>161.47086962745635</v>
      </c>
      <c r="AR77" s="5">
        <f t="shared" si="91"/>
        <v>-1.7777309264740961</v>
      </c>
      <c r="AS77" s="5">
        <f t="shared" si="70"/>
        <v>159.69313870098225</v>
      </c>
      <c r="AT77" s="5">
        <f t="shared" si="71"/>
        <v>0.384818299017752</v>
      </c>
      <c r="AU77" s="5">
        <f t="shared" si="92"/>
        <v>2.3832057132385561E-3</v>
      </c>
      <c r="AV77" s="5">
        <f t="shared" si="93"/>
        <v>-2.6872386480323125</v>
      </c>
      <c r="AW77" s="5">
        <f t="shared" si="72"/>
        <v>158.78363097942403</v>
      </c>
      <c r="AX77" s="5">
        <f t="shared" si="73"/>
        <v>1.2943260205759657</v>
      </c>
      <c r="AY77" s="5">
        <f t="shared" si="74"/>
        <v>8.0855980725439026E-3</v>
      </c>
      <c r="AZ77" s="5">
        <f t="shared" si="94"/>
        <v>-3.7679590319719325</v>
      </c>
      <c r="BA77" s="5">
        <f t="shared" si="75"/>
        <v>157.70291059548441</v>
      </c>
      <c r="BB77" s="5">
        <f t="shared" si="76"/>
        <v>2.3750464045155866</v>
      </c>
      <c r="BC77" s="5">
        <f t="shared" si="77"/>
        <v>1.4836811070218659E-2</v>
      </c>
      <c r="BD77" s="5">
        <f t="shared" si="95"/>
        <v>-4.5843598983984029</v>
      </c>
      <c r="BE77" s="5">
        <f t="shared" si="78"/>
        <v>156.88650972905796</v>
      </c>
      <c r="BF77" s="5">
        <f t="shared" si="79"/>
        <v>3.1914472709420352</v>
      </c>
      <c r="BG77" s="5">
        <f t="shared" si="80"/>
        <v>1.9936831596008158E-2</v>
      </c>
    </row>
    <row r="78" spans="1:59" x14ac:dyDescent="0.2">
      <c r="A78" s="2">
        <v>77</v>
      </c>
      <c r="B78" s="1">
        <v>73.635773</v>
      </c>
      <c r="C78" s="5">
        <f t="shared" si="81"/>
        <v>73.77080215239944</v>
      </c>
      <c r="D78" s="5">
        <f t="shared" si="54"/>
        <v>0.13502915239944002</v>
      </c>
      <c r="E78" s="5">
        <f t="shared" si="82"/>
        <v>70.105443930697447</v>
      </c>
      <c r="F78" s="5">
        <f t="shared" si="55"/>
        <v>3.5303290693025531</v>
      </c>
      <c r="G78" s="5">
        <f t="shared" si="83"/>
        <v>68.420607870521721</v>
      </c>
      <c r="H78" s="5">
        <f t="shared" si="56"/>
        <v>5.2151651294782795</v>
      </c>
      <c r="I78" s="5">
        <f t="shared" si="84"/>
        <v>67.66480198995373</v>
      </c>
      <c r="J78" s="5">
        <f t="shared" si="57"/>
        <v>5.9709710100462701</v>
      </c>
      <c r="L78" s="2">
        <v>77</v>
      </c>
      <c r="M78" s="1">
        <v>162.12127699999999</v>
      </c>
      <c r="N78" s="5">
        <f t="shared" si="85"/>
        <v>168.58833897577654</v>
      </c>
      <c r="O78" s="5">
        <f t="shared" si="58"/>
        <v>6.4670619757765451</v>
      </c>
      <c r="P78" s="5">
        <f t="shared" si="86"/>
        <v>163.23415169849608</v>
      </c>
      <c r="Q78" s="5">
        <f t="shared" si="59"/>
        <v>1.1128746984960856</v>
      </c>
      <c r="R78" s="5">
        <f t="shared" si="87"/>
        <v>160.70476768235534</v>
      </c>
      <c r="S78" s="5">
        <f t="shared" si="60"/>
        <v>1.4165093176446533</v>
      </c>
      <c r="T78" s="5">
        <f t="shared" si="88"/>
        <v>159.88937396160378</v>
      </c>
      <c r="U78" s="5">
        <f t="shared" si="61"/>
        <v>2.2319030383962115</v>
      </c>
      <c r="V78" s="10"/>
      <c r="W78" s="1">
        <v>73.635773</v>
      </c>
      <c r="X78" s="5">
        <v>68.420607870521721</v>
      </c>
      <c r="Y78" s="5">
        <f t="shared" si="89"/>
        <v>-1.1034775706372832</v>
      </c>
      <c r="Z78" s="5">
        <f t="shared" si="62"/>
        <v>67.31713029988444</v>
      </c>
      <c r="AA78" s="5">
        <f t="shared" si="63"/>
        <v>6.3186427001155607</v>
      </c>
      <c r="AB78" s="5">
        <f t="shared" si="90"/>
        <v>8.5809416302529487E-2</v>
      </c>
      <c r="AC78" s="5">
        <f t="shared" si="64"/>
        <v>-1.4636555445068269</v>
      </c>
      <c r="AD78" s="5">
        <f t="shared" si="48"/>
        <v>66.9569523260149</v>
      </c>
      <c r="AE78" s="5">
        <f t="shared" si="49"/>
        <v>6.6788206739851006</v>
      </c>
      <c r="AF78" s="5">
        <f t="shared" si="65"/>
        <v>9.0700761353929168E-2</v>
      </c>
      <c r="AG78" s="5">
        <f t="shared" si="66"/>
        <v>-1.6697391633220762</v>
      </c>
      <c r="AH78" s="5">
        <f t="shared" si="50"/>
        <v>66.750868707199643</v>
      </c>
      <c r="AI78" s="5">
        <f t="shared" si="51"/>
        <v>6.884904292800357</v>
      </c>
      <c r="AJ78" s="5">
        <f t="shared" si="67"/>
        <v>9.3499450230533424E-2</v>
      </c>
      <c r="AK78" s="5">
        <f t="shared" si="68"/>
        <v>-1.4753316349918852</v>
      </c>
      <c r="AL78" s="5">
        <f t="shared" si="52"/>
        <v>66.945276235529832</v>
      </c>
      <c r="AM78" s="5">
        <f t="shared" si="53"/>
        <v>6.6904967644701685</v>
      </c>
      <c r="AN78" s="5">
        <f t="shared" si="69"/>
        <v>9.0859326817553321E-2</v>
      </c>
      <c r="AP78" s="1">
        <v>162.12127699999999</v>
      </c>
      <c r="AQ78" s="5">
        <v>160.70476768235534</v>
      </c>
      <c r="AR78" s="5">
        <f t="shared" si="91"/>
        <v>-1.6259865792681336</v>
      </c>
      <c r="AS78" s="5">
        <f t="shared" si="70"/>
        <v>159.07878110308721</v>
      </c>
      <c r="AT78" s="5">
        <f t="shared" si="71"/>
        <v>3.0424958969127829</v>
      </c>
      <c r="AU78" s="5">
        <f t="shared" si="92"/>
        <v>1.8932206808739471E-2</v>
      </c>
      <c r="AV78" s="5">
        <f t="shared" si="93"/>
        <v>-2.2069544722994876</v>
      </c>
      <c r="AW78" s="5">
        <f t="shared" si="72"/>
        <v>158.49781321005585</v>
      </c>
      <c r="AX78" s="5">
        <f t="shared" si="73"/>
        <v>3.6234637899441395</v>
      </c>
      <c r="AY78" s="5">
        <f t="shared" si="74"/>
        <v>2.2350328451608111E-2</v>
      </c>
      <c r="AZ78" s="5">
        <f t="shared" si="94"/>
        <v>-2.4171233428800192</v>
      </c>
      <c r="BA78" s="5">
        <f t="shared" si="75"/>
        <v>158.28764433947532</v>
      </c>
      <c r="BB78" s="5">
        <f t="shared" si="76"/>
        <v>3.8336326605246711</v>
      </c>
      <c r="BC78" s="5">
        <f t="shared" si="77"/>
        <v>2.3646696667240483E-2</v>
      </c>
      <c r="BD78" s="5">
        <f t="shared" si="95"/>
        <v>-1.3388406380956219</v>
      </c>
      <c r="BE78" s="5">
        <f t="shared" si="78"/>
        <v>159.36592704425971</v>
      </c>
      <c r="BF78" s="5">
        <f t="shared" si="79"/>
        <v>2.7553499557402858</v>
      </c>
      <c r="BG78" s="5">
        <f t="shared" si="80"/>
        <v>1.6995609748005413E-2</v>
      </c>
    </row>
    <row r="79" spans="1:59" x14ac:dyDescent="0.2">
      <c r="A79" s="2">
        <v>78</v>
      </c>
      <c r="B79" s="1">
        <v>71.297156999999999</v>
      </c>
      <c r="C79" s="5">
        <f t="shared" si="81"/>
        <v>73.750547779539517</v>
      </c>
      <c r="D79" s="5">
        <f t="shared" si="54"/>
        <v>2.453390779539518</v>
      </c>
      <c r="E79" s="5">
        <f t="shared" si="82"/>
        <v>71.341059104953345</v>
      </c>
      <c r="F79" s="5">
        <f t="shared" si="55"/>
        <v>4.3902104953346566E-2</v>
      </c>
      <c r="G79" s="5">
        <f t="shared" si="83"/>
        <v>71.288948691734774</v>
      </c>
      <c r="H79" s="5">
        <f t="shared" si="56"/>
        <v>8.2083082652246731E-3</v>
      </c>
      <c r="I79" s="5">
        <f t="shared" si="84"/>
        <v>72.14303024748844</v>
      </c>
      <c r="J79" s="5">
        <f t="shared" si="57"/>
        <v>0.84587324748844139</v>
      </c>
      <c r="L79" s="2">
        <v>78</v>
      </c>
      <c r="M79" s="1">
        <v>159.80157500000001</v>
      </c>
      <c r="N79" s="5">
        <f t="shared" si="85"/>
        <v>167.61827967941005</v>
      </c>
      <c r="O79" s="5">
        <f t="shared" si="58"/>
        <v>7.8167046794100372</v>
      </c>
      <c r="P79" s="5">
        <f t="shared" si="86"/>
        <v>162.84464555402243</v>
      </c>
      <c r="Q79" s="5">
        <f t="shared" si="59"/>
        <v>3.043070554022421</v>
      </c>
      <c r="R79" s="5">
        <f t="shared" si="87"/>
        <v>161.4838478070599</v>
      </c>
      <c r="S79" s="5">
        <f t="shared" si="60"/>
        <v>1.6822728070598885</v>
      </c>
      <c r="T79" s="5">
        <f t="shared" si="88"/>
        <v>161.56330124040096</v>
      </c>
      <c r="U79" s="5">
        <f t="shared" si="61"/>
        <v>1.7617262404009466</v>
      </c>
      <c r="V79" s="10"/>
      <c r="W79" s="1">
        <v>71.297156999999999</v>
      </c>
      <c r="X79" s="5">
        <v>71.288948691734774</v>
      </c>
      <c r="Y79" s="5">
        <f t="shared" si="89"/>
        <v>-0.50770481185973271</v>
      </c>
      <c r="Z79" s="5">
        <f t="shared" si="62"/>
        <v>70.781243879875035</v>
      </c>
      <c r="AA79" s="5">
        <f t="shared" si="63"/>
        <v>0.5159131201249636</v>
      </c>
      <c r="AB79" s="5">
        <f t="shared" si="90"/>
        <v>7.2360966668693905E-3</v>
      </c>
      <c r="AC79" s="5">
        <f t="shared" si="64"/>
        <v>-0.38065645307685703</v>
      </c>
      <c r="AD79" s="5">
        <f t="shared" si="48"/>
        <v>70.908292238657921</v>
      </c>
      <c r="AE79" s="5">
        <f t="shared" si="49"/>
        <v>0.38886476134207726</v>
      </c>
      <c r="AF79" s="5">
        <f t="shared" si="65"/>
        <v>5.4541411986746861E-3</v>
      </c>
      <c r="AG79" s="5">
        <f t="shared" si="66"/>
        <v>0.372396829718732</v>
      </c>
      <c r="AH79" s="5">
        <f t="shared" si="50"/>
        <v>71.661345521453512</v>
      </c>
      <c r="AI79" s="5">
        <f t="shared" si="51"/>
        <v>0.36418852145351366</v>
      </c>
      <c r="AJ79" s="5">
        <f t="shared" si="67"/>
        <v>5.1080370771798608E-3</v>
      </c>
      <c r="AK79" s="5">
        <f t="shared" si="68"/>
        <v>2.2167899527823121</v>
      </c>
      <c r="AL79" s="5">
        <f t="shared" si="52"/>
        <v>73.505738644517081</v>
      </c>
      <c r="AM79" s="5">
        <f t="shared" si="53"/>
        <v>2.2085816445170821</v>
      </c>
      <c r="AN79" s="5">
        <f t="shared" si="69"/>
        <v>3.0977134817831264E-2</v>
      </c>
      <c r="AP79" s="1">
        <v>159.80157500000001</v>
      </c>
      <c r="AQ79" s="5">
        <v>161.4838478070599</v>
      </c>
      <c r="AR79" s="5">
        <f t="shared" si="91"/>
        <v>-1.265226573672229</v>
      </c>
      <c r="AS79" s="5">
        <f t="shared" si="70"/>
        <v>160.21862123338767</v>
      </c>
      <c r="AT79" s="5">
        <f t="shared" si="71"/>
        <v>0.41704623338765145</v>
      </c>
      <c r="AU79" s="5">
        <f t="shared" si="92"/>
        <v>2.5825879123584929E-3</v>
      </c>
      <c r="AV79" s="5">
        <f t="shared" si="93"/>
        <v>-1.4604458230484747</v>
      </c>
      <c r="AW79" s="5">
        <f t="shared" si="72"/>
        <v>160.02340198401143</v>
      </c>
      <c r="AX79" s="5">
        <f t="shared" si="73"/>
        <v>0.22182698401141465</v>
      </c>
      <c r="AY79" s="5">
        <f t="shared" si="74"/>
        <v>1.3881401607675934E-3</v>
      </c>
      <c r="AZ79" s="5">
        <f t="shared" si="94"/>
        <v>-0.97883178246695712</v>
      </c>
      <c r="BA79" s="5">
        <f t="shared" si="75"/>
        <v>160.50501602459295</v>
      </c>
      <c r="BB79" s="5">
        <f t="shared" si="76"/>
        <v>0.70344102459293367</v>
      </c>
      <c r="BC79" s="5">
        <f t="shared" si="77"/>
        <v>4.4019655287686216E-3</v>
      </c>
      <c r="BD79" s="5">
        <f t="shared" si="95"/>
        <v>0.46139201028453569</v>
      </c>
      <c r="BE79" s="5">
        <f t="shared" si="78"/>
        <v>161.94523981734443</v>
      </c>
      <c r="BF79" s="5">
        <f t="shared" si="79"/>
        <v>-2.1436648173444155</v>
      </c>
      <c r="BG79" s="5">
        <f t="shared" si="80"/>
        <v>1.3414541235556755E-2</v>
      </c>
    </row>
    <row r="80" spans="1:59" x14ac:dyDescent="0.2">
      <c r="A80" s="2">
        <v>79</v>
      </c>
      <c r="B80" s="1">
        <v>74.604240000000004</v>
      </c>
      <c r="C80" s="5">
        <f t="shared" si="81"/>
        <v>73.38253916260858</v>
      </c>
      <c r="D80" s="5">
        <f t="shared" si="54"/>
        <v>1.221700837391424</v>
      </c>
      <c r="E80" s="5">
        <f t="shared" si="82"/>
        <v>71.325693368219675</v>
      </c>
      <c r="F80" s="5">
        <f t="shared" si="55"/>
        <v>3.2785466317803298</v>
      </c>
      <c r="G80" s="5">
        <f t="shared" si="83"/>
        <v>71.29346326128065</v>
      </c>
      <c r="H80" s="5">
        <f t="shared" si="56"/>
        <v>3.3107767387193547</v>
      </c>
      <c r="I80" s="5">
        <f t="shared" si="84"/>
        <v>71.508625311872109</v>
      </c>
      <c r="J80" s="5">
        <f t="shared" si="57"/>
        <v>3.0956146881278954</v>
      </c>
      <c r="L80" s="2">
        <v>79</v>
      </c>
      <c r="M80" s="1">
        <v>168.98161300000001</v>
      </c>
      <c r="N80" s="5">
        <f t="shared" si="85"/>
        <v>166.44577397749853</v>
      </c>
      <c r="O80" s="5">
        <f t="shared" si="58"/>
        <v>2.5358390225014773</v>
      </c>
      <c r="P80" s="5">
        <f t="shared" si="86"/>
        <v>161.77957086011457</v>
      </c>
      <c r="Q80" s="5">
        <f t="shared" si="59"/>
        <v>7.2020421398854353</v>
      </c>
      <c r="R80" s="5">
        <f t="shared" si="87"/>
        <v>160.55859776317698</v>
      </c>
      <c r="S80" s="5">
        <f t="shared" si="60"/>
        <v>8.4230152368230335</v>
      </c>
      <c r="T80" s="5">
        <f t="shared" si="88"/>
        <v>160.24200656010026</v>
      </c>
      <c r="U80" s="5">
        <f t="shared" si="61"/>
        <v>8.7396064398997453</v>
      </c>
      <c r="V80" s="10"/>
      <c r="W80" s="1">
        <v>74.604240000000004</v>
      </c>
      <c r="X80" s="5">
        <v>71.29346326128065</v>
      </c>
      <c r="Y80" s="5">
        <f t="shared" si="89"/>
        <v>-0.43087190464889147</v>
      </c>
      <c r="Z80" s="5">
        <f t="shared" si="62"/>
        <v>70.862591356631754</v>
      </c>
      <c r="AA80" s="5">
        <f t="shared" si="63"/>
        <v>3.7416486433682508</v>
      </c>
      <c r="AB80" s="5">
        <f t="shared" si="90"/>
        <v>5.0153297498483337E-2</v>
      </c>
      <c r="AC80" s="5">
        <f t="shared" si="64"/>
        <v>-0.28436369742117384</v>
      </c>
      <c r="AD80" s="5">
        <f t="shared" si="48"/>
        <v>71.009099563859479</v>
      </c>
      <c r="AE80" s="5">
        <f t="shared" si="49"/>
        <v>3.5951404361405253</v>
      </c>
      <c r="AF80" s="5">
        <f t="shared" si="65"/>
        <v>4.8189492127264151E-2</v>
      </c>
      <c r="AG80" s="5">
        <f t="shared" si="66"/>
        <v>0.20684981264094668</v>
      </c>
      <c r="AH80" s="5">
        <f t="shared" si="50"/>
        <v>71.500313073921603</v>
      </c>
      <c r="AI80" s="5">
        <f t="shared" si="51"/>
        <v>3.103926926078401</v>
      </c>
      <c r="AJ80" s="5">
        <f t="shared" si="67"/>
        <v>4.160523485097363E-2</v>
      </c>
      <c r="AK80" s="5">
        <f t="shared" si="68"/>
        <v>0.33635587703134123</v>
      </c>
      <c r="AL80" s="5">
        <f t="shared" si="52"/>
        <v>71.629819138311987</v>
      </c>
      <c r="AM80" s="5">
        <f t="shared" si="53"/>
        <v>2.9744208616880172</v>
      </c>
      <c r="AN80" s="5">
        <f t="shared" si="69"/>
        <v>3.9869327288744136E-2</v>
      </c>
      <c r="AP80" s="1">
        <v>168.98161300000001</v>
      </c>
      <c r="AQ80" s="5">
        <v>160.55859776317698</v>
      </c>
      <c r="AR80" s="5">
        <f t="shared" si="91"/>
        <v>-1.2142300942038335</v>
      </c>
      <c r="AS80" s="5">
        <f t="shared" si="70"/>
        <v>159.34436766897315</v>
      </c>
      <c r="AT80" s="5">
        <f t="shared" si="71"/>
        <v>9.6372453310268611</v>
      </c>
      <c r="AU80" s="5">
        <f t="shared" si="92"/>
        <v>6.0023228063076035E-2</v>
      </c>
      <c r="AV80" s="5">
        <f t="shared" si="93"/>
        <v>-1.3266468782570875</v>
      </c>
      <c r="AW80" s="5">
        <f t="shared" si="72"/>
        <v>159.23195088491988</v>
      </c>
      <c r="AX80" s="5">
        <f t="shared" si="73"/>
        <v>9.7496621150801275</v>
      </c>
      <c r="AY80" s="5">
        <f t="shared" si="74"/>
        <v>5.7696585693498656E-2</v>
      </c>
      <c r="AZ80" s="5">
        <f t="shared" si="94"/>
        <v>-0.95472000010414315</v>
      </c>
      <c r="BA80" s="5">
        <f t="shared" si="75"/>
        <v>159.60387776307283</v>
      </c>
      <c r="BB80" s="5">
        <f t="shared" si="76"/>
        <v>9.3777352369271796</v>
      </c>
      <c r="BC80" s="5">
        <f t="shared" si="77"/>
        <v>5.5495595470065606E-2</v>
      </c>
      <c r="BD80" s="5">
        <f t="shared" si="95"/>
        <v>-0.7172537357578066</v>
      </c>
      <c r="BE80" s="5">
        <f t="shared" si="78"/>
        <v>159.84134402741918</v>
      </c>
      <c r="BF80" s="5">
        <f t="shared" si="79"/>
        <v>9.1402689725808273</v>
      </c>
      <c r="BG80" s="5">
        <f t="shared" si="80"/>
        <v>5.4090316752869599E-2</v>
      </c>
    </row>
    <row r="81" spans="1:59" x14ac:dyDescent="0.2">
      <c r="A81" s="2">
        <v>80</v>
      </c>
      <c r="B81" s="1">
        <v>72.184303</v>
      </c>
      <c r="C81" s="5">
        <f t="shared" si="81"/>
        <v>73.56579428821729</v>
      </c>
      <c r="D81" s="5">
        <f t="shared" si="54"/>
        <v>1.3814912882172905</v>
      </c>
      <c r="E81" s="5">
        <f t="shared" si="82"/>
        <v>72.473184689342787</v>
      </c>
      <c r="F81" s="5">
        <f t="shared" si="55"/>
        <v>0.28888168934278724</v>
      </c>
      <c r="G81" s="5">
        <f t="shared" si="83"/>
        <v>73.1143904675763</v>
      </c>
      <c r="H81" s="5">
        <f t="shared" si="56"/>
        <v>0.93008746757629979</v>
      </c>
      <c r="I81" s="5">
        <f t="shared" si="84"/>
        <v>73.830336327968027</v>
      </c>
      <c r="J81" s="5">
        <f t="shared" si="57"/>
        <v>1.646033327968027</v>
      </c>
      <c r="L81" s="2">
        <v>80</v>
      </c>
      <c r="M81" s="1">
        <v>162.79248000000001</v>
      </c>
      <c r="N81" s="5">
        <f t="shared" si="85"/>
        <v>166.82614983087376</v>
      </c>
      <c r="O81" s="5">
        <f t="shared" si="58"/>
        <v>4.0336698308737482</v>
      </c>
      <c r="P81" s="5">
        <f t="shared" si="86"/>
        <v>164.30028560907448</v>
      </c>
      <c r="Q81" s="5">
        <f t="shared" si="59"/>
        <v>1.5078056090744667</v>
      </c>
      <c r="R81" s="5">
        <f t="shared" si="87"/>
        <v>165.19125614342965</v>
      </c>
      <c r="S81" s="5">
        <f t="shared" si="60"/>
        <v>2.3987761434296431</v>
      </c>
      <c r="T81" s="5">
        <f t="shared" si="88"/>
        <v>166.79671139002505</v>
      </c>
      <c r="U81" s="5">
        <f t="shared" si="61"/>
        <v>4.0042313900250406</v>
      </c>
      <c r="V81" s="10"/>
      <c r="W81" s="1">
        <v>72.184303</v>
      </c>
      <c r="X81" s="5">
        <v>73.1143904675763</v>
      </c>
      <c r="Y81" s="5">
        <f t="shared" si="89"/>
        <v>-9.310203800721023E-2</v>
      </c>
      <c r="Z81" s="5">
        <f t="shared" si="62"/>
        <v>73.021288429569083</v>
      </c>
      <c r="AA81" s="5">
        <f t="shared" si="63"/>
        <v>0.83698542956908284</v>
      </c>
      <c r="AB81" s="5">
        <f t="shared" si="90"/>
        <v>1.1595116871448947E-2</v>
      </c>
      <c r="AC81" s="5">
        <f t="shared" si="64"/>
        <v>0.24195902850803214</v>
      </c>
      <c r="AD81" s="5">
        <f t="shared" si="48"/>
        <v>73.356349496084334</v>
      </c>
      <c r="AE81" s="5">
        <f t="shared" si="49"/>
        <v>1.1720464960843344</v>
      </c>
      <c r="AF81" s="5">
        <f t="shared" si="65"/>
        <v>1.6236861026203087E-2</v>
      </c>
      <c r="AG81" s="5">
        <f t="shared" si="66"/>
        <v>0.93318463978556321</v>
      </c>
      <c r="AH81" s="5">
        <f t="shared" si="50"/>
        <v>74.047575107361865</v>
      </c>
      <c r="AI81" s="5">
        <f t="shared" si="51"/>
        <v>1.8632721073618654</v>
      </c>
      <c r="AJ81" s="5">
        <f t="shared" si="67"/>
        <v>2.5812704839192884E-2</v>
      </c>
      <c r="AK81" s="5">
        <f t="shared" si="68"/>
        <v>1.5982415069060039</v>
      </c>
      <c r="AL81" s="5">
        <f t="shared" si="52"/>
        <v>74.712631974482306</v>
      </c>
      <c r="AM81" s="5">
        <f t="shared" si="53"/>
        <v>2.5283289744823065</v>
      </c>
      <c r="AN81" s="5">
        <f t="shared" si="69"/>
        <v>3.5026021855226706E-2</v>
      </c>
      <c r="AP81" s="1">
        <v>162.79248000000001</v>
      </c>
      <c r="AQ81" s="5">
        <v>165.19125614342965</v>
      </c>
      <c r="AR81" s="5">
        <f t="shared" si="91"/>
        <v>-0.33719682303535681</v>
      </c>
      <c r="AS81" s="5">
        <f t="shared" si="70"/>
        <v>164.8540593203943</v>
      </c>
      <c r="AT81" s="5">
        <f t="shared" si="71"/>
        <v>2.0615793203942872</v>
      </c>
      <c r="AU81" s="5">
        <f t="shared" si="92"/>
        <v>1.2479954257411129E-2</v>
      </c>
      <c r="AV81" s="5">
        <f t="shared" si="93"/>
        <v>0.16317943637035404</v>
      </c>
      <c r="AW81" s="5">
        <f t="shared" si="72"/>
        <v>165.3544355798</v>
      </c>
      <c r="AX81" s="5">
        <f t="shared" si="73"/>
        <v>2.5619555797999851</v>
      </c>
      <c r="AY81" s="5">
        <f t="shared" si="74"/>
        <v>1.5737554829313889E-2</v>
      </c>
      <c r="AZ81" s="5">
        <f t="shared" si="94"/>
        <v>1.5596002710564267</v>
      </c>
      <c r="BA81" s="5">
        <f t="shared" si="75"/>
        <v>166.75085641448609</v>
      </c>
      <c r="BB81" s="5">
        <f t="shared" si="76"/>
        <v>3.9583764144860822</v>
      </c>
      <c r="BC81" s="5">
        <f t="shared" si="77"/>
        <v>2.4315474612132463E-2</v>
      </c>
      <c r="BD81" s="5">
        <f t="shared" si="95"/>
        <v>3.8301715628511053</v>
      </c>
      <c r="BE81" s="5">
        <f t="shared" si="78"/>
        <v>169.02142770628075</v>
      </c>
      <c r="BF81" s="5">
        <f t="shared" si="79"/>
        <v>-6.228947706280735</v>
      </c>
      <c r="BG81" s="5">
        <f t="shared" si="80"/>
        <v>3.8263116983540853E-2</v>
      </c>
    </row>
    <row r="82" spans="1:59" x14ac:dyDescent="0.2">
      <c r="A82" s="2">
        <v>81</v>
      </c>
      <c r="B82" s="1">
        <v>71.225684999999999</v>
      </c>
      <c r="C82" s="5">
        <f t="shared" si="81"/>
        <v>73.358570594984698</v>
      </c>
      <c r="D82" s="5">
        <f t="shared" si="54"/>
        <v>2.1328855949846997</v>
      </c>
      <c r="E82" s="5">
        <f t="shared" si="82"/>
        <v>72.37207609807281</v>
      </c>
      <c r="F82" s="5">
        <f t="shared" si="55"/>
        <v>1.1463910980728116</v>
      </c>
      <c r="G82" s="5">
        <f t="shared" si="83"/>
        <v>72.60284236040934</v>
      </c>
      <c r="H82" s="5">
        <f t="shared" si="56"/>
        <v>1.3771573604093419</v>
      </c>
      <c r="I82" s="5">
        <f t="shared" si="84"/>
        <v>72.59581133199201</v>
      </c>
      <c r="J82" s="5">
        <f t="shared" si="57"/>
        <v>1.3701263319920116</v>
      </c>
      <c r="L82" s="2">
        <v>81</v>
      </c>
      <c r="M82" s="1">
        <v>161.913971</v>
      </c>
      <c r="N82" s="5">
        <f t="shared" si="85"/>
        <v>166.22109935624269</v>
      </c>
      <c r="O82" s="5">
        <f t="shared" si="58"/>
        <v>4.3071283562426856</v>
      </c>
      <c r="P82" s="5">
        <f t="shared" si="86"/>
        <v>163.77255364589843</v>
      </c>
      <c r="Q82" s="5">
        <f t="shared" si="59"/>
        <v>1.8585826458984229</v>
      </c>
      <c r="R82" s="5">
        <f t="shared" si="87"/>
        <v>163.87192926454335</v>
      </c>
      <c r="S82" s="5">
        <f t="shared" si="60"/>
        <v>1.9579582645433504</v>
      </c>
      <c r="T82" s="5">
        <f t="shared" si="88"/>
        <v>163.79353784750629</v>
      </c>
      <c r="U82" s="5">
        <f t="shared" si="61"/>
        <v>1.8795668475062826</v>
      </c>
      <c r="V82" s="10"/>
      <c r="W82" s="1">
        <v>71.225684999999999</v>
      </c>
      <c r="X82" s="5">
        <v>72.60284236040934</v>
      </c>
      <c r="Y82" s="5">
        <f t="shared" si="89"/>
        <v>-0.15586894838117257</v>
      </c>
      <c r="Z82" s="5">
        <f t="shared" si="62"/>
        <v>72.446973412028171</v>
      </c>
      <c r="AA82" s="5">
        <f t="shared" si="63"/>
        <v>1.2212884120281728</v>
      </c>
      <c r="AB82" s="5">
        <f t="shared" si="90"/>
        <v>1.7146741544544961E-2</v>
      </c>
      <c r="AC82" s="5">
        <f t="shared" si="64"/>
        <v>5.3582244589284289E-2</v>
      </c>
      <c r="AD82" s="5">
        <f t="shared" si="48"/>
        <v>72.65642460499862</v>
      </c>
      <c r="AE82" s="5">
        <f t="shared" si="49"/>
        <v>1.430739604998621</v>
      </c>
      <c r="AF82" s="5">
        <f t="shared" si="65"/>
        <v>2.0087410952925492E-2</v>
      </c>
      <c r="AG82" s="5">
        <f t="shared" si="66"/>
        <v>0.2830549036569282</v>
      </c>
      <c r="AH82" s="5">
        <f t="shared" si="50"/>
        <v>72.885897264066273</v>
      </c>
      <c r="AI82" s="5">
        <f t="shared" si="51"/>
        <v>1.6602122640662742</v>
      </c>
      <c r="AJ82" s="5">
        <f t="shared" si="67"/>
        <v>2.3309179322968592E-2</v>
      </c>
      <c r="AK82" s="5">
        <f t="shared" si="68"/>
        <v>-0.19507966505601471</v>
      </c>
      <c r="AL82" s="5">
        <f t="shared" si="52"/>
        <v>72.407762695353327</v>
      </c>
      <c r="AM82" s="5">
        <f t="shared" si="53"/>
        <v>1.1820776953533283</v>
      </c>
      <c r="AN82" s="5">
        <f t="shared" si="69"/>
        <v>1.6596227826427057E-2</v>
      </c>
      <c r="AP82" s="1">
        <v>161.913971</v>
      </c>
      <c r="AQ82" s="5">
        <v>163.87192926454335</v>
      </c>
      <c r="AR82" s="5">
        <f t="shared" si="91"/>
        <v>-0.48451633141299844</v>
      </c>
      <c r="AS82" s="5">
        <f t="shared" si="70"/>
        <v>163.38741293313035</v>
      </c>
      <c r="AT82" s="5">
        <f t="shared" si="71"/>
        <v>1.4734419331303457</v>
      </c>
      <c r="AU82" s="5">
        <f t="shared" si="92"/>
        <v>8.9914236058802003E-3</v>
      </c>
      <c r="AV82" s="5">
        <f t="shared" si="93"/>
        <v>-0.20744714244380968</v>
      </c>
      <c r="AW82" s="5">
        <f t="shared" si="72"/>
        <v>163.66448212209954</v>
      </c>
      <c r="AX82" s="5">
        <f t="shared" si="73"/>
        <v>1.7505111220995389</v>
      </c>
      <c r="AY82" s="5">
        <f t="shared" si="74"/>
        <v>1.0811365512736011E-2</v>
      </c>
      <c r="AZ82" s="5">
        <f t="shared" si="94"/>
        <v>0.2640830535821993</v>
      </c>
      <c r="BA82" s="5">
        <f t="shared" si="75"/>
        <v>164.13601231812555</v>
      </c>
      <c r="BB82" s="5">
        <f t="shared" si="76"/>
        <v>2.2220413181255481</v>
      </c>
      <c r="BC82" s="5">
        <f t="shared" si="77"/>
        <v>1.3723592253355012E-2</v>
      </c>
      <c r="BD82" s="5">
        <f t="shared" si="95"/>
        <v>-0.54690211262568977</v>
      </c>
      <c r="BE82" s="5">
        <f t="shared" si="78"/>
        <v>163.32502715191765</v>
      </c>
      <c r="BF82" s="5">
        <f t="shared" si="79"/>
        <v>-1.4110561519176485</v>
      </c>
      <c r="BG82" s="5">
        <f t="shared" si="80"/>
        <v>8.7148511224991732E-3</v>
      </c>
    </row>
    <row r="83" spans="1:59" x14ac:dyDescent="0.2">
      <c r="A83" s="2">
        <v>82</v>
      </c>
      <c r="B83" s="1">
        <v>65.592308000000003</v>
      </c>
      <c r="C83" s="5">
        <f t="shared" si="81"/>
        <v>73.038637755737</v>
      </c>
      <c r="D83" s="5">
        <f t="shared" si="54"/>
        <v>7.446329755736997</v>
      </c>
      <c r="E83" s="5">
        <f t="shared" si="82"/>
        <v>71.970839213747325</v>
      </c>
      <c r="F83" s="5">
        <f t="shared" si="55"/>
        <v>6.3785312137473227</v>
      </c>
      <c r="G83" s="5">
        <f t="shared" si="83"/>
        <v>71.845405812184197</v>
      </c>
      <c r="H83" s="5">
        <f t="shared" si="56"/>
        <v>6.253097812184194</v>
      </c>
      <c r="I83" s="5">
        <f t="shared" si="84"/>
        <v>71.568216582998005</v>
      </c>
      <c r="J83" s="5">
        <f t="shared" si="57"/>
        <v>5.9759085829980023</v>
      </c>
      <c r="L83" s="2">
        <v>82</v>
      </c>
      <c r="M83" s="1">
        <v>150.88806199999999</v>
      </c>
      <c r="N83" s="5">
        <f t="shared" si="85"/>
        <v>165.57503010280627</v>
      </c>
      <c r="O83" s="5">
        <f t="shared" si="58"/>
        <v>14.686968102806276</v>
      </c>
      <c r="P83" s="5">
        <f t="shared" si="86"/>
        <v>163.12204971983397</v>
      </c>
      <c r="Q83" s="5">
        <f t="shared" si="59"/>
        <v>12.233987719833976</v>
      </c>
      <c r="R83" s="5">
        <f t="shared" si="87"/>
        <v>162.79505221904452</v>
      </c>
      <c r="S83" s="5">
        <f t="shared" si="60"/>
        <v>11.90699021904453</v>
      </c>
      <c r="T83" s="5">
        <f t="shared" si="88"/>
        <v>162.38386271187659</v>
      </c>
      <c r="U83" s="5">
        <f t="shared" si="61"/>
        <v>11.495800711876598</v>
      </c>
      <c r="V83" s="10"/>
      <c r="W83" s="1">
        <v>65.592308000000003</v>
      </c>
      <c r="X83" s="5">
        <v>71.845405812184197</v>
      </c>
      <c r="Y83" s="5">
        <f t="shared" si="89"/>
        <v>-0.24610408835776823</v>
      </c>
      <c r="Z83" s="5">
        <f t="shared" si="62"/>
        <v>71.599301723826429</v>
      </c>
      <c r="AA83" s="5">
        <f t="shared" si="63"/>
        <v>6.0069937238264259</v>
      </c>
      <c r="AB83" s="5">
        <f t="shared" si="90"/>
        <v>9.1580764680919996E-2</v>
      </c>
      <c r="AC83" s="5">
        <f t="shared" si="64"/>
        <v>-0.14917245361432271</v>
      </c>
      <c r="AD83" s="5">
        <f t="shared" si="48"/>
        <v>71.69623335856987</v>
      </c>
      <c r="AE83" s="5">
        <f t="shared" si="49"/>
        <v>6.1039253585698674</v>
      </c>
      <c r="AF83" s="5">
        <f t="shared" si="65"/>
        <v>9.3058554344053079E-2</v>
      </c>
      <c r="AG83" s="5">
        <f t="shared" si="66"/>
        <v>-0.18516624969000417</v>
      </c>
      <c r="AH83" s="5">
        <f t="shared" si="50"/>
        <v>71.660239562494198</v>
      </c>
      <c r="AI83" s="5">
        <f t="shared" si="51"/>
        <v>6.067931562494195</v>
      </c>
      <c r="AJ83" s="5">
        <f t="shared" si="67"/>
        <v>9.2509804083951347E-2</v>
      </c>
      <c r="AK83" s="5">
        <f t="shared" si="68"/>
        <v>-0.67308301574977436</v>
      </c>
      <c r="AL83" s="5">
        <f t="shared" si="52"/>
        <v>71.172322796434429</v>
      </c>
      <c r="AM83" s="5">
        <f t="shared" si="53"/>
        <v>5.5800147964344262</v>
      </c>
      <c r="AN83" s="5">
        <f t="shared" si="69"/>
        <v>8.507117627930437E-2</v>
      </c>
      <c r="AP83" s="1">
        <v>150.88806199999999</v>
      </c>
      <c r="AQ83" s="5">
        <v>162.79505221904452</v>
      </c>
      <c r="AR83" s="5">
        <f t="shared" si="91"/>
        <v>-0.57337043852587355</v>
      </c>
      <c r="AS83" s="5">
        <f t="shared" si="70"/>
        <v>162.22168178051865</v>
      </c>
      <c r="AT83" s="5">
        <f t="shared" si="71"/>
        <v>11.33361978051866</v>
      </c>
      <c r="AU83" s="5">
        <f t="shared" si="92"/>
        <v>6.9618944961969798E-2</v>
      </c>
      <c r="AV83" s="5">
        <f t="shared" si="93"/>
        <v>-0.42480461820756543</v>
      </c>
      <c r="AW83" s="5">
        <f t="shared" si="72"/>
        <v>162.37024760083696</v>
      </c>
      <c r="AX83" s="5">
        <f t="shared" si="73"/>
        <v>11.482185600836971</v>
      </c>
      <c r="AY83" s="5">
        <f t="shared" si="74"/>
        <v>7.6097376085571114E-2</v>
      </c>
      <c r="AZ83" s="5">
        <f t="shared" si="94"/>
        <v>-0.33934899100426508</v>
      </c>
      <c r="BA83" s="5">
        <f t="shared" si="75"/>
        <v>162.45570322804025</v>
      </c>
      <c r="BB83" s="5">
        <f t="shared" si="76"/>
        <v>11.567641228040259</v>
      </c>
      <c r="BC83" s="5">
        <f t="shared" si="77"/>
        <v>7.6663727234035653E-2</v>
      </c>
      <c r="BD83" s="5">
        <f t="shared" si="95"/>
        <v>-0.99738080556786135</v>
      </c>
      <c r="BE83" s="5">
        <f t="shared" si="78"/>
        <v>161.79767141347665</v>
      </c>
      <c r="BF83" s="5">
        <f t="shared" si="79"/>
        <v>-10.909609413476659</v>
      </c>
      <c r="BG83" s="5">
        <f t="shared" si="80"/>
        <v>7.2302667745024515E-2</v>
      </c>
    </row>
    <row r="84" spans="1:59" x14ac:dyDescent="0.2">
      <c r="A84" s="2">
        <v>83</v>
      </c>
      <c r="B84" s="1">
        <v>70.316367999999997</v>
      </c>
      <c r="C84" s="5">
        <f t="shared" si="81"/>
        <v>71.921688292376444</v>
      </c>
      <c r="D84" s="5">
        <f t="shared" si="54"/>
        <v>1.6053202923764474</v>
      </c>
      <c r="E84" s="5">
        <f t="shared" si="82"/>
        <v>69.738353288935755</v>
      </c>
      <c r="F84" s="5">
        <f t="shared" si="55"/>
        <v>0.57801471106424174</v>
      </c>
      <c r="G84" s="5">
        <f t="shared" si="83"/>
        <v>68.40620201548289</v>
      </c>
      <c r="H84" s="5">
        <f t="shared" si="56"/>
        <v>1.9101659845171071</v>
      </c>
      <c r="I84" s="5">
        <f t="shared" si="84"/>
        <v>67.0862851457495</v>
      </c>
      <c r="J84" s="5">
        <f t="shared" si="57"/>
        <v>3.2300828542504973</v>
      </c>
      <c r="L84" s="2">
        <v>83</v>
      </c>
      <c r="M84" s="1">
        <v>159.60415599999999</v>
      </c>
      <c r="N84" s="5">
        <f t="shared" si="85"/>
        <v>163.37198488738534</v>
      </c>
      <c r="O84" s="5">
        <f t="shared" si="58"/>
        <v>3.7678288873853489</v>
      </c>
      <c r="P84" s="5">
        <f t="shared" si="86"/>
        <v>158.84015401789208</v>
      </c>
      <c r="Q84" s="5">
        <f t="shared" si="59"/>
        <v>0.76400198210791359</v>
      </c>
      <c r="R84" s="5">
        <f t="shared" si="87"/>
        <v>156.24620759857004</v>
      </c>
      <c r="S84" s="5">
        <f t="shared" si="60"/>
        <v>3.357948401429951</v>
      </c>
      <c r="T84" s="5">
        <f t="shared" si="88"/>
        <v>153.76201217796915</v>
      </c>
      <c r="U84" s="5">
        <f t="shared" si="61"/>
        <v>5.8421438220308346</v>
      </c>
      <c r="V84" s="10"/>
      <c r="W84" s="1">
        <v>70.316367999999997</v>
      </c>
      <c r="X84" s="5">
        <v>68.40620201548289</v>
      </c>
      <c r="Y84" s="5">
        <f t="shared" si="89"/>
        <v>-0.725069044609299</v>
      </c>
      <c r="Z84" s="5">
        <f t="shared" si="62"/>
        <v>67.681132970873591</v>
      </c>
      <c r="AA84" s="5">
        <f t="shared" si="63"/>
        <v>2.6352350291264059</v>
      </c>
      <c r="AB84" s="5">
        <f t="shared" si="90"/>
        <v>3.7476836532945021E-2</v>
      </c>
      <c r="AC84" s="5">
        <f t="shared" si="64"/>
        <v>-0.97168028938606876</v>
      </c>
      <c r="AD84" s="5">
        <f t="shared" si="48"/>
        <v>67.434521726096818</v>
      </c>
      <c r="AE84" s="5">
        <f t="shared" si="49"/>
        <v>2.8818462739031787</v>
      </c>
      <c r="AF84" s="5">
        <f t="shared" si="65"/>
        <v>4.0984003523947349E-2</v>
      </c>
      <c r="AG84" s="5">
        <f t="shared" si="66"/>
        <v>-1.6494831458450903</v>
      </c>
      <c r="AH84" s="5">
        <f t="shared" si="50"/>
        <v>66.756718869637794</v>
      </c>
      <c r="AI84" s="5">
        <f t="shared" si="51"/>
        <v>3.5596491303622031</v>
      </c>
      <c r="AJ84" s="5">
        <f t="shared" si="67"/>
        <v>5.0623336096685248E-2</v>
      </c>
      <c r="AK84" s="5">
        <f t="shared" si="68"/>
        <v>-3.0242856795585769</v>
      </c>
      <c r="AL84" s="5">
        <f t="shared" si="52"/>
        <v>65.381916335924316</v>
      </c>
      <c r="AM84" s="5">
        <f t="shared" si="53"/>
        <v>4.9344516640756808</v>
      </c>
      <c r="AN84" s="5">
        <f t="shared" si="69"/>
        <v>7.0175007674965248E-2</v>
      </c>
      <c r="AP84" s="1">
        <v>159.60415599999999</v>
      </c>
      <c r="AQ84" s="5">
        <v>156.24620759857004</v>
      </c>
      <c r="AR84" s="5">
        <f t="shared" si="91"/>
        <v>-1.4696915658181651</v>
      </c>
      <c r="AS84" s="5">
        <f t="shared" si="70"/>
        <v>154.77651603275189</v>
      </c>
      <c r="AT84" s="5">
        <f t="shared" si="71"/>
        <v>4.8276399672481034</v>
      </c>
      <c r="AU84" s="5">
        <f t="shared" si="92"/>
        <v>3.0897645718553017E-2</v>
      </c>
      <c r="AV84" s="5">
        <f t="shared" si="93"/>
        <v>-1.9558146187742949</v>
      </c>
      <c r="AW84" s="5">
        <f t="shared" si="72"/>
        <v>154.29039297979574</v>
      </c>
      <c r="AX84" s="5">
        <f t="shared" si="73"/>
        <v>5.3137630202042487</v>
      </c>
      <c r="AY84" s="5">
        <f t="shared" si="74"/>
        <v>3.3293387549408485E-2</v>
      </c>
      <c r="AZ84" s="5">
        <f t="shared" si="94"/>
        <v>-3.1336220242658634</v>
      </c>
      <c r="BA84" s="5">
        <f t="shared" si="75"/>
        <v>153.11258557430418</v>
      </c>
      <c r="BB84" s="5">
        <f t="shared" si="76"/>
        <v>6.4915704256958122</v>
      </c>
      <c r="BC84" s="5">
        <f t="shared" si="77"/>
        <v>4.0672941033539328E-2</v>
      </c>
      <c r="BD84" s="5">
        <f t="shared" si="95"/>
        <v>-5.7161250482384895</v>
      </c>
      <c r="BE84" s="5">
        <f t="shared" si="78"/>
        <v>150.53008255033154</v>
      </c>
      <c r="BF84" s="5">
        <f t="shared" si="79"/>
        <v>9.0740734496684468</v>
      </c>
      <c r="BG84" s="5">
        <f t="shared" si="80"/>
        <v>5.6853616328565074E-2</v>
      </c>
    </row>
    <row r="85" spans="1:59" x14ac:dyDescent="0.2">
      <c r="A85" s="2">
        <v>84</v>
      </c>
      <c r="B85" s="1">
        <v>67.874245000000002</v>
      </c>
      <c r="C85" s="5">
        <f t="shared" si="81"/>
        <v>71.680890248519972</v>
      </c>
      <c r="D85" s="5">
        <f t="shared" si="54"/>
        <v>3.8066452485199704</v>
      </c>
      <c r="E85" s="5">
        <f t="shared" si="82"/>
        <v>69.940658437808239</v>
      </c>
      <c r="F85" s="5">
        <f t="shared" si="55"/>
        <v>2.0664134378082366</v>
      </c>
      <c r="G85" s="5">
        <f t="shared" si="83"/>
        <v>69.456793306967299</v>
      </c>
      <c r="H85" s="5">
        <f t="shared" si="56"/>
        <v>1.582548306967297</v>
      </c>
      <c r="I85" s="5">
        <f t="shared" si="84"/>
        <v>69.508847286437373</v>
      </c>
      <c r="J85" s="5">
        <f t="shared" si="57"/>
        <v>1.6346022864373708</v>
      </c>
      <c r="L85" s="2">
        <v>84</v>
      </c>
      <c r="M85" s="1">
        <v>151.411224</v>
      </c>
      <c r="N85" s="5">
        <f t="shared" si="85"/>
        <v>162.80681055427752</v>
      </c>
      <c r="O85" s="5">
        <f t="shared" si="58"/>
        <v>11.395586554277514</v>
      </c>
      <c r="P85" s="5">
        <f t="shared" si="86"/>
        <v>159.10755471162986</v>
      </c>
      <c r="Q85" s="5">
        <f t="shared" si="59"/>
        <v>7.6963307116298552</v>
      </c>
      <c r="R85" s="5">
        <f t="shared" si="87"/>
        <v>158.09307921935653</v>
      </c>
      <c r="S85" s="5">
        <f t="shared" si="60"/>
        <v>6.681855219356521</v>
      </c>
      <c r="T85" s="5">
        <f t="shared" si="88"/>
        <v>158.14362004449228</v>
      </c>
      <c r="U85" s="5">
        <f t="shared" si="61"/>
        <v>6.7323960444922761</v>
      </c>
      <c r="V85" s="10"/>
      <c r="W85" s="1">
        <v>67.874245000000002</v>
      </c>
      <c r="X85" s="5">
        <v>69.456793306967299</v>
      </c>
      <c r="Y85" s="5">
        <f t="shared" si="89"/>
        <v>-0.45871999419524284</v>
      </c>
      <c r="Z85" s="5">
        <f t="shared" si="62"/>
        <v>68.99807331277205</v>
      </c>
      <c r="AA85" s="5">
        <f t="shared" si="63"/>
        <v>1.1238283127720479</v>
      </c>
      <c r="AB85" s="5">
        <f t="shared" si="90"/>
        <v>1.6557507384016543E-2</v>
      </c>
      <c r="AC85" s="5">
        <f t="shared" si="64"/>
        <v>-0.4661123941684493</v>
      </c>
      <c r="AD85" s="5">
        <f t="shared" si="48"/>
        <v>68.990680912798851</v>
      </c>
      <c r="AE85" s="5">
        <f t="shared" si="49"/>
        <v>1.116435912798849</v>
      </c>
      <c r="AF85" s="5">
        <f t="shared" si="65"/>
        <v>1.6448594202393692E-2</v>
      </c>
      <c r="AG85" s="5">
        <f t="shared" si="66"/>
        <v>-0.43444964904681571</v>
      </c>
      <c r="AH85" s="5">
        <f t="shared" si="50"/>
        <v>69.022343657920487</v>
      </c>
      <c r="AI85" s="5">
        <f t="shared" si="51"/>
        <v>1.1480986579204853</v>
      </c>
      <c r="AJ85" s="5">
        <f t="shared" si="67"/>
        <v>1.6915085507330289E-2</v>
      </c>
      <c r="AK85" s="5">
        <f t="shared" si="68"/>
        <v>0.43935974582796089</v>
      </c>
      <c r="AL85" s="5">
        <f t="shared" si="52"/>
        <v>69.896153052795256</v>
      </c>
      <c r="AM85" s="5">
        <f t="shared" si="53"/>
        <v>2.0219080527952542</v>
      </c>
      <c r="AN85" s="5">
        <f t="shared" si="69"/>
        <v>2.9789031948646415E-2</v>
      </c>
      <c r="AP85" s="1">
        <v>151.411224</v>
      </c>
      <c r="AQ85" s="5">
        <v>158.09307921935653</v>
      </c>
      <c r="AR85" s="5">
        <f t="shared" si="91"/>
        <v>-0.97220708782746734</v>
      </c>
      <c r="AS85" s="5">
        <f t="shared" si="70"/>
        <v>157.12087213152907</v>
      </c>
      <c r="AT85" s="5">
        <f t="shared" si="71"/>
        <v>5.7096481315290646</v>
      </c>
      <c r="AU85" s="5">
        <f t="shared" si="92"/>
        <v>3.6115737385359177E-2</v>
      </c>
      <c r="AV85" s="5">
        <f t="shared" si="93"/>
        <v>-1.0051430588840993</v>
      </c>
      <c r="AW85" s="5">
        <f t="shared" si="72"/>
        <v>157.08793616047242</v>
      </c>
      <c r="AX85" s="5">
        <f t="shared" si="73"/>
        <v>5.6767121604724196</v>
      </c>
      <c r="AY85" s="5">
        <f t="shared" si="74"/>
        <v>3.7492016843298351E-2</v>
      </c>
      <c r="AZ85" s="5">
        <f t="shared" si="94"/>
        <v>-0.89239988399230585</v>
      </c>
      <c r="BA85" s="5">
        <f t="shared" si="75"/>
        <v>157.20067933536421</v>
      </c>
      <c r="BB85" s="5">
        <f t="shared" si="76"/>
        <v>5.7894553353642095</v>
      </c>
      <c r="BC85" s="5">
        <f t="shared" si="77"/>
        <v>3.8236632545578055E-2</v>
      </c>
      <c r="BD85" s="5">
        <f t="shared" si="95"/>
        <v>0.71242212043274067</v>
      </c>
      <c r="BE85" s="5">
        <f t="shared" si="78"/>
        <v>158.80550133978926</v>
      </c>
      <c r="BF85" s="5">
        <f t="shared" si="79"/>
        <v>-7.3942773397892552</v>
      </c>
      <c r="BG85" s="5">
        <f t="shared" si="80"/>
        <v>4.8835727923243359E-2</v>
      </c>
    </row>
    <row r="86" spans="1:59" x14ac:dyDescent="0.2">
      <c r="A86" s="2">
        <v>85</v>
      </c>
      <c r="B86" s="1">
        <v>61.171340999999998</v>
      </c>
      <c r="C86" s="5">
        <f t="shared" si="81"/>
        <v>71.109893461241967</v>
      </c>
      <c r="D86" s="5">
        <f t="shared" si="54"/>
        <v>9.9385524612419687</v>
      </c>
      <c r="E86" s="5">
        <f t="shared" si="82"/>
        <v>69.217413734575359</v>
      </c>
      <c r="F86" s="5">
        <f t="shared" si="55"/>
        <v>8.0460727345753611</v>
      </c>
      <c r="G86" s="5">
        <f t="shared" si="83"/>
        <v>68.586391738135291</v>
      </c>
      <c r="H86" s="5">
        <f t="shared" si="56"/>
        <v>7.4150507381352924</v>
      </c>
      <c r="I86" s="5">
        <f t="shared" si="84"/>
        <v>68.282895571609345</v>
      </c>
      <c r="J86" s="5">
        <f t="shared" si="57"/>
        <v>7.1115545716093465</v>
      </c>
      <c r="L86" s="2">
        <v>85</v>
      </c>
      <c r="M86" s="1">
        <v>133.11039700000001</v>
      </c>
      <c r="N86" s="5">
        <f t="shared" si="85"/>
        <v>161.09747257113588</v>
      </c>
      <c r="O86" s="5">
        <f t="shared" si="58"/>
        <v>27.987075571135875</v>
      </c>
      <c r="P86" s="5">
        <f t="shared" si="86"/>
        <v>156.4138389625594</v>
      </c>
      <c r="Q86" s="5">
        <f t="shared" si="59"/>
        <v>23.30344196255939</v>
      </c>
      <c r="R86" s="5">
        <f t="shared" si="87"/>
        <v>154.41805884871042</v>
      </c>
      <c r="S86" s="5">
        <f t="shared" si="60"/>
        <v>21.30766184871041</v>
      </c>
      <c r="T86" s="5">
        <f t="shared" si="88"/>
        <v>153.09432301112307</v>
      </c>
      <c r="U86" s="5">
        <f t="shared" si="61"/>
        <v>19.98392601112306</v>
      </c>
      <c r="V86" s="10"/>
      <c r="W86" s="1">
        <v>61.171340999999998</v>
      </c>
      <c r="X86" s="5">
        <v>68.586391738135291</v>
      </c>
      <c r="Y86" s="5">
        <f t="shared" si="89"/>
        <v>-0.52047223039075763</v>
      </c>
      <c r="Z86" s="5">
        <f t="shared" si="62"/>
        <v>68.065919507744539</v>
      </c>
      <c r="AA86" s="5">
        <f t="shared" si="63"/>
        <v>6.8945785077445407</v>
      </c>
      <c r="AB86" s="5">
        <f t="shared" si="90"/>
        <v>0.11270929155770086</v>
      </c>
      <c r="AC86" s="5">
        <f t="shared" si="64"/>
        <v>-0.56718468783433906</v>
      </c>
      <c r="AD86" s="5">
        <f t="shared" si="48"/>
        <v>68.019207050300949</v>
      </c>
      <c r="AE86" s="5">
        <f t="shared" si="49"/>
        <v>6.8478660503009507</v>
      </c>
      <c r="AF86" s="5">
        <f t="shared" si="65"/>
        <v>0.1119456585118994</v>
      </c>
      <c r="AG86" s="5">
        <f t="shared" si="66"/>
        <v>-0.63062801295015247</v>
      </c>
      <c r="AH86" s="5">
        <f t="shared" si="50"/>
        <v>67.955763725185136</v>
      </c>
      <c r="AI86" s="5">
        <f t="shared" si="51"/>
        <v>6.7844227251851379</v>
      </c>
      <c r="AJ86" s="5">
        <f t="shared" si="67"/>
        <v>0.11090851719574266</v>
      </c>
      <c r="AK86" s="5">
        <f t="shared" si="68"/>
        <v>-0.67393737163301293</v>
      </c>
      <c r="AL86" s="5">
        <f t="shared" si="52"/>
        <v>67.912454366502274</v>
      </c>
      <c r="AM86" s="5">
        <f t="shared" si="53"/>
        <v>6.741113366502276</v>
      </c>
      <c r="AN86" s="5">
        <f t="shared" si="69"/>
        <v>0.11020051639054759</v>
      </c>
      <c r="AP86" s="1">
        <v>133.11039700000001</v>
      </c>
      <c r="AQ86" s="5">
        <v>154.41805884871042</v>
      </c>
      <c r="AR86" s="5">
        <f t="shared" si="91"/>
        <v>-1.3776290802502635</v>
      </c>
      <c r="AS86" s="5">
        <f t="shared" si="70"/>
        <v>153.04042976846014</v>
      </c>
      <c r="AT86" s="5">
        <f t="shared" si="71"/>
        <v>19.930032768460137</v>
      </c>
      <c r="AU86" s="5">
        <f t="shared" si="92"/>
        <v>0.12906542743155702</v>
      </c>
      <c r="AV86" s="5">
        <f t="shared" si="93"/>
        <v>-1.6726123868246017</v>
      </c>
      <c r="AW86" s="5">
        <f t="shared" si="72"/>
        <v>152.74544646188582</v>
      </c>
      <c r="AX86" s="5">
        <f t="shared" si="73"/>
        <v>19.635049461885814</v>
      </c>
      <c r="AY86" s="5">
        <f t="shared" si="74"/>
        <v>0.14750951018413544</v>
      </c>
      <c r="AZ86" s="5">
        <f t="shared" si="94"/>
        <v>-2.1445791029865173</v>
      </c>
      <c r="BA86" s="5">
        <f t="shared" si="75"/>
        <v>152.2734797457239</v>
      </c>
      <c r="BB86" s="5">
        <f t="shared" si="76"/>
        <v>19.163082745723898</v>
      </c>
      <c r="BC86" s="5">
        <f t="shared" si="77"/>
        <v>0.14396383135814625</v>
      </c>
      <c r="BD86" s="5">
        <f t="shared" si="95"/>
        <v>-3.0169039969842819</v>
      </c>
      <c r="BE86" s="5">
        <f t="shared" si="78"/>
        <v>151.40115485172615</v>
      </c>
      <c r="BF86" s="5">
        <f t="shared" si="79"/>
        <v>-18.290757851726141</v>
      </c>
      <c r="BG86" s="5">
        <f t="shared" si="80"/>
        <v>0.13741043723073068</v>
      </c>
    </row>
    <row r="87" spans="1:59" x14ac:dyDescent="0.2">
      <c r="A87" s="2">
        <v>86</v>
      </c>
      <c r="B87" s="1">
        <v>68.500174999999999</v>
      </c>
      <c r="C87" s="5">
        <f t="shared" si="81"/>
        <v>69.619110592055662</v>
      </c>
      <c r="D87" s="5">
        <f t="shared" si="54"/>
        <v>1.1189355920556636</v>
      </c>
      <c r="E87" s="5">
        <f t="shared" si="82"/>
        <v>66.401288277473981</v>
      </c>
      <c r="F87" s="5">
        <f t="shared" si="55"/>
        <v>2.0988867225260179</v>
      </c>
      <c r="G87" s="5">
        <f t="shared" si="83"/>
        <v>64.508113832160873</v>
      </c>
      <c r="H87" s="5">
        <f t="shared" si="56"/>
        <v>3.9920611678391253</v>
      </c>
      <c r="I87" s="5">
        <f t="shared" si="84"/>
        <v>62.949229642902338</v>
      </c>
      <c r="J87" s="5">
        <f t="shared" si="57"/>
        <v>5.5509453570976603</v>
      </c>
      <c r="L87" s="2">
        <v>86</v>
      </c>
      <c r="M87" s="1">
        <v>147.482574</v>
      </c>
      <c r="N87" s="5">
        <f t="shared" si="85"/>
        <v>156.89941123546549</v>
      </c>
      <c r="O87" s="5">
        <f t="shared" si="58"/>
        <v>9.4168372354654934</v>
      </c>
      <c r="P87" s="5">
        <f t="shared" si="86"/>
        <v>148.25763427566361</v>
      </c>
      <c r="Q87" s="5">
        <f t="shared" si="59"/>
        <v>0.77506027566360558</v>
      </c>
      <c r="R87" s="5">
        <f t="shared" si="87"/>
        <v>142.6988448319197</v>
      </c>
      <c r="S87" s="5">
        <f t="shared" si="60"/>
        <v>4.7837291680802991</v>
      </c>
      <c r="T87" s="5">
        <f t="shared" si="88"/>
        <v>138.10637850278076</v>
      </c>
      <c r="U87" s="5">
        <f t="shared" si="61"/>
        <v>9.3761954972192427</v>
      </c>
      <c r="V87" s="10"/>
      <c r="W87" s="1">
        <v>68.500174999999999</v>
      </c>
      <c r="X87" s="5">
        <v>64.508113832160873</v>
      </c>
      <c r="Y87" s="5">
        <f t="shared" si="89"/>
        <v>-1.0541430817283066</v>
      </c>
      <c r="Z87" s="5">
        <f t="shared" si="62"/>
        <v>63.453970750432568</v>
      </c>
      <c r="AA87" s="5">
        <f t="shared" si="63"/>
        <v>5.0462042495674311</v>
      </c>
      <c r="AB87" s="5">
        <f t="shared" si="90"/>
        <v>7.3667027121718021E-2</v>
      </c>
      <c r="AC87" s="5">
        <f t="shared" si="64"/>
        <v>-1.4449579923693587</v>
      </c>
      <c r="AD87" s="5">
        <f t="shared" si="48"/>
        <v>63.063155839791513</v>
      </c>
      <c r="AE87" s="5">
        <f t="shared" si="49"/>
        <v>5.4370191602084859</v>
      </c>
      <c r="AF87" s="5">
        <f t="shared" si="65"/>
        <v>7.9372339708745063E-2</v>
      </c>
      <c r="AG87" s="5">
        <f t="shared" si="66"/>
        <v>-2.1820704648110718</v>
      </c>
      <c r="AH87" s="5">
        <f t="shared" si="50"/>
        <v>62.326043367349804</v>
      </c>
      <c r="AI87" s="5">
        <f t="shared" si="51"/>
        <v>6.1741316326501945</v>
      </c>
      <c r="AJ87" s="5">
        <f t="shared" si="67"/>
        <v>9.0133078238854053E-2</v>
      </c>
      <c r="AK87" s="5">
        <f t="shared" si="68"/>
        <v>-3.5676268258232064</v>
      </c>
      <c r="AL87" s="5">
        <f t="shared" si="52"/>
        <v>60.940487006337669</v>
      </c>
      <c r="AM87" s="5">
        <f t="shared" si="53"/>
        <v>7.5596879936623296</v>
      </c>
      <c r="AN87" s="5">
        <f t="shared" si="69"/>
        <v>0.11036012672467377</v>
      </c>
      <c r="AP87" s="1">
        <v>147.482574</v>
      </c>
      <c r="AQ87" s="5">
        <v>142.6988448319197</v>
      </c>
      <c r="AR87" s="5">
        <f t="shared" si="91"/>
        <v>-2.9288668207313311</v>
      </c>
      <c r="AS87" s="5">
        <f t="shared" si="70"/>
        <v>139.76997801118836</v>
      </c>
      <c r="AT87" s="5">
        <f t="shared" si="71"/>
        <v>7.7125959888116427</v>
      </c>
      <c r="AU87" s="5">
        <f t="shared" si="92"/>
        <v>5.4048061831867361E-2</v>
      </c>
      <c r="AV87" s="5">
        <f t="shared" si="93"/>
        <v>-4.1842627943161297</v>
      </c>
      <c r="AW87" s="5">
        <f t="shared" si="72"/>
        <v>138.51458203760356</v>
      </c>
      <c r="AX87" s="5">
        <f t="shared" si="73"/>
        <v>8.9679919623964395</v>
      </c>
      <c r="AY87" s="5">
        <f t="shared" si="74"/>
        <v>6.0807129406328639E-2</v>
      </c>
      <c r="AZ87" s="5">
        <f t="shared" si="94"/>
        <v>-6.4531648141984066</v>
      </c>
      <c r="BA87" s="5">
        <f t="shared" si="75"/>
        <v>136.2456800177213</v>
      </c>
      <c r="BB87" s="5">
        <f t="shared" si="76"/>
        <v>11.236893982278701</v>
      </c>
      <c r="BC87" s="5">
        <f t="shared" si="77"/>
        <v>7.6191333508179082E-2</v>
      </c>
      <c r="BD87" s="5">
        <f t="shared" si="95"/>
        <v>-10.413867513819751</v>
      </c>
      <c r="BE87" s="5">
        <f t="shared" si="78"/>
        <v>132.28497731809995</v>
      </c>
      <c r="BF87" s="5">
        <f t="shared" si="79"/>
        <v>15.197596681900052</v>
      </c>
      <c r="BG87" s="5">
        <f t="shared" si="80"/>
        <v>0.10304672796055249</v>
      </c>
    </row>
    <row r="88" spans="1:59" x14ac:dyDescent="0.2">
      <c r="A88" s="2">
        <v>87</v>
      </c>
      <c r="B88" s="1">
        <v>59.687832</v>
      </c>
      <c r="C88" s="5">
        <f t="shared" si="81"/>
        <v>69.451270253247316</v>
      </c>
      <c r="D88" s="5">
        <f t="shared" si="54"/>
        <v>9.7634382532473154</v>
      </c>
      <c r="E88" s="5">
        <f t="shared" si="82"/>
        <v>67.135898630358085</v>
      </c>
      <c r="F88" s="5">
        <f t="shared" si="55"/>
        <v>7.4480666303580847</v>
      </c>
      <c r="G88" s="5">
        <f t="shared" si="83"/>
        <v>66.703747474472394</v>
      </c>
      <c r="H88" s="5">
        <f t="shared" si="56"/>
        <v>7.0159154744723935</v>
      </c>
      <c r="I88" s="5">
        <f t="shared" si="84"/>
        <v>67.112438660725587</v>
      </c>
      <c r="J88" s="5">
        <f t="shared" si="57"/>
        <v>7.4246066607255869</v>
      </c>
      <c r="L88" s="2">
        <v>87</v>
      </c>
      <c r="M88" s="1">
        <v>133.524979</v>
      </c>
      <c r="N88" s="5">
        <f t="shared" si="85"/>
        <v>155.48688565014567</v>
      </c>
      <c r="O88" s="5">
        <f t="shared" si="58"/>
        <v>21.961906650145664</v>
      </c>
      <c r="P88" s="5">
        <f t="shared" si="86"/>
        <v>147.98636317918135</v>
      </c>
      <c r="Q88" s="5">
        <f t="shared" si="59"/>
        <v>14.461384179181351</v>
      </c>
      <c r="R88" s="5">
        <f t="shared" si="87"/>
        <v>145.32989587436384</v>
      </c>
      <c r="S88" s="5">
        <f t="shared" si="60"/>
        <v>11.80491687436384</v>
      </c>
      <c r="T88" s="5">
        <f t="shared" si="88"/>
        <v>145.1385251256952</v>
      </c>
      <c r="U88" s="5">
        <f t="shared" si="61"/>
        <v>11.613546125695194</v>
      </c>
      <c r="V88" s="10"/>
      <c r="W88" s="1">
        <v>59.687832</v>
      </c>
      <c r="X88" s="5">
        <v>66.703747474472394</v>
      </c>
      <c r="Y88" s="5">
        <f t="shared" si="89"/>
        <v>-0.56667657312233244</v>
      </c>
      <c r="Z88" s="5">
        <f t="shared" si="62"/>
        <v>66.137070901350057</v>
      </c>
      <c r="AA88" s="5">
        <f t="shared" si="63"/>
        <v>6.4492389013500571</v>
      </c>
      <c r="AB88" s="5">
        <f t="shared" si="90"/>
        <v>0.10804947483014724</v>
      </c>
      <c r="AC88" s="5">
        <f t="shared" si="64"/>
        <v>-0.53481008369913896</v>
      </c>
      <c r="AD88" s="5">
        <f t="shared" si="48"/>
        <v>66.168937390773252</v>
      </c>
      <c r="AE88" s="5">
        <f t="shared" si="49"/>
        <v>6.4811053907732514</v>
      </c>
      <c r="AF88" s="5">
        <f t="shared" si="65"/>
        <v>0.10858336068854454</v>
      </c>
      <c r="AG88" s="5">
        <f t="shared" si="66"/>
        <v>-0.21210361660590549</v>
      </c>
      <c r="AH88" s="5">
        <f t="shared" si="50"/>
        <v>66.491643857866492</v>
      </c>
      <c r="AI88" s="5">
        <f t="shared" si="51"/>
        <v>6.8038118578664921</v>
      </c>
      <c r="AJ88" s="5">
        <f t="shared" si="67"/>
        <v>0.11398993111136106</v>
      </c>
      <c r="AK88" s="5">
        <f t="shared" si="68"/>
        <v>1.3311445720913113</v>
      </c>
      <c r="AL88" s="5">
        <f t="shared" si="52"/>
        <v>68.034892046563698</v>
      </c>
      <c r="AM88" s="5">
        <f t="shared" si="53"/>
        <v>8.3470600465636977</v>
      </c>
      <c r="AN88" s="5">
        <f t="shared" si="69"/>
        <v>0.13984525433196665</v>
      </c>
      <c r="AP88" s="1">
        <v>133.524979</v>
      </c>
      <c r="AQ88" s="5">
        <v>145.32989587436384</v>
      </c>
      <c r="AR88" s="5">
        <f t="shared" si="91"/>
        <v>-2.0948791412550101</v>
      </c>
      <c r="AS88" s="5">
        <f t="shared" si="70"/>
        <v>143.23501673310884</v>
      </c>
      <c r="AT88" s="5">
        <f t="shared" si="71"/>
        <v>9.7100377331088339</v>
      </c>
      <c r="AU88" s="5">
        <f t="shared" si="92"/>
        <v>6.681376653226985E-2</v>
      </c>
      <c r="AV88" s="5">
        <f t="shared" si="93"/>
        <v>-2.4804343351260618</v>
      </c>
      <c r="AW88" s="5">
        <f t="shared" si="72"/>
        <v>142.84946153923778</v>
      </c>
      <c r="AX88" s="5">
        <f t="shared" si="73"/>
        <v>9.3244825392377777</v>
      </c>
      <c r="AY88" s="5">
        <f t="shared" si="74"/>
        <v>6.9833244753685964E-2</v>
      </c>
      <c r="AZ88" s="5">
        <f t="shared" si="94"/>
        <v>-2.3652676787092597</v>
      </c>
      <c r="BA88" s="5">
        <f t="shared" si="75"/>
        <v>142.96462819565457</v>
      </c>
      <c r="BB88" s="5">
        <f t="shared" si="76"/>
        <v>9.4396491956545674</v>
      </c>
      <c r="BC88" s="5">
        <f t="shared" si="77"/>
        <v>7.0695754954243933E-2</v>
      </c>
      <c r="BD88" s="5">
        <f t="shared" si="95"/>
        <v>0.6743132590045573</v>
      </c>
      <c r="BE88" s="5">
        <f t="shared" si="78"/>
        <v>146.00420913336839</v>
      </c>
      <c r="BF88" s="5">
        <f t="shared" si="79"/>
        <v>-12.479230133368389</v>
      </c>
      <c r="BG88" s="5">
        <f t="shared" si="80"/>
        <v>9.3459892125265856E-2</v>
      </c>
    </row>
    <row r="89" spans="1:59" x14ac:dyDescent="0.2">
      <c r="A89" s="2">
        <v>88</v>
      </c>
      <c r="B89" s="1">
        <v>62.312308999999999</v>
      </c>
      <c r="C89" s="5">
        <f t="shared" si="81"/>
        <v>67.986754515260216</v>
      </c>
      <c r="D89" s="5">
        <f t="shared" si="54"/>
        <v>5.6744455152602171</v>
      </c>
      <c r="E89" s="5">
        <f t="shared" si="82"/>
        <v>64.529075309732761</v>
      </c>
      <c r="F89" s="5">
        <f t="shared" si="55"/>
        <v>2.2167663097327619</v>
      </c>
      <c r="G89" s="5">
        <f t="shared" si="83"/>
        <v>62.844993963512579</v>
      </c>
      <c r="H89" s="5">
        <f t="shared" si="56"/>
        <v>0.53268496351257966</v>
      </c>
      <c r="I89" s="5">
        <f t="shared" si="84"/>
        <v>61.543983665181393</v>
      </c>
      <c r="J89" s="5">
        <f t="shared" si="57"/>
        <v>0.76832533481860565</v>
      </c>
      <c r="L89" s="2">
        <v>88</v>
      </c>
      <c r="M89" s="1">
        <v>130.09974700000001</v>
      </c>
      <c r="N89" s="5">
        <f t="shared" si="85"/>
        <v>152.19259965262381</v>
      </c>
      <c r="O89" s="5">
        <f t="shared" si="58"/>
        <v>22.092852652623804</v>
      </c>
      <c r="P89" s="5">
        <f t="shared" si="86"/>
        <v>142.92487871646787</v>
      </c>
      <c r="Q89" s="5">
        <f t="shared" si="59"/>
        <v>12.825131716467865</v>
      </c>
      <c r="R89" s="5">
        <f t="shared" si="87"/>
        <v>138.83719159346373</v>
      </c>
      <c r="S89" s="5">
        <f t="shared" si="60"/>
        <v>8.7374445934637208</v>
      </c>
      <c r="T89" s="5">
        <f t="shared" si="88"/>
        <v>136.42836553142379</v>
      </c>
      <c r="U89" s="5">
        <f t="shared" si="61"/>
        <v>6.3286185314237855</v>
      </c>
      <c r="V89" s="10"/>
      <c r="W89" s="1">
        <v>62.312308999999999</v>
      </c>
      <c r="X89" s="5">
        <v>62.844993963512579</v>
      </c>
      <c r="Y89" s="5">
        <f t="shared" si="89"/>
        <v>-1.0604881137979549</v>
      </c>
      <c r="Z89" s="5">
        <f t="shared" si="62"/>
        <v>61.784505849714627</v>
      </c>
      <c r="AA89" s="5">
        <f t="shared" si="63"/>
        <v>0.52780315028537217</v>
      </c>
      <c r="AB89" s="5">
        <f t="shared" si="90"/>
        <v>8.4702871512171412E-3</v>
      </c>
      <c r="AC89" s="5">
        <f t="shared" si="64"/>
        <v>-1.3657959405143081</v>
      </c>
      <c r="AD89" s="5">
        <f t="shared" si="48"/>
        <v>61.479198022998268</v>
      </c>
      <c r="AE89" s="5">
        <f t="shared" si="49"/>
        <v>0.83311097700173065</v>
      </c>
      <c r="AF89" s="5">
        <f t="shared" si="65"/>
        <v>1.3369926269330361E-2</v>
      </c>
      <c r="AG89" s="5">
        <f t="shared" si="66"/>
        <v>-1.8530960690651648</v>
      </c>
      <c r="AH89" s="5">
        <f t="shared" si="50"/>
        <v>60.991897894447412</v>
      </c>
      <c r="AI89" s="5">
        <f t="shared" si="51"/>
        <v>1.3204111055525871</v>
      </c>
      <c r="AJ89" s="5">
        <f t="shared" si="67"/>
        <v>2.1190213085388751E-2</v>
      </c>
      <c r="AK89" s="5">
        <f t="shared" si="68"/>
        <v>-3.080268798502146</v>
      </c>
      <c r="AL89" s="5">
        <f t="shared" si="52"/>
        <v>59.764725165010432</v>
      </c>
      <c r="AM89" s="5">
        <f t="shared" si="53"/>
        <v>2.5475838349895668</v>
      </c>
      <c r="AN89" s="5">
        <f t="shared" si="69"/>
        <v>4.0884118657672705E-2</v>
      </c>
      <c r="AP89" s="1">
        <v>130.09974700000001</v>
      </c>
      <c r="AQ89" s="5">
        <v>138.83719159346373</v>
      </c>
      <c r="AR89" s="5">
        <f t="shared" si="91"/>
        <v>-2.7545529122017758</v>
      </c>
      <c r="AS89" s="5">
        <f t="shared" si="70"/>
        <v>136.08263868126195</v>
      </c>
      <c r="AT89" s="5">
        <f t="shared" si="71"/>
        <v>5.9828916812619468</v>
      </c>
      <c r="AU89" s="5">
        <f t="shared" si="92"/>
        <v>4.309286015220444E-2</v>
      </c>
      <c r="AV89" s="5">
        <f t="shared" si="93"/>
        <v>-3.4835018215695746</v>
      </c>
      <c r="AW89" s="5">
        <f t="shared" si="72"/>
        <v>135.35368977189415</v>
      </c>
      <c r="AX89" s="5">
        <f t="shared" si="73"/>
        <v>5.2539427718941454</v>
      </c>
      <c r="AY89" s="5">
        <f t="shared" si="74"/>
        <v>4.0383958409190027E-2</v>
      </c>
      <c r="AZ89" s="5">
        <f t="shared" si="94"/>
        <v>-4.2226141496951444</v>
      </c>
      <c r="BA89" s="5">
        <f t="shared" si="75"/>
        <v>134.61457744376858</v>
      </c>
      <c r="BB89" s="5">
        <f t="shared" si="76"/>
        <v>4.5148304437685738</v>
      </c>
      <c r="BC89" s="5">
        <f t="shared" si="77"/>
        <v>3.4702837998359624E-2</v>
      </c>
      <c r="BD89" s="5">
        <f t="shared" si="95"/>
        <v>-5.4176516499144123</v>
      </c>
      <c r="BE89" s="5">
        <f t="shared" si="78"/>
        <v>133.41953994354932</v>
      </c>
      <c r="BF89" s="5">
        <f t="shared" si="79"/>
        <v>-3.3197929435493165</v>
      </c>
      <c r="BG89" s="5">
        <f t="shared" si="80"/>
        <v>2.5517289772664327E-2</v>
      </c>
    </row>
    <row r="90" spans="1:59" x14ac:dyDescent="0.2">
      <c r="A90" s="2">
        <v>89</v>
      </c>
      <c r="B90" s="1">
        <v>60.786911000000003</v>
      </c>
      <c r="C90" s="5">
        <f t="shared" si="81"/>
        <v>67.135587687971181</v>
      </c>
      <c r="D90" s="5">
        <f t="shared" si="54"/>
        <v>6.348676687971178</v>
      </c>
      <c r="E90" s="5">
        <f t="shared" si="82"/>
        <v>63.753207101326296</v>
      </c>
      <c r="F90" s="5">
        <f t="shared" si="55"/>
        <v>2.966296101326293</v>
      </c>
      <c r="G90" s="5">
        <f t="shared" si="83"/>
        <v>62.552017233580656</v>
      </c>
      <c r="H90" s="5">
        <f t="shared" si="56"/>
        <v>1.7651062335806529</v>
      </c>
      <c r="I90" s="5">
        <f t="shared" si="84"/>
        <v>62.120227666295349</v>
      </c>
      <c r="J90" s="5">
        <f t="shared" si="57"/>
        <v>1.333316666295346</v>
      </c>
      <c r="L90" s="2">
        <v>89</v>
      </c>
      <c r="M90" s="1">
        <v>118.067001</v>
      </c>
      <c r="N90" s="5">
        <f t="shared" si="85"/>
        <v>148.87867175473025</v>
      </c>
      <c r="O90" s="5">
        <f t="shared" si="58"/>
        <v>30.811670754730244</v>
      </c>
      <c r="P90" s="5">
        <f t="shared" si="86"/>
        <v>138.43608261570412</v>
      </c>
      <c r="Q90" s="5">
        <f t="shared" si="59"/>
        <v>20.369081615704118</v>
      </c>
      <c r="R90" s="5">
        <f t="shared" si="87"/>
        <v>134.03159706705867</v>
      </c>
      <c r="S90" s="5">
        <f t="shared" si="60"/>
        <v>15.964596067058665</v>
      </c>
      <c r="T90" s="5">
        <f t="shared" si="88"/>
        <v>131.68190163285595</v>
      </c>
      <c r="U90" s="5">
        <f t="shared" si="61"/>
        <v>13.614900632855949</v>
      </c>
      <c r="V90" s="10"/>
      <c r="W90" s="1">
        <v>60.786911000000003</v>
      </c>
      <c r="X90" s="5">
        <v>62.552017233580656</v>
      </c>
      <c r="Y90" s="5">
        <f t="shared" si="89"/>
        <v>-0.94536140621805009</v>
      </c>
      <c r="Z90" s="5">
        <f t="shared" si="62"/>
        <v>61.606655827362609</v>
      </c>
      <c r="AA90" s="5">
        <f t="shared" si="63"/>
        <v>0.81974482736260512</v>
      </c>
      <c r="AB90" s="5">
        <f t="shared" si="90"/>
        <v>1.3485548350410586E-2</v>
      </c>
      <c r="AC90" s="5">
        <f t="shared" si="64"/>
        <v>-1.0975911378687115</v>
      </c>
      <c r="AD90" s="5">
        <f t="shared" si="48"/>
        <v>61.454426095711945</v>
      </c>
      <c r="AE90" s="5">
        <f t="shared" si="49"/>
        <v>0.66751509571194134</v>
      </c>
      <c r="AF90" s="5">
        <f t="shared" si="65"/>
        <v>1.0981230740807693E-2</v>
      </c>
      <c r="AG90" s="5">
        <f t="shared" si="66"/>
        <v>-1.1510423664552056</v>
      </c>
      <c r="AH90" s="5">
        <f t="shared" si="50"/>
        <v>61.400974867125448</v>
      </c>
      <c r="AI90" s="5">
        <f t="shared" si="51"/>
        <v>0.61406386712544503</v>
      </c>
      <c r="AJ90" s="5">
        <f t="shared" si="67"/>
        <v>1.010190939173476E-2</v>
      </c>
      <c r="AK90" s="5">
        <f t="shared" si="68"/>
        <v>-0.71107054021745597</v>
      </c>
      <c r="AL90" s="5">
        <f t="shared" si="52"/>
        <v>61.8409466933632</v>
      </c>
      <c r="AM90" s="5">
        <f t="shared" si="53"/>
        <v>1.0540356933631969</v>
      </c>
      <c r="AN90" s="5">
        <f t="shared" si="69"/>
        <v>1.7339846292949428E-2</v>
      </c>
      <c r="AP90" s="1">
        <v>118.067001</v>
      </c>
      <c r="AQ90" s="5">
        <v>134.03159706705867</v>
      </c>
      <c r="AR90" s="5">
        <f t="shared" si="91"/>
        <v>-3.062209154332268</v>
      </c>
      <c r="AS90" s="5">
        <f t="shared" si="70"/>
        <v>130.9693879127264</v>
      </c>
      <c r="AT90" s="5">
        <f t="shared" si="71"/>
        <v>12.902386912726399</v>
      </c>
      <c r="AU90" s="5">
        <f t="shared" si="92"/>
        <v>9.6263770596354825E-2</v>
      </c>
      <c r="AV90" s="5">
        <f t="shared" si="93"/>
        <v>-3.8140249977784455</v>
      </c>
      <c r="AW90" s="5">
        <f t="shared" si="72"/>
        <v>130.21757206928024</v>
      </c>
      <c r="AX90" s="5">
        <f t="shared" si="73"/>
        <v>12.150571069280232</v>
      </c>
      <c r="AY90" s="5">
        <f t="shared" si="74"/>
        <v>0.10291250702031664</v>
      </c>
      <c r="AZ90" s="5">
        <f t="shared" si="94"/>
        <v>-4.4849553192146061</v>
      </c>
      <c r="BA90" s="5">
        <f t="shared" si="75"/>
        <v>129.54664174784406</v>
      </c>
      <c r="BB90" s="5">
        <f t="shared" si="76"/>
        <v>11.479640747844059</v>
      </c>
      <c r="BC90" s="5">
        <f t="shared" si="77"/>
        <v>9.7229883461205716E-2</v>
      </c>
      <c r="BD90" s="5">
        <f t="shared" si="95"/>
        <v>-4.8974030949314624</v>
      </c>
      <c r="BE90" s="5">
        <f t="shared" si="78"/>
        <v>129.13419397212721</v>
      </c>
      <c r="BF90" s="5">
        <f t="shared" si="79"/>
        <v>-11.067192972127202</v>
      </c>
      <c r="BG90" s="5">
        <f t="shared" si="80"/>
        <v>9.37365468622956E-2</v>
      </c>
    </row>
    <row r="91" spans="1:59" x14ac:dyDescent="0.2">
      <c r="A91" s="2">
        <v>90</v>
      </c>
      <c r="B91" s="1">
        <v>60.321156000000002</v>
      </c>
      <c r="C91" s="5">
        <f t="shared" si="81"/>
        <v>66.183286184775511</v>
      </c>
      <c r="D91" s="5">
        <f t="shared" si="54"/>
        <v>5.8621301847755092</v>
      </c>
      <c r="E91" s="5">
        <f t="shared" si="82"/>
        <v>62.715003465862097</v>
      </c>
      <c r="F91" s="5">
        <f t="shared" si="55"/>
        <v>2.3938474658620947</v>
      </c>
      <c r="G91" s="5">
        <f t="shared" si="83"/>
        <v>61.581208805111295</v>
      </c>
      <c r="H91" s="5">
        <f t="shared" si="56"/>
        <v>1.2600528051112931</v>
      </c>
      <c r="I91" s="5">
        <f t="shared" si="84"/>
        <v>61.120240166573836</v>
      </c>
      <c r="J91" s="5">
        <f t="shared" si="57"/>
        <v>0.79908416657383441</v>
      </c>
      <c r="L91" s="2">
        <v>90</v>
      </c>
      <c r="M91" s="1">
        <v>117.42538500000001</v>
      </c>
      <c r="N91" s="5">
        <f t="shared" si="85"/>
        <v>144.25692114152071</v>
      </c>
      <c r="O91" s="5">
        <f t="shared" si="58"/>
        <v>26.831536141520701</v>
      </c>
      <c r="P91" s="5">
        <f t="shared" si="86"/>
        <v>131.30690405020769</v>
      </c>
      <c r="Q91" s="5">
        <f t="shared" si="59"/>
        <v>13.881519050207686</v>
      </c>
      <c r="R91" s="5">
        <f t="shared" si="87"/>
        <v>125.2510692301764</v>
      </c>
      <c r="S91" s="5">
        <f t="shared" si="60"/>
        <v>7.8256842301763925</v>
      </c>
      <c r="T91" s="5">
        <f t="shared" si="88"/>
        <v>121.47072615821399</v>
      </c>
      <c r="U91" s="5">
        <f t="shared" si="61"/>
        <v>4.0453411582139864</v>
      </c>
      <c r="V91" s="10"/>
      <c r="W91" s="1">
        <v>60.321156000000002</v>
      </c>
      <c r="X91" s="5">
        <v>61.581208805111295</v>
      </c>
      <c r="Y91" s="5">
        <f t="shared" si="89"/>
        <v>-0.94917845955574665</v>
      </c>
      <c r="Z91" s="5">
        <f t="shared" si="62"/>
        <v>60.632030345555549</v>
      </c>
      <c r="AA91" s="5">
        <f t="shared" si="63"/>
        <v>0.31087434555554694</v>
      </c>
      <c r="AB91" s="5">
        <f t="shared" si="90"/>
        <v>5.1536536460864068E-3</v>
      </c>
      <c r="AC91" s="5">
        <f t="shared" si="64"/>
        <v>-1.065895460518874</v>
      </c>
      <c r="AD91" s="5">
        <f t="shared" si="48"/>
        <v>60.515313344592421</v>
      </c>
      <c r="AE91" s="5">
        <f t="shared" si="49"/>
        <v>0.19415734459241918</v>
      </c>
      <c r="AF91" s="5">
        <f t="shared" si="65"/>
        <v>3.2187271840814716E-3</v>
      </c>
      <c r="AG91" s="5">
        <f t="shared" si="66"/>
        <v>-1.0699370943615758</v>
      </c>
      <c r="AH91" s="5">
        <f t="shared" si="50"/>
        <v>60.511271710749718</v>
      </c>
      <c r="AI91" s="5">
        <f t="shared" si="51"/>
        <v>0.19011571074971556</v>
      </c>
      <c r="AJ91" s="5">
        <f t="shared" si="67"/>
        <v>3.1517252545643446E-3</v>
      </c>
      <c r="AK91" s="5">
        <f t="shared" si="68"/>
        <v>-0.93184774523157543</v>
      </c>
      <c r="AL91" s="5">
        <f t="shared" si="52"/>
        <v>60.649361059879723</v>
      </c>
      <c r="AM91" s="5">
        <f t="shared" si="53"/>
        <v>0.32820505987972126</v>
      </c>
      <c r="AN91" s="5">
        <f t="shared" si="69"/>
        <v>5.440961043248595E-3</v>
      </c>
      <c r="AP91" s="1">
        <v>117.42538500000001</v>
      </c>
      <c r="AQ91" s="5">
        <v>125.2510692301764</v>
      </c>
      <c r="AR91" s="5">
        <f t="shared" si="91"/>
        <v>-3.9199569567147687</v>
      </c>
      <c r="AS91" s="5">
        <f t="shared" si="70"/>
        <v>121.33111227346163</v>
      </c>
      <c r="AT91" s="5">
        <f t="shared" si="71"/>
        <v>3.905727273461622</v>
      </c>
      <c r="AU91" s="5">
        <f t="shared" si="92"/>
        <v>3.1183185081510072E-2</v>
      </c>
      <c r="AV91" s="5">
        <f t="shared" si="93"/>
        <v>-5.0556507075544017</v>
      </c>
      <c r="AW91" s="5">
        <f t="shared" si="72"/>
        <v>120.19541852262199</v>
      </c>
      <c r="AX91" s="5">
        <f t="shared" si="73"/>
        <v>2.7700335226219863</v>
      </c>
      <c r="AY91" s="5">
        <f t="shared" si="74"/>
        <v>2.3589733366613925E-2</v>
      </c>
      <c r="AZ91" s="5">
        <f t="shared" si="94"/>
        <v>-6.4179629521650554</v>
      </c>
      <c r="BA91" s="5">
        <f t="shared" si="75"/>
        <v>118.83310627801134</v>
      </c>
      <c r="BB91" s="5">
        <f t="shared" si="76"/>
        <v>1.4077212780113371</v>
      </c>
      <c r="BC91" s="5">
        <f t="shared" si="77"/>
        <v>1.1988219395757884E-2</v>
      </c>
      <c r="BD91" s="5">
        <f t="shared" si="95"/>
        <v>-8.1980591255896496</v>
      </c>
      <c r="BE91" s="5">
        <f t="shared" si="78"/>
        <v>117.05301010458675</v>
      </c>
      <c r="BF91" s="5">
        <f t="shared" si="79"/>
        <v>0.37237489541325886</v>
      </c>
      <c r="BG91" s="5">
        <f t="shared" si="80"/>
        <v>3.1711618012856321E-3</v>
      </c>
    </row>
    <row r="92" spans="1:59" x14ac:dyDescent="0.2">
      <c r="A92" s="2">
        <v>91</v>
      </c>
      <c r="B92" s="1">
        <v>56.491633999999998</v>
      </c>
      <c r="C92" s="5">
        <f t="shared" si="81"/>
        <v>65.303966657059178</v>
      </c>
      <c r="D92" s="5">
        <f t="shared" si="54"/>
        <v>8.81233265705918</v>
      </c>
      <c r="E92" s="5">
        <f t="shared" si="82"/>
        <v>61.877156852810359</v>
      </c>
      <c r="F92" s="5">
        <f t="shared" si="55"/>
        <v>5.3855228528103609</v>
      </c>
      <c r="G92" s="5">
        <f t="shared" si="83"/>
        <v>60.888179762300084</v>
      </c>
      <c r="H92" s="5">
        <f t="shared" si="56"/>
        <v>4.3965457623000859</v>
      </c>
      <c r="I92" s="5">
        <f t="shared" si="84"/>
        <v>60.520927041643461</v>
      </c>
      <c r="J92" s="5">
        <f t="shared" si="57"/>
        <v>4.0292930416434629</v>
      </c>
      <c r="L92" s="2">
        <v>91</v>
      </c>
      <c r="M92" s="1">
        <v>111.048721</v>
      </c>
      <c r="N92" s="5">
        <f t="shared" si="85"/>
        <v>140.23219072029261</v>
      </c>
      <c r="O92" s="5">
        <f t="shared" si="58"/>
        <v>29.183469720292607</v>
      </c>
      <c r="P92" s="5">
        <f t="shared" si="86"/>
        <v>126.448372382635</v>
      </c>
      <c r="Q92" s="5">
        <f t="shared" si="59"/>
        <v>15.399651382635</v>
      </c>
      <c r="R92" s="5">
        <f t="shared" si="87"/>
        <v>120.94694290357938</v>
      </c>
      <c r="S92" s="5">
        <f t="shared" si="60"/>
        <v>9.8982219035793833</v>
      </c>
      <c r="T92" s="5">
        <f t="shared" si="88"/>
        <v>118.43672028955351</v>
      </c>
      <c r="U92" s="5">
        <f t="shared" si="61"/>
        <v>7.3879992895535054</v>
      </c>
      <c r="V92" s="10"/>
      <c r="W92" s="1">
        <v>56.491633999999998</v>
      </c>
      <c r="X92" s="5">
        <v>60.888179762300084</v>
      </c>
      <c r="Y92" s="5">
        <f t="shared" si="89"/>
        <v>-0.91075604704406632</v>
      </c>
      <c r="Z92" s="5">
        <f t="shared" si="62"/>
        <v>59.977423715256016</v>
      </c>
      <c r="AA92" s="5">
        <f t="shared" si="63"/>
        <v>3.4857897152560184</v>
      </c>
      <c r="AB92" s="5">
        <f t="shared" si="90"/>
        <v>6.1704529829249025E-2</v>
      </c>
      <c r="AC92" s="5">
        <f t="shared" si="64"/>
        <v>-0.97267885609195837</v>
      </c>
      <c r="AD92" s="5">
        <f t="shared" si="48"/>
        <v>59.915500906208123</v>
      </c>
      <c r="AE92" s="5">
        <f t="shared" si="49"/>
        <v>3.4238669062081257</v>
      </c>
      <c r="AF92" s="5">
        <f t="shared" si="65"/>
        <v>6.0608388601542766E-2</v>
      </c>
      <c r="AG92" s="5">
        <f t="shared" si="66"/>
        <v>-0.9003284711639119</v>
      </c>
      <c r="AH92" s="5">
        <f t="shared" si="50"/>
        <v>59.987851291136174</v>
      </c>
      <c r="AI92" s="5">
        <f t="shared" si="51"/>
        <v>3.4962172911361762</v>
      </c>
      <c r="AJ92" s="5">
        <f t="shared" si="67"/>
        <v>6.1889116026209764E-2</v>
      </c>
      <c r="AK92" s="5">
        <f t="shared" si="68"/>
        <v>-0.72885184817426618</v>
      </c>
      <c r="AL92" s="5">
        <f t="shared" si="52"/>
        <v>60.159327914125818</v>
      </c>
      <c r="AM92" s="5">
        <f t="shared" si="53"/>
        <v>3.6676939141258202</v>
      </c>
      <c r="AN92" s="5">
        <f t="shared" si="69"/>
        <v>6.4924549963023201E-2</v>
      </c>
      <c r="AP92" s="1">
        <v>111.048721</v>
      </c>
      <c r="AQ92" s="5">
        <v>120.94694290357938</v>
      </c>
      <c r="AR92" s="5">
        <f t="shared" si="91"/>
        <v>-3.9775823621971056</v>
      </c>
      <c r="AS92" s="5">
        <f t="shared" si="70"/>
        <v>116.96936054138227</v>
      </c>
      <c r="AT92" s="5">
        <f t="shared" si="71"/>
        <v>5.9206395413822719</v>
      </c>
      <c r="AU92" s="5">
        <f t="shared" si="92"/>
        <v>4.8952370347238039E-2</v>
      </c>
      <c r="AV92" s="5">
        <f t="shared" si="93"/>
        <v>-4.8677696123150547</v>
      </c>
      <c r="AW92" s="5">
        <f t="shared" si="72"/>
        <v>116.07917329126433</v>
      </c>
      <c r="AX92" s="5">
        <f t="shared" si="73"/>
        <v>5.030452291264325</v>
      </c>
      <c r="AY92" s="5">
        <f t="shared" si="74"/>
        <v>4.5299506792737622E-2</v>
      </c>
      <c r="AZ92" s="5">
        <f t="shared" si="94"/>
        <v>-5.4667364706594368</v>
      </c>
      <c r="BA92" s="5">
        <f t="shared" si="75"/>
        <v>115.48020643291994</v>
      </c>
      <c r="BB92" s="5">
        <f t="shared" si="76"/>
        <v>4.431485432919942</v>
      </c>
      <c r="BC92" s="5">
        <f t="shared" si="77"/>
        <v>3.990577642870774E-2</v>
      </c>
      <c r="BD92" s="5">
        <f t="shared" si="95"/>
        <v>-4.8882162464459098</v>
      </c>
      <c r="BE92" s="5">
        <f t="shared" si="78"/>
        <v>116.05872665713348</v>
      </c>
      <c r="BF92" s="5">
        <f t="shared" si="79"/>
        <v>-5.0100056571334761</v>
      </c>
      <c r="BG92" s="5">
        <f t="shared" si="80"/>
        <v>4.5115383698417166E-2</v>
      </c>
    </row>
    <row r="93" spans="1:59" x14ac:dyDescent="0.2">
      <c r="A93" s="2">
        <v>92</v>
      </c>
      <c r="B93" s="1">
        <v>55.291519000000001</v>
      </c>
      <c r="C93" s="5">
        <f t="shared" si="81"/>
        <v>63.982116758500297</v>
      </c>
      <c r="D93" s="5">
        <f t="shared" si="54"/>
        <v>8.6905977585002958</v>
      </c>
      <c r="E93" s="5">
        <f t="shared" si="82"/>
        <v>59.992223854326724</v>
      </c>
      <c r="F93" s="5">
        <f t="shared" si="55"/>
        <v>4.7007048543267231</v>
      </c>
      <c r="G93" s="5">
        <f t="shared" si="83"/>
        <v>58.470079593035038</v>
      </c>
      <c r="H93" s="5">
        <f t="shared" si="56"/>
        <v>3.1785605930350371</v>
      </c>
      <c r="I93" s="5">
        <f t="shared" si="84"/>
        <v>57.498957260410862</v>
      </c>
      <c r="J93" s="5">
        <f t="shared" si="57"/>
        <v>2.2074382604108607</v>
      </c>
      <c r="L93" s="2">
        <v>92</v>
      </c>
      <c r="M93" s="1">
        <v>102.520172</v>
      </c>
      <c r="N93" s="5">
        <f t="shared" si="85"/>
        <v>135.8546702622487</v>
      </c>
      <c r="O93" s="5">
        <f t="shared" si="58"/>
        <v>33.334498262248701</v>
      </c>
      <c r="P93" s="5">
        <f t="shared" si="86"/>
        <v>121.05849439871275</v>
      </c>
      <c r="Q93" s="5">
        <f t="shared" si="59"/>
        <v>18.538322398712751</v>
      </c>
      <c r="R93" s="5">
        <f t="shared" si="87"/>
        <v>115.50292085661073</v>
      </c>
      <c r="S93" s="5">
        <f t="shared" si="60"/>
        <v>12.982748856610726</v>
      </c>
      <c r="T93" s="5">
        <f t="shared" si="88"/>
        <v>112.89572082238837</v>
      </c>
      <c r="U93" s="5">
        <f t="shared" si="61"/>
        <v>10.375548822388367</v>
      </c>
      <c r="V93" s="10"/>
      <c r="W93" s="1">
        <v>55.291519000000001</v>
      </c>
      <c r="X93" s="5">
        <v>58.470079593035038</v>
      </c>
      <c r="Y93" s="5">
        <f t="shared" si="89"/>
        <v>-1.1368576653772131</v>
      </c>
      <c r="Z93" s="5">
        <f t="shared" si="62"/>
        <v>57.333221927657824</v>
      </c>
      <c r="AA93" s="5">
        <f t="shared" si="63"/>
        <v>2.0417029276578234</v>
      </c>
      <c r="AB93" s="5">
        <f t="shared" si="90"/>
        <v>3.692615006033427E-2</v>
      </c>
      <c r="AC93" s="5">
        <f t="shared" si="64"/>
        <v>-1.3340341843852301</v>
      </c>
      <c r="AD93" s="5">
        <f t="shared" si="48"/>
        <v>57.136045408649807</v>
      </c>
      <c r="AE93" s="5">
        <f t="shared" si="49"/>
        <v>1.8445264086498057</v>
      </c>
      <c r="AF93" s="5">
        <f t="shared" si="65"/>
        <v>3.3360024141311902E-2</v>
      </c>
      <c r="AG93" s="5">
        <f t="shared" si="66"/>
        <v>-1.5833257353094221</v>
      </c>
      <c r="AH93" s="5">
        <f t="shared" si="50"/>
        <v>56.886753857725616</v>
      </c>
      <c r="AI93" s="5">
        <f t="shared" si="51"/>
        <v>1.5952348577256146</v>
      </c>
      <c r="AJ93" s="5">
        <f t="shared" si="67"/>
        <v>2.8851348029082263E-2</v>
      </c>
      <c r="AK93" s="5">
        <f t="shared" si="68"/>
        <v>-2.1647129211014282</v>
      </c>
      <c r="AL93" s="5">
        <f t="shared" si="52"/>
        <v>56.305366671933612</v>
      </c>
      <c r="AM93" s="5">
        <f t="shared" si="53"/>
        <v>1.0138476719336111</v>
      </c>
      <c r="AN93" s="5">
        <f t="shared" si="69"/>
        <v>1.8336404755557738E-2</v>
      </c>
      <c r="AP93" s="1">
        <v>102.520172</v>
      </c>
      <c r="AQ93" s="5">
        <v>115.50292085661073</v>
      </c>
      <c r="AR93" s="5">
        <f t="shared" si="91"/>
        <v>-4.1975483149128383</v>
      </c>
      <c r="AS93" s="5">
        <f t="shared" si="70"/>
        <v>111.30537254169789</v>
      </c>
      <c r="AT93" s="5">
        <f t="shared" si="71"/>
        <v>8.7852005416978898</v>
      </c>
      <c r="AU93" s="5">
        <f t="shared" si="92"/>
        <v>7.606041887550305E-2</v>
      </c>
      <c r="AV93" s="5">
        <f t="shared" si="93"/>
        <v>-5.0118327209784548</v>
      </c>
      <c r="AW93" s="5">
        <f t="shared" si="72"/>
        <v>110.49108813563227</v>
      </c>
      <c r="AX93" s="5">
        <f t="shared" si="73"/>
        <v>7.9709161356322653</v>
      </c>
      <c r="AY93" s="5">
        <f t="shared" si="74"/>
        <v>7.7749734321868533E-2</v>
      </c>
      <c r="AZ93" s="5">
        <f t="shared" si="94"/>
        <v>-5.4565149799985857</v>
      </c>
      <c r="BA93" s="5">
        <f t="shared" si="75"/>
        <v>110.04640587661214</v>
      </c>
      <c r="BB93" s="5">
        <f t="shared" si="76"/>
        <v>7.5262338766121388</v>
      </c>
      <c r="BC93" s="5">
        <f t="shared" si="77"/>
        <v>7.3412224441177676E-2</v>
      </c>
      <c r="BD93" s="5">
        <f t="shared" si="95"/>
        <v>-5.3606511768902436</v>
      </c>
      <c r="BE93" s="5">
        <f t="shared" si="78"/>
        <v>110.14226967972048</v>
      </c>
      <c r="BF93" s="5">
        <f t="shared" si="79"/>
        <v>-7.6220976797204827</v>
      </c>
      <c r="BG93" s="5">
        <f t="shared" si="80"/>
        <v>7.4347297034582455E-2</v>
      </c>
    </row>
    <row r="94" spans="1:59" x14ac:dyDescent="0.2">
      <c r="A94" s="2">
        <v>93</v>
      </c>
      <c r="B94" s="1">
        <v>60.838661000000002</v>
      </c>
      <c r="C94" s="5">
        <f t="shared" si="81"/>
        <v>62.678527094725254</v>
      </c>
      <c r="D94" s="5">
        <f t="shared" si="54"/>
        <v>1.8398660947252523</v>
      </c>
      <c r="E94" s="5">
        <f t="shared" si="82"/>
        <v>58.346977155312373</v>
      </c>
      <c r="F94" s="5">
        <f t="shared" si="55"/>
        <v>2.4916838446876284</v>
      </c>
      <c r="G94" s="5">
        <f t="shared" si="83"/>
        <v>56.721871266865762</v>
      </c>
      <c r="H94" s="5">
        <f t="shared" si="56"/>
        <v>4.1167897331342402</v>
      </c>
      <c r="I94" s="5">
        <f t="shared" si="84"/>
        <v>55.843378565102718</v>
      </c>
      <c r="J94" s="5">
        <f t="shared" si="57"/>
        <v>4.995282434897284</v>
      </c>
      <c r="L94" s="2">
        <v>93</v>
      </c>
      <c r="M94" s="1">
        <v>117.96828499999999</v>
      </c>
      <c r="N94" s="5">
        <f t="shared" si="85"/>
        <v>130.85449552291138</v>
      </c>
      <c r="O94" s="5">
        <f t="shared" si="58"/>
        <v>12.886210522911384</v>
      </c>
      <c r="P94" s="5">
        <f t="shared" si="86"/>
        <v>114.57008155916328</v>
      </c>
      <c r="Q94" s="5">
        <f t="shared" si="59"/>
        <v>3.3982034408367099</v>
      </c>
      <c r="R94" s="5">
        <f t="shared" si="87"/>
        <v>108.36240898547483</v>
      </c>
      <c r="S94" s="5">
        <f t="shared" si="60"/>
        <v>9.6058760145251654</v>
      </c>
      <c r="T94" s="5">
        <f t="shared" si="88"/>
        <v>105.1140592055971</v>
      </c>
      <c r="U94" s="5">
        <f t="shared" si="61"/>
        <v>12.854225794402893</v>
      </c>
      <c r="V94" s="10"/>
      <c r="W94" s="1">
        <v>60.838661000000002</v>
      </c>
      <c r="X94" s="5">
        <v>56.721871266865762</v>
      </c>
      <c r="Y94" s="5">
        <f t="shared" si="89"/>
        <v>-1.2285602644960225</v>
      </c>
      <c r="Z94" s="5">
        <f t="shared" si="62"/>
        <v>55.493311002369737</v>
      </c>
      <c r="AA94" s="5">
        <f t="shared" si="63"/>
        <v>5.3453499976302652</v>
      </c>
      <c r="AB94" s="5">
        <f t="shared" si="90"/>
        <v>8.7861072380114758E-2</v>
      </c>
      <c r="AC94" s="5">
        <f t="shared" si="64"/>
        <v>-1.4375777198312418</v>
      </c>
      <c r="AD94" s="5">
        <f t="shared" si="48"/>
        <v>55.284293547034522</v>
      </c>
      <c r="AE94" s="5">
        <f t="shared" si="49"/>
        <v>5.5543674529654794</v>
      </c>
      <c r="AF94" s="5">
        <f t="shared" si="65"/>
        <v>9.1296674872010736E-2</v>
      </c>
      <c r="AG94" s="5">
        <f t="shared" si="66"/>
        <v>-1.6575229011963568</v>
      </c>
      <c r="AH94" s="5">
        <f t="shared" si="50"/>
        <v>55.064348365669403</v>
      </c>
      <c r="AI94" s="5">
        <f t="shared" si="51"/>
        <v>5.7743126343305988</v>
      </c>
      <c r="AJ94" s="5">
        <f t="shared" si="67"/>
        <v>9.4911895485842446E-2</v>
      </c>
      <c r="AK94" s="5">
        <f t="shared" si="68"/>
        <v>-1.8106840154090993</v>
      </c>
      <c r="AL94" s="5">
        <f t="shared" si="52"/>
        <v>54.91118725145666</v>
      </c>
      <c r="AM94" s="5">
        <f t="shared" si="53"/>
        <v>5.927473748543342</v>
      </c>
      <c r="AN94" s="5">
        <f t="shared" si="69"/>
        <v>9.7429391954292718E-2</v>
      </c>
      <c r="AP94" s="1">
        <v>117.96828499999999</v>
      </c>
      <c r="AQ94" s="5">
        <v>108.36240898547483</v>
      </c>
      <c r="AR94" s="5">
        <f t="shared" si="91"/>
        <v>-4.6389928483462972</v>
      </c>
      <c r="AS94" s="5">
        <f t="shared" si="70"/>
        <v>103.72341613712854</v>
      </c>
      <c r="AT94" s="5">
        <f t="shared" si="71"/>
        <v>14.244868862871456</v>
      </c>
      <c r="AU94" s="5">
        <f t="shared" si="92"/>
        <v>0.13145581568587014</v>
      </c>
      <c r="AV94" s="5">
        <f t="shared" si="93"/>
        <v>-5.5440025085178162</v>
      </c>
      <c r="AW94" s="5">
        <f t="shared" si="72"/>
        <v>102.81840647695701</v>
      </c>
      <c r="AX94" s="5">
        <f t="shared" si="73"/>
        <v>15.149878523042986</v>
      </c>
      <c r="AY94" s="5">
        <f t="shared" si="74"/>
        <v>0.1284233175301564</v>
      </c>
      <c r="AZ94" s="5">
        <f t="shared" si="94"/>
        <v>-6.2143135810103773</v>
      </c>
      <c r="BA94" s="5">
        <f t="shared" si="75"/>
        <v>102.14809540446446</v>
      </c>
      <c r="BB94" s="5">
        <f t="shared" si="76"/>
        <v>15.820189595535538</v>
      </c>
      <c r="BC94" s="5">
        <f t="shared" si="77"/>
        <v>0.13410544703210306</v>
      </c>
      <c r="BD94" s="5">
        <f t="shared" si="95"/>
        <v>-6.8735327669990509</v>
      </c>
      <c r="BE94" s="5">
        <f t="shared" si="78"/>
        <v>101.48887621847578</v>
      </c>
      <c r="BF94" s="5">
        <f t="shared" si="79"/>
        <v>16.479408781524214</v>
      </c>
      <c r="BG94" s="5">
        <f t="shared" si="80"/>
        <v>0.13969355222485616</v>
      </c>
    </row>
    <row r="95" spans="1:59" x14ac:dyDescent="0.2">
      <c r="A95" s="2">
        <v>94</v>
      </c>
      <c r="B95" s="1">
        <v>60.503517000000002</v>
      </c>
      <c r="C95" s="5">
        <f t="shared" si="81"/>
        <v>62.402547180516464</v>
      </c>
      <c r="D95" s="5">
        <f t="shared" si="54"/>
        <v>1.899030180516462</v>
      </c>
      <c r="E95" s="5">
        <f t="shared" si="82"/>
        <v>59.219066500953048</v>
      </c>
      <c r="F95" s="5">
        <f t="shared" si="55"/>
        <v>1.2844504990469545</v>
      </c>
      <c r="G95" s="5">
        <f t="shared" si="83"/>
        <v>58.986105620089596</v>
      </c>
      <c r="H95" s="5">
        <f t="shared" si="56"/>
        <v>1.5174113799104063</v>
      </c>
      <c r="I95" s="5">
        <f t="shared" si="84"/>
        <v>59.589840391275679</v>
      </c>
      <c r="J95" s="5">
        <f t="shared" si="57"/>
        <v>0.9136766087243231</v>
      </c>
      <c r="L95" s="2">
        <v>94</v>
      </c>
      <c r="M95" s="1">
        <v>127.977478</v>
      </c>
      <c r="N95" s="5">
        <f t="shared" si="85"/>
        <v>128.92156394447466</v>
      </c>
      <c r="O95" s="5">
        <f t="shared" si="58"/>
        <v>0.94408594447465077</v>
      </c>
      <c r="P95" s="5">
        <f t="shared" si="86"/>
        <v>115.75945276345614</v>
      </c>
      <c r="Q95" s="5">
        <f t="shared" si="59"/>
        <v>12.218025236543866</v>
      </c>
      <c r="R95" s="5">
        <f t="shared" si="87"/>
        <v>113.64564079346368</v>
      </c>
      <c r="S95" s="5">
        <f t="shared" si="60"/>
        <v>14.331837206536321</v>
      </c>
      <c r="T95" s="5">
        <f t="shared" si="88"/>
        <v>114.75472855139927</v>
      </c>
      <c r="U95" s="5">
        <f t="shared" si="61"/>
        <v>13.222749448600737</v>
      </c>
      <c r="V95" s="10"/>
      <c r="W95" s="1">
        <v>60.503517000000002</v>
      </c>
      <c r="X95" s="5">
        <v>58.986105620089596</v>
      </c>
      <c r="Y95" s="5">
        <f t="shared" si="89"/>
        <v>-0.70464107183804403</v>
      </c>
      <c r="Z95" s="5">
        <f t="shared" si="62"/>
        <v>58.281464548251549</v>
      </c>
      <c r="AA95" s="5">
        <f t="shared" si="63"/>
        <v>2.2220524517484534</v>
      </c>
      <c r="AB95" s="5">
        <f t="shared" si="90"/>
        <v>3.6726004733715782E-2</v>
      </c>
      <c r="AC95" s="5">
        <f t="shared" si="64"/>
        <v>-0.51212470156747281</v>
      </c>
      <c r="AD95" s="5">
        <f t="shared" si="48"/>
        <v>58.473980918522123</v>
      </c>
      <c r="AE95" s="5">
        <f t="shared" si="49"/>
        <v>2.0295360814778789</v>
      </c>
      <c r="AF95" s="5">
        <f t="shared" si="65"/>
        <v>3.3544100940080541E-2</v>
      </c>
      <c r="AG95" s="5">
        <f t="shared" si="66"/>
        <v>0.10726786329272908</v>
      </c>
      <c r="AH95" s="5">
        <f t="shared" si="50"/>
        <v>59.093373483382322</v>
      </c>
      <c r="AI95" s="5">
        <f t="shared" si="51"/>
        <v>1.4101435166176799</v>
      </c>
      <c r="AJ95" s="5">
        <f t="shared" si="67"/>
        <v>2.3306802423034016E-2</v>
      </c>
      <c r="AK95" s="5">
        <f t="shared" si="68"/>
        <v>1.6529965979288941</v>
      </c>
      <c r="AL95" s="5">
        <f t="shared" si="52"/>
        <v>60.639102218018493</v>
      </c>
      <c r="AM95" s="5">
        <f t="shared" si="53"/>
        <v>0.1355852180184911</v>
      </c>
      <c r="AN95" s="5">
        <f t="shared" si="69"/>
        <v>2.2409477124857237E-3</v>
      </c>
      <c r="AP95" s="1">
        <v>127.977478</v>
      </c>
      <c r="AQ95" s="5">
        <v>113.64564079346368</v>
      </c>
      <c r="AR95" s="5">
        <f t="shared" si="91"/>
        <v>-3.1506591498960241</v>
      </c>
      <c r="AS95" s="5">
        <f t="shared" si="70"/>
        <v>110.49498164356766</v>
      </c>
      <c r="AT95" s="5">
        <f t="shared" si="71"/>
        <v>17.48249635643235</v>
      </c>
      <c r="AU95" s="5">
        <f t="shared" si="92"/>
        <v>0.15383340913361152</v>
      </c>
      <c r="AV95" s="5">
        <f t="shared" si="93"/>
        <v>-2.8371939293911481</v>
      </c>
      <c r="AW95" s="5">
        <f t="shared" si="72"/>
        <v>110.80844686407254</v>
      </c>
      <c r="AX95" s="5">
        <f t="shared" si="73"/>
        <v>17.169031135927469</v>
      </c>
      <c r="AY95" s="5">
        <f t="shared" si="74"/>
        <v>0.13415666103318169</v>
      </c>
      <c r="AZ95" s="5">
        <f t="shared" si="94"/>
        <v>-1.0404181559607228</v>
      </c>
      <c r="BA95" s="5">
        <f t="shared" si="75"/>
        <v>112.60522263750296</v>
      </c>
      <c r="BB95" s="5">
        <f t="shared" si="76"/>
        <v>15.372255362497043</v>
      </c>
      <c r="BC95" s="5">
        <f t="shared" si="77"/>
        <v>0.12011687995990233</v>
      </c>
      <c r="BD95" s="5">
        <f t="shared" si="95"/>
        <v>3.459717121740669</v>
      </c>
      <c r="BE95" s="5">
        <f t="shared" si="78"/>
        <v>117.10535791520435</v>
      </c>
      <c r="BF95" s="5">
        <f t="shared" si="79"/>
        <v>10.872120084795654</v>
      </c>
      <c r="BG95" s="5">
        <f t="shared" si="80"/>
        <v>8.4953385976207885E-2</v>
      </c>
    </row>
    <row r="96" spans="1:59" x14ac:dyDescent="0.2">
      <c r="A96" s="2">
        <v>95</v>
      </c>
      <c r="B96" s="1">
        <v>63.687393</v>
      </c>
      <c r="C96" s="5">
        <f t="shared" si="81"/>
        <v>62.117692653438993</v>
      </c>
      <c r="D96" s="5">
        <f t="shared" si="54"/>
        <v>1.5697003465610067</v>
      </c>
      <c r="E96" s="5">
        <f t="shared" si="82"/>
        <v>59.668624175619485</v>
      </c>
      <c r="F96" s="5">
        <f t="shared" si="55"/>
        <v>4.0187688243805155</v>
      </c>
      <c r="G96" s="5">
        <f t="shared" si="83"/>
        <v>59.820681879040322</v>
      </c>
      <c r="H96" s="5">
        <f t="shared" si="56"/>
        <v>3.8667111209596783</v>
      </c>
      <c r="I96" s="5">
        <f t="shared" si="84"/>
        <v>60.275097847818927</v>
      </c>
      <c r="J96" s="5">
        <f t="shared" si="57"/>
        <v>3.4122951521810734</v>
      </c>
      <c r="L96" s="2">
        <v>95</v>
      </c>
      <c r="M96" s="1">
        <v>135.627487</v>
      </c>
      <c r="N96" s="5">
        <f t="shared" si="85"/>
        <v>128.77995105280345</v>
      </c>
      <c r="O96" s="5">
        <f t="shared" si="58"/>
        <v>6.8475359471965476</v>
      </c>
      <c r="P96" s="5">
        <f t="shared" si="86"/>
        <v>120.03576159624649</v>
      </c>
      <c r="Q96" s="5">
        <f t="shared" si="59"/>
        <v>15.591725403753514</v>
      </c>
      <c r="R96" s="5">
        <f t="shared" si="87"/>
        <v>121.52815125705865</v>
      </c>
      <c r="S96" s="5">
        <f t="shared" si="60"/>
        <v>14.099335742941349</v>
      </c>
      <c r="T96" s="5">
        <f t="shared" si="88"/>
        <v>124.67179063784982</v>
      </c>
      <c r="U96" s="5">
        <f t="shared" si="61"/>
        <v>10.955696362150178</v>
      </c>
      <c r="V96" s="10"/>
      <c r="W96" s="1">
        <v>63.687393</v>
      </c>
      <c r="X96" s="5">
        <v>59.820681879040322</v>
      </c>
      <c r="Y96" s="5">
        <f t="shared" si="89"/>
        <v>-0.4737584722197285</v>
      </c>
      <c r="Z96" s="5">
        <f t="shared" si="62"/>
        <v>59.346923406820594</v>
      </c>
      <c r="AA96" s="5">
        <f t="shared" si="63"/>
        <v>4.3404695931794066</v>
      </c>
      <c r="AB96" s="5">
        <f t="shared" si="90"/>
        <v>6.8152728330070078E-2</v>
      </c>
      <c r="AC96" s="5">
        <f t="shared" si="64"/>
        <v>-0.17544946143792312</v>
      </c>
      <c r="AD96" s="5">
        <f t="shared" si="48"/>
        <v>59.645232417602401</v>
      </c>
      <c r="AE96" s="5">
        <f t="shared" si="49"/>
        <v>4.0421605823975995</v>
      </c>
      <c r="AF96" s="5">
        <f t="shared" si="65"/>
        <v>6.346877132178419E-2</v>
      </c>
      <c r="AG96" s="5">
        <f t="shared" si="66"/>
        <v>0.43455664133882771</v>
      </c>
      <c r="AH96" s="5">
        <f t="shared" si="50"/>
        <v>60.255238520379152</v>
      </c>
      <c r="AI96" s="5">
        <f t="shared" si="51"/>
        <v>3.4321544796208485</v>
      </c>
      <c r="AJ96" s="5">
        <f t="shared" si="67"/>
        <v>5.3890641741621434E-2</v>
      </c>
      <c r="AK96" s="5">
        <f t="shared" si="68"/>
        <v>0.95733930979745119</v>
      </c>
      <c r="AL96" s="5">
        <f t="shared" si="52"/>
        <v>60.778021188837776</v>
      </c>
      <c r="AM96" s="5">
        <f t="shared" si="53"/>
        <v>2.9093718111622238</v>
      </c>
      <c r="AN96" s="5">
        <f t="shared" si="69"/>
        <v>4.5682067896266748E-2</v>
      </c>
      <c r="AP96" s="1">
        <v>135.627487</v>
      </c>
      <c r="AQ96" s="5">
        <v>121.52815125705865</v>
      </c>
      <c r="AR96" s="5">
        <f t="shared" si="91"/>
        <v>-1.495683707872375</v>
      </c>
      <c r="AS96" s="5">
        <f t="shared" si="70"/>
        <v>120.03246754918628</v>
      </c>
      <c r="AT96" s="5">
        <f t="shared" si="71"/>
        <v>15.595019450813723</v>
      </c>
      <c r="AU96" s="5">
        <f t="shared" si="92"/>
        <v>0.12832433711450808</v>
      </c>
      <c r="AV96" s="5">
        <f t="shared" si="93"/>
        <v>-0.15726783114461895</v>
      </c>
      <c r="AW96" s="5">
        <f t="shared" si="72"/>
        <v>121.37088342591403</v>
      </c>
      <c r="AX96" s="5">
        <f t="shared" si="73"/>
        <v>14.256603574085972</v>
      </c>
      <c r="AY96" s="5">
        <f t="shared" si="74"/>
        <v>0.1051158868267313</v>
      </c>
      <c r="AZ96" s="5">
        <f t="shared" si="94"/>
        <v>2.9748997228393383</v>
      </c>
      <c r="BA96" s="5">
        <f t="shared" si="75"/>
        <v>124.50305097989799</v>
      </c>
      <c r="BB96" s="5">
        <f t="shared" si="76"/>
        <v>11.12443602010201</v>
      </c>
      <c r="BC96" s="5">
        <f t="shared" si="77"/>
        <v>8.2021987328438892E-2</v>
      </c>
      <c r="BD96" s="5">
        <f t="shared" si="95"/>
        <v>7.2190914623168236</v>
      </c>
      <c r="BE96" s="5">
        <f t="shared" si="78"/>
        <v>128.74724271937546</v>
      </c>
      <c r="BF96" s="5">
        <f t="shared" si="79"/>
        <v>6.8802442806245381</v>
      </c>
      <c r="BG96" s="5">
        <f t="shared" si="80"/>
        <v>5.0728981512608413E-2</v>
      </c>
    </row>
    <row r="97" spans="1:59" x14ac:dyDescent="0.2">
      <c r="A97" s="2">
        <v>96</v>
      </c>
      <c r="B97" s="1">
        <v>61.050593999999997</v>
      </c>
      <c r="C97" s="5">
        <f t="shared" si="81"/>
        <v>62.353147705423147</v>
      </c>
      <c r="D97" s="5">
        <f t="shared" si="54"/>
        <v>1.3025537054231506</v>
      </c>
      <c r="E97" s="5">
        <f t="shared" si="82"/>
        <v>61.075193264152666</v>
      </c>
      <c r="F97" s="5">
        <f t="shared" si="55"/>
        <v>2.4599264152669775E-2</v>
      </c>
      <c r="G97" s="5">
        <f t="shared" si="83"/>
        <v>61.947372995568145</v>
      </c>
      <c r="H97" s="5">
        <f t="shared" si="56"/>
        <v>0.89677899556814822</v>
      </c>
      <c r="I97" s="5">
        <f t="shared" si="84"/>
        <v>62.834319211954735</v>
      </c>
      <c r="J97" s="5">
        <f t="shared" si="57"/>
        <v>1.7837252119547387</v>
      </c>
      <c r="L97" s="2">
        <v>96</v>
      </c>
      <c r="M97" s="1">
        <v>129.57659899999999</v>
      </c>
      <c r="N97" s="5">
        <f t="shared" si="85"/>
        <v>129.80708144488293</v>
      </c>
      <c r="O97" s="5">
        <f t="shared" si="58"/>
        <v>0.2304824448829379</v>
      </c>
      <c r="P97" s="5">
        <f t="shared" si="86"/>
        <v>125.49286548756021</v>
      </c>
      <c r="Q97" s="5">
        <f t="shared" si="59"/>
        <v>4.0837335124397782</v>
      </c>
      <c r="R97" s="5">
        <f t="shared" si="87"/>
        <v>129.28278591567641</v>
      </c>
      <c r="S97" s="5">
        <f t="shared" si="60"/>
        <v>0.293813084323574</v>
      </c>
      <c r="T97" s="5">
        <f t="shared" si="88"/>
        <v>132.88856290946245</v>
      </c>
      <c r="U97" s="5">
        <f t="shared" si="61"/>
        <v>3.3119639094624631</v>
      </c>
      <c r="V97" s="10"/>
      <c r="W97" s="1">
        <v>61.050593999999997</v>
      </c>
      <c r="X97" s="5">
        <v>61.947372995568145</v>
      </c>
      <c r="Y97" s="5">
        <f t="shared" si="89"/>
        <v>-8.3691033907595747E-2</v>
      </c>
      <c r="Z97" s="5">
        <f t="shared" si="62"/>
        <v>61.863681961660546</v>
      </c>
      <c r="AA97" s="5">
        <f t="shared" si="63"/>
        <v>0.81308796166054975</v>
      </c>
      <c r="AB97" s="5">
        <f t="shared" si="90"/>
        <v>1.3318264547279421E-2</v>
      </c>
      <c r="AC97" s="5">
        <f t="shared" si="64"/>
        <v>0.40008568305351344</v>
      </c>
      <c r="AD97" s="5">
        <f t="shared" si="48"/>
        <v>62.347458678621656</v>
      </c>
      <c r="AE97" s="5">
        <f t="shared" si="49"/>
        <v>1.2968646786216596</v>
      </c>
      <c r="AF97" s="5">
        <f t="shared" si="65"/>
        <v>2.1242457995112374E-2</v>
      </c>
      <c r="AG97" s="5">
        <f t="shared" si="66"/>
        <v>1.1960171551738756</v>
      </c>
      <c r="AH97" s="5">
        <f t="shared" si="50"/>
        <v>63.143390150742022</v>
      </c>
      <c r="AI97" s="5">
        <f t="shared" si="51"/>
        <v>2.092796150742025</v>
      </c>
      <c r="AJ97" s="5">
        <f t="shared" si="67"/>
        <v>3.427970169695687E-2</v>
      </c>
      <c r="AK97" s="5">
        <f t="shared" si="68"/>
        <v>1.9512883455182672</v>
      </c>
      <c r="AL97" s="5">
        <f t="shared" si="52"/>
        <v>63.898661341086409</v>
      </c>
      <c r="AM97" s="5">
        <f t="shared" si="53"/>
        <v>2.8480673410864128</v>
      </c>
      <c r="AN97" s="5">
        <f t="shared" si="69"/>
        <v>4.6650935797388195E-2</v>
      </c>
      <c r="AP97" s="1">
        <v>129.57659899999999</v>
      </c>
      <c r="AQ97" s="5">
        <v>129.28278591567641</v>
      </c>
      <c r="AR97" s="5">
        <f t="shared" si="91"/>
        <v>-0.10813595289885458</v>
      </c>
      <c r="AS97" s="5">
        <f t="shared" si="70"/>
        <v>129.17464996277755</v>
      </c>
      <c r="AT97" s="5">
        <f t="shared" si="71"/>
        <v>0.4019490372224368</v>
      </c>
      <c r="AU97" s="5">
        <f t="shared" si="92"/>
        <v>3.1090684995340725E-3</v>
      </c>
      <c r="AV97" s="5">
        <f t="shared" si="93"/>
        <v>1.8207077912959759</v>
      </c>
      <c r="AW97" s="5">
        <f t="shared" si="72"/>
        <v>131.10349370697239</v>
      </c>
      <c r="AX97" s="5">
        <f t="shared" si="73"/>
        <v>1.5268947069723993</v>
      </c>
      <c r="AY97" s="5">
        <f t="shared" si="74"/>
        <v>1.1783722668723535E-2</v>
      </c>
      <c r="AZ97" s="5">
        <f t="shared" si="94"/>
        <v>5.1257804439396288</v>
      </c>
      <c r="BA97" s="5">
        <f t="shared" si="75"/>
        <v>134.40856635961603</v>
      </c>
      <c r="BB97" s="5">
        <f t="shared" si="76"/>
        <v>4.8319673596160442</v>
      </c>
      <c r="BC97" s="5">
        <f t="shared" si="77"/>
        <v>3.7290432044879064E-2</v>
      </c>
      <c r="BD97" s="5">
        <f t="shared" si="95"/>
        <v>7.6743031791726199</v>
      </c>
      <c r="BE97" s="5">
        <f t="shared" si="78"/>
        <v>136.95708909484904</v>
      </c>
      <c r="BF97" s="5">
        <f t="shared" si="79"/>
        <v>-7.3804900948490513</v>
      </c>
      <c r="BG97" s="5">
        <f t="shared" si="80"/>
        <v>5.6958510655531654E-2</v>
      </c>
    </row>
    <row r="98" spans="1:59" x14ac:dyDescent="0.2">
      <c r="A98" s="2">
        <v>97</v>
      </c>
      <c r="B98" s="1">
        <v>62.792850000000001</v>
      </c>
      <c r="C98" s="5">
        <f t="shared" si="81"/>
        <v>62.157764649609675</v>
      </c>
      <c r="D98" s="5">
        <f t="shared" si="54"/>
        <v>0.63508535039032665</v>
      </c>
      <c r="E98" s="5">
        <f t="shared" si="82"/>
        <v>61.066583521699236</v>
      </c>
      <c r="F98" s="5">
        <f t="shared" si="55"/>
        <v>1.7262664783007651</v>
      </c>
      <c r="G98" s="5">
        <f t="shared" si="83"/>
        <v>61.454144548005665</v>
      </c>
      <c r="H98" s="5">
        <f t="shared" si="56"/>
        <v>1.3387054519943362</v>
      </c>
      <c r="I98" s="5">
        <f t="shared" si="84"/>
        <v>61.496525302988687</v>
      </c>
      <c r="J98" s="5">
        <f t="shared" si="57"/>
        <v>1.2963246970113147</v>
      </c>
      <c r="L98" s="2">
        <v>97</v>
      </c>
      <c r="M98" s="1">
        <v>130.05038500000001</v>
      </c>
      <c r="N98" s="5">
        <f t="shared" si="85"/>
        <v>129.77250907815048</v>
      </c>
      <c r="O98" s="5">
        <f t="shared" si="58"/>
        <v>0.27787592184952814</v>
      </c>
      <c r="P98" s="5">
        <f t="shared" si="86"/>
        <v>126.92217221691413</v>
      </c>
      <c r="Q98" s="5">
        <f t="shared" si="59"/>
        <v>3.1282127830858713</v>
      </c>
      <c r="R98" s="5">
        <f t="shared" si="87"/>
        <v>129.44438311205437</v>
      </c>
      <c r="S98" s="5">
        <f t="shared" si="60"/>
        <v>0.60600188794563792</v>
      </c>
      <c r="T98" s="5">
        <f t="shared" si="88"/>
        <v>130.40458997736562</v>
      </c>
      <c r="U98" s="5">
        <f t="shared" si="61"/>
        <v>0.35420497736561174</v>
      </c>
      <c r="V98" s="10"/>
      <c r="W98" s="1">
        <v>62.792850000000001</v>
      </c>
      <c r="X98" s="5">
        <v>61.454144548005665</v>
      </c>
      <c r="Y98" s="5">
        <f t="shared" si="89"/>
        <v>-0.14512164595582833</v>
      </c>
      <c r="Z98" s="5">
        <f t="shared" si="62"/>
        <v>61.30902290204984</v>
      </c>
      <c r="AA98" s="5">
        <f t="shared" si="63"/>
        <v>1.4838270979501615</v>
      </c>
      <c r="AB98" s="5">
        <f t="shared" si="90"/>
        <v>2.3630510447450011E-2</v>
      </c>
      <c r="AC98" s="5">
        <f t="shared" si="64"/>
        <v>0.17675715039951512</v>
      </c>
      <c r="AD98" s="5">
        <f t="shared" si="48"/>
        <v>61.630901698405182</v>
      </c>
      <c r="AE98" s="5">
        <f t="shared" si="49"/>
        <v>1.1619483015948191</v>
      </c>
      <c r="AF98" s="5">
        <f t="shared" si="65"/>
        <v>1.8504468288902624E-2</v>
      </c>
      <c r="AG98" s="5">
        <f t="shared" si="66"/>
        <v>0.43585663394251573</v>
      </c>
      <c r="AH98" s="5">
        <f t="shared" si="50"/>
        <v>61.890001181948179</v>
      </c>
      <c r="AI98" s="5">
        <f t="shared" si="51"/>
        <v>0.90284881805182238</v>
      </c>
      <c r="AJ98" s="5">
        <f t="shared" si="67"/>
        <v>1.4378210545497176E-2</v>
      </c>
      <c r="AK98" s="5">
        <f t="shared" si="68"/>
        <v>-0.12655092860036765</v>
      </c>
      <c r="AL98" s="5">
        <f t="shared" si="52"/>
        <v>61.327593619405299</v>
      </c>
      <c r="AM98" s="5">
        <f t="shared" si="53"/>
        <v>1.4652563805947025</v>
      </c>
      <c r="AN98" s="5">
        <f t="shared" si="69"/>
        <v>2.3334764715962127E-2</v>
      </c>
      <c r="AP98" s="1">
        <v>130.05038500000001</v>
      </c>
      <c r="AQ98" s="5">
        <v>129.44438311205437</v>
      </c>
      <c r="AR98" s="5">
        <f t="shared" si="91"/>
        <v>-6.7675980507333242E-2</v>
      </c>
      <c r="AS98" s="5">
        <f t="shared" si="70"/>
        <v>129.37670713154702</v>
      </c>
      <c r="AT98" s="5">
        <f t="shared" si="71"/>
        <v>0.67367786845298383</v>
      </c>
      <c r="AU98" s="5">
        <f t="shared" si="92"/>
        <v>5.2043808487990569E-3</v>
      </c>
      <c r="AV98" s="5">
        <f t="shared" si="93"/>
        <v>1.4059301425664705</v>
      </c>
      <c r="AW98" s="5">
        <f t="shared" si="72"/>
        <v>130.85031325462083</v>
      </c>
      <c r="AX98" s="5">
        <f t="shared" si="73"/>
        <v>0.79992825462082351</v>
      </c>
      <c r="AY98" s="5">
        <f t="shared" si="74"/>
        <v>6.1509103154198542E-3</v>
      </c>
      <c r="AZ98" s="5">
        <f t="shared" si="94"/>
        <v>2.8918979825368756</v>
      </c>
      <c r="BA98" s="5">
        <f t="shared" si="75"/>
        <v>132.33628109459124</v>
      </c>
      <c r="BB98" s="5">
        <f t="shared" si="76"/>
        <v>2.2858960945912372</v>
      </c>
      <c r="BC98" s="5">
        <f t="shared" si="77"/>
        <v>1.7577003671240474E-2</v>
      </c>
      <c r="BD98" s="5">
        <f t="shared" si="95"/>
        <v>1.2885030937971542</v>
      </c>
      <c r="BE98" s="5">
        <f t="shared" si="78"/>
        <v>130.73288620585151</v>
      </c>
      <c r="BF98" s="5">
        <f t="shared" si="79"/>
        <v>-0.68250120585150853</v>
      </c>
      <c r="BG98" s="5">
        <f t="shared" si="80"/>
        <v>5.2479752816687814E-3</v>
      </c>
    </row>
    <row r="99" spans="1:59" x14ac:dyDescent="0.2">
      <c r="A99" s="2">
        <v>98</v>
      </c>
      <c r="B99" s="1">
        <v>62.664707</v>
      </c>
      <c r="C99" s="5">
        <f t="shared" si="81"/>
        <v>62.253027452168226</v>
      </c>
      <c r="D99" s="5">
        <f t="shared" si="54"/>
        <v>0.41167954783177407</v>
      </c>
      <c r="E99" s="5">
        <f t="shared" si="82"/>
        <v>61.670776789104501</v>
      </c>
      <c r="F99" s="5">
        <f t="shared" si="55"/>
        <v>0.99393021089549904</v>
      </c>
      <c r="G99" s="5">
        <f t="shared" si="83"/>
        <v>62.190432546602551</v>
      </c>
      <c r="H99" s="5">
        <f t="shared" si="56"/>
        <v>0.47427445339744878</v>
      </c>
      <c r="I99" s="5">
        <f t="shared" si="84"/>
        <v>62.468768825747176</v>
      </c>
      <c r="J99" s="5">
        <f t="shared" si="57"/>
        <v>0.19593817425282367</v>
      </c>
      <c r="L99" s="2">
        <v>98</v>
      </c>
      <c r="M99" s="1">
        <v>132.06407200000001</v>
      </c>
      <c r="N99" s="5">
        <f t="shared" si="85"/>
        <v>129.8141904664279</v>
      </c>
      <c r="O99" s="5">
        <f t="shared" si="58"/>
        <v>2.2498815335721076</v>
      </c>
      <c r="P99" s="5">
        <f t="shared" si="86"/>
        <v>128.01704669099419</v>
      </c>
      <c r="Q99" s="5">
        <f t="shared" si="59"/>
        <v>4.0470253090058179</v>
      </c>
      <c r="R99" s="5">
        <f t="shared" si="87"/>
        <v>129.77768415042448</v>
      </c>
      <c r="S99" s="5">
        <f t="shared" si="60"/>
        <v>2.286387849575533</v>
      </c>
      <c r="T99" s="5">
        <f t="shared" si="88"/>
        <v>130.13893624434141</v>
      </c>
      <c r="U99" s="5">
        <f t="shared" si="61"/>
        <v>1.9251357556586015</v>
      </c>
      <c r="V99" s="10"/>
      <c r="W99" s="1">
        <v>62.664707</v>
      </c>
      <c r="X99" s="5">
        <v>62.190432546602551</v>
      </c>
      <c r="Y99" s="5">
        <f t="shared" si="89"/>
        <v>-1.2910199272921183E-2</v>
      </c>
      <c r="Z99" s="5">
        <f t="shared" si="62"/>
        <v>62.177522347329628</v>
      </c>
      <c r="AA99" s="5">
        <f t="shared" si="63"/>
        <v>0.48718465267037203</v>
      </c>
      <c r="AB99" s="5">
        <f t="shared" si="90"/>
        <v>7.774466298396193E-3</v>
      </c>
      <c r="AC99" s="5">
        <f t="shared" si="64"/>
        <v>0.31663986244885783</v>
      </c>
      <c r="AD99" s="5">
        <f t="shared" si="48"/>
        <v>62.50707240905141</v>
      </c>
      <c r="AE99" s="5">
        <f t="shared" si="49"/>
        <v>0.15763459094858945</v>
      </c>
      <c r="AF99" s="5">
        <f t="shared" si="65"/>
        <v>2.5155242638984885E-3</v>
      </c>
      <c r="AG99" s="5">
        <f t="shared" si="66"/>
        <v>0.57105074803698241</v>
      </c>
      <c r="AH99" s="5">
        <f t="shared" si="50"/>
        <v>62.761483294639532</v>
      </c>
      <c r="AI99" s="5">
        <f t="shared" si="51"/>
        <v>9.6776294639532523E-2</v>
      </c>
      <c r="AJ99" s="5">
        <f t="shared" si="67"/>
        <v>1.5443508678582431E-3</v>
      </c>
      <c r="AK99" s="5">
        <f t="shared" si="68"/>
        <v>0.60686215951729794</v>
      </c>
      <c r="AL99" s="5">
        <f t="shared" si="52"/>
        <v>62.79729470611985</v>
      </c>
      <c r="AM99" s="5">
        <f t="shared" si="53"/>
        <v>0.13258770611984971</v>
      </c>
      <c r="AN99" s="5">
        <f t="shared" si="69"/>
        <v>2.1158274324948128E-3</v>
      </c>
      <c r="AP99" s="1">
        <v>132.06407200000001</v>
      </c>
      <c r="AQ99" s="5">
        <v>129.77768415042448</v>
      </c>
      <c r="AR99" s="5">
        <f t="shared" si="91"/>
        <v>-7.5294276757168488E-3</v>
      </c>
      <c r="AS99" s="5">
        <f t="shared" si="70"/>
        <v>129.77015472274877</v>
      </c>
      <c r="AT99" s="5">
        <f t="shared" si="71"/>
        <v>2.2939172772512393</v>
      </c>
      <c r="AU99" s="5">
        <f t="shared" si="92"/>
        <v>1.7675745196626985E-2</v>
      </c>
      <c r="AV99" s="5">
        <f t="shared" si="93"/>
        <v>1.1377728665173803</v>
      </c>
      <c r="AW99" s="5">
        <f t="shared" si="72"/>
        <v>130.91545701694184</v>
      </c>
      <c r="AX99" s="5">
        <f t="shared" si="73"/>
        <v>1.1486149830581667</v>
      </c>
      <c r="AY99" s="5">
        <f t="shared" si="74"/>
        <v>8.6974069908897448E-3</v>
      </c>
      <c r="AZ99" s="5">
        <f t="shared" si="94"/>
        <v>1.740529357661831</v>
      </c>
      <c r="BA99" s="5">
        <f t="shared" si="75"/>
        <v>131.51821350808632</v>
      </c>
      <c r="BB99" s="5">
        <f t="shared" si="76"/>
        <v>0.54585849191369107</v>
      </c>
      <c r="BC99" s="5">
        <f t="shared" si="77"/>
        <v>4.1332853337559591E-3</v>
      </c>
      <c r="BD99" s="5">
        <f t="shared" si="95"/>
        <v>0.47658134668416607</v>
      </c>
      <c r="BE99" s="5">
        <f t="shared" si="78"/>
        <v>130.25426549710863</v>
      </c>
      <c r="BF99" s="5">
        <f t="shared" si="79"/>
        <v>1.8098065028913766</v>
      </c>
      <c r="BG99" s="5">
        <f t="shared" si="80"/>
        <v>1.3704003484697764E-2</v>
      </c>
    </row>
    <row r="100" spans="1:59" x14ac:dyDescent="0.2">
      <c r="A100" s="2">
        <v>99</v>
      </c>
      <c r="B100" s="1">
        <v>59.367474000000001</v>
      </c>
      <c r="C100" s="5">
        <f t="shared" si="81"/>
        <v>62.314779384342991</v>
      </c>
      <c r="D100" s="5">
        <f t="shared" si="54"/>
        <v>2.9473053843429895</v>
      </c>
      <c r="E100" s="5">
        <f t="shared" si="82"/>
        <v>62.018652362917926</v>
      </c>
      <c r="F100" s="5">
        <f t="shared" si="55"/>
        <v>2.6511783629179249</v>
      </c>
      <c r="G100" s="5">
        <f t="shared" si="83"/>
        <v>62.451283495971147</v>
      </c>
      <c r="H100" s="5">
        <f t="shared" si="56"/>
        <v>3.0838094959711455</v>
      </c>
      <c r="I100" s="5">
        <f t="shared" si="84"/>
        <v>62.615722456436799</v>
      </c>
      <c r="J100" s="5">
        <f t="shared" si="57"/>
        <v>3.2482484564367979</v>
      </c>
      <c r="L100" s="2">
        <v>99</v>
      </c>
      <c r="M100" s="1">
        <v>128.03671299999999</v>
      </c>
      <c r="N100" s="5">
        <f t="shared" si="85"/>
        <v>130.15167269646372</v>
      </c>
      <c r="O100" s="5">
        <f t="shared" si="58"/>
        <v>2.1149596964637283</v>
      </c>
      <c r="P100" s="5">
        <f t="shared" si="86"/>
        <v>129.43350554914622</v>
      </c>
      <c r="Q100" s="5">
        <f t="shared" si="59"/>
        <v>1.3967925491462267</v>
      </c>
      <c r="R100" s="5">
        <f t="shared" si="87"/>
        <v>131.03519746769101</v>
      </c>
      <c r="S100" s="5">
        <f t="shared" si="60"/>
        <v>2.9984844676910143</v>
      </c>
      <c r="T100" s="5">
        <f t="shared" si="88"/>
        <v>131.58278806108535</v>
      </c>
      <c r="U100" s="5">
        <f t="shared" si="61"/>
        <v>3.5460750610853609</v>
      </c>
      <c r="V100" s="10"/>
      <c r="W100" s="1">
        <v>59.367474000000001</v>
      </c>
      <c r="X100" s="5">
        <v>62.451283495971147</v>
      </c>
      <c r="Y100" s="5">
        <f t="shared" si="89"/>
        <v>2.8153973023306356E-2</v>
      </c>
      <c r="Z100" s="5">
        <f t="shared" si="62"/>
        <v>62.479437468994455</v>
      </c>
      <c r="AA100" s="5">
        <f t="shared" si="63"/>
        <v>3.1119634689944533</v>
      </c>
      <c r="AB100" s="5">
        <f t="shared" si="90"/>
        <v>5.2418660578256254E-2</v>
      </c>
      <c r="AC100" s="5">
        <f t="shared" si="64"/>
        <v>0.30269263417879233</v>
      </c>
      <c r="AD100" s="5">
        <f t="shared" si="48"/>
        <v>62.753976130149937</v>
      </c>
      <c r="AE100" s="5">
        <f t="shared" si="49"/>
        <v>3.3865021301499354</v>
      </c>
      <c r="AF100" s="5">
        <f t="shared" si="65"/>
        <v>5.7043055767370787E-2</v>
      </c>
      <c r="AG100" s="5">
        <f t="shared" si="66"/>
        <v>0.43146083863620843</v>
      </c>
      <c r="AH100" s="5">
        <f t="shared" si="50"/>
        <v>62.882744334607352</v>
      </c>
      <c r="AI100" s="5">
        <f t="shared" si="51"/>
        <v>3.5152703346073508</v>
      </c>
      <c r="AJ100" s="5">
        <f t="shared" si="67"/>
        <v>5.9212058350458882E-2</v>
      </c>
      <c r="AK100" s="5">
        <f t="shared" si="68"/>
        <v>0.31275263089090111</v>
      </c>
      <c r="AL100" s="5">
        <f t="shared" si="52"/>
        <v>62.764036126862045</v>
      </c>
      <c r="AM100" s="5">
        <f t="shared" si="53"/>
        <v>3.3965621268620438</v>
      </c>
      <c r="AN100" s="5">
        <f t="shared" si="69"/>
        <v>5.7212508769735493E-2</v>
      </c>
      <c r="AP100" s="1">
        <v>128.03671299999999</v>
      </c>
      <c r="AQ100" s="5">
        <v>131.03519746769101</v>
      </c>
      <c r="AR100" s="5">
        <f t="shared" si="91"/>
        <v>0.18222698406562002</v>
      </c>
      <c r="AS100" s="5">
        <f t="shared" si="70"/>
        <v>131.21742445175661</v>
      </c>
      <c r="AT100" s="5">
        <f t="shared" si="71"/>
        <v>3.180711451756622</v>
      </c>
      <c r="AU100" s="5">
        <f t="shared" si="92"/>
        <v>2.4273718155313814E-2</v>
      </c>
      <c r="AV100" s="5">
        <f t="shared" si="93"/>
        <v>1.1677079792046674</v>
      </c>
      <c r="AW100" s="5">
        <f t="shared" si="72"/>
        <v>132.20290544689567</v>
      </c>
      <c r="AX100" s="5">
        <f t="shared" si="73"/>
        <v>4.1661924468956784</v>
      </c>
      <c r="AY100" s="5">
        <f t="shared" si="74"/>
        <v>3.2539045632135825E-2</v>
      </c>
      <c r="AZ100" s="5">
        <f t="shared" si="94"/>
        <v>1.5231721394839453</v>
      </c>
      <c r="BA100" s="5">
        <f t="shared" si="75"/>
        <v>132.55836960717494</v>
      </c>
      <c r="BB100" s="5">
        <f t="shared" si="76"/>
        <v>4.5216566071749469</v>
      </c>
      <c r="BC100" s="5">
        <f t="shared" si="77"/>
        <v>3.5315313094416496E-2</v>
      </c>
      <c r="BD100" s="5">
        <f t="shared" si="95"/>
        <v>1.1403735216791744</v>
      </c>
      <c r="BE100" s="5">
        <f t="shared" si="78"/>
        <v>132.17557098937019</v>
      </c>
      <c r="BF100" s="5">
        <f t="shared" si="79"/>
        <v>-4.1388579893701944</v>
      </c>
      <c r="BG100" s="5">
        <f t="shared" si="80"/>
        <v>3.2325556415761743E-2</v>
      </c>
    </row>
    <row r="101" spans="1:59" x14ac:dyDescent="0.2">
      <c r="A101" s="2">
        <v>100</v>
      </c>
      <c r="B101" s="1">
        <v>60.35812</v>
      </c>
      <c r="C101" s="5">
        <f t="shared" si="81"/>
        <v>61.872683576691543</v>
      </c>
      <c r="D101" s="5">
        <f t="shared" si="54"/>
        <v>1.5145635766915433</v>
      </c>
      <c r="E101" s="5">
        <f t="shared" si="82"/>
        <v>61.09073993589665</v>
      </c>
      <c r="F101" s="5">
        <f t="shared" si="55"/>
        <v>0.73261993589665053</v>
      </c>
      <c r="G101" s="5">
        <f t="shared" si="83"/>
        <v>60.755188273187017</v>
      </c>
      <c r="H101" s="5">
        <f t="shared" si="56"/>
        <v>0.39706827318701698</v>
      </c>
      <c r="I101" s="5">
        <f t="shared" si="84"/>
        <v>60.179536114109197</v>
      </c>
      <c r="J101" s="5">
        <f t="shared" si="57"/>
        <v>0.17858388589080221</v>
      </c>
      <c r="L101" s="2">
        <v>100</v>
      </c>
      <c r="M101" s="1">
        <v>131.09671</v>
      </c>
      <c r="N101" s="5">
        <f t="shared" si="85"/>
        <v>129.83442874199415</v>
      </c>
      <c r="O101" s="5">
        <f t="shared" si="58"/>
        <v>1.2622812580058564</v>
      </c>
      <c r="P101" s="5">
        <f t="shared" si="86"/>
        <v>128.94462815694504</v>
      </c>
      <c r="Q101" s="5">
        <f t="shared" si="59"/>
        <v>2.1520818430549582</v>
      </c>
      <c r="R101" s="5">
        <f t="shared" si="87"/>
        <v>129.38603101046095</v>
      </c>
      <c r="S101" s="5">
        <f t="shared" si="60"/>
        <v>1.7106789895390477</v>
      </c>
      <c r="T101" s="5">
        <f t="shared" si="88"/>
        <v>128.92323176527134</v>
      </c>
      <c r="U101" s="5">
        <f t="shared" si="61"/>
        <v>2.1734782347286625</v>
      </c>
      <c r="V101" s="10"/>
      <c r="W101" s="1">
        <v>60.35812</v>
      </c>
      <c r="X101" s="5">
        <v>60.755188273187017</v>
      </c>
      <c r="Y101" s="5">
        <f t="shared" si="89"/>
        <v>-0.23048340634780917</v>
      </c>
      <c r="Z101" s="5">
        <f t="shared" si="62"/>
        <v>60.524704866839208</v>
      </c>
      <c r="AA101" s="5">
        <f t="shared" si="63"/>
        <v>0.1665848668392087</v>
      </c>
      <c r="AB101" s="5">
        <f t="shared" si="90"/>
        <v>2.7599412778133033E-3</v>
      </c>
      <c r="AC101" s="5">
        <f t="shared" si="64"/>
        <v>-0.19700433006193835</v>
      </c>
      <c r="AD101" s="5">
        <f t="shared" si="48"/>
        <v>60.55818394312508</v>
      </c>
      <c r="AE101" s="5">
        <f t="shared" si="49"/>
        <v>0.20006394312508036</v>
      </c>
      <c r="AF101" s="5">
        <f t="shared" si="65"/>
        <v>3.3146152187158969E-3</v>
      </c>
      <c r="AG101" s="5">
        <f t="shared" si="66"/>
        <v>-0.52593938900294401</v>
      </c>
      <c r="AH101" s="5">
        <f t="shared" si="50"/>
        <v>60.229248884184074</v>
      </c>
      <c r="AI101" s="5">
        <f t="shared" si="51"/>
        <v>0.12887111581592592</v>
      </c>
      <c r="AJ101" s="5">
        <f t="shared" si="67"/>
        <v>2.135108181234371E-3</v>
      </c>
      <c r="AK101" s="5">
        <f t="shared" si="68"/>
        <v>-1.3947680447328756</v>
      </c>
      <c r="AL101" s="5">
        <f t="shared" si="52"/>
        <v>59.360420228454139</v>
      </c>
      <c r="AM101" s="5">
        <f t="shared" si="53"/>
        <v>0.99769977154586087</v>
      </c>
      <c r="AN101" s="5">
        <f t="shared" si="69"/>
        <v>1.6529669438774118E-2</v>
      </c>
      <c r="AP101" s="1">
        <v>131.09671</v>
      </c>
      <c r="AQ101" s="5">
        <v>129.38603101046095</v>
      </c>
      <c r="AR101" s="5">
        <f t="shared" si="91"/>
        <v>-9.2482032128730796E-2</v>
      </c>
      <c r="AS101" s="5">
        <f t="shared" si="70"/>
        <v>129.29354897833221</v>
      </c>
      <c r="AT101" s="5">
        <f t="shared" si="71"/>
        <v>1.8031610216677905</v>
      </c>
      <c r="AU101" s="5">
        <f t="shared" si="92"/>
        <v>1.3936288234407651E-2</v>
      </c>
      <c r="AV101" s="5">
        <f t="shared" si="93"/>
        <v>0.46348937009598745</v>
      </c>
      <c r="AW101" s="5">
        <f t="shared" si="72"/>
        <v>129.84952038055695</v>
      </c>
      <c r="AX101" s="5">
        <f t="shared" si="73"/>
        <v>1.2471896194430485</v>
      </c>
      <c r="AY101" s="5">
        <f t="shared" si="74"/>
        <v>9.5135081532026888E-3</v>
      </c>
      <c r="AZ101" s="5">
        <f t="shared" si="94"/>
        <v>9.56197709626464E-2</v>
      </c>
      <c r="BA101" s="5">
        <f t="shared" si="75"/>
        <v>129.48165078142361</v>
      </c>
      <c r="BB101" s="5">
        <f t="shared" si="76"/>
        <v>1.6150592185763912</v>
      </c>
      <c r="BC101" s="5">
        <f t="shared" si="77"/>
        <v>1.2319601449772394E-2</v>
      </c>
      <c r="BD101" s="5">
        <f t="shared" si="95"/>
        <v>-1.230735460393668</v>
      </c>
      <c r="BE101" s="5">
        <f t="shared" si="78"/>
        <v>128.15529555006728</v>
      </c>
      <c r="BF101" s="5">
        <f t="shared" si="79"/>
        <v>2.9414144499327222</v>
      </c>
      <c r="BG101" s="5">
        <f t="shared" si="80"/>
        <v>2.2436981446237073E-2</v>
      </c>
    </row>
    <row r="102" spans="1:59" x14ac:dyDescent="0.2">
      <c r="A102" s="2">
        <v>101</v>
      </c>
      <c r="B102" s="1">
        <v>59.490692000000003</v>
      </c>
      <c r="C102" s="5">
        <f t="shared" si="81"/>
        <v>61.645499040187815</v>
      </c>
      <c r="D102" s="5">
        <f t="shared" si="54"/>
        <v>2.1548070401878121</v>
      </c>
      <c r="E102" s="5">
        <f t="shared" si="82"/>
        <v>60.83432295833282</v>
      </c>
      <c r="F102" s="5">
        <f t="shared" si="55"/>
        <v>1.3436309583328168</v>
      </c>
      <c r="G102" s="5">
        <f t="shared" si="83"/>
        <v>60.53680072293416</v>
      </c>
      <c r="H102" s="5">
        <f t="shared" si="56"/>
        <v>1.0461087229341572</v>
      </c>
      <c r="I102" s="5">
        <f t="shared" si="84"/>
        <v>60.313474028527303</v>
      </c>
      <c r="J102" s="5">
        <f t="shared" si="57"/>
        <v>0.82278202852729976</v>
      </c>
      <c r="L102" s="2">
        <v>101</v>
      </c>
      <c r="M102" s="1">
        <v>125.805862</v>
      </c>
      <c r="N102" s="5">
        <f t="shared" si="85"/>
        <v>130.02377093069501</v>
      </c>
      <c r="O102" s="5">
        <f t="shared" si="58"/>
        <v>4.2179089306950033</v>
      </c>
      <c r="P102" s="5">
        <f t="shared" si="86"/>
        <v>129.69785680201429</v>
      </c>
      <c r="Q102" s="5">
        <f t="shared" si="59"/>
        <v>3.8919948020142812</v>
      </c>
      <c r="R102" s="5">
        <f t="shared" si="87"/>
        <v>130.32690445470743</v>
      </c>
      <c r="S102" s="5">
        <f t="shared" si="60"/>
        <v>4.5210424547074268</v>
      </c>
      <c r="T102" s="5">
        <f t="shared" si="88"/>
        <v>130.55334044131783</v>
      </c>
      <c r="U102" s="5">
        <f t="shared" si="61"/>
        <v>4.7474784413178241</v>
      </c>
      <c r="V102" s="10"/>
      <c r="W102" s="1">
        <v>59.490692000000003</v>
      </c>
      <c r="X102" s="5">
        <v>60.53680072293416</v>
      </c>
      <c r="Y102" s="5">
        <f t="shared" si="89"/>
        <v>-0.22866902793356628</v>
      </c>
      <c r="Z102" s="5">
        <f t="shared" si="62"/>
        <v>60.308131695000597</v>
      </c>
      <c r="AA102" s="5">
        <f t="shared" si="63"/>
        <v>0.81743969500059421</v>
      </c>
      <c r="AB102" s="5">
        <f t="shared" si="90"/>
        <v>1.3740631811789888E-2</v>
      </c>
      <c r="AC102" s="5">
        <f t="shared" si="64"/>
        <v>-0.20235013510966787</v>
      </c>
      <c r="AD102" s="5">
        <f t="shared" si="48"/>
        <v>60.334450587824492</v>
      </c>
      <c r="AE102" s="5">
        <f t="shared" si="49"/>
        <v>0.84375858782448887</v>
      </c>
      <c r="AF102" s="5">
        <f t="shared" si="65"/>
        <v>1.4183035353236248E-2</v>
      </c>
      <c r="AG102" s="5">
        <f t="shared" si="66"/>
        <v>-0.38754106156540463</v>
      </c>
      <c r="AH102" s="5">
        <f t="shared" si="50"/>
        <v>60.149259661368752</v>
      </c>
      <c r="AI102" s="5">
        <f t="shared" si="51"/>
        <v>0.65856766136874967</v>
      </c>
      <c r="AJ102" s="5">
        <f t="shared" si="67"/>
        <v>1.1070095828919751E-2</v>
      </c>
      <c r="AK102" s="5">
        <f t="shared" si="68"/>
        <v>-0.3948446244248594</v>
      </c>
      <c r="AL102" s="5">
        <f t="shared" si="52"/>
        <v>60.141956098509297</v>
      </c>
      <c r="AM102" s="5">
        <f t="shared" si="53"/>
        <v>0.65126409850929434</v>
      </c>
      <c r="AN102" s="5">
        <f t="shared" si="69"/>
        <v>1.094732766781893E-2</v>
      </c>
      <c r="AP102" s="1">
        <v>125.805862</v>
      </c>
      <c r="AQ102" s="5">
        <v>130.32690445470743</v>
      </c>
      <c r="AR102" s="5">
        <f t="shared" si="91"/>
        <v>6.2521289327550467E-2</v>
      </c>
      <c r="AS102" s="5">
        <f t="shared" si="70"/>
        <v>130.38942574403498</v>
      </c>
      <c r="AT102" s="5">
        <f t="shared" si="71"/>
        <v>4.5835637440349757</v>
      </c>
      <c r="AU102" s="5">
        <f t="shared" si="92"/>
        <v>3.5169743064279592E-2</v>
      </c>
      <c r="AV102" s="5">
        <f t="shared" si="93"/>
        <v>0.58283538863360995</v>
      </c>
      <c r="AW102" s="5">
        <f t="shared" si="72"/>
        <v>130.90973984334104</v>
      </c>
      <c r="AX102" s="5">
        <f t="shared" si="73"/>
        <v>5.1038778433410386</v>
      </c>
      <c r="AY102" s="5">
        <f t="shared" si="74"/>
        <v>4.0569475557037542E-2</v>
      </c>
      <c r="AZ102" s="5">
        <f t="shared" si="94"/>
        <v>0.47598392394037048</v>
      </c>
      <c r="BA102" s="5">
        <f t="shared" si="75"/>
        <v>130.80288837864779</v>
      </c>
      <c r="BB102" s="5">
        <f t="shared" si="76"/>
        <v>4.9970263786477886</v>
      </c>
      <c r="BC102" s="5">
        <f t="shared" si="77"/>
        <v>3.9720139421228151E-2</v>
      </c>
      <c r="BD102" s="5">
        <f t="shared" si="95"/>
        <v>0.61513210855045575</v>
      </c>
      <c r="BE102" s="5">
        <f t="shared" si="78"/>
        <v>130.94203656325789</v>
      </c>
      <c r="BF102" s="5">
        <f t="shared" si="79"/>
        <v>-5.1361745632578817</v>
      </c>
      <c r="BG102" s="5">
        <f t="shared" si="80"/>
        <v>4.082619427748034E-2</v>
      </c>
    </row>
    <row r="103" spans="1:59" x14ac:dyDescent="0.2">
      <c r="A103" s="2">
        <v>102</v>
      </c>
      <c r="B103" s="1">
        <v>64.680503999999999</v>
      </c>
      <c r="C103" s="5">
        <f t="shared" si="81"/>
        <v>61.322277984159641</v>
      </c>
      <c r="D103" s="5">
        <f t="shared" si="54"/>
        <v>3.3582260158403585</v>
      </c>
      <c r="E103" s="5">
        <f t="shared" si="82"/>
        <v>60.364052122916334</v>
      </c>
      <c r="F103" s="5">
        <f t="shared" si="55"/>
        <v>4.3164518770836651</v>
      </c>
      <c r="G103" s="5">
        <f t="shared" si="83"/>
        <v>59.961440925320375</v>
      </c>
      <c r="H103" s="5">
        <f t="shared" si="56"/>
        <v>4.7190630746796245</v>
      </c>
      <c r="I103" s="5">
        <f t="shared" si="84"/>
        <v>59.696387507131831</v>
      </c>
      <c r="J103" s="5">
        <f t="shared" si="57"/>
        <v>4.9841164928681678</v>
      </c>
      <c r="L103" s="2">
        <v>102</v>
      </c>
      <c r="M103" s="1">
        <v>132.27136200000001</v>
      </c>
      <c r="N103" s="5">
        <f t="shared" si="85"/>
        <v>129.39108459109076</v>
      </c>
      <c r="O103" s="5">
        <f t="shared" si="58"/>
        <v>2.8802774089092509</v>
      </c>
      <c r="P103" s="5">
        <f t="shared" si="86"/>
        <v>128.33565862130928</v>
      </c>
      <c r="Q103" s="5">
        <f t="shared" si="59"/>
        <v>3.9357033786907323</v>
      </c>
      <c r="R103" s="5">
        <f t="shared" si="87"/>
        <v>127.84033110461834</v>
      </c>
      <c r="S103" s="5">
        <f t="shared" si="60"/>
        <v>4.4310308953816673</v>
      </c>
      <c r="T103" s="5">
        <f t="shared" si="88"/>
        <v>126.99273161032946</v>
      </c>
      <c r="U103" s="5">
        <f t="shared" si="61"/>
        <v>5.2786303896705533</v>
      </c>
      <c r="V103" s="10"/>
      <c r="W103" s="1">
        <v>64.680503999999999</v>
      </c>
      <c r="X103" s="5">
        <v>59.961440925320375</v>
      </c>
      <c r="Y103" s="5">
        <f t="shared" si="89"/>
        <v>-0.28067264338559916</v>
      </c>
      <c r="Z103" s="5">
        <f t="shared" si="62"/>
        <v>59.680768281934775</v>
      </c>
      <c r="AA103" s="5">
        <f t="shared" si="63"/>
        <v>4.9997357180652244</v>
      </c>
      <c r="AB103" s="5">
        <f t="shared" si="90"/>
        <v>7.729896041108808E-2</v>
      </c>
      <c r="AC103" s="5">
        <f t="shared" si="64"/>
        <v>-0.29560255073569724</v>
      </c>
      <c r="AD103" s="5">
        <f t="shared" si="48"/>
        <v>59.665838374584681</v>
      </c>
      <c r="AE103" s="5">
        <f t="shared" si="49"/>
        <v>5.0146656254153186</v>
      </c>
      <c r="AF103" s="5">
        <f t="shared" si="65"/>
        <v>7.7529785875127363E-2</v>
      </c>
      <c r="AG103" s="5">
        <f t="shared" si="66"/>
        <v>-0.47205949278717607</v>
      </c>
      <c r="AH103" s="5">
        <f t="shared" si="50"/>
        <v>59.4893814325332</v>
      </c>
      <c r="AI103" s="5">
        <f t="shared" si="51"/>
        <v>5.1911225674667989</v>
      </c>
      <c r="AJ103" s="5">
        <f t="shared" si="67"/>
        <v>8.0257917709899096E-2</v>
      </c>
      <c r="AK103" s="5">
        <f t="shared" si="68"/>
        <v>-0.54828252163544655</v>
      </c>
      <c r="AL103" s="5">
        <f t="shared" si="52"/>
        <v>59.413158403684925</v>
      </c>
      <c r="AM103" s="5">
        <f t="shared" si="53"/>
        <v>5.2673455963150744</v>
      </c>
      <c r="AN103" s="5">
        <f t="shared" si="69"/>
        <v>8.1436372176615604E-2</v>
      </c>
      <c r="AP103" s="1">
        <v>132.27136200000001</v>
      </c>
      <c r="AQ103" s="5">
        <v>127.84033110461834</v>
      </c>
      <c r="AR103" s="5">
        <f t="shared" si="91"/>
        <v>-0.31984290658494535</v>
      </c>
      <c r="AS103" s="5">
        <f t="shared" si="70"/>
        <v>127.52048819803339</v>
      </c>
      <c r="AT103" s="5">
        <f t="shared" si="71"/>
        <v>4.7508738019666197</v>
      </c>
      <c r="AU103" s="5">
        <f t="shared" si="92"/>
        <v>3.716255864574329E-2</v>
      </c>
      <c r="AV103" s="5">
        <f t="shared" si="93"/>
        <v>-0.18451679604706461</v>
      </c>
      <c r="AW103" s="5">
        <f t="shared" si="72"/>
        <v>127.65581430857128</v>
      </c>
      <c r="AX103" s="5">
        <f t="shared" si="73"/>
        <v>4.6155476914287306</v>
      </c>
      <c r="AY103" s="5">
        <f t="shared" si="74"/>
        <v>3.4894535155907222E-2</v>
      </c>
      <c r="AZ103" s="5">
        <f t="shared" si="94"/>
        <v>-0.85716684937288601</v>
      </c>
      <c r="BA103" s="5">
        <f t="shared" si="75"/>
        <v>126.98316425524546</v>
      </c>
      <c r="BB103" s="5">
        <f t="shared" si="76"/>
        <v>5.2881977447545552</v>
      </c>
      <c r="BC103" s="5">
        <f t="shared" si="77"/>
        <v>3.9979914509042064E-2</v>
      </c>
      <c r="BD103" s="5">
        <f t="shared" si="95"/>
        <v>-2.0213175312931564</v>
      </c>
      <c r="BE103" s="5">
        <f t="shared" si="78"/>
        <v>125.81901357332519</v>
      </c>
      <c r="BF103" s="5">
        <f t="shared" si="79"/>
        <v>6.452348426674817</v>
      </c>
      <c r="BG103" s="5">
        <f t="shared" si="80"/>
        <v>4.8781144528282826E-2</v>
      </c>
    </row>
    <row r="104" spans="1:59" x14ac:dyDescent="0.2">
      <c r="A104" s="2">
        <v>103</v>
      </c>
      <c r="B104" s="1">
        <v>63.931355000000003</v>
      </c>
      <c r="C104" s="5">
        <f t="shared" si="81"/>
        <v>61.826011886535696</v>
      </c>
      <c r="D104" s="5">
        <f t="shared" si="54"/>
        <v>2.1053431134643077</v>
      </c>
      <c r="E104" s="5">
        <f t="shared" si="82"/>
        <v>61.87481027989562</v>
      </c>
      <c r="F104" s="5">
        <f t="shared" si="55"/>
        <v>2.0565447201043838</v>
      </c>
      <c r="G104" s="5">
        <f t="shared" si="83"/>
        <v>62.556925616394167</v>
      </c>
      <c r="H104" s="5">
        <f t="shared" si="56"/>
        <v>1.3744293836058361</v>
      </c>
      <c r="I104" s="5">
        <f t="shared" si="84"/>
        <v>63.434474876782957</v>
      </c>
      <c r="J104" s="5">
        <f t="shared" si="57"/>
        <v>0.49688012321704633</v>
      </c>
      <c r="L104" s="2">
        <v>103</v>
      </c>
      <c r="M104" s="1">
        <v>133.495361</v>
      </c>
      <c r="N104" s="5">
        <f t="shared" si="85"/>
        <v>129.82312620242715</v>
      </c>
      <c r="O104" s="5">
        <f t="shared" si="58"/>
        <v>3.6722347975728553</v>
      </c>
      <c r="P104" s="5">
        <f t="shared" si="86"/>
        <v>129.71315480385104</v>
      </c>
      <c r="Q104" s="5">
        <f t="shared" si="59"/>
        <v>3.7822061961489624</v>
      </c>
      <c r="R104" s="5">
        <f t="shared" si="87"/>
        <v>130.27739809707828</v>
      </c>
      <c r="S104" s="5">
        <f t="shared" si="60"/>
        <v>3.2179629029217267</v>
      </c>
      <c r="T104" s="5">
        <f t="shared" si="88"/>
        <v>130.95170440258238</v>
      </c>
      <c r="U104" s="5">
        <f t="shared" si="61"/>
        <v>2.5436565974176233</v>
      </c>
      <c r="V104" s="10"/>
      <c r="W104" s="1">
        <v>63.931355000000003</v>
      </c>
      <c r="X104" s="5">
        <v>62.556925616394167</v>
      </c>
      <c r="Y104" s="5">
        <f t="shared" si="89"/>
        <v>0.15075095678330963</v>
      </c>
      <c r="Z104" s="5">
        <f t="shared" si="62"/>
        <v>62.70767657317748</v>
      </c>
      <c r="AA104" s="5">
        <f t="shared" si="63"/>
        <v>1.2236784268225236</v>
      </c>
      <c r="AB104" s="5">
        <f t="shared" si="90"/>
        <v>1.9140505106180272E-2</v>
      </c>
      <c r="AC104" s="5">
        <f t="shared" si="64"/>
        <v>0.42716925971667524</v>
      </c>
      <c r="AD104" s="5">
        <f t="shared" si="48"/>
        <v>62.984094876110845</v>
      </c>
      <c r="AE104" s="5">
        <f t="shared" si="49"/>
        <v>0.94726012388915848</v>
      </c>
      <c r="AF104" s="5">
        <f t="shared" si="65"/>
        <v>1.4816831645272628E-2</v>
      </c>
      <c r="AG104" s="5">
        <f t="shared" si="66"/>
        <v>0.90833538995025986</v>
      </c>
      <c r="AH104" s="5">
        <f t="shared" si="50"/>
        <v>63.465261006344427</v>
      </c>
      <c r="AI104" s="5">
        <f t="shared" si="51"/>
        <v>0.46609399365557636</v>
      </c>
      <c r="AJ104" s="5">
        <f t="shared" si="67"/>
        <v>7.2905383227928819E-3</v>
      </c>
      <c r="AK104" s="5">
        <f t="shared" si="68"/>
        <v>2.1239196091674071</v>
      </c>
      <c r="AL104" s="5">
        <f t="shared" si="52"/>
        <v>64.680845225561569</v>
      </c>
      <c r="AM104" s="5">
        <f t="shared" si="53"/>
        <v>0.74949022556156564</v>
      </c>
      <c r="AN104" s="5">
        <f t="shared" si="69"/>
        <v>1.1723358992806668E-2</v>
      </c>
      <c r="AP104" s="1">
        <v>133.495361</v>
      </c>
      <c r="AQ104" s="5">
        <v>130.27739809707828</v>
      </c>
      <c r="AR104" s="5">
        <f t="shared" si="91"/>
        <v>9.3693578271786371E-2</v>
      </c>
      <c r="AS104" s="5">
        <f t="shared" si="70"/>
        <v>130.37109167535007</v>
      </c>
      <c r="AT104" s="5">
        <f t="shared" si="71"/>
        <v>3.12426932464993</v>
      </c>
      <c r="AU104" s="5">
        <f t="shared" si="92"/>
        <v>2.3981668119606066E-2</v>
      </c>
      <c r="AV104" s="5">
        <f t="shared" si="93"/>
        <v>0.4708791510796847</v>
      </c>
      <c r="AW104" s="5">
        <f t="shared" si="72"/>
        <v>130.74827724815796</v>
      </c>
      <c r="AX104" s="5">
        <f t="shared" si="73"/>
        <v>2.747083751842041</v>
      </c>
      <c r="AY104" s="5">
        <f t="shared" si="74"/>
        <v>2.0578121451291786E-2</v>
      </c>
      <c r="AZ104" s="5">
        <f t="shared" si="94"/>
        <v>0.62523837945188243</v>
      </c>
      <c r="BA104" s="5">
        <f t="shared" si="75"/>
        <v>130.90263647653015</v>
      </c>
      <c r="BB104" s="5">
        <f t="shared" si="76"/>
        <v>2.5927245234698546</v>
      </c>
      <c r="BC104" s="5">
        <f t="shared" si="77"/>
        <v>1.9421832369664549E-2</v>
      </c>
      <c r="BD104" s="5">
        <f t="shared" si="95"/>
        <v>1.768309313896969</v>
      </c>
      <c r="BE104" s="5">
        <f t="shared" si="78"/>
        <v>132.04570741097524</v>
      </c>
      <c r="BF104" s="5">
        <f t="shared" si="79"/>
        <v>1.4496535890247628</v>
      </c>
      <c r="BG104" s="5">
        <f t="shared" si="80"/>
        <v>1.0859205729439263E-2</v>
      </c>
    </row>
    <row r="105" spans="1:59" x14ac:dyDescent="0.2">
      <c r="A105" s="2">
        <v>104</v>
      </c>
      <c r="B105" s="1">
        <v>65.567656999999997</v>
      </c>
      <c r="C105" s="5">
        <f t="shared" si="81"/>
        <v>62.141813353555342</v>
      </c>
      <c r="D105" s="5">
        <f t="shared" si="54"/>
        <v>3.4258436464446547</v>
      </c>
      <c r="E105" s="5">
        <f t="shared" si="82"/>
        <v>62.594600931932156</v>
      </c>
      <c r="F105" s="5">
        <f t="shared" si="55"/>
        <v>2.9730560680678408</v>
      </c>
      <c r="G105" s="5">
        <f t="shared" si="83"/>
        <v>63.312861777377378</v>
      </c>
      <c r="H105" s="5">
        <f t="shared" si="56"/>
        <v>2.2547952226226187</v>
      </c>
      <c r="I105" s="5">
        <f t="shared" si="84"/>
        <v>63.807134969195744</v>
      </c>
      <c r="J105" s="5">
        <f t="shared" si="57"/>
        <v>1.7605220308042533</v>
      </c>
      <c r="L105" s="2">
        <v>104</v>
      </c>
      <c r="M105" s="1">
        <v>137.453644</v>
      </c>
      <c r="N105" s="5">
        <f t="shared" si="85"/>
        <v>130.37396142206308</v>
      </c>
      <c r="O105" s="5">
        <f t="shared" si="58"/>
        <v>7.0796825779369215</v>
      </c>
      <c r="P105" s="5">
        <f t="shared" si="86"/>
        <v>131.03692697250318</v>
      </c>
      <c r="Q105" s="5">
        <f t="shared" si="59"/>
        <v>6.4167170274968157</v>
      </c>
      <c r="R105" s="5">
        <f t="shared" si="87"/>
        <v>132.04727769368523</v>
      </c>
      <c r="S105" s="5">
        <f t="shared" si="60"/>
        <v>5.4063663063147658</v>
      </c>
      <c r="T105" s="5">
        <f t="shared" si="88"/>
        <v>132.85944685064561</v>
      </c>
      <c r="U105" s="5">
        <f t="shared" si="61"/>
        <v>4.5941971493543861</v>
      </c>
      <c r="V105" s="10"/>
      <c r="W105" s="1">
        <v>65.567656999999997</v>
      </c>
      <c r="X105" s="5">
        <v>63.312861777377378</v>
      </c>
      <c r="Y105" s="5">
        <f t="shared" si="89"/>
        <v>0.24152873741329481</v>
      </c>
      <c r="Z105" s="5">
        <f t="shared" si="62"/>
        <v>63.554390514790676</v>
      </c>
      <c r="AA105" s="5">
        <f t="shared" si="63"/>
        <v>2.0132664852093214</v>
      </c>
      <c r="AB105" s="5">
        <f t="shared" si="90"/>
        <v>3.0705176566082289E-2</v>
      </c>
      <c r="AC105" s="5">
        <f t="shared" si="64"/>
        <v>0.50936098503330918</v>
      </c>
      <c r="AD105" s="5">
        <f t="shared" si="48"/>
        <v>63.822222762410689</v>
      </c>
      <c r="AE105" s="5">
        <f t="shared" si="49"/>
        <v>1.7454342375893077</v>
      </c>
      <c r="AF105" s="5">
        <f t="shared" si="65"/>
        <v>2.6620353958801787E-2</v>
      </c>
      <c r="AG105" s="5">
        <f t="shared" si="66"/>
        <v>0.83975573691508787</v>
      </c>
      <c r="AH105" s="5">
        <f t="shared" si="50"/>
        <v>64.152617514292473</v>
      </c>
      <c r="AI105" s="5">
        <f t="shared" si="51"/>
        <v>1.4150394857075241</v>
      </c>
      <c r="AJ105" s="5">
        <f t="shared" si="67"/>
        <v>2.1581364203810488E-2</v>
      </c>
      <c r="AK105" s="5">
        <f t="shared" si="68"/>
        <v>0.96113367821084039</v>
      </c>
      <c r="AL105" s="5">
        <f t="shared" si="52"/>
        <v>64.273995455588221</v>
      </c>
      <c r="AM105" s="5">
        <f t="shared" si="53"/>
        <v>1.2936615444117763</v>
      </c>
      <c r="AN105" s="5">
        <f t="shared" si="69"/>
        <v>1.973017801157324E-2</v>
      </c>
      <c r="AP105" s="1">
        <v>137.453644</v>
      </c>
      <c r="AQ105" s="5">
        <v>132.04727769368523</v>
      </c>
      <c r="AR105" s="5">
        <f t="shared" si="91"/>
        <v>0.34512148102206175</v>
      </c>
      <c r="AS105" s="5">
        <f t="shared" si="70"/>
        <v>132.39239917470729</v>
      </c>
      <c r="AT105" s="5">
        <f t="shared" si="71"/>
        <v>5.0612448252927038</v>
      </c>
      <c r="AU105" s="5">
        <f t="shared" si="92"/>
        <v>3.8329035733954728E-2</v>
      </c>
      <c r="AV105" s="5">
        <f t="shared" si="93"/>
        <v>0.79562926246150234</v>
      </c>
      <c r="AW105" s="5">
        <f t="shared" si="72"/>
        <v>132.84290695614672</v>
      </c>
      <c r="AX105" s="5">
        <f t="shared" si="73"/>
        <v>4.6107370438532769</v>
      </c>
      <c r="AY105" s="5">
        <f t="shared" si="74"/>
        <v>3.3543941867800006E-2</v>
      </c>
      <c r="AZ105" s="5">
        <f t="shared" si="94"/>
        <v>1.1403269271716652</v>
      </c>
      <c r="BA105" s="5">
        <f t="shared" si="75"/>
        <v>133.18760462085689</v>
      </c>
      <c r="BB105" s="5">
        <f t="shared" si="76"/>
        <v>4.266039379143109</v>
      </c>
      <c r="BC105" s="5">
        <f t="shared" si="77"/>
        <v>3.1036204315857272E-2</v>
      </c>
      <c r="BD105" s="5">
        <f t="shared" si="95"/>
        <v>1.7696440542004575</v>
      </c>
      <c r="BE105" s="5">
        <f t="shared" si="78"/>
        <v>133.81692174788569</v>
      </c>
      <c r="BF105" s="5">
        <f t="shared" si="79"/>
        <v>3.6367222521143105</v>
      </c>
      <c r="BG105" s="5">
        <f t="shared" si="80"/>
        <v>2.6457808947679195E-2</v>
      </c>
    </row>
    <row r="106" spans="1:59" x14ac:dyDescent="0.2">
      <c r="A106" s="2">
        <v>105</v>
      </c>
      <c r="B106" s="1">
        <v>66.040801999999999</v>
      </c>
      <c r="C106" s="5">
        <f t="shared" si="81"/>
        <v>62.655689900522042</v>
      </c>
      <c r="D106" s="5">
        <f t="shared" si="54"/>
        <v>3.3851120994779578</v>
      </c>
      <c r="E106" s="5">
        <f t="shared" si="82"/>
        <v>63.635170555755899</v>
      </c>
      <c r="F106" s="5">
        <f t="shared" si="55"/>
        <v>2.4056314442441007</v>
      </c>
      <c r="G106" s="5">
        <f t="shared" si="83"/>
        <v>64.552999149819811</v>
      </c>
      <c r="H106" s="5">
        <f t="shared" si="56"/>
        <v>1.4878028501801879</v>
      </c>
      <c r="I106" s="5">
        <f t="shared" si="84"/>
        <v>65.127526492298927</v>
      </c>
      <c r="J106" s="5">
        <f t="shared" si="57"/>
        <v>0.9132755077010728</v>
      </c>
      <c r="L106" s="2">
        <v>105</v>
      </c>
      <c r="M106" s="1">
        <v>141.579712</v>
      </c>
      <c r="N106" s="5">
        <f t="shared" si="85"/>
        <v>131.43591380875361</v>
      </c>
      <c r="O106" s="5">
        <f t="shared" si="58"/>
        <v>10.14379819124639</v>
      </c>
      <c r="P106" s="5">
        <f t="shared" si="86"/>
        <v>133.28277793212709</v>
      </c>
      <c r="Q106" s="5">
        <f t="shared" si="59"/>
        <v>8.2969340678729111</v>
      </c>
      <c r="R106" s="5">
        <f t="shared" si="87"/>
        <v>135.02077916215836</v>
      </c>
      <c r="S106" s="5">
        <f t="shared" si="60"/>
        <v>6.5589328378416383</v>
      </c>
      <c r="T106" s="5">
        <f t="shared" si="88"/>
        <v>136.3050947126614</v>
      </c>
      <c r="U106" s="5">
        <f t="shared" si="61"/>
        <v>5.2746172873386001</v>
      </c>
      <c r="V106" s="10"/>
      <c r="W106" s="1">
        <v>66.040801999999999</v>
      </c>
      <c r="X106" s="5">
        <v>64.552999149819811</v>
      </c>
      <c r="Y106" s="5">
        <f t="shared" si="89"/>
        <v>0.39132003266766557</v>
      </c>
      <c r="Z106" s="5">
        <f t="shared" si="62"/>
        <v>64.944319182487476</v>
      </c>
      <c r="AA106" s="5">
        <f t="shared" si="63"/>
        <v>1.0964828175125234</v>
      </c>
      <c r="AB106" s="5">
        <f t="shared" si="90"/>
        <v>1.6603111777966043E-2</v>
      </c>
      <c r="AC106" s="5">
        <f t="shared" si="64"/>
        <v>0.69205508188559017</v>
      </c>
      <c r="AD106" s="5">
        <f t="shared" si="48"/>
        <v>65.245054231705396</v>
      </c>
      <c r="AE106" s="5">
        <f t="shared" si="49"/>
        <v>0.79574776829460347</v>
      </c>
      <c r="AF106" s="5">
        <f t="shared" si="65"/>
        <v>1.2049335322950855E-2</v>
      </c>
      <c r="AG106" s="5">
        <f t="shared" si="66"/>
        <v>1.0199274729023933</v>
      </c>
      <c r="AH106" s="5">
        <f t="shared" si="50"/>
        <v>65.572926622722207</v>
      </c>
      <c r="AI106" s="5">
        <f t="shared" si="51"/>
        <v>0.46787537727779238</v>
      </c>
      <c r="AJ106" s="5">
        <f t="shared" si="67"/>
        <v>7.0846410568695456E-3</v>
      </c>
      <c r="AK106" s="5">
        <f t="shared" si="68"/>
        <v>1.1982868183076942</v>
      </c>
      <c r="AL106" s="5">
        <f t="shared" si="52"/>
        <v>65.751285968127505</v>
      </c>
      <c r="AM106" s="5">
        <f t="shared" si="53"/>
        <v>0.28951603187249475</v>
      </c>
      <c r="AN106" s="5">
        <f t="shared" si="69"/>
        <v>4.3838963656512644E-3</v>
      </c>
      <c r="AP106" s="1">
        <v>141.579712</v>
      </c>
      <c r="AQ106" s="5">
        <v>135.02077916215836</v>
      </c>
      <c r="AR106" s="5">
        <f t="shared" si="91"/>
        <v>0.7393784791397221</v>
      </c>
      <c r="AS106" s="5">
        <f t="shared" si="70"/>
        <v>135.76015764129809</v>
      </c>
      <c r="AT106" s="5">
        <f t="shared" si="71"/>
        <v>5.8195543587019074</v>
      </c>
      <c r="AU106" s="5">
        <f t="shared" si="92"/>
        <v>4.3101175943538968E-2</v>
      </c>
      <c r="AV106" s="5">
        <f t="shared" si="93"/>
        <v>1.3400973139644097</v>
      </c>
      <c r="AW106" s="5">
        <f t="shared" si="72"/>
        <v>136.36087647612277</v>
      </c>
      <c r="AX106" s="5">
        <f t="shared" si="73"/>
        <v>5.2188355238772317</v>
      </c>
      <c r="AY106" s="5">
        <f t="shared" si="74"/>
        <v>3.6861464472234776E-2</v>
      </c>
      <c r="AZ106" s="5">
        <f t="shared" si="94"/>
        <v>1.9652554707573249</v>
      </c>
      <c r="BA106" s="5">
        <f t="shared" si="75"/>
        <v>136.98603463291568</v>
      </c>
      <c r="BB106" s="5">
        <f t="shared" si="76"/>
        <v>4.5936773670843252</v>
      </c>
      <c r="BC106" s="5">
        <f t="shared" si="77"/>
        <v>3.2445873085857987E-2</v>
      </c>
      <c r="BD106" s="5">
        <f t="shared" si="95"/>
        <v>2.7929228563322304</v>
      </c>
      <c r="BE106" s="5">
        <f t="shared" si="78"/>
        <v>137.8137020184906</v>
      </c>
      <c r="BF106" s="5">
        <f t="shared" si="79"/>
        <v>3.7660099815093986</v>
      </c>
      <c r="BG106" s="5">
        <f t="shared" si="80"/>
        <v>2.6599926841985654E-2</v>
      </c>
    </row>
    <row r="107" spans="1:59" x14ac:dyDescent="0.2">
      <c r="A107" s="2">
        <v>106</v>
      </c>
      <c r="B107" s="1">
        <v>67.337029000000001</v>
      </c>
      <c r="C107" s="5">
        <f t="shared" si="81"/>
        <v>63.163456715443729</v>
      </c>
      <c r="D107" s="5">
        <f t="shared" si="54"/>
        <v>4.1735722845562719</v>
      </c>
      <c r="E107" s="5">
        <f t="shared" si="82"/>
        <v>64.477141561241339</v>
      </c>
      <c r="F107" s="5">
        <f t="shared" si="55"/>
        <v>2.8598874387586619</v>
      </c>
      <c r="G107" s="5">
        <f t="shared" si="83"/>
        <v>65.371290717418916</v>
      </c>
      <c r="H107" s="5">
        <f t="shared" si="56"/>
        <v>1.9657382825810856</v>
      </c>
      <c r="I107" s="5">
        <f t="shared" si="84"/>
        <v>65.812483123074742</v>
      </c>
      <c r="J107" s="5">
        <f t="shared" si="57"/>
        <v>1.5245458769252593</v>
      </c>
      <c r="L107" s="2">
        <v>106</v>
      </c>
      <c r="M107" s="1">
        <v>136.160538</v>
      </c>
      <c r="N107" s="5">
        <f t="shared" si="85"/>
        <v>132.95748353744057</v>
      </c>
      <c r="O107" s="5">
        <f t="shared" si="58"/>
        <v>3.2030544625594359</v>
      </c>
      <c r="P107" s="5">
        <f t="shared" si="86"/>
        <v>136.18670485588262</v>
      </c>
      <c r="Q107" s="5">
        <f t="shared" si="59"/>
        <v>2.6166855882621576E-2</v>
      </c>
      <c r="R107" s="5">
        <f t="shared" si="87"/>
        <v>138.62819222297128</v>
      </c>
      <c r="S107" s="5">
        <f t="shared" si="60"/>
        <v>2.4676542229712766</v>
      </c>
      <c r="T107" s="5">
        <f t="shared" si="88"/>
        <v>140.26105767816534</v>
      </c>
      <c r="U107" s="5">
        <f t="shared" si="61"/>
        <v>4.100519678165341</v>
      </c>
      <c r="V107" s="10"/>
      <c r="W107" s="1">
        <v>67.337029000000001</v>
      </c>
      <c r="X107" s="5">
        <v>65.371290717418916</v>
      </c>
      <c r="Y107" s="5">
        <f t="shared" si="89"/>
        <v>0.45536576290738129</v>
      </c>
      <c r="Z107" s="5">
        <f t="shared" si="62"/>
        <v>65.826656480326292</v>
      </c>
      <c r="AA107" s="5">
        <f t="shared" si="63"/>
        <v>1.5103725196737088</v>
      </c>
      <c r="AB107" s="5">
        <f t="shared" si="90"/>
        <v>2.2430043946157899E-2</v>
      </c>
      <c r="AC107" s="5">
        <f t="shared" si="64"/>
        <v>0.72361420331396864</v>
      </c>
      <c r="AD107" s="5">
        <f t="shared" si="48"/>
        <v>66.094904920732887</v>
      </c>
      <c r="AE107" s="5">
        <f t="shared" si="49"/>
        <v>1.2421240792671142</v>
      </c>
      <c r="AF107" s="5">
        <f t="shared" si="65"/>
        <v>1.8446374865560437E-2</v>
      </c>
      <c r="AG107" s="5">
        <f t="shared" si="66"/>
        <v>0.92919131551591305</v>
      </c>
      <c r="AH107" s="5">
        <f t="shared" si="50"/>
        <v>66.300482032934823</v>
      </c>
      <c r="AI107" s="5">
        <f t="shared" si="51"/>
        <v>1.0365469670651777</v>
      </c>
      <c r="AJ107" s="5">
        <f t="shared" si="67"/>
        <v>1.5393417001887292E-2</v>
      </c>
      <c r="AK107" s="5">
        <f t="shared" si="68"/>
        <v>0.87529085520539263</v>
      </c>
      <c r="AL107" s="5">
        <f t="shared" si="52"/>
        <v>66.246581572624308</v>
      </c>
      <c r="AM107" s="5">
        <f t="shared" si="53"/>
        <v>1.0904474273756932</v>
      </c>
      <c r="AN107" s="5">
        <f t="shared" si="69"/>
        <v>1.6193874953640934E-2</v>
      </c>
      <c r="AP107" s="1">
        <v>136.160538</v>
      </c>
      <c r="AQ107" s="5">
        <v>138.62819222297128</v>
      </c>
      <c r="AR107" s="5">
        <f t="shared" si="91"/>
        <v>1.1695836663907011</v>
      </c>
      <c r="AS107" s="5">
        <f t="shared" si="70"/>
        <v>139.79777588936199</v>
      </c>
      <c r="AT107" s="5">
        <f t="shared" si="71"/>
        <v>3.6372378893619839</v>
      </c>
      <c r="AU107" s="5">
        <f t="shared" si="92"/>
        <v>2.6237360749188778E-2</v>
      </c>
      <c r="AV107" s="5">
        <f t="shared" si="93"/>
        <v>1.9069262506765363</v>
      </c>
      <c r="AW107" s="5">
        <f t="shared" si="72"/>
        <v>140.53511847364783</v>
      </c>
      <c r="AX107" s="5">
        <f t="shared" si="73"/>
        <v>4.3745804736478249</v>
      </c>
      <c r="AY107" s="5">
        <f t="shared" si="74"/>
        <v>3.2128108025306308E-2</v>
      </c>
      <c r="AZ107" s="5">
        <f t="shared" si="94"/>
        <v>2.7042263862823415</v>
      </c>
      <c r="BA107" s="5">
        <f t="shared" si="75"/>
        <v>141.33241860925361</v>
      </c>
      <c r="BB107" s="5">
        <f t="shared" si="76"/>
        <v>5.1718806092536056</v>
      </c>
      <c r="BC107" s="5">
        <f t="shared" si="77"/>
        <v>3.7983696930263343E-2</v>
      </c>
      <c r="BD107" s="5">
        <f t="shared" si="95"/>
        <v>3.4852395301408134</v>
      </c>
      <c r="BE107" s="5">
        <f t="shared" si="78"/>
        <v>142.11343175311208</v>
      </c>
      <c r="BF107" s="5">
        <f t="shared" si="79"/>
        <v>-5.9528937531120789</v>
      </c>
      <c r="BG107" s="5">
        <f t="shared" si="80"/>
        <v>4.3719669740964737E-2</v>
      </c>
    </row>
    <row r="108" spans="1:59" x14ac:dyDescent="0.2">
      <c r="A108" s="2">
        <v>107</v>
      </c>
      <c r="B108" s="1">
        <v>70.737755000000007</v>
      </c>
      <c r="C108" s="5">
        <f t="shared" si="81"/>
        <v>63.789492558127165</v>
      </c>
      <c r="D108" s="5">
        <f t="shared" si="54"/>
        <v>6.948262441872842</v>
      </c>
      <c r="E108" s="5">
        <f t="shared" si="82"/>
        <v>65.47810216480687</v>
      </c>
      <c r="F108" s="5">
        <f t="shared" si="55"/>
        <v>5.2596528351931369</v>
      </c>
      <c r="G108" s="5">
        <f t="shared" si="83"/>
        <v>66.452446772838513</v>
      </c>
      <c r="H108" s="5">
        <f t="shared" si="56"/>
        <v>4.2853082271614937</v>
      </c>
      <c r="I108" s="5">
        <f t="shared" si="84"/>
        <v>66.955892530768693</v>
      </c>
      <c r="J108" s="5">
        <f t="shared" si="57"/>
        <v>3.7818624692313136</v>
      </c>
      <c r="L108" s="2">
        <v>107</v>
      </c>
      <c r="M108" s="1">
        <v>138.77633700000001</v>
      </c>
      <c r="N108" s="5">
        <f t="shared" si="85"/>
        <v>133.43794170682449</v>
      </c>
      <c r="O108" s="5">
        <f t="shared" si="58"/>
        <v>5.3383952931755232</v>
      </c>
      <c r="P108" s="5">
        <f t="shared" si="86"/>
        <v>136.17754645632371</v>
      </c>
      <c r="Q108" s="5">
        <f t="shared" si="59"/>
        <v>2.5987905436763015</v>
      </c>
      <c r="R108" s="5">
        <f t="shared" si="87"/>
        <v>137.27098240033706</v>
      </c>
      <c r="S108" s="5">
        <f t="shared" si="60"/>
        <v>1.5053545996629509</v>
      </c>
      <c r="T108" s="5">
        <f t="shared" si="88"/>
        <v>137.18566791954134</v>
      </c>
      <c r="U108" s="5">
        <f t="shared" si="61"/>
        <v>1.5906690804586674</v>
      </c>
      <c r="V108" s="10"/>
      <c r="W108" s="1">
        <v>70.737755000000007</v>
      </c>
      <c r="X108" s="5">
        <v>66.452446772838513</v>
      </c>
      <c r="Y108" s="5">
        <f t="shared" si="89"/>
        <v>0.5492343067842137</v>
      </c>
      <c r="Z108" s="5">
        <f t="shared" si="62"/>
        <v>67.001681079622728</v>
      </c>
      <c r="AA108" s="5">
        <f t="shared" si="63"/>
        <v>3.7360739203772795</v>
      </c>
      <c r="AB108" s="5">
        <f t="shared" si="90"/>
        <v>5.2815839580677662E-2</v>
      </c>
      <c r="AC108" s="5">
        <f t="shared" si="64"/>
        <v>0.8129996663403759</v>
      </c>
      <c r="AD108" s="5">
        <f t="shared" si="48"/>
        <v>67.265446439178888</v>
      </c>
      <c r="AE108" s="5">
        <f t="shared" si="49"/>
        <v>3.4723085608211193</v>
      </c>
      <c r="AF108" s="5">
        <f t="shared" si="65"/>
        <v>4.9087061934904759E-2</v>
      </c>
      <c r="AG108" s="5">
        <f t="shared" si="66"/>
        <v>0.99757544847257118</v>
      </c>
      <c r="AH108" s="5">
        <f t="shared" si="50"/>
        <v>67.450022221311087</v>
      </c>
      <c r="AI108" s="5">
        <f t="shared" si="51"/>
        <v>3.2877327786889197</v>
      </c>
      <c r="AJ108" s="5">
        <f t="shared" si="67"/>
        <v>4.6477765355840306E-2</v>
      </c>
      <c r="AK108" s="5">
        <f t="shared" si="68"/>
        <v>1.050276275387467</v>
      </c>
      <c r="AL108" s="5">
        <f t="shared" si="52"/>
        <v>67.502723048225974</v>
      </c>
      <c r="AM108" s="5">
        <f t="shared" si="53"/>
        <v>3.2350319517740331</v>
      </c>
      <c r="AN108" s="5">
        <f t="shared" si="69"/>
        <v>4.5732748399691686E-2</v>
      </c>
      <c r="AP108" s="1">
        <v>138.77633700000001</v>
      </c>
      <c r="AQ108" s="5">
        <v>137.27098240033706</v>
      </c>
      <c r="AR108" s="5">
        <f t="shared" si="91"/>
        <v>0.79056464303696328</v>
      </c>
      <c r="AS108" s="5">
        <f t="shared" si="70"/>
        <v>138.06154704337402</v>
      </c>
      <c r="AT108" s="5">
        <f t="shared" si="71"/>
        <v>0.71478995662599232</v>
      </c>
      <c r="AU108" s="5">
        <f t="shared" si="92"/>
        <v>5.207145342206258E-3</v>
      </c>
      <c r="AV108" s="5">
        <f t="shared" si="93"/>
        <v>1.0908922323488479</v>
      </c>
      <c r="AW108" s="5">
        <f t="shared" si="72"/>
        <v>138.3618746326859</v>
      </c>
      <c r="AX108" s="5">
        <f t="shared" si="73"/>
        <v>0.41446236731411545</v>
      </c>
      <c r="AY108" s="5">
        <f t="shared" si="74"/>
        <v>2.9865492653413628E-3</v>
      </c>
      <c r="AZ108" s="5">
        <f t="shared" si="94"/>
        <v>0.87658009226988987</v>
      </c>
      <c r="BA108" s="5">
        <f t="shared" si="75"/>
        <v>138.14756249260694</v>
      </c>
      <c r="BB108" s="5">
        <f t="shared" si="76"/>
        <v>0.62877450739307506</v>
      </c>
      <c r="BC108" s="5">
        <f t="shared" si="77"/>
        <v>4.530848132942686E-3</v>
      </c>
      <c r="BD108" s="5">
        <f t="shared" si="95"/>
        <v>-0.63084241971796295</v>
      </c>
      <c r="BE108" s="5">
        <f t="shared" si="78"/>
        <v>136.6401399806191</v>
      </c>
      <c r="BF108" s="5">
        <f t="shared" si="79"/>
        <v>2.1361970193809157</v>
      </c>
      <c r="BG108" s="5">
        <f t="shared" si="80"/>
        <v>1.5393092695485366E-2</v>
      </c>
    </row>
    <row r="109" spans="1:59" x14ac:dyDescent="0.2">
      <c r="A109" s="2">
        <v>108</v>
      </c>
      <c r="B109" s="1">
        <v>70.092110000000005</v>
      </c>
      <c r="C109" s="5">
        <f t="shared" si="81"/>
        <v>64.831731924408089</v>
      </c>
      <c r="D109" s="5">
        <f t="shared" si="54"/>
        <v>5.2603780755919161</v>
      </c>
      <c r="E109" s="5">
        <f t="shared" si="82"/>
        <v>67.31898065712447</v>
      </c>
      <c r="F109" s="5">
        <f t="shared" si="55"/>
        <v>2.773129342875535</v>
      </c>
      <c r="G109" s="5">
        <f t="shared" si="83"/>
        <v>68.809366297777331</v>
      </c>
      <c r="H109" s="5">
        <f t="shared" si="56"/>
        <v>1.2827437022226746</v>
      </c>
      <c r="I109" s="5">
        <f t="shared" si="84"/>
        <v>69.792289382692189</v>
      </c>
      <c r="J109" s="5">
        <f t="shared" si="57"/>
        <v>0.29982061730781595</v>
      </c>
      <c r="L109" s="2">
        <v>108</v>
      </c>
      <c r="M109" s="1">
        <v>133.100525</v>
      </c>
      <c r="N109" s="5">
        <f t="shared" si="85"/>
        <v>134.23870100080083</v>
      </c>
      <c r="O109" s="5">
        <f t="shared" si="58"/>
        <v>1.1381760008008257</v>
      </c>
      <c r="P109" s="5">
        <f t="shared" si="86"/>
        <v>137.08712314661042</v>
      </c>
      <c r="Q109" s="5">
        <f t="shared" si="59"/>
        <v>3.9865981466104188</v>
      </c>
      <c r="R109" s="5">
        <f t="shared" si="87"/>
        <v>138.09892743015169</v>
      </c>
      <c r="S109" s="5">
        <f t="shared" si="60"/>
        <v>4.9984024301516854</v>
      </c>
      <c r="T109" s="5">
        <f t="shared" si="88"/>
        <v>138.37866972988536</v>
      </c>
      <c r="U109" s="5">
        <f t="shared" si="61"/>
        <v>5.278144729885355</v>
      </c>
      <c r="V109" s="10"/>
      <c r="W109" s="1">
        <v>70.092110000000005</v>
      </c>
      <c r="X109" s="5">
        <v>68.809366297777331</v>
      </c>
      <c r="Y109" s="5">
        <f t="shared" si="89"/>
        <v>0.82038708950740413</v>
      </c>
      <c r="Z109" s="5">
        <f t="shared" si="62"/>
        <v>69.629753387284737</v>
      </c>
      <c r="AA109" s="5">
        <f t="shared" si="63"/>
        <v>0.46235661271526851</v>
      </c>
      <c r="AB109" s="5">
        <f t="shared" si="90"/>
        <v>6.5964145281868173E-3</v>
      </c>
      <c r="AC109" s="5">
        <f t="shared" si="64"/>
        <v>1.1989796309899863</v>
      </c>
      <c r="AD109" s="5">
        <f t="shared" si="48"/>
        <v>70.008345928767312</v>
      </c>
      <c r="AE109" s="5">
        <f t="shared" si="49"/>
        <v>8.3764071232693027E-2</v>
      </c>
      <c r="AF109" s="5">
        <f t="shared" si="65"/>
        <v>1.1950570646638119E-3</v>
      </c>
      <c r="AG109" s="5">
        <f t="shared" si="66"/>
        <v>1.609280282882382</v>
      </c>
      <c r="AH109" s="5">
        <f t="shared" si="50"/>
        <v>70.418646580659711</v>
      </c>
      <c r="AI109" s="5">
        <f t="shared" si="51"/>
        <v>0.32653658065970603</v>
      </c>
      <c r="AJ109" s="5">
        <f t="shared" si="67"/>
        <v>4.658678140231561E-3</v>
      </c>
      <c r="AK109" s="5">
        <f t="shared" si="68"/>
        <v>2.1609230375061146</v>
      </c>
      <c r="AL109" s="5">
        <f t="shared" si="52"/>
        <v>70.970289335283439</v>
      </c>
      <c r="AM109" s="5">
        <f t="shared" si="53"/>
        <v>0.87817933528343417</v>
      </c>
      <c r="AN109" s="5">
        <f t="shared" si="69"/>
        <v>1.2528932789773829E-2</v>
      </c>
      <c r="AP109" s="1">
        <v>133.100525</v>
      </c>
      <c r="AQ109" s="5">
        <v>138.09892743015169</v>
      </c>
      <c r="AR109" s="5">
        <f t="shared" si="91"/>
        <v>0.79617170105361312</v>
      </c>
      <c r="AS109" s="5">
        <f t="shared" si="70"/>
        <v>138.89509913120531</v>
      </c>
      <c r="AT109" s="5">
        <f t="shared" si="71"/>
        <v>5.7945741312053087</v>
      </c>
      <c r="AU109" s="5">
        <f t="shared" si="92"/>
        <v>4.1959588238917461E-2</v>
      </c>
      <c r="AV109" s="5">
        <f t="shared" si="93"/>
        <v>1.0251554317152931</v>
      </c>
      <c r="AW109" s="5">
        <f t="shared" si="72"/>
        <v>139.12408286186698</v>
      </c>
      <c r="AX109" s="5">
        <f t="shared" si="73"/>
        <v>6.0235578618669763</v>
      </c>
      <c r="AY109" s="5">
        <f t="shared" si="74"/>
        <v>4.5255703250358902E-2</v>
      </c>
      <c r="AZ109" s="5">
        <f t="shared" si="94"/>
        <v>0.8546943141650224</v>
      </c>
      <c r="BA109" s="5">
        <f t="shared" si="75"/>
        <v>138.95362174431671</v>
      </c>
      <c r="BB109" s="5">
        <f t="shared" si="76"/>
        <v>5.8530967443167015</v>
      </c>
      <c r="BC109" s="5">
        <f t="shared" si="77"/>
        <v>4.3975008695996513E-2</v>
      </c>
      <c r="BD109" s="5">
        <f t="shared" si="95"/>
        <v>0.60912691238473993</v>
      </c>
      <c r="BE109" s="5">
        <f t="shared" si="78"/>
        <v>138.70805434253643</v>
      </c>
      <c r="BF109" s="5">
        <f t="shared" si="79"/>
        <v>-5.6075293425364237</v>
      </c>
      <c r="BG109" s="5">
        <f t="shared" si="80"/>
        <v>4.2130031737563946E-2</v>
      </c>
    </row>
    <row r="110" spans="1:59" x14ac:dyDescent="0.2">
      <c r="A110" s="2">
        <v>109</v>
      </c>
      <c r="B110" s="1">
        <v>70.649039999999999</v>
      </c>
      <c r="C110" s="5">
        <f t="shared" si="81"/>
        <v>65.620788635746877</v>
      </c>
      <c r="D110" s="5">
        <f t="shared" si="54"/>
        <v>5.0282513642531228</v>
      </c>
      <c r="E110" s="5">
        <f t="shared" si="82"/>
        <v>68.289575927130912</v>
      </c>
      <c r="F110" s="5">
        <f t="shared" si="55"/>
        <v>2.3594640728690877</v>
      </c>
      <c r="G110" s="5">
        <f t="shared" si="83"/>
        <v>69.514875333999811</v>
      </c>
      <c r="H110" s="5">
        <f t="shared" si="56"/>
        <v>1.1341646660001885</v>
      </c>
      <c r="I110" s="5">
        <f t="shared" si="84"/>
        <v>70.017154845673048</v>
      </c>
      <c r="J110" s="5">
        <f t="shared" si="57"/>
        <v>0.63188515432695169</v>
      </c>
      <c r="L110" s="2">
        <v>109</v>
      </c>
      <c r="M110" s="1">
        <v>130.62290999999999</v>
      </c>
      <c r="N110" s="5">
        <f t="shared" si="85"/>
        <v>134.06797460068069</v>
      </c>
      <c r="O110" s="5">
        <f t="shared" si="58"/>
        <v>3.4450646006806949</v>
      </c>
      <c r="P110" s="5">
        <f t="shared" si="86"/>
        <v>135.69181379529678</v>
      </c>
      <c r="Q110" s="5">
        <f t="shared" si="59"/>
        <v>5.0689037952967908</v>
      </c>
      <c r="R110" s="5">
        <f t="shared" si="87"/>
        <v>135.34980609356825</v>
      </c>
      <c r="S110" s="5">
        <f t="shared" si="60"/>
        <v>4.7268960935682571</v>
      </c>
      <c r="T110" s="5">
        <f t="shared" si="88"/>
        <v>134.42006118247133</v>
      </c>
      <c r="U110" s="5">
        <f t="shared" si="61"/>
        <v>3.7971511824713389</v>
      </c>
      <c r="V110" s="10"/>
      <c r="W110" s="1">
        <v>70.649039999999999</v>
      </c>
      <c r="X110" s="5">
        <v>69.514875333999811</v>
      </c>
      <c r="Y110" s="5">
        <f t="shared" si="89"/>
        <v>0.80315538151466559</v>
      </c>
      <c r="Z110" s="5">
        <f t="shared" si="62"/>
        <v>70.318030715514482</v>
      </c>
      <c r="AA110" s="5">
        <f t="shared" si="63"/>
        <v>0.3310092844855177</v>
      </c>
      <c r="AB110" s="5">
        <f t="shared" si="90"/>
        <v>4.6852623119226769E-3</v>
      </c>
      <c r="AC110" s="5">
        <f t="shared" si="64"/>
        <v>1.0756119822981098</v>
      </c>
      <c r="AD110" s="5">
        <f t="shared" si="48"/>
        <v>70.590487316297924</v>
      </c>
      <c r="AE110" s="5">
        <f t="shared" si="49"/>
        <v>5.8552683702075115E-2</v>
      </c>
      <c r="AF110" s="5">
        <f t="shared" si="65"/>
        <v>8.2878243925289168E-4</v>
      </c>
      <c r="AG110" s="5">
        <f t="shared" si="66"/>
        <v>1.2025832218854262</v>
      </c>
      <c r="AH110" s="5">
        <f t="shared" si="50"/>
        <v>70.71745855588523</v>
      </c>
      <c r="AI110" s="5">
        <f t="shared" si="51"/>
        <v>6.8418555885230603E-2</v>
      </c>
      <c r="AJ110" s="5">
        <f t="shared" si="67"/>
        <v>9.6842867058392586E-4</v>
      </c>
      <c r="AK110" s="5">
        <f t="shared" si="68"/>
        <v>0.9238211364150255</v>
      </c>
      <c r="AL110" s="5">
        <f t="shared" si="52"/>
        <v>70.43869647041484</v>
      </c>
      <c r="AM110" s="5">
        <f t="shared" si="53"/>
        <v>0.21034352958515967</v>
      </c>
      <c r="AN110" s="5">
        <f t="shared" si="69"/>
        <v>2.9773020211620663E-3</v>
      </c>
      <c r="AP110" s="1">
        <v>130.62290999999999</v>
      </c>
      <c r="AQ110" s="5">
        <v>135.34980609356825</v>
      </c>
      <c r="AR110" s="5">
        <f t="shared" si="91"/>
        <v>0.26437774540805475</v>
      </c>
      <c r="AS110" s="5">
        <f t="shared" si="70"/>
        <v>135.61418383897629</v>
      </c>
      <c r="AT110" s="5">
        <f t="shared" si="71"/>
        <v>4.9912738389762978</v>
      </c>
      <c r="AU110" s="5">
        <f t="shared" si="92"/>
        <v>3.6876845139517937E-2</v>
      </c>
      <c r="AV110" s="5">
        <f t="shared" si="93"/>
        <v>8.1586239640609182E-2</v>
      </c>
      <c r="AW110" s="5">
        <f t="shared" si="72"/>
        <v>135.43139233320886</v>
      </c>
      <c r="AX110" s="5">
        <f t="shared" si="73"/>
        <v>4.8084823332088718</v>
      </c>
      <c r="AY110" s="5">
        <f t="shared" si="74"/>
        <v>3.6811936996418715E-2</v>
      </c>
      <c r="AZ110" s="5">
        <f t="shared" si="94"/>
        <v>-0.767022728671787</v>
      </c>
      <c r="BA110" s="5">
        <f t="shared" si="75"/>
        <v>134.58278336489647</v>
      </c>
      <c r="BB110" s="5">
        <f t="shared" si="76"/>
        <v>3.959873364896481</v>
      </c>
      <c r="BC110" s="5">
        <f t="shared" si="77"/>
        <v>3.0315305063227278E-2</v>
      </c>
      <c r="BD110" s="5">
        <f t="shared" si="95"/>
        <v>-2.245384099238215</v>
      </c>
      <c r="BE110" s="5">
        <f t="shared" si="78"/>
        <v>133.10442199433004</v>
      </c>
      <c r="BF110" s="5">
        <f t="shared" si="79"/>
        <v>-2.4815119943300488</v>
      </c>
      <c r="BG110" s="5">
        <f t="shared" si="80"/>
        <v>1.8997524969624768E-2</v>
      </c>
    </row>
    <row r="111" spans="1:59" x14ac:dyDescent="0.2">
      <c r="A111" s="2">
        <v>110</v>
      </c>
      <c r="B111" s="1">
        <v>69.690421999999998</v>
      </c>
      <c r="C111" s="5">
        <f t="shared" si="81"/>
        <v>66.375026340384849</v>
      </c>
      <c r="D111" s="5">
        <f t="shared" si="54"/>
        <v>3.3153956596151488</v>
      </c>
      <c r="E111" s="5">
        <f t="shared" si="82"/>
        <v>69.115388352635094</v>
      </c>
      <c r="F111" s="5">
        <f t="shared" si="55"/>
        <v>0.57503364736490425</v>
      </c>
      <c r="G111" s="5">
        <f t="shared" si="83"/>
        <v>70.138665900299912</v>
      </c>
      <c r="H111" s="5">
        <f t="shared" si="56"/>
        <v>0.44824390029991434</v>
      </c>
      <c r="I111" s="5">
        <f t="shared" si="84"/>
        <v>70.491068711418251</v>
      </c>
      <c r="J111" s="5">
        <f t="shared" si="57"/>
        <v>0.80064671141825272</v>
      </c>
      <c r="L111" s="2">
        <v>110</v>
      </c>
      <c r="M111" s="1">
        <v>136.53564499999999</v>
      </c>
      <c r="N111" s="5">
        <f t="shared" si="85"/>
        <v>133.55121491057858</v>
      </c>
      <c r="O111" s="5">
        <f t="shared" si="58"/>
        <v>2.9844300894214086</v>
      </c>
      <c r="P111" s="5">
        <f t="shared" si="86"/>
        <v>133.91769746694291</v>
      </c>
      <c r="Q111" s="5">
        <f t="shared" si="59"/>
        <v>2.6179475330570767</v>
      </c>
      <c r="R111" s="5">
        <f t="shared" si="87"/>
        <v>132.75001324210569</v>
      </c>
      <c r="S111" s="5">
        <f t="shared" si="60"/>
        <v>3.7856317578942935</v>
      </c>
      <c r="T111" s="5">
        <f t="shared" si="88"/>
        <v>131.57219779561783</v>
      </c>
      <c r="U111" s="5">
        <f t="shared" si="61"/>
        <v>4.9634472043821631</v>
      </c>
      <c r="V111" s="10"/>
      <c r="W111" s="1">
        <v>69.690421999999998</v>
      </c>
      <c r="X111" s="5">
        <v>70.138665900299912</v>
      </c>
      <c r="Y111" s="5">
        <f t="shared" si="89"/>
        <v>0.77625065923248093</v>
      </c>
      <c r="Z111" s="5">
        <f t="shared" si="62"/>
        <v>70.914916559532386</v>
      </c>
      <c r="AA111" s="5">
        <f t="shared" si="63"/>
        <v>1.2244945595323884</v>
      </c>
      <c r="AB111" s="5">
        <f t="shared" si="90"/>
        <v>1.7570485647688983E-2</v>
      </c>
      <c r="AC111" s="5">
        <f t="shared" si="64"/>
        <v>0.96265662829860776</v>
      </c>
      <c r="AD111" s="5">
        <f t="shared" si="48"/>
        <v>71.101322528598516</v>
      </c>
      <c r="AE111" s="5">
        <f t="shared" si="49"/>
        <v>1.4109005285985177</v>
      </c>
      <c r="AF111" s="5">
        <f t="shared" si="65"/>
        <v>2.0245257355429955E-2</v>
      </c>
      <c r="AG111" s="5">
        <f t="shared" si="66"/>
        <v>0.94212652687203025</v>
      </c>
      <c r="AH111" s="5">
        <f t="shared" si="50"/>
        <v>71.080792427171943</v>
      </c>
      <c r="AI111" s="5">
        <f t="shared" si="51"/>
        <v>1.3903704271719448</v>
      </c>
      <c r="AJ111" s="5">
        <f t="shared" si="67"/>
        <v>1.9950667355292308E-2</v>
      </c>
      <c r="AK111" s="5">
        <f t="shared" si="68"/>
        <v>0.66879515181734006</v>
      </c>
      <c r="AL111" s="5">
        <f t="shared" si="52"/>
        <v>70.807461052117247</v>
      </c>
      <c r="AM111" s="5">
        <f t="shared" si="53"/>
        <v>1.1170390521172493</v>
      </c>
      <c r="AN111" s="5">
        <f t="shared" si="69"/>
        <v>1.6028587861288159E-2</v>
      </c>
      <c r="AP111" s="1">
        <v>136.53564499999999</v>
      </c>
      <c r="AQ111" s="5">
        <v>132.75001324210569</v>
      </c>
      <c r="AR111" s="5">
        <f t="shared" si="91"/>
        <v>-0.16524784412253637</v>
      </c>
      <c r="AS111" s="5">
        <f t="shared" si="70"/>
        <v>132.58476539798315</v>
      </c>
      <c r="AT111" s="5">
        <f t="shared" si="71"/>
        <v>3.9508796020168404</v>
      </c>
      <c r="AU111" s="5">
        <f t="shared" si="92"/>
        <v>2.9761801942809141E-2</v>
      </c>
      <c r="AV111" s="5">
        <f t="shared" si="93"/>
        <v>-0.58875853313518134</v>
      </c>
      <c r="AW111" s="5">
        <f t="shared" si="72"/>
        <v>132.16125470897052</v>
      </c>
      <c r="AX111" s="5">
        <f t="shared" si="73"/>
        <v>4.3743902910294707</v>
      </c>
      <c r="AY111" s="5">
        <f t="shared" si="74"/>
        <v>3.2038448941516126E-2</v>
      </c>
      <c r="AZ111" s="5">
        <f t="shared" si="94"/>
        <v>-1.5917692839276318</v>
      </c>
      <c r="BA111" s="5">
        <f t="shared" si="75"/>
        <v>131.15824395817808</v>
      </c>
      <c r="BB111" s="5">
        <f t="shared" si="76"/>
        <v>5.377401041821912</v>
      </c>
      <c r="BC111" s="5">
        <f t="shared" si="77"/>
        <v>3.9384594710208554E-2</v>
      </c>
      <c r="BD111" s="5">
        <f t="shared" si="95"/>
        <v>-2.546631538628902</v>
      </c>
      <c r="BE111" s="5">
        <f t="shared" si="78"/>
        <v>130.20338170347679</v>
      </c>
      <c r="BF111" s="5">
        <f t="shared" si="79"/>
        <v>6.3322632965231946</v>
      </c>
      <c r="BG111" s="5">
        <f t="shared" si="80"/>
        <v>4.6378096331717591E-2</v>
      </c>
    </row>
    <row r="112" spans="1:59" x14ac:dyDescent="0.2">
      <c r="A112" s="2">
        <v>111</v>
      </c>
      <c r="B112" s="1">
        <v>68.243881000000002</v>
      </c>
      <c r="C112" s="5">
        <f t="shared" si="81"/>
        <v>66.872335689327116</v>
      </c>
      <c r="D112" s="5">
        <f t="shared" si="54"/>
        <v>1.3715453106728859</v>
      </c>
      <c r="E112" s="5">
        <f t="shared" si="82"/>
        <v>69.316650129212803</v>
      </c>
      <c r="F112" s="5">
        <f t="shared" si="55"/>
        <v>1.0727691292128014</v>
      </c>
      <c r="G112" s="5">
        <f t="shared" si="83"/>
        <v>69.892131755134955</v>
      </c>
      <c r="H112" s="5">
        <f t="shared" si="56"/>
        <v>1.6482507551349528</v>
      </c>
      <c r="I112" s="5">
        <f t="shared" si="84"/>
        <v>69.890583677854551</v>
      </c>
      <c r="J112" s="5">
        <f t="shared" si="57"/>
        <v>1.6467026778545488</v>
      </c>
      <c r="L112" s="2">
        <v>111</v>
      </c>
      <c r="M112" s="1">
        <v>133.949432</v>
      </c>
      <c r="N112" s="5">
        <f t="shared" si="85"/>
        <v>133.99887942399178</v>
      </c>
      <c r="O112" s="5">
        <f t="shared" si="58"/>
        <v>4.944742399177926E-2</v>
      </c>
      <c r="P112" s="5">
        <f t="shared" si="86"/>
        <v>134.83397910351289</v>
      </c>
      <c r="Q112" s="5">
        <f t="shared" si="59"/>
        <v>0.88454710351288668</v>
      </c>
      <c r="R112" s="5">
        <f t="shared" si="87"/>
        <v>134.83211070894757</v>
      </c>
      <c r="S112" s="5">
        <f t="shared" si="60"/>
        <v>0.88267870894756584</v>
      </c>
      <c r="T112" s="5">
        <f t="shared" si="88"/>
        <v>135.29478319890444</v>
      </c>
      <c r="U112" s="5">
        <f t="shared" si="61"/>
        <v>1.3453511989044387</v>
      </c>
      <c r="V112" s="10"/>
      <c r="W112" s="1">
        <v>68.243881000000002</v>
      </c>
      <c r="X112" s="5">
        <v>69.892131755134955</v>
      </c>
      <c r="Y112" s="5">
        <f t="shared" si="89"/>
        <v>0.62283293857286515</v>
      </c>
      <c r="Z112" s="5">
        <f t="shared" si="62"/>
        <v>70.514964693707824</v>
      </c>
      <c r="AA112" s="5">
        <f t="shared" si="63"/>
        <v>2.2710836937078227</v>
      </c>
      <c r="AB112" s="5">
        <f t="shared" si="90"/>
        <v>3.3278935201645737E-2</v>
      </c>
      <c r="AC112" s="5">
        <f t="shared" si="64"/>
        <v>0.66035893493271636</v>
      </c>
      <c r="AD112" s="5">
        <f t="shared" si="48"/>
        <v>70.552490690067671</v>
      </c>
      <c r="AE112" s="5">
        <f t="shared" si="49"/>
        <v>2.3086096900676694</v>
      </c>
      <c r="AF112" s="5">
        <f t="shared" si="65"/>
        <v>3.3828815950072789E-2</v>
      </c>
      <c r="AG112" s="5">
        <f t="shared" si="66"/>
        <v>0.40722922445538567</v>
      </c>
      <c r="AH112" s="5">
        <f t="shared" si="50"/>
        <v>70.299360979590347</v>
      </c>
      <c r="AI112" s="5">
        <f t="shared" si="51"/>
        <v>2.0554799795903449</v>
      </c>
      <c r="AJ112" s="5">
        <f t="shared" si="67"/>
        <v>3.0119623173106829E-2</v>
      </c>
      <c r="AK112" s="5">
        <f t="shared" si="68"/>
        <v>-0.10923475061761315</v>
      </c>
      <c r="AL112" s="5">
        <f t="shared" si="52"/>
        <v>69.782897004517338</v>
      </c>
      <c r="AM112" s="5">
        <f t="shared" si="53"/>
        <v>1.539016004517336</v>
      </c>
      <c r="AN112" s="5">
        <f t="shared" si="69"/>
        <v>2.2551706936440732E-2</v>
      </c>
      <c r="AP112" s="1">
        <v>133.949432</v>
      </c>
      <c r="AQ112" s="5">
        <v>134.83211070894757</v>
      </c>
      <c r="AR112" s="5">
        <f t="shared" si="91"/>
        <v>0.17185395252212499</v>
      </c>
      <c r="AS112" s="5">
        <f t="shared" si="70"/>
        <v>135.00396466146969</v>
      </c>
      <c r="AT112" s="5">
        <f t="shared" si="71"/>
        <v>1.0545326614696933</v>
      </c>
      <c r="AU112" s="5">
        <f t="shared" si="92"/>
        <v>7.8210795330945874E-3</v>
      </c>
      <c r="AV112" s="5">
        <f t="shared" si="93"/>
        <v>7.8955466859082168E-2</v>
      </c>
      <c r="AW112" s="5">
        <f t="shared" si="72"/>
        <v>134.91106617580664</v>
      </c>
      <c r="AX112" s="5">
        <f t="shared" si="73"/>
        <v>0.9616341758066369</v>
      </c>
      <c r="AY112" s="5">
        <f t="shared" si="74"/>
        <v>7.1790836396128715E-3</v>
      </c>
      <c r="AZ112" s="5">
        <f t="shared" si="94"/>
        <v>6.1470753918645205E-2</v>
      </c>
      <c r="BA112" s="5">
        <f t="shared" si="75"/>
        <v>134.89358146286622</v>
      </c>
      <c r="BB112" s="5">
        <f t="shared" si="76"/>
        <v>0.94414946286622126</v>
      </c>
      <c r="BC112" s="5">
        <f t="shared" si="77"/>
        <v>7.0485514478793847E-3</v>
      </c>
      <c r="BD112" s="5">
        <f t="shared" si="95"/>
        <v>1.3877881160212564</v>
      </c>
      <c r="BE112" s="5">
        <f t="shared" si="78"/>
        <v>136.21989882496882</v>
      </c>
      <c r="BF112" s="5">
        <f t="shared" si="79"/>
        <v>-2.2704668249688211</v>
      </c>
      <c r="BG112" s="5">
        <f t="shared" si="80"/>
        <v>1.6950178817994696E-2</v>
      </c>
    </row>
    <row r="113" spans="1:59" x14ac:dyDescent="0.2">
      <c r="A113" s="2">
        <v>112</v>
      </c>
      <c r="B113" s="1">
        <v>66.134438000000003</v>
      </c>
      <c r="C113" s="5">
        <f t="shared" si="81"/>
        <v>67.078067485928045</v>
      </c>
      <c r="D113" s="5">
        <f t="shared" si="54"/>
        <v>0.9436294859280423</v>
      </c>
      <c r="E113" s="5">
        <f t="shared" si="82"/>
        <v>68.941180933988321</v>
      </c>
      <c r="F113" s="5">
        <f t="shared" si="55"/>
        <v>2.8067429339883176</v>
      </c>
      <c r="G113" s="5">
        <f t="shared" si="83"/>
        <v>68.985593839810733</v>
      </c>
      <c r="H113" s="5">
        <f t="shared" si="56"/>
        <v>2.8511558398107297</v>
      </c>
      <c r="I113" s="5">
        <f t="shared" si="84"/>
        <v>68.655556669463635</v>
      </c>
      <c r="J113" s="5">
        <f t="shared" si="57"/>
        <v>2.5211186694636325</v>
      </c>
      <c r="L113" s="2">
        <v>112</v>
      </c>
      <c r="M113" s="1">
        <v>130.29716500000001</v>
      </c>
      <c r="N113" s="5">
        <f t="shared" si="85"/>
        <v>133.99146231039299</v>
      </c>
      <c r="O113" s="5">
        <f t="shared" si="58"/>
        <v>3.694297310392983</v>
      </c>
      <c r="P113" s="5">
        <f t="shared" si="86"/>
        <v>134.52438761728337</v>
      </c>
      <c r="Q113" s="5">
        <f t="shared" si="59"/>
        <v>4.2272226172833598</v>
      </c>
      <c r="R113" s="5">
        <f t="shared" si="87"/>
        <v>134.34663741902639</v>
      </c>
      <c r="S113" s="5">
        <f t="shared" si="60"/>
        <v>4.0494724190263867</v>
      </c>
      <c r="T113" s="5">
        <f t="shared" si="88"/>
        <v>134.2857697997261</v>
      </c>
      <c r="U113" s="5">
        <f t="shared" si="61"/>
        <v>3.9886047997260903</v>
      </c>
      <c r="V113" s="10"/>
      <c r="W113" s="1">
        <v>66.134438000000003</v>
      </c>
      <c r="X113" s="5">
        <v>68.985593839810733</v>
      </c>
      <c r="Y113" s="5">
        <f t="shared" si="89"/>
        <v>0.3934273104883021</v>
      </c>
      <c r="Z113" s="5">
        <f t="shared" si="62"/>
        <v>69.379021150299039</v>
      </c>
      <c r="AA113" s="5">
        <f t="shared" si="63"/>
        <v>3.2445831502990359</v>
      </c>
      <c r="AB113" s="5">
        <f t="shared" si="90"/>
        <v>4.906041766468229E-2</v>
      </c>
      <c r="AC113" s="5">
        <f t="shared" si="64"/>
        <v>0.26863472236848179</v>
      </c>
      <c r="AD113" s="5">
        <f t="shared" si="48"/>
        <v>69.254228562179208</v>
      </c>
      <c r="AE113" s="5">
        <f t="shared" si="49"/>
        <v>3.1197905621792046</v>
      </c>
      <c r="AF113" s="5">
        <f t="shared" si="65"/>
        <v>4.7173464484255606E-2</v>
      </c>
      <c r="AG113" s="5">
        <f t="shared" si="66"/>
        <v>-0.18396598844543774</v>
      </c>
      <c r="AH113" s="5">
        <f t="shared" si="50"/>
        <v>68.801627851365296</v>
      </c>
      <c r="AI113" s="5">
        <f t="shared" si="51"/>
        <v>2.6671898513652934</v>
      </c>
      <c r="AJ113" s="5">
        <f t="shared" si="67"/>
        <v>4.0329818049792653E-2</v>
      </c>
      <c r="AK113" s="5">
        <f t="shared" si="68"/>
        <v>-0.7869424406182306</v>
      </c>
      <c r="AL113" s="5">
        <f t="shared" si="52"/>
        <v>68.198651399192499</v>
      </c>
      <c r="AM113" s="5">
        <f t="shared" si="53"/>
        <v>2.0642133991924965</v>
      </c>
      <c r="AN113" s="5">
        <f t="shared" si="69"/>
        <v>3.1212382861596197E-2</v>
      </c>
      <c r="AP113" s="1">
        <v>130.29716500000001</v>
      </c>
      <c r="AQ113" s="5">
        <v>134.34663741902639</v>
      </c>
      <c r="AR113" s="5">
        <f t="shared" si="91"/>
        <v>7.3254866155630136E-2</v>
      </c>
      <c r="AS113" s="5">
        <f t="shared" si="70"/>
        <v>134.41989228518202</v>
      </c>
      <c r="AT113" s="5">
        <f t="shared" si="71"/>
        <v>4.1227272851820089</v>
      </c>
      <c r="AU113" s="5">
        <f t="shared" si="92"/>
        <v>3.068723835880794E-2</v>
      </c>
      <c r="AV113" s="5">
        <f t="shared" si="93"/>
        <v>-6.2151722335981874E-2</v>
      </c>
      <c r="AW113" s="5">
        <f t="shared" si="72"/>
        <v>134.28448569669041</v>
      </c>
      <c r="AX113" s="5">
        <f t="shared" si="73"/>
        <v>3.9873206966904036</v>
      </c>
      <c r="AY113" s="5">
        <f t="shared" si="74"/>
        <v>3.0601745607361477E-2</v>
      </c>
      <c r="AZ113" s="5">
        <f t="shared" si="94"/>
        <v>-0.18465406580927343</v>
      </c>
      <c r="BA113" s="5">
        <f t="shared" si="75"/>
        <v>134.16198335321712</v>
      </c>
      <c r="BB113" s="5">
        <f t="shared" si="76"/>
        <v>3.8648183532171174</v>
      </c>
      <c r="BC113" s="5">
        <f t="shared" si="77"/>
        <v>2.9661569023524934E-2</v>
      </c>
      <c r="BD113" s="5">
        <f t="shared" si="95"/>
        <v>-0.20448407902980939</v>
      </c>
      <c r="BE113" s="5">
        <f t="shared" si="78"/>
        <v>134.14215333999658</v>
      </c>
      <c r="BF113" s="5">
        <f t="shared" si="79"/>
        <v>-3.8449883399965756</v>
      </c>
      <c r="BG113" s="5">
        <f t="shared" si="80"/>
        <v>2.9509378350607823E-2</v>
      </c>
    </row>
    <row r="114" spans="1:59" x14ac:dyDescent="0.2">
      <c r="A114" s="2">
        <v>113</v>
      </c>
      <c r="B114" s="1">
        <v>68.039351999999994</v>
      </c>
      <c r="C114" s="5">
        <f t="shared" si="81"/>
        <v>66.936523063038834</v>
      </c>
      <c r="D114" s="5">
        <f t="shared" si="54"/>
        <v>1.1028289369611599</v>
      </c>
      <c r="E114" s="5">
        <f t="shared" si="82"/>
        <v>67.958820907092417</v>
      </c>
      <c r="F114" s="5">
        <f t="shared" si="55"/>
        <v>8.0531092907577317E-2</v>
      </c>
      <c r="G114" s="5">
        <f t="shared" si="83"/>
        <v>67.417458127914841</v>
      </c>
      <c r="H114" s="5">
        <f t="shared" si="56"/>
        <v>0.62189387208515257</v>
      </c>
      <c r="I114" s="5">
        <f t="shared" si="84"/>
        <v>66.764717667365915</v>
      </c>
      <c r="J114" s="5">
        <f t="shared" si="57"/>
        <v>1.2746343326340792</v>
      </c>
      <c r="L114" s="2">
        <v>113</v>
      </c>
      <c r="M114" s="1">
        <v>131.313873</v>
      </c>
      <c r="N114" s="5">
        <f t="shared" si="85"/>
        <v>133.43731771383403</v>
      </c>
      <c r="O114" s="5">
        <f t="shared" si="58"/>
        <v>2.1234447138340329</v>
      </c>
      <c r="P114" s="5">
        <f t="shared" si="86"/>
        <v>133.0448597012342</v>
      </c>
      <c r="Q114" s="5">
        <f t="shared" si="59"/>
        <v>1.7309867012342011</v>
      </c>
      <c r="R114" s="5">
        <f t="shared" si="87"/>
        <v>132.11942758856188</v>
      </c>
      <c r="S114" s="5">
        <f t="shared" si="60"/>
        <v>0.80555458856187556</v>
      </c>
      <c r="T114" s="5">
        <f t="shared" si="88"/>
        <v>131.29431619993153</v>
      </c>
      <c r="U114" s="5">
        <f t="shared" si="61"/>
        <v>1.9556800068471603E-2</v>
      </c>
      <c r="V114" s="10"/>
      <c r="W114" s="1">
        <v>68.039351999999994</v>
      </c>
      <c r="X114" s="5">
        <v>67.417458127914841</v>
      </c>
      <c r="Y114" s="5">
        <f t="shared" si="89"/>
        <v>9.9192857130673107E-2</v>
      </c>
      <c r="Z114" s="5">
        <f t="shared" si="62"/>
        <v>67.516650985045516</v>
      </c>
      <c r="AA114" s="5">
        <f t="shared" si="63"/>
        <v>0.52270101495447818</v>
      </c>
      <c r="AB114" s="5">
        <f t="shared" si="90"/>
        <v>7.6823338199117214E-3</v>
      </c>
      <c r="AC114" s="5">
        <f t="shared" si="64"/>
        <v>-0.19055788619761149</v>
      </c>
      <c r="AD114" s="5">
        <f t="shared" si="48"/>
        <v>67.226900241717232</v>
      </c>
      <c r="AE114" s="5">
        <f t="shared" si="49"/>
        <v>0.81245175828276217</v>
      </c>
      <c r="AF114" s="5">
        <f t="shared" si="65"/>
        <v>1.1940909700062433E-2</v>
      </c>
      <c r="AG114" s="5">
        <f t="shared" si="66"/>
        <v>-0.80684236399814191</v>
      </c>
      <c r="AH114" s="5">
        <f t="shared" si="50"/>
        <v>66.610615763916698</v>
      </c>
      <c r="AI114" s="5">
        <f t="shared" si="51"/>
        <v>1.4287362360832958</v>
      </c>
      <c r="AJ114" s="5">
        <f t="shared" si="67"/>
        <v>2.0998674944512932E-2</v>
      </c>
      <c r="AK114" s="5">
        <f t="shared" si="68"/>
        <v>-1.4509567212042422</v>
      </c>
      <c r="AL114" s="5">
        <f t="shared" si="52"/>
        <v>65.966501406710606</v>
      </c>
      <c r="AM114" s="5">
        <f t="shared" si="53"/>
        <v>2.0728505932893881</v>
      </c>
      <c r="AN114" s="5">
        <f t="shared" si="69"/>
        <v>3.0465466415514779E-2</v>
      </c>
      <c r="AP114" s="1">
        <v>131.313873</v>
      </c>
      <c r="AQ114" s="5">
        <v>132.11942758856188</v>
      </c>
      <c r="AR114" s="5">
        <f t="shared" si="91"/>
        <v>-0.2718148383373919</v>
      </c>
      <c r="AS114" s="5">
        <f t="shared" si="70"/>
        <v>131.84761275022447</v>
      </c>
      <c r="AT114" s="5">
        <f t="shared" si="71"/>
        <v>0.53373975022446984</v>
      </c>
      <c r="AU114" s="5">
        <f t="shared" si="92"/>
        <v>4.0398279039371033E-3</v>
      </c>
      <c r="AV114" s="5">
        <f t="shared" si="93"/>
        <v>-0.60341624936811566</v>
      </c>
      <c r="AW114" s="5">
        <f t="shared" si="72"/>
        <v>131.51601133919377</v>
      </c>
      <c r="AX114" s="5">
        <f t="shared" si="73"/>
        <v>0.20213833919376611</v>
      </c>
      <c r="AY114" s="5">
        <f t="shared" si="74"/>
        <v>1.5393525038574264E-3</v>
      </c>
      <c r="AZ114" s="5">
        <f t="shared" si="94"/>
        <v>-1.1038041599041331</v>
      </c>
      <c r="BA114" s="5">
        <f t="shared" si="75"/>
        <v>131.01562342865773</v>
      </c>
      <c r="BB114" s="5">
        <f t="shared" si="76"/>
        <v>0.29824957134226793</v>
      </c>
      <c r="BC114" s="5">
        <f t="shared" si="77"/>
        <v>2.2712723684744866E-3</v>
      </c>
      <c r="BD114" s="5">
        <f t="shared" si="95"/>
        <v>-1.9238009677493106</v>
      </c>
      <c r="BE114" s="5">
        <f t="shared" si="78"/>
        <v>130.19562662081256</v>
      </c>
      <c r="BF114" s="5">
        <f t="shared" si="79"/>
        <v>1.1182463791874397</v>
      </c>
      <c r="BG114" s="5">
        <f t="shared" si="80"/>
        <v>8.5158281729108675E-3</v>
      </c>
    </row>
    <row r="115" spans="1:59" x14ac:dyDescent="0.2">
      <c r="A115" s="2">
        <v>114</v>
      </c>
      <c r="B115" s="1">
        <v>67.775672999999998</v>
      </c>
      <c r="C115" s="5">
        <f t="shared" si="81"/>
        <v>67.101947403583011</v>
      </c>
      <c r="D115" s="5">
        <f t="shared" si="54"/>
        <v>0.67372559641698615</v>
      </c>
      <c r="E115" s="5">
        <f t="shared" si="82"/>
        <v>67.987006789610064</v>
      </c>
      <c r="F115" s="5">
        <f t="shared" si="55"/>
        <v>0.21133378961006599</v>
      </c>
      <c r="G115" s="5">
        <f t="shared" si="83"/>
        <v>67.759499757561684</v>
      </c>
      <c r="H115" s="5">
        <f t="shared" si="56"/>
        <v>1.6173242438313196E-2</v>
      </c>
      <c r="I115" s="5">
        <f t="shared" si="84"/>
        <v>67.72069341684147</v>
      </c>
      <c r="J115" s="5">
        <f t="shared" si="57"/>
        <v>5.4979583158527134E-2</v>
      </c>
      <c r="L115" s="2">
        <v>114</v>
      </c>
      <c r="M115" s="1">
        <v>132.94258099999999</v>
      </c>
      <c r="N115" s="5">
        <f t="shared" si="85"/>
        <v>133.11880100675893</v>
      </c>
      <c r="O115" s="5">
        <f t="shared" si="58"/>
        <v>0.17622000675893901</v>
      </c>
      <c r="P115" s="5">
        <f t="shared" si="86"/>
        <v>132.43901435580221</v>
      </c>
      <c r="Q115" s="5">
        <f t="shared" si="59"/>
        <v>0.5035666441977753</v>
      </c>
      <c r="R115" s="5">
        <f t="shared" si="87"/>
        <v>131.67637256485284</v>
      </c>
      <c r="S115" s="5">
        <f t="shared" si="60"/>
        <v>1.2662084351471492</v>
      </c>
      <c r="T115" s="5">
        <f t="shared" si="88"/>
        <v>131.30898379998288</v>
      </c>
      <c r="U115" s="5">
        <f t="shared" si="61"/>
        <v>1.6335972000171068</v>
      </c>
      <c r="V115" s="10"/>
      <c r="W115" s="1">
        <v>67.775672999999998</v>
      </c>
      <c r="X115" s="5">
        <v>67.759499757561684</v>
      </c>
      <c r="Y115" s="5">
        <f t="shared" si="89"/>
        <v>0.13562017300809862</v>
      </c>
      <c r="Z115" s="5">
        <f t="shared" si="62"/>
        <v>67.895119930569777</v>
      </c>
      <c r="AA115" s="5">
        <f t="shared" si="63"/>
        <v>0.1194469305697794</v>
      </c>
      <c r="AB115" s="5">
        <f t="shared" si="90"/>
        <v>1.7623864918284086E-3</v>
      </c>
      <c r="AC115" s="5">
        <f t="shared" si="64"/>
        <v>-5.7408007236497832E-2</v>
      </c>
      <c r="AD115" s="5">
        <f t="shared" si="48"/>
        <v>67.702091750325181</v>
      </c>
      <c r="AE115" s="5">
        <f t="shared" si="49"/>
        <v>7.3581249674816718E-2</v>
      </c>
      <c r="AF115" s="5">
        <f t="shared" si="65"/>
        <v>1.0856587093545603E-3</v>
      </c>
      <c r="AG115" s="5">
        <f t="shared" si="66"/>
        <v>-0.28984456685789867</v>
      </c>
      <c r="AH115" s="5">
        <f t="shared" si="50"/>
        <v>67.46965519070379</v>
      </c>
      <c r="AI115" s="5">
        <f t="shared" si="51"/>
        <v>0.30601780929620759</v>
      </c>
      <c r="AJ115" s="5">
        <f t="shared" si="67"/>
        <v>4.5151570726004835E-3</v>
      </c>
      <c r="AK115" s="5">
        <f t="shared" si="68"/>
        <v>7.3091877019180296E-2</v>
      </c>
      <c r="AL115" s="5">
        <f t="shared" si="52"/>
        <v>67.832591634580865</v>
      </c>
      <c r="AM115" s="5">
        <f t="shared" si="53"/>
        <v>5.6918634580867433E-2</v>
      </c>
      <c r="AN115" s="5">
        <f t="shared" si="69"/>
        <v>8.3980921267823392E-4</v>
      </c>
      <c r="AP115" s="1">
        <v>132.94258099999999</v>
      </c>
      <c r="AQ115" s="5">
        <v>131.67637256485284</v>
      </c>
      <c r="AR115" s="5">
        <f t="shared" si="91"/>
        <v>-0.29750086614313848</v>
      </c>
      <c r="AS115" s="5">
        <f t="shared" si="70"/>
        <v>131.3788716987097</v>
      </c>
      <c r="AT115" s="5">
        <f t="shared" si="71"/>
        <v>1.5637093012902881</v>
      </c>
      <c r="AU115" s="5">
        <f t="shared" si="92"/>
        <v>1.1875397771305819E-2</v>
      </c>
      <c r="AV115" s="5">
        <f t="shared" si="93"/>
        <v>-0.5633259429533457</v>
      </c>
      <c r="AW115" s="5">
        <f t="shared" si="72"/>
        <v>131.11304662189949</v>
      </c>
      <c r="AX115" s="5">
        <f t="shared" si="73"/>
        <v>1.8295343781005045</v>
      </c>
      <c r="AY115" s="5">
        <f t="shared" si="74"/>
        <v>1.3761838865611498E-2</v>
      </c>
      <c r="AZ115" s="5">
        <f t="shared" si="94"/>
        <v>-0.80646704861633933</v>
      </c>
      <c r="BA115" s="5">
        <f t="shared" si="75"/>
        <v>130.86990551623651</v>
      </c>
      <c r="BB115" s="5">
        <f t="shared" si="76"/>
        <v>2.0726754837634758</v>
      </c>
      <c r="BC115" s="5">
        <f t="shared" si="77"/>
        <v>1.559075706348349E-2</v>
      </c>
      <c r="BD115" s="5">
        <f t="shared" si="95"/>
        <v>-0.6651669153150771</v>
      </c>
      <c r="BE115" s="5">
        <f t="shared" si="78"/>
        <v>131.01120564953777</v>
      </c>
      <c r="BF115" s="5">
        <f t="shared" si="79"/>
        <v>1.9313753504622184</v>
      </c>
      <c r="BG115" s="5">
        <f t="shared" si="80"/>
        <v>1.4527891183805274E-2</v>
      </c>
    </row>
    <row r="116" spans="1:59" x14ac:dyDescent="0.2">
      <c r="A116" s="2">
        <v>115</v>
      </c>
      <c r="B116" s="1">
        <v>69.732322999999994</v>
      </c>
      <c r="C116" s="5">
        <f t="shared" si="81"/>
        <v>67.20300624304555</v>
      </c>
      <c r="D116" s="5">
        <f t="shared" si="54"/>
        <v>2.5293167569544437</v>
      </c>
      <c r="E116" s="5">
        <f t="shared" si="82"/>
        <v>67.913039963246547</v>
      </c>
      <c r="F116" s="5">
        <f t="shared" si="55"/>
        <v>1.8192830367534469</v>
      </c>
      <c r="G116" s="5">
        <f t="shared" si="83"/>
        <v>67.76839504090276</v>
      </c>
      <c r="H116" s="5">
        <f t="shared" si="56"/>
        <v>1.9639279590972336</v>
      </c>
      <c r="I116" s="5">
        <f t="shared" si="84"/>
        <v>67.761928104210369</v>
      </c>
      <c r="J116" s="5">
        <f t="shared" si="57"/>
        <v>1.9703948957896245</v>
      </c>
      <c r="L116" s="2">
        <v>115</v>
      </c>
      <c r="M116" s="1">
        <v>133.771759</v>
      </c>
      <c r="N116" s="5">
        <f t="shared" si="85"/>
        <v>133.09236800574507</v>
      </c>
      <c r="O116" s="5">
        <f t="shared" si="58"/>
        <v>0.67939099425493055</v>
      </c>
      <c r="P116" s="5">
        <f t="shared" si="86"/>
        <v>132.61526268127145</v>
      </c>
      <c r="Q116" s="5">
        <f t="shared" si="59"/>
        <v>1.1564963187285571</v>
      </c>
      <c r="R116" s="5">
        <f t="shared" si="87"/>
        <v>132.37278720418377</v>
      </c>
      <c r="S116" s="5">
        <f t="shared" si="60"/>
        <v>1.3989717958162373</v>
      </c>
      <c r="T116" s="5">
        <f t="shared" si="88"/>
        <v>132.53418169999571</v>
      </c>
      <c r="U116" s="5">
        <f t="shared" si="61"/>
        <v>1.2375773000042898</v>
      </c>
      <c r="V116" s="10"/>
      <c r="W116" s="1">
        <v>69.732322999999994</v>
      </c>
      <c r="X116" s="5">
        <v>67.76839504090276</v>
      </c>
      <c r="Y116" s="5">
        <f t="shared" si="89"/>
        <v>0.11661143955804519</v>
      </c>
      <c r="Z116" s="5">
        <f t="shared" si="62"/>
        <v>67.885006480460802</v>
      </c>
      <c r="AA116" s="5">
        <f t="shared" si="63"/>
        <v>1.8473165195391914</v>
      </c>
      <c r="AB116" s="5">
        <f t="shared" si="90"/>
        <v>2.6491538501294321E-2</v>
      </c>
      <c r="AC116" s="5">
        <f t="shared" si="64"/>
        <v>-4.0832184592104422E-2</v>
      </c>
      <c r="AD116" s="5">
        <f t="shared" si="48"/>
        <v>67.727562856310655</v>
      </c>
      <c r="AE116" s="5">
        <f t="shared" si="49"/>
        <v>2.0047601436893387</v>
      </c>
      <c r="AF116" s="5">
        <f t="shared" si="65"/>
        <v>2.8749366971315998E-2</v>
      </c>
      <c r="AG116" s="5">
        <f t="shared" si="66"/>
        <v>-0.15541163426836019</v>
      </c>
      <c r="AH116" s="5">
        <f t="shared" si="50"/>
        <v>67.612983406634399</v>
      </c>
      <c r="AI116" s="5">
        <f t="shared" si="51"/>
        <v>2.119339593365595</v>
      </c>
      <c r="AJ116" s="5">
        <f t="shared" si="67"/>
        <v>3.0392499520854842E-2</v>
      </c>
      <c r="AK116" s="5">
        <f t="shared" si="68"/>
        <v>1.8524772392791485E-2</v>
      </c>
      <c r="AL116" s="5">
        <f t="shared" si="52"/>
        <v>67.786919813295555</v>
      </c>
      <c r="AM116" s="5">
        <f t="shared" si="53"/>
        <v>1.9454031867044392</v>
      </c>
      <c r="AN116" s="5">
        <f t="shared" si="69"/>
        <v>2.7898155446570157E-2</v>
      </c>
      <c r="AP116" s="1">
        <v>133.771759</v>
      </c>
      <c r="AQ116" s="5">
        <v>132.37278720418377</v>
      </c>
      <c r="AR116" s="5">
        <f t="shared" si="91"/>
        <v>-0.14841354032202897</v>
      </c>
      <c r="AS116" s="5">
        <f t="shared" si="70"/>
        <v>132.22437366386174</v>
      </c>
      <c r="AT116" s="5">
        <f t="shared" si="71"/>
        <v>1.5473853361382623</v>
      </c>
      <c r="AU116" s="5">
        <f t="shared" si="92"/>
        <v>1.1689603043195239E-2</v>
      </c>
      <c r="AV116" s="5">
        <f t="shared" si="93"/>
        <v>-0.24839079738227804</v>
      </c>
      <c r="AW116" s="5">
        <f t="shared" si="72"/>
        <v>132.12439640680148</v>
      </c>
      <c r="AX116" s="5">
        <f t="shared" si="73"/>
        <v>1.6473625931985225</v>
      </c>
      <c r="AY116" s="5">
        <f t="shared" si="74"/>
        <v>1.2314726258466276E-2</v>
      </c>
      <c r="AZ116" s="5">
        <f t="shared" si="94"/>
        <v>-0.13017028904007044</v>
      </c>
      <c r="BA116" s="5">
        <f t="shared" si="75"/>
        <v>132.24261691514369</v>
      </c>
      <c r="BB116" s="5">
        <f t="shared" si="76"/>
        <v>1.5291420848563178</v>
      </c>
      <c r="BC116" s="5">
        <f t="shared" si="77"/>
        <v>1.1430978379048733E-2</v>
      </c>
      <c r="BD116" s="5">
        <f t="shared" si="95"/>
        <v>0.49217740613402461</v>
      </c>
      <c r="BE116" s="5">
        <f t="shared" si="78"/>
        <v>132.8649646103178</v>
      </c>
      <c r="BF116" s="5">
        <f t="shared" si="79"/>
        <v>0.90679438968220438</v>
      </c>
      <c r="BG116" s="5">
        <f t="shared" si="80"/>
        <v>6.7786683561677948E-3</v>
      </c>
    </row>
    <row r="117" spans="1:59" x14ac:dyDescent="0.2">
      <c r="A117" s="2">
        <v>116</v>
      </c>
      <c r="B117" s="1">
        <v>69.781609000000003</v>
      </c>
      <c r="C117" s="5">
        <f t="shared" si="81"/>
        <v>67.582403756588718</v>
      </c>
      <c r="D117" s="5">
        <f t="shared" si="54"/>
        <v>2.199205243411285</v>
      </c>
      <c r="E117" s="5">
        <f t="shared" si="82"/>
        <v>68.549789026110261</v>
      </c>
      <c r="F117" s="5">
        <f t="shared" si="55"/>
        <v>1.231819973889742</v>
      </c>
      <c r="G117" s="5">
        <f t="shared" si="83"/>
        <v>68.848555418406235</v>
      </c>
      <c r="H117" s="5">
        <f t="shared" si="56"/>
        <v>0.93305358159376794</v>
      </c>
      <c r="I117" s="5">
        <f t="shared" si="84"/>
        <v>69.239724276052584</v>
      </c>
      <c r="J117" s="5">
        <f t="shared" si="57"/>
        <v>0.54188472394741893</v>
      </c>
      <c r="L117" s="2">
        <v>116</v>
      </c>
      <c r="M117" s="1">
        <v>138.07551599999999</v>
      </c>
      <c r="N117" s="5">
        <f t="shared" si="85"/>
        <v>133.19427665488331</v>
      </c>
      <c r="O117" s="5">
        <f t="shared" si="58"/>
        <v>4.8812393451166827</v>
      </c>
      <c r="P117" s="5">
        <f t="shared" si="86"/>
        <v>133.02003639282646</v>
      </c>
      <c r="Q117" s="5">
        <f t="shared" si="59"/>
        <v>5.0554796071735382</v>
      </c>
      <c r="R117" s="5">
        <f t="shared" si="87"/>
        <v>133.1422216918827</v>
      </c>
      <c r="S117" s="5">
        <f t="shared" si="60"/>
        <v>4.9332943081172971</v>
      </c>
      <c r="T117" s="5">
        <f t="shared" si="88"/>
        <v>133.46236467499892</v>
      </c>
      <c r="U117" s="5">
        <f t="shared" si="61"/>
        <v>4.6131513250010698</v>
      </c>
      <c r="V117" s="10"/>
      <c r="W117" s="1">
        <v>69.781609000000003</v>
      </c>
      <c r="X117" s="5">
        <v>68.848555418406235</v>
      </c>
      <c r="Y117" s="5">
        <f t="shared" si="89"/>
        <v>0.26114378024985963</v>
      </c>
      <c r="Z117" s="5">
        <f t="shared" si="62"/>
        <v>69.109699198656088</v>
      </c>
      <c r="AA117" s="5">
        <f t="shared" si="63"/>
        <v>0.67190980134391509</v>
      </c>
      <c r="AB117" s="5">
        <f t="shared" si="90"/>
        <v>9.6287519157650121E-3</v>
      </c>
      <c r="AC117" s="5">
        <f t="shared" si="64"/>
        <v>0.23941595593179041</v>
      </c>
      <c r="AD117" s="5">
        <f t="shared" si="48"/>
        <v>69.087971374338025</v>
      </c>
      <c r="AE117" s="5">
        <f t="shared" si="49"/>
        <v>0.69363762566197806</v>
      </c>
      <c r="AF117" s="5">
        <f t="shared" si="65"/>
        <v>9.9401208370242366E-3</v>
      </c>
      <c r="AG117" s="5">
        <f t="shared" si="66"/>
        <v>0.4005957710289656</v>
      </c>
      <c r="AH117" s="5">
        <f t="shared" si="50"/>
        <v>69.249151189435196</v>
      </c>
      <c r="AI117" s="5">
        <f t="shared" si="51"/>
        <v>0.53245781056480723</v>
      </c>
      <c r="AJ117" s="5">
        <f t="shared" si="67"/>
        <v>7.6303458489300124E-3</v>
      </c>
      <c r="AK117" s="5">
        <f t="shared" si="68"/>
        <v>0.92091503673687247</v>
      </c>
      <c r="AL117" s="5">
        <f t="shared" si="52"/>
        <v>69.769470455143107</v>
      </c>
      <c r="AM117" s="5">
        <f t="shared" si="53"/>
        <v>1.2138544856895805E-2</v>
      </c>
      <c r="AN117" s="5">
        <f t="shared" si="69"/>
        <v>1.7395048682376763E-4</v>
      </c>
      <c r="AP117" s="1">
        <v>138.07551599999999</v>
      </c>
      <c r="AQ117" s="5">
        <v>133.1422216918827</v>
      </c>
      <c r="AR117" s="5">
        <f t="shared" si="91"/>
        <v>-1.0736336118885054E-2</v>
      </c>
      <c r="AS117" s="5">
        <f t="shared" si="70"/>
        <v>133.1314853557638</v>
      </c>
      <c r="AT117" s="5">
        <f t="shared" si="71"/>
        <v>4.944030644236193</v>
      </c>
      <c r="AU117" s="5">
        <f t="shared" si="92"/>
        <v>3.7133454597728231E-2</v>
      </c>
      <c r="AV117" s="5">
        <f t="shared" si="93"/>
        <v>6.0655238880241158E-3</v>
      </c>
      <c r="AW117" s="5">
        <f t="shared" si="72"/>
        <v>133.14828721577072</v>
      </c>
      <c r="AX117" s="5">
        <f t="shared" si="73"/>
        <v>4.9272287842292712</v>
      </c>
      <c r="AY117" s="5">
        <f t="shared" si="74"/>
        <v>3.568502893901386E-2</v>
      </c>
      <c r="AZ117" s="5">
        <f t="shared" si="94"/>
        <v>0.27465186049248003</v>
      </c>
      <c r="BA117" s="5">
        <f t="shared" si="75"/>
        <v>133.41687355237516</v>
      </c>
      <c r="BB117" s="5">
        <f t="shared" si="76"/>
        <v>4.6586424476248283</v>
      </c>
      <c r="BC117" s="5">
        <f t="shared" si="77"/>
        <v>3.3739815592105614E-2</v>
      </c>
      <c r="BD117" s="5">
        <f t="shared" si="95"/>
        <v>0.72784592546419458</v>
      </c>
      <c r="BE117" s="5">
        <f t="shared" si="78"/>
        <v>133.8700676173469</v>
      </c>
      <c r="BF117" s="5">
        <f t="shared" si="79"/>
        <v>4.2054483826530884</v>
      </c>
      <c r="BG117" s="5">
        <f t="shared" si="80"/>
        <v>3.045759671579347E-2</v>
      </c>
    </row>
    <row r="118" spans="1:59" x14ac:dyDescent="0.2">
      <c r="A118" s="2">
        <v>117</v>
      </c>
      <c r="B118" s="1">
        <v>68.650490000000005</v>
      </c>
      <c r="C118" s="5">
        <f t="shared" si="81"/>
        <v>67.912284543100412</v>
      </c>
      <c r="D118" s="5">
        <f t="shared" si="54"/>
        <v>0.7382054568995926</v>
      </c>
      <c r="E118" s="5">
        <f t="shared" si="82"/>
        <v>68.980926016971665</v>
      </c>
      <c r="F118" s="5">
        <f t="shared" si="55"/>
        <v>0.33043601697166025</v>
      </c>
      <c r="G118" s="5">
        <f t="shared" si="83"/>
        <v>69.361734888282811</v>
      </c>
      <c r="H118" s="5">
        <f t="shared" si="56"/>
        <v>0.71124488828280619</v>
      </c>
      <c r="I118" s="5">
        <f t="shared" si="84"/>
        <v>69.646137819013148</v>
      </c>
      <c r="J118" s="5">
        <f t="shared" si="57"/>
        <v>0.99564781901314348</v>
      </c>
      <c r="L118" s="2">
        <v>117</v>
      </c>
      <c r="M118" s="1">
        <v>140.91835</v>
      </c>
      <c r="N118" s="5">
        <f t="shared" si="85"/>
        <v>133.92646255665082</v>
      </c>
      <c r="O118" s="5">
        <f t="shared" si="58"/>
        <v>6.9918874433491851</v>
      </c>
      <c r="P118" s="5">
        <f t="shared" si="86"/>
        <v>134.7894542553372</v>
      </c>
      <c r="Q118" s="5">
        <f t="shared" si="59"/>
        <v>6.128895744662799</v>
      </c>
      <c r="R118" s="5">
        <f t="shared" si="87"/>
        <v>135.85553356134722</v>
      </c>
      <c r="S118" s="5">
        <f t="shared" si="60"/>
        <v>5.0628164386527885</v>
      </c>
      <c r="T118" s="5">
        <f t="shared" si="88"/>
        <v>136.92222816874971</v>
      </c>
      <c r="U118" s="5">
        <f t="shared" si="61"/>
        <v>3.9961218312502922</v>
      </c>
      <c r="V118" s="10"/>
      <c r="W118" s="1">
        <v>68.650490000000005</v>
      </c>
      <c r="X118" s="5">
        <v>69.361734888282811</v>
      </c>
      <c r="Y118" s="5">
        <f t="shared" si="89"/>
        <v>0.29894913369386705</v>
      </c>
      <c r="Z118" s="5">
        <f t="shared" si="62"/>
        <v>69.660684021976678</v>
      </c>
      <c r="AA118" s="5">
        <f t="shared" si="63"/>
        <v>1.0101940219766732</v>
      </c>
      <c r="AB118" s="5">
        <f t="shared" si="90"/>
        <v>1.4715030030764138E-2</v>
      </c>
      <c r="AC118" s="5">
        <f t="shared" si="64"/>
        <v>0.30785683441798678</v>
      </c>
      <c r="AD118" s="5">
        <f t="shared" si="48"/>
        <v>69.669591722700801</v>
      </c>
      <c r="AE118" s="5">
        <f t="shared" si="49"/>
        <v>1.0191017227007961</v>
      </c>
      <c r="AF118" s="5">
        <f t="shared" si="65"/>
        <v>1.4844784395578183E-2</v>
      </c>
      <c r="AG118" s="5">
        <f t="shared" si="66"/>
        <v>0.45125843551039024</v>
      </c>
      <c r="AH118" s="5">
        <f t="shared" si="50"/>
        <v>69.812993323793208</v>
      </c>
      <c r="AI118" s="5">
        <f t="shared" si="51"/>
        <v>1.162503323793203</v>
      </c>
      <c r="AJ118" s="5">
        <f t="shared" si="67"/>
        <v>1.693364932709443E-2</v>
      </c>
      <c r="AK118" s="5">
        <f t="shared" si="68"/>
        <v>0.57433980490562042</v>
      </c>
      <c r="AL118" s="5">
        <f t="shared" si="52"/>
        <v>69.936074693188431</v>
      </c>
      <c r="AM118" s="5">
        <f t="shared" si="53"/>
        <v>1.2855846931884258</v>
      </c>
      <c r="AN118" s="5">
        <f t="shared" si="69"/>
        <v>1.8726518822930846E-2</v>
      </c>
      <c r="AP118" s="1">
        <v>140.91835</v>
      </c>
      <c r="AQ118" s="5">
        <v>135.85553356134722</v>
      </c>
      <c r="AR118" s="5">
        <f t="shared" si="91"/>
        <v>0.39787089471862558</v>
      </c>
      <c r="AS118" s="5">
        <f t="shared" si="70"/>
        <v>136.25340445606585</v>
      </c>
      <c r="AT118" s="5">
        <f t="shared" si="71"/>
        <v>4.6649455439341523</v>
      </c>
      <c r="AU118" s="5">
        <f t="shared" si="92"/>
        <v>3.4337545344280289E-2</v>
      </c>
      <c r="AV118" s="5">
        <f t="shared" si="93"/>
        <v>0.68287711028214781</v>
      </c>
      <c r="AW118" s="5">
        <f t="shared" si="72"/>
        <v>136.53841067162935</v>
      </c>
      <c r="AX118" s="5">
        <f t="shared" si="73"/>
        <v>4.3799393283706536</v>
      </c>
      <c r="AY118" s="5">
        <f t="shared" si="74"/>
        <v>3.1081398046249147E-2</v>
      </c>
      <c r="AZ118" s="5">
        <f t="shared" si="94"/>
        <v>1.3720488645298978</v>
      </c>
      <c r="BA118" s="5">
        <f t="shared" si="75"/>
        <v>137.2275824258771</v>
      </c>
      <c r="BB118" s="5">
        <f t="shared" si="76"/>
        <v>3.6907675741229014</v>
      </c>
      <c r="BC118" s="5">
        <f t="shared" si="77"/>
        <v>2.6190823083884401E-2</v>
      </c>
      <c r="BD118" s="5">
        <f t="shared" si="95"/>
        <v>2.4154919778644701</v>
      </c>
      <c r="BE118" s="5">
        <f t="shared" si="78"/>
        <v>138.27102553921168</v>
      </c>
      <c r="BF118" s="5">
        <f t="shared" si="79"/>
        <v>2.647324460788326</v>
      </c>
      <c r="BG118" s="5">
        <f t="shared" si="80"/>
        <v>1.8786229478193053E-2</v>
      </c>
    </row>
    <row r="119" spans="1:59" x14ac:dyDescent="0.2">
      <c r="A119" s="2">
        <v>118</v>
      </c>
      <c r="B119" s="1">
        <v>70.905333999999996</v>
      </c>
      <c r="C119" s="5">
        <f t="shared" si="81"/>
        <v>68.023015361635345</v>
      </c>
      <c r="D119" s="5">
        <f t="shared" si="54"/>
        <v>2.8823186383646515</v>
      </c>
      <c r="E119" s="5">
        <f t="shared" si="82"/>
        <v>68.865273411031581</v>
      </c>
      <c r="F119" s="5">
        <f t="shared" si="55"/>
        <v>2.0400605889684158</v>
      </c>
      <c r="G119" s="5">
        <f t="shared" si="83"/>
        <v>68.970550199727271</v>
      </c>
      <c r="H119" s="5">
        <f t="shared" si="56"/>
        <v>1.9347838002727258</v>
      </c>
      <c r="I119" s="5">
        <f t="shared" si="84"/>
        <v>68.899401954753301</v>
      </c>
      <c r="J119" s="5">
        <f t="shared" si="57"/>
        <v>2.0059320452466949</v>
      </c>
      <c r="L119" s="2">
        <v>118</v>
      </c>
      <c r="M119" s="1">
        <v>144.274506</v>
      </c>
      <c r="N119" s="5">
        <f t="shared" si="85"/>
        <v>134.97524567315318</v>
      </c>
      <c r="O119" s="5">
        <f t="shared" si="58"/>
        <v>9.2992603268468201</v>
      </c>
      <c r="P119" s="5">
        <f t="shared" si="86"/>
        <v>136.93456776596918</v>
      </c>
      <c r="Q119" s="5">
        <f t="shared" si="59"/>
        <v>7.339938234030825</v>
      </c>
      <c r="R119" s="5">
        <f t="shared" si="87"/>
        <v>138.64008260260624</v>
      </c>
      <c r="S119" s="5">
        <f t="shared" si="60"/>
        <v>5.6344233973937605</v>
      </c>
      <c r="T119" s="5">
        <f t="shared" si="88"/>
        <v>139.91931954218742</v>
      </c>
      <c r="U119" s="5">
        <f t="shared" si="61"/>
        <v>4.3551864578125787</v>
      </c>
      <c r="V119" s="10"/>
      <c r="W119" s="1">
        <v>70.905333999999996</v>
      </c>
      <c r="X119" s="5">
        <v>68.970550199727271</v>
      </c>
      <c r="Y119" s="5">
        <f t="shared" si="89"/>
        <v>0.19542906035645594</v>
      </c>
      <c r="Z119" s="5">
        <f t="shared" si="62"/>
        <v>69.165979260083731</v>
      </c>
      <c r="AA119" s="5">
        <f t="shared" si="63"/>
        <v>1.7393547399162657</v>
      </c>
      <c r="AB119" s="5">
        <f t="shared" si="90"/>
        <v>2.4530661401528209E-2</v>
      </c>
      <c r="AC119" s="5">
        <f t="shared" si="64"/>
        <v>0.13309645367460493</v>
      </c>
      <c r="AD119" s="5">
        <f t="shared" si="48"/>
        <v>69.103646653401881</v>
      </c>
      <c r="AE119" s="5">
        <f t="shared" si="49"/>
        <v>1.8016873465981149</v>
      </c>
      <c r="AF119" s="5">
        <f t="shared" si="65"/>
        <v>2.5409757559256615E-2</v>
      </c>
      <c r="AG119" s="5">
        <f t="shared" si="66"/>
        <v>7.2159029680721382E-2</v>
      </c>
      <c r="AH119" s="5">
        <f t="shared" si="50"/>
        <v>69.04270922940799</v>
      </c>
      <c r="AI119" s="5">
        <f t="shared" si="51"/>
        <v>1.8626247705920065</v>
      </c>
      <c r="AJ119" s="5">
        <f t="shared" si="67"/>
        <v>2.6269177021181603E-2</v>
      </c>
      <c r="AK119" s="5">
        <f t="shared" si="68"/>
        <v>-0.24635601453636638</v>
      </c>
      <c r="AL119" s="5">
        <f t="shared" si="52"/>
        <v>68.72419418519091</v>
      </c>
      <c r="AM119" s="5">
        <f t="shared" si="53"/>
        <v>2.1811398148090859</v>
      </c>
      <c r="AN119" s="5">
        <f t="shared" si="69"/>
        <v>3.0761293851448272E-2</v>
      </c>
      <c r="AP119" s="1">
        <v>144.274506</v>
      </c>
      <c r="AQ119" s="5">
        <v>138.64008260260624</v>
      </c>
      <c r="AR119" s="5">
        <f t="shared" si="91"/>
        <v>0.75587261669968564</v>
      </c>
      <c r="AS119" s="5">
        <f t="shared" si="70"/>
        <v>139.39595521930593</v>
      </c>
      <c r="AT119" s="5">
        <f t="shared" si="71"/>
        <v>4.87855078069407</v>
      </c>
      <c r="AU119" s="5">
        <f t="shared" si="92"/>
        <v>3.5188602668953975E-2</v>
      </c>
      <c r="AV119" s="5">
        <f t="shared" si="93"/>
        <v>1.2082950930263676</v>
      </c>
      <c r="AW119" s="5">
        <f t="shared" si="72"/>
        <v>139.84837769563262</v>
      </c>
      <c r="AX119" s="5">
        <f t="shared" si="73"/>
        <v>4.4261283043673814</v>
      </c>
      <c r="AY119" s="5">
        <f t="shared" si="74"/>
        <v>3.0678519906818334E-2</v>
      </c>
      <c r="AZ119" s="5">
        <f t="shared" si="94"/>
        <v>2.007673944058006</v>
      </c>
      <c r="BA119" s="5">
        <f t="shared" si="75"/>
        <v>140.64775654666425</v>
      </c>
      <c r="BB119" s="5">
        <f t="shared" si="76"/>
        <v>3.6267494533357478</v>
      </c>
      <c r="BC119" s="5">
        <f t="shared" si="77"/>
        <v>2.5137840037627632E-2</v>
      </c>
      <c r="BD119" s="5">
        <f t="shared" si="95"/>
        <v>2.7291904817498431</v>
      </c>
      <c r="BE119" s="5">
        <f t="shared" si="78"/>
        <v>141.36927308435608</v>
      </c>
      <c r="BF119" s="5">
        <f t="shared" si="79"/>
        <v>2.9052329156439214</v>
      </c>
      <c r="BG119" s="5">
        <f t="shared" si="80"/>
        <v>2.0136841886978434E-2</v>
      </c>
    </row>
    <row r="120" spans="1:59" x14ac:dyDescent="0.2">
      <c r="A120" s="2">
        <v>119</v>
      </c>
      <c r="B120" s="1">
        <v>72.401154000000005</v>
      </c>
      <c r="C120" s="5">
        <f t="shared" si="81"/>
        <v>68.455363157390039</v>
      </c>
      <c r="D120" s="5">
        <f t="shared" si="54"/>
        <v>3.9457908426099664</v>
      </c>
      <c r="E120" s="5">
        <f t="shared" si="82"/>
        <v>69.579294617170532</v>
      </c>
      <c r="F120" s="5">
        <f t="shared" si="55"/>
        <v>2.8218593828294729</v>
      </c>
      <c r="G120" s="5">
        <f t="shared" si="83"/>
        <v>70.03468128987727</v>
      </c>
      <c r="H120" s="5">
        <f t="shared" si="56"/>
        <v>2.3664727101227356</v>
      </c>
      <c r="I120" s="5">
        <f t="shared" si="84"/>
        <v>70.403850988688333</v>
      </c>
      <c r="J120" s="5">
        <f t="shared" si="57"/>
        <v>1.9973030113116721</v>
      </c>
      <c r="L120" s="2">
        <v>119</v>
      </c>
      <c r="M120" s="1">
        <v>140.06944300000001</v>
      </c>
      <c r="N120" s="5">
        <f t="shared" si="85"/>
        <v>136.37013472218021</v>
      </c>
      <c r="O120" s="5">
        <f t="shared" si="58"/>
        <v>3.6993082778197959</v>
      </c>
      <c r="P120" s="5">
        <f t="shared" si="86"/>
        <v>139.50354614787997</v>
      </c>
      <c r="Q120" s="5">
        <f t="shared" si="59"/>
        <v>0.5658968521200336</v>
      </c>
      <c r="R120" s="5">
        <f t="shared" si="87"/>
        <v>141.73901547117282</v>
      </c>
      <c r="S120" s="5">
        <f t="shared" si="60"/>
        <v>1.6695724711728133</v>
      </c>
      <c r="T120" s="5">
        <f t="shared" si="88"/>
        <v>143.18570938554686</v>
      </c>
      <c r="U120" s="5">
        <f t="shared" si="61"/>
        <v>3.1162663855468509</v>
      </c>
      <c r="V120" s="10"/>
      <c r="W120" s="1">
        <v>72.401154000000005</v>
      </c>
      <c r="X120" s="5">
        <v>70.03468128987727</v>
      </c>
      <c r="Y120" s="5">
        <f t="shared" si="89"/>
        <v>0.3257343648254874</v>
      </c>
      <c r="Z120" s="5">
        <f t="shared" si="62"/>
        <v>70.360415654702763</v>
      </c>
      <c r="AA120" s="5">
        <f t="shared" si="63"/>
        <v>2.0407383452972425</v>
      </c>
      <c r="AB120" s="5">
        <f t="shared" si="90"/>
        <v>2.8186544447858418E-2</v>
      </c>
      <c r="AC120" s="5">
        <f t="shared" si="64"/>
        <v>0.36585511279345351</v>
      </c>
      <c r="AD120" s="5">
        <f t="shared" si="48"/>
        <v>70.400536402670724</v>
      </c>
      <c r="AE120" s="5">
        <f t="shared" si="49"/>
        <v>2.0006175973292812</v>
      </c>
      <c r="AF120" s="5">
        <f t="shared" si="65"/>
        <v>2.7632399303045379E-2</v>
      </c>
      <c r="AG120" s="5">
        <f t="shared" si="66"/>
        <v>0.51854645689189638</v>
      </c>
      <c r="AH120" s="5">
        <f t="shared" si="50"/>
        <v>70.553227746769167</v>
      </c>
      <c r="AI120" s="5">
        <f t="shared" si="51"/>
        <v>1.8479262532308383</v>
      </c>
      <c r="AJ120" s="5">
        <f t="shared" si="67"/>
        <v>2.5523436452833861E-2</v>
      </c>
      <c r="AK120" s="5">
        <f t="shared" si="68"/>
        <v>0.86755802444704433</v>
      </c>
      <c r="AL120" s="5">
        <f t="shared" si="52"/>
        <v>70.902239314324319</v>
      </c>
      <c r="AM120" s="5">
        <f t="shared" si="53"/>
        <v>1.4989146856756861</v>
      </c>
      <c r="AN120" s="5">
        <f t="shared" si="69"/>
        <v>2.0702911526461112E-2</v>
      </c>
      <c r="AP120" s="1">
        <v>140.06944300000001</v>
      </c>
      <c r="AQ120" s="5">
        <v>141.73901547117282</v>
      </c>
      <c r="AR120" s="5">
        <f t="shared" si="91"/>
        <v>1.1073316544797196</v>
      </c>
      <c r="AS120" s="5">
        <f t="shared" si="70"/>
        <v>142.84634712565253</v>
      </c>
      <c r="AT120" s="5">
        <f t="shared" si="71"/>
        <v>2.7769041256525213</v>
      </c>
      <c r="AU120" s="5">
        <f t="shared" si="92"/>
        <v>1.9591670764901665E-2</v>
      </c>
      <c r="AV120" s="5">
        <f t="shared" si="93"/>
        <v>1.6809545369114203</v>
      </c>
      <c r="AW120" s="5">
        <f t="shared" si="72"/>
        <v>143.41997000808425</v>
      </c>
      <c r="AX120" s="5">
        <f t="shared" si="73"/>
        <v>3.3505270080842422</v>
      </c>
      <c r="AY120" s="5">
        <f t="shared" si="74"/>
        <v>2.3920470705978619E-2</v>
      </c>
      <c r="AZ120" s="5">
        <f t="shared" si="94"/>
        <v>2.4987404600868635</v>
      </c>
      <c r="BA120" s="5">
        <f t="shared" si="75"/>
        <v>144.23775593125967</v>
      </c>
      <c r="BB120" s="5">
        <f t="shared" si="76"/>
        <v>4.1683129312596634</v>
      </c>
      <c r="BC120" s="5">
        <f t="shared" si="77"/>
        <v>2.9758902741261441E-2</v>
      </c>
      <c r="BD120" s="5">
        <f t="shared" si="95"/>
        <v>3.0434715105440677</v>
      </c>
      <c r="BE120" s="5">
        <f t="shared" si="78"/>
        <v>144.78248698171689</v>
      </c>
      <c r="BF120" s="5">
        <f t="shared" si="79"/>
        <v>-4.7130439817168792</v>
      </c>
      <c r="BG120" s="5">
        <f t="shared" si="80"/>
        <v>3.3647909785126218E-2</v>
      </c>
    </row>
    <row r="121" spans="1:59" x14ac:dyDescent="0.2">
      <c r="A121" s="2">
        <v>120</v>
      </c>
      <c r="B121" s="1">
        <v>71.235541999999995</v>
      </c>
      <c r="C121" s="5">
        <f t="shared" si="81"/>
        <v>69.047231783781527</v>
      </c>
      <c r="D121" s="5">
        <f t="shared" si="54"/>
        <v>2.1883102162184684</v>
      </c>
      <c r="E121" s="5">
        <f t="shared" si="82"/>
        <v>70.566945401160851</v>
      </c>
      <c r="F121" s="5">
        <f t="shared" si="55"/>
        <v>0.66859659883914446</v>
      </c>
      <c r="G121" s="5">
        <f t="shared" si="83"/>
        <v>71.336241280444767</v>
      </c>
      <c r="H121" s="5">
        <f t="shared" si="56"/>
        <v>0.10069928044477194</v>
      </c>
      <c r="I121" s="5">
        <f t="shared" si="84"/>
        <v>71.901828247172091</v>
      </c>
      <c r="J121" s="5">
        <f t="shared" si="57"/>
        <v>0.66628624717209561</v>
      </c>
      <c r="L121" s="2">
        <v>120</v>
      </c>
      <c r="M121" s="1">
        <v>135.47943100000001</v>
      </c>
      <c r="N121" s="5">
        <f t="shared" si="85"/>
        <v>136.92503096385317</v>
      </c>
      <c r="O121" s="5">
        <f t="shared" si="58"/>
        <v>1.4455999638531694</v>
      </c>
      <c r="P121" s="5">
        <f t="shared" si="86"/>
        <v>139.701610046122</v>
      </c>
      <c r="Q121" s="5">
        <f t="shared" si="59"/>
        <v>4.2221790461219939</v>
      </c>
      <c r="R121" s="5">
        <f t="shared" si="87"/>
        <v>140.82075061202778</v>
      </c>
      <c r="S121" s="5">
        <f t="shared" si="60"/>
        <v>5.3413196120277746</v>
      </c>
      <c r="T121" s="5">
        <f t="shared" si="88"/>
        <v>140.84850959638672</v>
      </c>
      <c r="U121" s="5">
        <f t="shared" si="61"/>
        <v>5.3690785963867143</v>
      </c>
      <c r="V121" s="10"/>
      <c r="W121" s="1">
        <v>71.235541999999995</v>
      </c>
      <c r="X121" s="5">
        <v>71.336241280444767</v>
      </c>
      <c r="Y121" s="5">
        <f t="shared" si="89"/>
        <v>0.47210820868678893</v>
      </c>
      <c r="Z121" s="5">
        <f t="shared" si="62"/>
        <v>71.808349489131558</v>
      </c>
      <c r="AA121" s="5">
        <f t="shared" si="63"/>
        <v>0.57280748913156287</v>
      </c>
      <c r="AB121" s="5">
        <f t="shared" si="90"/>
        <v>8.0410350374194237E-3</v>
      </c>
      <c r="AC121" s="5">
        <f t="shared" si="64"/>
        <v>0.5997813322369645</v>
      </c>
      <c r="AD121" s="5">
        <f t="shared" si="48"/>
        <v>71.936022612681725</v>
      </c>
      <c r="AE121" s="5">
        <f t="shared" si="49"/>
        <v>0.70048061268173001</v>
      </c>
      <c r="AF121" s="5">
        <f t="shared" si="65"/>
        <v>9.8333022114400429E-3</v>
      </c>
      <c r="AG121" s="5">
        <f t="shared" si="66"/>
        <v>0.87090254704591685</v>
      </c>
      <c r="AH121" s="5">
        <f t="shared" si="50"/>
        <v>72.207143827490682</v>
      </c>
      <c r="AI121" s="5">
        <f t="shared" si="51"/>
        <v>0.97160182749068724</v>
      </c>
      <c r="AJ121" s="5">
        <f t="shared" si="67"/>
        <v>1.3639284551111961E-2</v>
      </c>
      <c r="AK121" s="5">
        <f t="shared" si="68"/>
        <v>1.2364596956494296</v>
      </c>
      <c r="AL121" s="5">
        <f t="shared" si="52"/>
        <v>72.572700976094197</v>
      </c>
      <c r="AM121" s="5">
        <f t="shared" si="53"/>
        <v>1.3371589760942015</v>
      </c>
      <c r="AN121" s="5">
        <f t="shared" si="69"/>
        <v>1.8770952512640413E-2</v>
      </c>
      <c r="AP121" s="1">
        <v>135.47943100000001</v>
      </c>
      <c r="AQ121" s="5">
        <v>140.82075061202778</v>
      </c>
      <c r="AR121" s="5">
        <f t="shared" si="91"/>
        <v>0.80349217743600565</v>
      </c>
      <c r="AS121" s="5">
        <f t="shared" si="70"/>
        <v>141.62424278946378</v>
      </c>
      <c r="AT121" s="5">
        <f t="shared" si="71"/>
        <v>6.1448117894637733</v>
      </c>
      <c r="AU121" s="5">
        <f t="shared" si="92"/>
        <v>4.3635698309783991E-2</v>
      </c>
      <c r="AV121" s="5">
        <f t="shared" si="93"/>
        <v>1.0311496878973052</v>
      </c>
      <c r="AW121" s="5">
        <f t="shared" si="72"/>
        <v>141.85190029992509</v>
      </c>
      <c r="AX121" s="5">
        <f t="shared" si="73"/>
        <v>6.3724692999250863</v>
      </c>
      <c r="AY121" s="5">
        <f t="shared" si="74"/>
        <v>4.7036433891762403E-2</v>
      </c>
      <c r="AZ121" s="5">
        <f t="shared" si="94"/>
        <v>0.96108806643250677</v>
      </c>
      <c r="BA121" s="5">
        <f t="shared" si="75"/>
        <v>141.78183867846028</v>
      </c>
      <c r="BB121" s="5">
        <f t="shared" si="76"/>
        <v>6.3024076784602698</v>
      </c>
      <c r="BC121" s="5">
        <f t="shared" si="77"/>
        <v>4.6519295452755995E-2</v>
      </c>
      <c r="BD121" s="5">
        <f t="shared" si="95"/>
        <v>-0.32400440369167394</v>
      </c>
      <c r="BE121" s="5">
        <f t="shared" si="78"/>
        <v>140.49674620833611</v>
      </c>
      <c r="BF121" s="5">
        <f t="shared" si="79"/>
        <v>-5.0173152083361003</v>
      </c>
      <c r="BG121" s="5">
        <f t="shared" si="80"/>
        <v>3.7033778273958796E-2</v>
      </c>
    </row>
    <row r="122" spans="1:59" x14ac:dyDescent="0.2">
      <c r="A122" s="2">
        <v>121</v>
      </c>
      <c r="B122" s="1">
        <v>72.243446000000006</v>
      </c>
      <c r="C122" s="5">
        <f t="shared" si="81"/>
        <v>69.375478316214299</v>
      </c>
      <c r="D122" s="5">
        <f t="shared" si="54"/>
        <v>2.8679676837857073</v>
      </c>
      <c r="E122" s="5">
        <f t="shared" si="82"/>
        <v>70.800954210754554</v>
      </c>
      <c r="F122" s="5">
        <f t="shared" si="55"/>
        <v>1.4424917892454516</v>
      </c>
      <c r="G122" s="5">
        <f t="shared" si="83"/>
        <v>71.280856676200131</v>
      </c>
      <c r="H122" s="5">
        <f t="shared" si="56"/>
        <v>0.96258932379987527</v>
      </c>
      <c r="I122" s="5">
        <f t="shared" si="84"/>
        <v>71.402113561793016</v>
      </c>
      <c r="J122" s="5">
        <f t="shared" si="57"/>
        <v>0.84133243820699022</v>
      </c>
      <c r="L122" s="2">
        <v>121</v>
      </c>
      <c r="M122" s="1">
        <v>133.45588699999999</v>
      </c>
      <c r="N122" s="5">
        <f t="shared" si="85"/>
        <v>136.70819096927519</v>
      </c>
      <c r="O122" s="5">
        <f t="shared" si="58"/>
        <v>3.2523039692752036</v>
      </c>
      <c r="P122" s="5">
        <f t="shared" si="86"/>
        <v>138.2238473799793</v>
      </c>
      <c r="Q122" s="5">
        <f t="shared" si="59"/>
        <v>4.7679603799793142</v>
      </c>
      <c r="R122" s="5">
        <f t="shared" si="87"/>
        <v>137.88302482541252</v>
      </c>
      <c r="S122" s="5">
        <f t="shared" si="60"/>
        <v>4.4271378254125295</v>
      </c>
      <c r="T122" s="5">
        <f t="shared" si="88"/>
        <v>136.8217006490967</v>
      </c>
      <c r="U122" s="5">
        <f t="shared" si="61"/>
        <v>3.3658136490967081</v>
      </c>
      <c r="V122" s="10"/>
      <c r="W122" s="1">
        <v>72.243446000000006</v>
      </c>
      <c r="X122" s="5">
        <v>71.280856676200131</v>
      </c>
      <c r="Y122" s="5">
        <f t="shared" si="89"/>
        <v>0.39298428674707508</v>
      </c>
      <c r="Z122" s="5">
        <f t="shared" si="62"/>
        <v>71.67384096294721</v>
      </c>
      <c r="AA122" s="5">
        <f t="shared" si="63"/>
        <v>0.56960503705279564</v>
      </c>
      <c r="AB122" s="5">
        <f t="shared" si="90"/>
        <v>7.8845219683013959E-3</v>
      </c>
      <c r="AC122" s="5">
        <f t="shared" si="64"/>
        <v>0.43598984811656422</v>
      </c>
      <c r="AD122" s="5">
        <f t="shared" si="48"/>
        <v>71.716846524316693</v>
      </c>
      <c r="AE122" s="5">
        <f t="shared" si="49"/>
        <v>0.52659947568331233</v>
      </c>
      <c r="AF122" s="5">
        <f t="shared" si="65"/>
        <v>7.289235284863243E-3</v>
      </c>
      <c r="AG122" s="5">
        <f t="shared" si="66"/>
        <v>0.45407332896516783</v>
      </c>
      <c r="AH122" s="5">
        <f t="shared" si="50"/>
        <v>71.734930005165296</v>
      </c>
      <c r="AI122" s="5">
        <f t="shared" si="51"/>
        <v>0.50851599483470977</v>
      </c>
      <c r="AJ122" s="5">
        <f t="shared" si="67"/>
        <v>7.0389221858922638E-3</v>
      </c>
      <c r="AK122" s="5">
        <f t="shared" si="68"/>
        <v>0.13839204073947334</v>
      </c>
      <c r="AL122" s="5">
        <f t="shared" si="52"/>
        <v>71.419248716939606</v>
      </c>
      <c r="AM122" s="5">
        <f t="shared" si="53"/>
        <v>0.82419728306039985</v>
      </c>
      <c r="AN122" s="5">
        <f t="shared" si="69"/>
        <v>1.1408609759013984E-2</v>
      </c>
      <c r="AP122" s="1">
        <v>133.45588699999999</v>
      </c>
      <c r="AQ122" s="5">
        <v>137.88302482541252</v>
      </c>
      <c r="AR122" s="5">
        <f t="shared" si="91"/>
        <v>0.24230948282831577</v>
      </c>
      <c r="AS122" s="5">
        <f t="shared" si="70"/>
        <v>138.12533430824084</v>
      </c>
      <c r="AT122" s="5">
        <f t="shared" si="71"/>
        <v>4.6694473082408479</v>
      </c>
      <c r="AU122" s="5">
        <f t="shared" si="92"/>
        <v>3.3865280473454232E-2</v>
      </c>
      <c r="AV122" s="5">
        <f t="shared" si="93"/>
        <v>3.8930819269163752E-2</v>
      </c>
      <c r="AW122" s="5">
        <f t="shared" si="72"/>
        <v>137.92195564468167</v>
      </c>
      <c r="AX122" s="5">
        <f t="shared" si="73"/>
        <v>4.466068644681684</v>
      </c>
      <c r="AY122" s="5">
        <f t="shared" si="74"/>
        <v>3.3464755621321403E-2</v>
      </c>
      <c r="AZ122" s="5">
        <f t="shared" si="94"/>
        <v>-0.79337816743898848</v>
      </c>
      <c r="BA122" s="5">
        <f t="shared" si="75"/>
        <v>137.08964665797353</v>
      </c>
      <c r="BB122" s="5">
        <f t="shared" si="76"/>
        <v>3.6337596579735418</v>
      </c>
      <c r="BC122" s="5">
        <f t="shared" si="77"/>
        <v>2.7228170593729912E-2</v>
      </c>
      <c r="BD122" s="5">
        <f t="shared" si="95"/>
        <v>-2.5456675791767225</v>
      </c>
      <c r="BE122" s="5">
        <f t="shared" si="78"/>
        <v>135.3373572462358</v>
      </c>
      <c r="BF122" s="5">
        <f t="shared" si="79"/>
        <v>-1.8814702462358071</v>
      </c>
      <c r="BG122" s="5">
        <f t="shared" si="80"/>
        <v>1.4098068571795616E-2</v>
      </c>
    </row>
    <row r="123" spans="1:59" x14ac:dyDescent="0.2">
      <c r="A123" s="2">
        <v>122</v>
      </c>
      <c r="B123" s="1">
        <v>73.327736000000002</v>
      </c>
      <c r="C123" s="5">
        <f t="shared" si="81"/>
        <v>69.80567346878216</v>
      </c>
      <c r="D123" s="5">
        <f t="shared" si="54"/>
        <v>3.5220625312178413</v>
      </c>
      <c r="E123" s="5">
        <f t="shared" si="82"/>
        <v>71.305826336990464</v>
      </c>
      <c r="F123" s="5">
        <f t="shared" si="55"/>
        <v>2.0219096630095379</v>
      </c>
      <c r="G123" s="5">
        <f t="shared" si="83"/>
        <v>71.810280804290073</v>
      </c>
      <c r="H123" s="5">
        <f t="shared" si="56"/>
        <v>1.5174551957099283</v>
      </c>
      <c r="I123" s="5">
        <f t="shared" si="84"/>
        <v>72.033112890448251</v>
      </c>
      <c r="J123" s="5">
        <f t="shared" si="57"/>
        <v>1.2946231095517504</v>
      </c>
      <c r="L123" s="2">
        <v>122</v>
      </c>
      <c r="M123" s="1">
        <v>133.13014200000001</v>
      </c>
      <c r="N123" s="5">
        <f t="shared" si="85"/>
        <v>136.2203453738839</v>
      </c>
      <c r="O123" s="5">
        <f t="shared" si="58"/>
        <v>3.0902033738838952</v>
      </c>
      <c r="P123" s="5">
        <f t="shared" si="86"/>
        <v>136.55506124698655</v>
      </c>
      <c r="Q123" s="5">
        <f t="shared" si="59"/>
        <v>3.4249192469865477</v>
      </c>
      <c r="R123" s="5">
        <f t="shared" si="87"/>
        <v>135.44809902143561</v>
      </c>
      <c r="S123" s="5">
        <f t="shared" si="60"/>
        <v>2.3179570214356033</v>
      </c>
      <c r="T123" s="5">
        <f t="shared" si="88"/>
        <v>134.29734041227417</v>
      </c>
      <c r="U123" s="5">
        <f t="shared" si="61"/>
        <v>1.1671984122741605</v>
      </c>
      <c r="V123" s="10"/>
      <c r="W123" s="1">
        <v>73.327736000000002</v>
      </c>
      <c r="X123" s="5">
        <v>71.810280804290073</v>
      </c>
      <c r="Y123" s="5">
        <f t="shared" si="89"/>
        <v>0.41345026294850518</v>
      </c>
      <c r="Z123" s="5">
        <f t="shared" si="62"/>
        <v>72.223731067238575</v>
      </c>
      <c r="AA123" s="5">
        <f t="shared" si="63"/>
        <v>1.104004932761427</v>
      </c>
      <c r="AB123" s="5">
        <f t="shared" si="90"/>
        <v>1.5055761884717496E-2</v>
      </c>
      <c r="AC123" s="5">
        <f t="shared" si="64"/>
        <v>0.45934841810990884</v>
      </c>
      <c r="AD123" s="5">
        <f t="shared" si="48"/>
        <v>72.269629222399985</v>
      </c>
      <c r="AE123" s="5">
        <f t="shared" si="49"/>
        <v>1.0581067776000168</v>
      </c>
      <c r="AF123" s="5">
        <f t="shared" si="65"/>
        <v>1.4429830175037952E-2</v>
      </c>
      <c r="AG123" s="5">
        <f t="shared" si="66"/>
        <v>0.48798118857131656</v>
      </c>
      <c r="AH123" s="5">
        <f t="shared" si="50"/>
        <v>72.298261992861384</v>
      </c>
      <c r="AI123" s="5">
        <f t="shared" si="51"/>
        <v>1.0294740071386173</v>
      </c>
      <c r="AJ123" s="5">
        <f t="shared" si="67"/>
        <v>1.4039353501090191E-2</v>
      </c>
      <c r="AK123" s="5">
        <f t="shared" si="68"/>
        <v>0.47076931498737234</v>
      </c>
      <c r="AL123" s="5">
        <f t="shared" si="52"/>
        <v>72.281050119277452</v>
      </c>
      <c r="AM123" s="5">
        <f t="shared" si="53"/>
        <v>1.0466858807225492</v>
      </c>
      <c r="AN123" s="5">
        <f t="shared" si="69"/>
        <v>1.42740787840845E-2</v>
      </c>
      <c r="AP123" s="1">
        <v>133.13014200000001</v>
      </c>
      <c r="AQ123" s="5">
        <v>135.44809902143561</v>
      </c>
      <c r="AR123" s="5">
        <f t="shared" si="91"/>
        <v>-0.15927581019246803</v>
      </c>
      <c r="AS123" s="5">
        <f t="shared" si="70"/>
        <v>135.28882321124314</v>
      </c>
      <c r="AT123" s="5">
        <f t="shared" si="71"/>
        <v>2.1586812112431346</v>
      </c>
      <c r="AU123" s="5">
        <f t="shared" si="92"/>
        <v>1.5937331175844026E-2</v>
      </c>
      <c r="AV123" s="5">
        <f t="shared" si="93"/>
        <v>-0.57953333654235462</v>
      </c>
      <c r="AW123" s="5">
        <f t="shared" si="72"/>
        <v>134.86856568489324</v>
      </c>
      <c r="AX123" s="5">
        <f t="shared" si="73"/>
        <v>1.7384236848932346</v>
      </c>
      <c r="AY123" s="5">
        <f t="shared" si="74"/>
        <v>1.3058077297725968E-2</v>
      </c>
      <c r="AZ123" s="5">
        <f t="shared" si="94"/>
        <v>-1.5320746038810531</v>
      </c>
      <c r="BA123" s="5">
        <f t="shared" si="75"/>
        <v>133.91602441755455</v>
      </c>
      <c r="BB123" s="5">
        <f t="shared" si="76"/>
        <v>0.78588241755454646</v>
      </c>
      <c r="BC123" s="5">
        <f t="shared" si="77"/>
        <v>5.9031140938356876E-3</v>
      </c>
      <c r="BD123" s="5">
        <f t="shared" si="95"/>
        <v>-2.4515370702568817</v>
      </c>
      <c r="BE123" s="5">
        <f t="shared" si="78"/>
        <v>132.99656195117873</v>
      </c>
      <c r="BF123" s="5">
        <f t="shared" si="79"/>
        <v>0.13358004882127261</v>
      </c>
      <c r="BG123" s="5">
        <f t="shared" si="80"/>
        <v>1.0033794512235448E-3</v>
      </c>
    </row>
    <row r="124" spans="1:59" x14ac:dyDescent="0.2">
      <c r="A124" s="2">
        <v>123</v>
      </c>
      <c r="B124" s="1">
        <v>74.084282000000002</v>
      </c>
      <c r="C124" s="5">
        <f t="shared" si="81"/>
        <v>70.333982848464828</v>
      </c>
      <c r="D124" s="5">
        <f t="shared" si="54"/>
        <v>3.7502991515351738</v>
      </c>
      <c r="E124" s="5">
        <f t="shared" si="82"/>
        <v>72.013494719043806</v>
      </c>
      <c r="F124" s="5">
        <f t="shared" si="55"/>
        <v>2.0707872809561962</v>
      </c>
      <c r="G124" s="5">
        <f t="shared" si="83"/>
        <v>72.644881161930527</v>
      </c>
      <c r="H124" s="5">
        <f t="shared" si="56"/>
        <v>1.4394008380694743</v>
      </c>
      <c r="I124" s="5">
        <f t="shared" si="84"/>
        <v>73.00408022261206</v>
      </c>
      <c r="J124" s="5">
        <f t="shared" si="57"/>
        <v>1.0802017773879413</v>
      </c>
      <c r="L124" s="2">
        <v>123</v>
      </c>
      <c r="M124" s="1">
        <v>131.323746</v>
      </c>
      <c r="N124" s="5">
        <f t="shared" si="85"/>
        <v>135.75681486780132</v>
      </c>
      <c r="O124" s="5">
        <f t="shared" si="58"/>
        <v>4.4330688678013246</v>
      </c>
      <c r="P124" s="5">
        <f t="shared" si="86"/>
        <v>135.35633951054126</v>
      </c>
      <c r="Q124" s="5">
        <f t="shared" si="59"/>
        <v>4.0325935105412611</v>
      </c>
      <c r="R124" s="5">
        <f t="shared" si="87"/>
        <v>134.17322265964603</v>
      </c>
      <c r="S124" s="5">
        <f t="shared" si="60"/>
        <v>2.8494766596460295</v>
      </c>
      <c r="T124" s="5">
        <f t="shared" si="88"/>
        <v>133.42194160306855</v>
      </c>
      <c r="U124" s="5">
        <f t="shared" si="61"/>
        <v>2.0981956030685467</v>
      </c>
      <c r="V124" s="10"/>
      <c r="W124" s="1">
        <v>74.084282000000002</v>
      </c>
      <c r="X124" s="5">
        <v>72.644881161930527</v>
      </c>
      <c r="Y124" s="5">
        <f t="shared" si="89"/>
        <v>0.47662277715229751</v>
      </c>
      <c r="Z124" s="5">
        <f t="shared" si="62"/>
        <v>73.121503939082828</v>
      </c>
      <c r="AA124" s="5">
        <f t="shared" si="63"/>
        <v>0.96277806091717366</v>
      </c>
      <c r="AB124" s="5">
        <f t="shared" si="90"/>
        <v>1.2995712922171179E-2</v>
      </c>
      <c r="AC124" s="5">
        <f t="shared" si="64"/>
        <v>0.55316140299254513</v>
      </c>
      <c r="AD124" s="5">
        <f t="shared" si="48"/>
        <v>73.198042564923071</v>
      </c>
      <c r="AE124" s="5">
        <f t="shared" si="49"/>
        <v>0.8862394350769307</v>
      </c>
      <c r="AF124" s="5">
        <f t="shared" si="65"/>
        <v>1.1962583845746534E-2</v>
      </c>
      <c r="AG124" s="5">
        <f t="shared" si="66"/>
        <v>0.64395981465242857</v>
      </c>
      <c r="AH124" s="5">
        <f t="shared" si="50"/>
        <v>73.288840976582961</v>
      </c>
      <c r="AI124" s="5">
        <f t="shared" si="51"/>
        <v>0.79544102341704104</v>
      </c>
      <c r="AJ124" s="5">
        <f t="shared" si="67"/>
        <v>1.0736974185928413E-2</v>
      </c>
      <c r="AK124" s="5">
        <f t="shared" si="68"/>
        <v>0.78002570124249182</v>
      </c>
      <c r="AL124" s="5">
        <f t="shared" si="52"/>
        <v>73.424906863173021</v>
      </c>
      <c r="AM124" s="5">
        <f t="shared" si="53"/>
        <v>0.65937513682698068</v>
      </c>
      <c r="AN124" s="5">
        <f t="shared" si="69"/>
        <v>8.9003378183105109E-3</v>
      </c>
      <c r="AP124" s="1">
        <v>131.323746</v>
      </c>
      <c r="AQ124" s="5">
        <v>134.17322265964603</v>
      </c>
      <c r="AR124" s="5">
        <f t="shared" si="91"/>
        <v>-0.32661589293203486</v>
      </c>
      <c r="AS124" s="5">
        <f t="shared" si="70"/>
        <v>133.84660676671399</v>
      </c>
      <c r="AT124" s="5">
        <f t="shared" si="71"/>
        <v>2.5228607667139897</v>
      </c>
      <c r="AU124" s="5">
        <f t="shared" si="92"/>
        <v>1.8803012379852199E-2</v>
      </c>
      <c r="AV124" s="5">
        <f t="shared" si="93"/>
        <v>-0.75336909285416109</v>
      </c>
      <c r="AW124" s="5">
        <f t="shared" si="72"/>
        <v>133.41985356679186</v>
      </c>
      <c r="AX124" s="5">
        <f t="shared" si="73"/>
        <v>2.0961075667918578</v>
      </c>
      <c r="AY124" s="5">
        <f t="shared" si="74"/>
        <v>1.5961375079811217E-2</v>
      </c>
      <c r="AZ124" s="5">
        <f t="shared" si="94"/>
        <v>-1.4163353949398905</v>
      </c>
      <c r="BA124" s="5">
        <f t="shared" si="75"/>
        <v>132.75688726470614</v>
      </c>
      <c r="BB124" s="5">
        <f t="shared" si="76"/>
        <v>1.433141264706137</v>
      </c>
      <c r="BC124" s="5">
        <f t="shared" si="77"/>
        <v>1.0913039784184477E-2</v>
      </c>
      <c r="BD124" s="5">
        <f t="shared" si="95"/>
        <v>-1.4513754680596758</v>
      </c>
      <c r="BE124" s="5">
        <f t="shared" si="78"/>
        <v>132.72184719158636</v>
      </c>
      <c r="BF124" s="5">
        <f t="shared" si="79"/>
        <v>-1.3981011915863633</v>
      </c>
      <c r="BG124" s="5">
        <f t="shared" si="80"/>
        <v>1.0646217718967316E-2</v>
      </c>
    </row>
    <row r="125" spans="1:59" x14ac:dyDescent="0.2">
      <c r="A125" s="2">
        <v>124</v>
      </c>
      <c r="B125" s="1">
        <v>74.850669999999994</v>
      </c>
      <c r="C125" s="5">
        <f t="shared" si="81"/>
        <v>70.896527721195099</v>
      </c>
      <c r="D125" s="5">
        <f t="shared" si="54"/>
        <v>3.9541422788048948</v>
      </c>
      <c r="E125" s="5">
        <f t="shared" si="82"/>
        <v>72.738270267378482</v>
      </c>
      <c r="F125" s="5">
        <f t="shared" si="55"/>
        <v>2.1123997326215118</v>
      </c>
      <c r="G125" s="5">
        <f t="shared" si="83"/>
        <v>73.436551622868734</v>
      </c>
      <c r="H125" s="5">
        <f t="shared" si="56"/>
        <v>1.4141183771312598</v>
      </c>
      <c r="I125" s="5">
        <f t="shared" si="84"/>
        <v>73.814231555653009</v>
      </c>
      <c r="J125" s="5">
        <f t="shared" si="57"/>
        <v>1.0364384443469845</v>
      </c>
      <c r="L125" s="2">
        <v>124</v>
      </c>
      <c r="M125" s="1">
        <v>131.076965</v>
      </c>
      <c r="N125" s="5">
        <f t="shared" si="85"/>
        <v>135.09185453763112</v>
      </c>
      <c r="O125" s="5">
        <f t="shared" si="58"/>
        <v>4.0148895376311202</v>
      </c>
      <c r="P125" s="5">
        <f t="shared" si="86"/>
        <v>133.94493178185184</v>
      </c>
      <c r="Q125" s="5">
        <f t="shared" si="59"/>
        <v>2.867966781851834</v>
      </c>
      <c r="R125" s="5">
        <f t="shared" si="87"/>
        <v>132.60601049684072</v>
      </c>
      <c r="S125" s="5">
        <f t="shared" si="60"/>
        <v>1.5290454968407232</v>
      </c>
      <c r="T125" s="5">
        <f t="shared" si="88"/>
        <v>131.84829490076714</v>
      </c>
      <c r="U125" s="5">
        <f t="shared" si="61"/>
        <v>0.77132990076714236</v>
      </c>
      <c r="V125" s="10"/>
      <c r="W125" s="1">
        <v>74.850669999999994</v>
      </c>
      <c r="X125" s="5">
        <v>73.436551622868734</v>
      </c>
      <c r="Y125" s="5">
        <f t="shared" si="89"/>
        <v>0.52387992972018382</v>
      </c>
      <c r="Z125" s="5">
        <f t="shared" si="62"/>
        <v>73.960431552588915</v>
      </c>
      <c r="AA125" s="5">
        <f t="shared" si="63"/>
        <v>0.89023844741107894</v>
      </c>
      <c r="AB125" s="5">
        <f t="shared" si="90"/>
        <v>1.1893526770182272E-2</v>
      </c>
      <c r="AC125" s="5">
        <f t="shared" si="64"/>
        <v>0.61278866747896044</v>
      </c>
      <c r="AD125" s="5">
        <f t="shared" si="48"/>
        <v>74.0493402903477</v>
      </c>
      <c r="AE125" s="5">
        <f t="shared" si="49"/>
        <v>0.80132970965229333</v>
      </c>
      <c r="AF125" s="5">
        <f t="shared" si="65"/>
        <v>1.0705711914833807E-2</v>
      </c>
      <c r="AG125" s="5">
        <f t="shared" si="66"/>
        <v>0.71042960548102874</v>
      </c>
      <c r="AH125" s="5">
        <f t="shared" si="50"/>
        <v>74.146981228349759</v>
      </c>
      <c r="AI125" s="5">
        <f t="shared" si="51"/>
        <v>0.70368877165023491</v>
      </c>
      <c r="AJ125" s="5">
        <f t="shared" si="67"/>
        <v>9.4012354418502187E-3</v>
      </c>
      <c r="AK125" s="5">
        <f t="shared" si="68"/>
        <v>0.78992374698384937</v>
      </c>
      <c r="AL125" s="5">
        <f t="shared" si="52"/>
        <v>74.226475369852579</v>
      </c>
      <c r="AM125" s="5">
        <f t="shared" si="53"/>
        <v>0.62419463014741439</v>
      </c>
      <c r="AN125" s="5">
        <f t="shared" si="69"/>
        <v>8.3391989697275178E-3</v>
      </c>
      <c r="AP125" s="1">
        <v>131.076965</v>
      </c>
      <c r="AQ125" s="5">
        <v>132.60601049684072</v>
      </c>
      <c r="AR125" s="5">
        <f t="shared" si="91"/>
        <v>-0.51270533341302538</v>
      </c>
      <c r="AS125" s="5">
        <f t="shared" si="70"/>
        <v>132.09330516342769</v>
      </c>
      <c r="AT125" s="5">
        <f t="shared" si="71"/>
        <v>1.0163401634276852</v>
      </c>
      <c r="AU125" s="5">
        <f t="shared" si="92"/>
        <v>7.6643597045090127E-3</v>
      </c>
      <c r="AV125" s="5">
        <f t="shared" si="93"/>
        <v>-0.95682986034194706</v>
      </c>
      <c r="AW125" s="5">
        <f t="shared" si="72"/>
        <v>131.64918063649878</v>
      </c>
      <c r="AX125" s="5">
        <f t="shared" si="73"/>
        <v>0.57221563649878249</v>
      </c>
      <c r="AY125" s="5">
        <f t="shared" si="74"/>
        <v>4.3654934831515403E-3</v>
      </c>
      <c r="AZ125" s="5">
        <f t="shared" si="94"/>
        <v>-1.4842299404793269</v>
      </c>
      <c r="BA125" s="5">
        <f t="shared" si="75"/>
        <v>131.12178055636139</v>
      </c>
      <c r="BB125" s="5">
        <f t="shared" si="76"/>
        <v>4.4815556361385234E-2</v>
      </c>
      <c r="BC125" s="5">
        <f t="shared" si="77"/>
        <v>3.4190260936683444E-4</v>
      </c>
      <c r="BD125" s="5">
        <f t="shared" si="95"/>
        <v>-1.5498366585934604</v>
      </c>
      <c r="BE125" s="5">
        <f t="shared" si="78"/>
        <v>131.05617383824728</v>
      </c>
      <c r="BF125" s="5">
        <f t="shared" si="79"/>
        <v>2.0791161752725884E-2</v>
      </c>
      <c r="BG125" s="5">
        <f t="shared" si="80"/>
        <v>1.5861796733488516E-4</v>
      </c>
    </row>
    <row r="126" spans="1:59" x14ac:dyDescent="0.2">
      <c r="A126" s="2">
        <v>125</v>
      </c>
      <c r="B126" s="1">
        <v>77.259674000000004</v>
      </c>
      <c r="C126" s="5">
        <f t="shared" si="81"/>
        <v>71.489649063015833</v>
      </c>
      <c r="D126" s="5">
        <f t="shared" si="54"/>
        <v>5.7700249369841714</v>
      </c>
      <c r="E126" s="5">
        <f t="shared" si="82"/>
        <v>73.477610173796009</v>
      </c>
      <c r="F126" s="5">
        <f t="shared" si="55"/>
        <v>3.7820638262039949</v>
      </c>
      <c r="G126" s="5">
        <f t="shared" si="83"/>
        <v>74.214316730290932</v>
      </c>
      <c r="H126" s="5">
        <f t="shared" si="56"/>
        <v>3.0453572697090721</v>
      </c>
      <c r="I126" s="5">
        <f t="shared" si="84"/>
        <v>74.591560388913251</v>
      </c>
      <c r="J126" s="5">
        <f t="shared" si="57"/>
        <v>2.6681136110867527</v>
      </c>
      <c r="L126" s="2">
        <v>125</v>
      </c>
      <c r="M126" s="1">
        <v>135.14382900000001</v>
      </c>
      <c r="N126" s="5">
        <f t="shared" si="85"/>
        <v>134.48962110698645</v>
      </c>
      <c r="O126" s="5">
        <f t="shared" si="58"/>
        <v>0.65420789301356308</v>
      </c>
      <c r="P126" s="5">
        <f t="shared" si="86"/>
        <v>132.94114340820369</v>
      </c>
      <c r="Q126" s="5">
        <f t="shared" si="59"/>
        <v>2.2026855917963246</v>
      </c>
      <c r="R126" s="5">
        <f t="shared" si="87"/>
        <v>131.76503547357834</v>
      </c>
      <c r="S126" s="5">
        <f t="shared" si="60"/>
        <v>3.3787935264216742</v>
      </c>
      <c r="T126" s="5">
        <f t="shared" si="88"/>
        <v>131.26979747519181</v>
      </c>
      <c r="U126" s="5">
        <f t="shared" si="61"/>
        <v>3.8740315248082027</v>
      </c>
      <c r="V126" s="10"/>
      <c r="W126" s="1">
        <v>77.259674000000004</v>
      </c>
      <c r="X126" s="5">
        <v>74.214316730290932</v>
      </c>
      <c r="Y126" s="5">
        <f t="shared" si="89"/>
        <v>0.56196270637548595</v>
      </c>
      <c r="Z126" s="5">
        <f t="shared" si="62"/>
        <v>74.776279436666414</v>
      </c>
      <c r="AA126" s="5">
        <f t="shared" si="63"/>
        <v>2.4833945633335901</v>
      </c>
      <c r="AB126" s="5">
        <f t="shared" si="90"/>
        <v>3.214347711761753E-2</v>
      </c>
      <c r="AC126" s="5">
        <f t="shared" si="64"/>
        <v>0.65403277746476984</v>
      </c>
      <c r="AD126" s="5">
        <f t="shared" si="48"/>
        <v>74.868349507755696</v>
      </c>
      <c r="AE126" s="5">
        <f t="shared" si="49"/>
        <v>2.3913244922443084</v>
      </c>
      <c r="AF126" s="5">
        <f t="shared" si="65"/>
        <v>3.0951780773037021E-2</v>
      </c>
      <c r="AG126" s="5">
        <f t="shared" si="66"/>
        <v>0.74073058135455483</v>
      </c>
      <c r="AH126" s="5">
        <f t="shared" si="50"/>
        <v>74.955047311645487</v>
      </c>
      <c r="AI126" s="5">
        <f t="shared" si="51"/>
        <v>2.3046266883545172</v>
      </c>
      <c r="AJ126" s="5">
        <f t="shared" si="67"/>
        <v>2.9829619632546173E-2</v>
      </c>
      <c r="AK126" s="5">
        <f t="shared" si="68"/>
        <v>0.77958890335644559</v>
      </c>
      <c r="AL126" s="5">
        <f t="shared" si="52"/>
        <v>74.993905633647373</v>
      </c>
      <c r="AM126" s="5">
        <f t="shared" si="53"/>
        <v>2.2657683663526313</v>
      </c>
      <c r="AN126" s="5">
        <f t="shared" si="69"/>
        <v>2.9326662268243989E-2</v>
      </c>
      <c r="AP126" s="1">
        <v>135.14382900000001</v>
      </c>
      <c r="AQ126" s="5">
        <v>131.76503547357834</v>
      </c>
      <c r="AR126" s="5">
        <f t="shared" si="91"/>
        <v>-0.56194578689042973</v>
      </c>
      <c r="AS126" s="5">
        <f t="shared" si="70"/>
        <v>131.20308968668792</v>
      </c>
      <c r="AT126" s="5">
        <f t="shared" si="71"/>
        <v>3.9407393133120934</v>
      </c>
      <c r="AU126" s="5">
        <f t="shared" si="92"/>
        <v>2.9907321765206024E-2</v>
      </c>
      <c r="AV126" s="5">
        <f t="shared" si="93"/>
        <v>-0.92786615107205728</v>
      </c>
      <c r="AW126" s="5">
        <f t="shared" si="72"/>
        <v>130.83716932250627</v>
      </c>
      <c r="AX126" s="5">
        <f t="shared" si="73"/>
        <v>4.3066596774937409</v>
      </c>
      <c r="AY126" s="5">
        <f t="shared" si="74"/>
        <v>3.1867231447865373E-2</v>
      </c>
      <c r="AZ126" s="5">
        <f t="shared" si="94"/>
        <v>-1.1947652277317045</v>
      </c>
      <c r="BA126" s="5">
        <f t="shared" si="75"/>
        <v>130.57027024584664</v>
      </c>
      <c r="BB126" s="5">
        <f t="shared" si="76"/>
        <v>4.5735587541533675</v>
      </c>
      <c r="BC126" s="5">
        <f t="shared" si="77"/>
        <v>3.3842157559065215E-2</v>
      </c>
      <c r="BD126" s="5">
        <f t="shared" si="95"/>
        <v>-0.94730426856204875</v>
      </c>
      <c r="BE126" s="5">
        <f t="shared" si="78"/>
        <v>130.81773120501629</v>
      </c>
      <c r="BF126" s="5">
        <f t="shared" si="79"/>
        <v>4.326097794983724</v>
      </c>
      <c r="BG126" s="5">
        <f t="shared" si="80"/>
        <v>3.2011064263864568E-2</v>
      </c>
    </row>
    <row r="127" spans="1:59" x14ac:dyDescent="0.2">
      <c r="A127" s="2">
        <v>126</v>
      </c>
      <c r="B127" s="1">
        <v>78.475371999999993</v>
      </c>
      <c r="C127" s="5">
        <f t="shared" si="81"/>
        <v>72.355152803563456</v>
      </c>
      <c r="D127" s="5">
        <f t="shared" si="54"/>
        <v>6.1202191964365369</v>
      </c>
      <c r="E127" s="5">
        <f t="shared" si="82"/>
        <v>74.801332512967406</v>
      </c>
      <c r="F127" s="5">
        <f t="shared" si="55"/>
        <v>3.6740394870325872</v>
      </c>
      <c r="G127" s="5">
        <f t="shared" si="83"/>
        <v>75.889263228630909</v>
      </c>
      <c r="H127" s="5">
        <f t="shared" si="56"/>
        <v>2.5861087713690836</v>
      </c>
      <c r="I127" s="5">
        <f t="shared" si="84"/>
        <v>76.592645597228312</v>
      </c>
      <c r="J127" s="5">
        <f t="shared" si="57"/>
        <v>1.8827264027716808</v>
      </c>
      <c r="L127" s="2">
        <v>126</v>
      </c>
      <c r="M127" s="1">
        <v>132.54776000000001</v>
      </c>
      <c r="N127" s="5">
        <f t="shared" si="85"/>
        <v>134.58775229093848</v>
      </c>
      <c r="O127" s="5">
        <f t="shared" si="58"/>
        <v>2.0399922909384713</v>
      </c>
      <c r="P127" s="5">
        <f t="shared" si="86"/>
        <v>133.7120833653324</v>
      </c>
      <c r="Q127" s="5">
        <f t="shared" si="59"/>
        <v>1.1643233653323932</v>
      </c>
      <c r="R127" s="5">
        <f t="shared" si="87"/>
        <v>133.62337191311025</v>
      </c>
      <c r="S127" s="5">
        <f t="shared" si="60"/>
        <v>1.0756119131102366</v>
      </c>
      <c r="T127" s="5">
        <f t="shared" si="88"/>
        <v>134.17532111879797</v>
      </c>
      <c r="U127" s="5">
        <f t="shared" si="61"/>
        <v>1.6275611187979564</v>
      </c>
      <c r="V127" s="10"/>
      <c r="W127" s="1">
        <v>78.475371999999993</v>
      </c>
      <c r="X127" s="5">
        <v>75.889263228630909</v>
      </c>
      <c r="Y127" s="5">
        <f t="shared" si="89"/>
        <v>0.72891027517015972</v>
      </c>
      <c r="Z127" s="5">
        <f t="shared" si="62"/>
        <v>76.618173503801074</v>
      </c>
      <c r="AA127" s="5">
        <f t="shared" si="63"/>
        <v>1.8571984961989187</v>
      </c>
      <c r="AB127" s="5">
        <f t="shared" si="90"/>
        <v>2.3666004363750184E-2</v>
      </c>
      <c r="AC127" s="5">
        <f t="shared" si="64"/>
        <v>0.90926120768357177</v>
      </c>
      <c r="AD127" s="5">
        <f t="shared" si="48"/>
        <v>76.79852443631448</v>
      </c>
      <c r="AE127" s="5">
        <f t="shared" si="49"/>
        <v>1.6768475636855129</v>
      </c>
      <c r="AF127" s="5">
        <f t="shared" si="65"/>
        <v>2.1367819239971404E-2</v>
      </c>
      <c r="AG127" s="5">
        <f t="shared" si="66"/>
        <v>1.161127743997995</v>
      </c>
      <c r="AH127" s="5">
        <f t="shared" si="50"/>
        <v>77.050390972628904</v>
      </c>
      <c r="AI127" s="5">
        <f t="shared" si="51"/>
        <v>1.4249810273710892</v>
      </c>
      <c r="AJ127" s="5">
        <f t="shared" si="67"/>
        <v>1.8158321407779874E-2</v>
      </c>
      <c r="AK127" s="5">
        <f t="shared" si="68"/>
        <v>1.5406428590924477</v>
      </c>
      <c r="AL127" s="5">
        <f t="shared" si="52"/>
        <v>77.429906087723353</v>
      </c>
      <c r="AM127" s="5">
        <f t="shared" si="53"/>
        <v>1.0454659122766401</v>
      </c>
      <c r="AN127" s="5">
        <f t="shared" si="69"/>
        <v>1.3322216711207691E-2</v>
      </c>
      <c r="AP127" s="1">
        <v>132.54776000000001</v>
      </c>
      <c r="AQ127" s="5">
        <v>133.62337191311025</v>
      </c>
      <c r="AR127" s="5">
        <f t="shared" si="91"/>
        <v>-0.19890345292707862</v>
      </c>
      <c r="AS127" s="5">
        <f t="shared" si="70"/>
        <v>133.42446846018316</v>
      </c>
      <c r="AT127" s="5">
        <f t="shared" si="71"/>
        <v>0.87670846018315274</v>
      </c>
      <c r="AU127" s="5">
        <f t="shared" si="92"/>
        <v>6.5610412881456099E-3</v>
      </c>
      <c r="AV127" s="5">
        <f t="shared" si="93"/>
        <v>-0.23131550342106522</v>
      </c>
      <c r="AW127" s="5">
        <f t="shared" si="72"/>
        <v>133.39205640968919</v>
      </c>
      <c r="AX127" s="5">
        <f t="shared" si="73"/>
        <v>0.84429640968917852</v>
      </c>
      <c r="AY127" s="5">
        <f t="shared" si="74"/>
        <v>6.3697523797397893E-3</v>
      </c>
      <c r="AZ127" s="5">
        <f t="shared" si="94"/>
        <v>0.17913052253692241</v>
      </c>
      <c r="BA127" s="5">
        <f t="shared" si="75"/>
        <v>133.80250243564717</v>
      </c>
      <c r="BB127" s="5">
        <f t="shared" si="76"/>
        <v>1.2547424356471595</v>
      </c>
      <c r="BC127" s="5">
        <f t="shared" si="77"/>
        <v>9.4663420615117098E-3</v>
      </c>
      <c r="BD127" s="5">
        <f t="shared" si="95"/>
        <v>1.4374903333178168</v>
      </c>
      <c r="BE127" s="5">
        <f t="shared" si="78"/>
        <v>135.06086224642806</v>
      </c>
      <c r="BF127" s="5">
        <f t="shared" si="79"/>
        <v>-2.5131022464280477</v>
      </c>
      <c r="BG127" s="5">
        <f t="shared" si="80"/>
        <v>1.8959975230272073E-2</v>
      </c>
    </row>
    <row r="128" spans="1:59" x14ac:dyDescent="0.2">
      <c r="A128" s="2">
        <v>127</v>
      </c>
      <c r="B128" s="1">
        <v>77.578536999999997</v>
      </c>
      <c r="C128" s="5">
        <f t="shared" si="81"/>
        <v>73.273185683028927</v>
      </c>
      <c r="D128" s="5">
        <f t="shared" si="54"/>
        <v>4.3053513169710698</v>
      </c>
      <c r="E128" s="5">
        <f t="shared" si="82"/>
        <v>76.087246333428808</v>
      </c>
      <c r="F128" s="5">
        <f t="shared" si="55"/>
        <v>1.4912906665711887</v>
      </c>
      <c r="G128" s="5">
        <f t="shared" si="83"/>
        <v>77.311623052883903</v>
      </c>
      <c r="H128" s="5">
        <f t="shared" si="56"/>
        <v>0.26691394711609462</v>
      </c>
      <c r="I128" s="5">
        <f t="shared" si="84"/>
        <v>78.004690399307066</v>
      </c>
      <c r="J128" s="5">
        <f t="shared" si="57"/>
        <v>0.42615339930706853</v>
      </c>
      <c r="L128" s="2">
        <v>127</v>
      </c>
      <c r="M128" s="1">
        <v>125.944046</v>
      </c>
      <c r="N128" s="5">
        <f t="shared" si="85"/>
        <v>134.28175344729769</v>
      </c>
      <c r="O128" s="5">
        <f t="shared" si="58"/>
        <v>8.3377074472976886</v>
      </c>
      <c r="P128" s="5">
        <f t="shared" si="86"/>
        <v>133.30457018746608</v>
      </c>
      <c r="Q128" s="5">
        <f t="shared" si="59"/>
        <v>7.3605241874660834</v>
      </c>
      <c r="R128" s="5">
        <f t="shared" si="87"/>
        <v>133.03178536089962</v>
      </c>
      <c r="S128" s="5">
        <f t="shared" si="60"/>
        <v>7.0877393608996186</v>
      </c>
      <c r="T128" s="5">
        <f t="shared" si="88"/>
        <v>132.95465027969948</v>
      </c>
      <c r="U128" s="5">
        <f t="shared" si="61"/>
        <v>7.0106042796994785</v>
      </c>
      <c r="V128" s="10"/>
      <c r="W128" s="1">
        <v>77.578536999999997</v>
      </c>
      <c r="X128" s="5">
        <v>77.311623052883903</v>
      </c>
      <c r="Y128" s="5">
        <f t="shared" si="89"/>
        <v>0.83292770753258472</v>
      </c>
      <c r="Z128" s="5">
        <f t="shared" si="62"/>
        <v>78.144550760416493</v>
      </c>
      <c r="AA128" s="5">
        <f t="shared" si="63"/>
        <v>0.56601376041649587</v>
      </c>
      <c r="AB128" s="5">
        <f t="shared" si="90"/>
        <v>7.2960097251704541E-3</v>
      </c>
      <c r="AC128" s="5">
        <f t="shared" si="64"/>
        <v>1.0375358618259272</v>
      </c>
      <c r="AD128" s="5">
        <f t="shared" si="48"/>
        <v>78.349158914709832</v>
      </c>
      <c r="AE128" s="5">
        <f t="shared" si="49"/>
        <v>0.77062191470983521</v>
      </c>
      <c r="AF128" s="5">
        <f t="shared" si="65"/>
        <v>9.9334422188167223E-3</v>
      </c>
      <c r="AG128" s="5">
        <f t="shared" si="66"/>
        <v>1.2786821801127441</v>
      </c>
      <c r="AH128" s="5">
        <f t="shared" si="50"/>
        <v>78.590305232996641</v>
      </c>
      <c r="AI128" s="5">
        <f t="shared" si="51"/>
        <v>1.0117682329966442</v>
      </c>
      <c r="AJ128" s="5">
        <f t="shared" si="67"/>
        <v>1.3041857608073278E-2</v>
      </c>
      <c r="AK128" s="5">
        <f t="shared" si="68"/>
        <v>1.4401022794789113</v>
      </c>
      <c r="AL128" s="5">
        <f t="shared" si="52"/>
        <v>78.75172533236281</v>
      </c>
      <c r="AM128" s="5">
        <f t="shared" si="53"/>
        <v>1.1731883323628125</v>
      </c>
      <c r="AN128" s="5">
        <f t="shared" si="69"/>
        <v>1.5122589026947138E-2</v>
      </c>
      <c r="AP128" s="1">
        <v>125.944046</v>
      </c>
      <c r="AQ128" s="5">
        <v>133.03178536089962</v>
      </c>
      <c r="AR128" s="5">
        <f t="shared" si="91"/>
        <v>-0.2578059178196111</v>
      </c>
      <c r="AS128" s="5">
        <f t="shared" si="70"/>
        <v>132.77397944308001</v>
      </c>
      <c r="AT128" s="5">
        <f t="shared" si="71"/>
        <v>6.8299334430800087</v>
      </c>
      <c r="AU128" s="5">
        <f t="shared" si="92"/>
        <v>5.1340613256833326E-2</v>
      </c>
      <c r="AV128" s="5">
        <f t="shared" si="93"/>
        <v>-0.32138326561845609</v>
      </c>
      <c r="AW128" s="5">
        <f t="shared" si="72"/>
        <v>132.71040209528115</v>
      </c>
      <c r="AX128" s="5">
        <f t="shared" si="73"/>
        <v>6.7663560952811537</v>
      </c>
      <c r="AY128" s="5">
        <f t="shared" si="74"/>
        <v>5.3725097058428262E-2</v>
      </c>
      <c r="AZ128" s="5">
        <f t="shared" si="94"/>
        <v>-0.1676921610994756</v>
      </c>
      <c r="BA128" s="5">
        <f t="shared" si="75"/>
        <v>132.86409319980015</v>
      </c>
      <c r="BB128" s="5">
        <f t="shared" si="76"/>
        <v>6.9200471998001518</v>
      </c>
      <c r="BC128" s="5">
        <f t="shared" si="77"/>
        <v>5.494540964485254E-2</v>
      </c>
      <c r="BD128" s="5">
        <f t="shared" si="95"/>
        <v>-0.28722501938136191</v>
      </c>
      <c r="BE128" s="5">
        <f t="shared" si="78"/>
        <v>132.74456034151825</v>
      </c>
      <c r="BF128" s="5">
        <f t="shared" si="79"/>
        <v>-6.8005143415182516</v>
      </c>
      <c r="BG128" s="5">
        <f t="shared" si="80"/>
        <v>5.3996314692941118E-2</v>
      </c>
    </row>
    <row r="129" spans="1:59" x14ac:dyDescent="0.2">
      <c r="A129" s="2">
        <v>128</v>
      </c>
      <c r="B129" s="1">
        <v>76.641852999999998</v>
      </c>
      <c r="C129" s="5">
        <f t="shared" si="81"/>
        <v>73.918988380574589</v>
      </c>
      <c r="D129" s="5">
        <f t="shared" si="54"/>
        <v>2.7228646194254083</v>
      </c>
      <c r="E129" s="5">
        <f t="shared" si="82"/>
        <v>76.609198066728723</v>
      </c>
      <c r="F129" s="5">
        <f t="shared" si="55"/>
        <v>3.2654933271274444E-2</v>
      </c>
      <c r="G129" s="5">
        <f t="shared" si="83"/>
        <v>77.45842572379776</v>
      </c>
      <c r="H129" s="5">
        <f t="shared" si="56"/>
        <v>0.81657272379776202</v>
      </c>
      <c r="I129" s="5">
        <f t="shared" si="84"/>
        <v>77.685075349826775</v>
      </c>
      <c r="J129" s="5">
        <f t="shared" si="57"/>
        <v>1.0432223498267774</v>
      </c>
      <c r="L129" s="2">
        <v>128</v>
      </c>
      <c r="M129" s="1">
        <v>121.383652</v>
      </c>
      <c r="N129" s="5">
        <f t="shared" si="85"/>
        <v>133.03109733020301</v>
      </c>
      <c r="O129" s="5">
        <f t="shared" si="58"/>
        <v>11.647445330203013</v>
      </c>
      <c r="P129" s="5">
        <f t="shared" si="86"/>
        <v>130.72838672185296</v>
      </c>
      <c r="Q129" s="5">
        <f t="shared" si="59"/>
        <v>9.3447347218529586</v>
      </c>
      <c r="R129" s="5">
        <f t="shared" si="87"/>
        <v>129.13352871240483</v>
      </c>
      <c r="S129" s="5">
        <f t="shared" si="60"/>
        <v>7.7498767124048271</v>
      </c>
      <c r="T129" s="5">
        <f t="shared" si="88"/>
        <v>127.69669706992487</v>
      </c>
      <c r="U129" s="5">
        <f t="shared" si="61"/>
        <v>6.3130450699248684</v>
      </c>
      <c r="V129" s="10"/>
      <c r="W129" s="1">
        <v>76.641852999999998</v>
      </c>
      <c r="X129" s="5">
        <v>77.45842572379776</v>
      </c>
      <c r="Y129" s="5">
        <f t="shared" si="89"/>
        <v>0.73000895203977556</v>
      </c>
      <c r="Z129" s="5">
        <f t="shared" si="62"/>
        <v>78.188434675837541</v>
      </c>
      <c r="AA129" s="5">
        <f t="shared" si="63"/>
        <v>1.5465816758375439</v>
      </c>
      <c r="AB129" s="5">
        <f t="shared" si="90"/>
        <v>2.0179335641030808E-2</v>
      </c>
      <c r="AC129" s="5">
        <f t="shared" si="64"/>
        <v>0.81485256409790963</v>
      </c>
      <c r="AD129" s="5">
        <f t="shared" si="48"/>
        <v>78.273278287895664</v>
      </c>
      <c r="AE129" s="5">
        <f t="shared" si="49"/>
        <v>1.6314252878956665</v>
      </c>
      <c r="AF129" s="5">
        <f t="shared" si="65"/>
        <v>2.1286349742818282E-2</v>
      </c>
      <c r="AG129" s="5">
        <f t="shared" si="66"/>
        <v>0.76933640097324496</v>
      </c>
      <c r="AH129" s="5">
        <f t="shared" si="50"/>
        <v>78.227762124771004</v>
      </c>
      <c r="AI129" s="5">
        <f t="shared" si="51"/>
        <v>1.5859091247710069</v>
      </c>
      <c r="AJ129" s="5">
        <f t="shared" si="67"/>
        <v>2.0692468445028422E-2</v>
      </c>
      <c r="AK129" s="5">
        <f t="shared" si="68"/>
        <v>0.34079761219861521</v>
      </c>
      <c r="AL129" s="5">
        <f t="shared" si="52"/>
        <v>77.799223335996373</v>
      </c>
      <c r="AM129" s="5">
        <f t="shared" si="53"/>
        <v>1.1573703359963758</v>
      </c>
      <c r="AN129" s="5">
        <f t="shared" si="69"/>
        <v>1.5101022361716331E-2</v>
      </c>
      <c r="AP129" s="1">
        <v>121.383652</v>
      </c>
      <c r="AQ129" s="5">
        <v>129.13352871240483</v>
      </c>
      <c r="AR129" s="5">
        <f t="shared" si="91"/>
        <v>-0.80387352742088847</v>
      </c>
      <c r="AS129" s="5">
        <f t="shared" si="70"/>
        <v>128.32965518498395</v>
      </c>
      <c r="AT129" s="5">
        <f t="shared" si="71"/>
        <v>6.946003184983951</v>
      </c>
      <c r="AU129" s="5">
        <f t="shared" si="92"/>
        <v>5.3789308278359656E-2</v>
      </c>
      <c r="AV129" s="5">
        <f t="shared" si="93"/>
        <v>-1.2156016113375405</v>
      </c>
      <c r="AW129" s="5">
        <f t="shared" si="72"/>
        <v>127.91792710106728</v>
      </c>
      <c r="AX129" s="5">
        <f t="shared" si="73"/>
        <v>6.5342751010672799</v>
      </c>
      <c r="AY129" s="5">
        <f t="shared" si="74"/>
        <v>5.3831590938352061E-2</v>
      </c>
      <c r="AZ129" s="5">
        <f t="shared" si="94"/>
        <v>-1.8464461804273689</v>
      </c>
      <c r="BA129" s="5">
        <f t="shared" si="75"/>
        <v>127.28708253197746</v>
      </c>
      <c r="BB129" s="5">
        <f t="shared" si="76"/>
        <v>5.9034305319774631</v>
      </c>
      <c r="BC129" s="5">
        <f t="shared" si="77"/>
        <v>4.8634477828838625E-2</v>
      </c>
      <c r="BD129" s="5">
        <f t="shared" si="95"/>
        <v>-3.3566019041277788</v>
      </c>
      <c r="BE129" s="5">
        <f t="shared" si="78"/>
        <v>125.77692680827704</v>
      </c>
      <c r="BF129" s="5">
        <f t="shared" si="79"/>
        <v>-4.3932748082770416</v>
      </c>
      <c r="BG129" s="5">
        <f t="shared" si="80"/>
        <v>3.6193298981291498E-2</v>
      </c>
    </row>
    <row r="130" spans="1:59" x14ac:dyDescent="0.2">
      <c r="A130" s="2">
        <v>129</v>
      </c>
      <c r="B130" s="1">
        <v>77.112685999999997</v>
      </c>
      <c r="C130" s="5">
        <f t="shared" si="81"/>
        <v>74.327418073488388</v>
      </c>
      <c r="D130" s="5">
        <f t="shared" si="54"/>
        <v>2.785267926511608</v>
      </c>
      <c r="E130" s="5">
        <f t="shared" si="82"/>
        <v>76.620627293373673</v>
      </c>
      <c r="F130" s="5">
        <f t="shared" si="55"/>
        <v>0.49205870662632378</v>
      </c>
      <c r="G130" s="5">
        <f t="shared" si="83"/>
        <v>77.009310725708986</v>
      </c>
      <c r="H130" s="5">
        <f t="shared" si="56"/>
        <v>0.10337527429101101</v>
      </c>
      <c r="I130" s="5">
        <f t="shared" si="84"/>
        <v>76.902658587456699</v>
      </c>
      <c r="J130" s="5">
        <f t="shared" si="57"/>
        <v>0.21002741254329749</v>
      </c>
      <c r="L130" s="2">
        <v>129</v>
      </c>
      <c r="M130" s="1">
        <v>126.335655</v>
      </c>
      <c r="N130" s="5">
        <f t="shared" si="85"/>
        <v>131.28398053067255</v>
      </c>
      <c r="O130" s="5">
        <f t="shared" si="58"/>
        <v>4.9483255306725482</v>
      </c>
      <c r="P130" s="5">
        <f t="shared" si="86"/>
        <v>127.45772956920442</v>
      </c>
      <c r="Q130" s="5">
        <f t="shared" si="59"/>
        <v>1.1220745692044147</v>
      </c>
      <c r="R130" s="5">
        <f t="shared" si="87"/>
        <v>124.87109652058217</v>
      </c>
      <c r="S130" s="5">
        <f t="shared" si="60"/>
        <v>1.4645584794178319</v>
      </c>
      <c r="T130" s="5">
        <f t="shared" si="88"/>
        <v>122.96191326748122</v>
      </c>
      <c r="U130" s="5">
        <f t="shared" si="61"/>
        <v>3.3737417325187806</v>
      </c>
      <c r="V130" s="10"/>
      <c r="W130" s="1">
        <v>77.112685999999997</v>
      </c>
      <c r="X130" s="5">
        <v>77.009310725708986</v>
      </c>
      <c r="Y130" s="5">
        <f t="shared" si="89"/>
        <v>0.55314035952049312</v>
      </c>
      <c r="Z130" s="5">
        <f t="shared" si="62"/>
        <v>77.562451085229483</v>
      </c>
      <c r="AA130" s="5">
        <f t="shared" si="63"/>
        <v>0.44976508522948677</v>
      </c>
      <c r="AB130" s="5">
        <f t="shared" si="90"/>
        <v>5.832569302922308E-3</v>
      </c>
      <c r="AC130" s="5">
        <f t="shared" si="64"/>
        <v>0.49886067355123864</v>
      </c>
      <c r="AD130" s="5">
        <f t="shared" ref="AD130:AD193" si="96">X130+AC130</f>
        <v>77.50817139926022</v>
      </c>
      <c r="AE130" s="5">
        <f t="shared" ref="AE130:AE193" si="97">ABS(W130-AD130)</f>
        <v>0.39548539926022386</v>
      </c>
      <c r="AF130" s="5">
        <f t="shared" si="65"/>
        <v>5.1286684432211823E-3</v>
      </c>
      <c r="AG130" s="5">
        <f t="shared" si="66"/>
        <v>0.22103327139533643</v>
      </c>
      <c r="AH130" s="5">
        <f t="shared" ref="AH130:AH193" si="98">X130+AG130</f>
        <v>77.230343997104328</v>
      </c>
      <c r="AI130" s="5">
        <f t="shared" ref="AI130:AI193" si="99">ABS(W130-AH130)</f>
        <v>0.117657997104331</v>
      </c>
      <c r="AJ130" s="5">
        <f t="shared" si="67"/>
        <v>1.5257930077073312E-3</v>
      </c>
      <c r="AK130" s="5">
        <f t="shared" si="68"/>
        <v>-0.33062810654566566</v>
      </c>
      <c r="AL130" s="5">
        <f t="shared" ref="AL130:AL193" si="100">X130+AK130</f>
        <v>76.678682619163325</v>
      </c>
      <c r="AM130" s="5">
        <f t="shared" ref="AM130:AM193" si="101">ABS(W130-AL130)</f>
        <v>0.43400338083667123</v>
      </c>
      <c r="AN130" s="5">
        <f t="shared" si="69"/>
        <v>5.62817097094337E-3</v>
      </c>
      <c r="AP130" s="1">
        <v>126.335655</v>
      </c>
      <c r="AQ130" s="5">
        <v>124.87109652058217</v>
      </c>
      <c r="AR130" s="5">
        <f t="shared" si="91"/>
        <v>-1.3226573270811532</v>
      </c>
      <c r="AS130" s="5">
        <f t="shared" si="70"/>
        <v>123.54843919350101</v>
      </c>
      <c r="AT130" s="5">
        <f t="shared" si="71"/>
        <v>2.7872158064989918</v>
      </c>
      <c r="AU130" s="5">
        <f t="shared" si="92"/>
        <v>2.2320744224742051E-2</v>
      </c>
      <c r="AV130" s="5">
        <f t="shared" si="93"/>
        <v>-1.9773092564588191</v>
      </c>
      <c r="AW130" s="5">
        <f t="shared" si="72"/>
        <v>122.89378726412335</v>
      </c>
      <c r="AX130" s="5">
        <f t="shared" si="73"/>
        <v>3.4418677358766558</v>
      </c>
      <c r="AY130" s="5">
        <f t="shared" si="74"/>
        <v>2.7243834971818967E-2</v>
      </c>
      <c r="AZ130" s="5">
        <f t="shared" si="94"/>
        <v>-2.9336398855552472</v>
      </c>
      <c r="BA130" s="5">
        <f t="shared" si="75"/>
        <v>121.93745663502692</v>
      </c>
      <c r="BB130" s="5">
        <f t="shared" si="76"/>
        <v>4.3981983649730836</v>
      </c>
      <c r="BC130" s="5">
        <f t="shared" si="77"/>
        <v>3.48135952987546E-2</v>
      </c>
      <c r="BD130" s="5">
        <f t="shared" si="95"/>
        <v>-4.126557648668423</v>
      </c>
      <c r="BE130" s="5">
        <f t="shared" si="78"/>
        <v>120.74453887191375</v>
      </c>
      <c r="BF130" s="5">
        <f t="shared" si="79"/>
        <v>5.5911161280862558</v>
      </c>
      <c r="BG130" s="5">
        <f t="shared" si="80"/>
        <v>4.4256042588185066E-2</v>
      </c>
    </row>
    <row r="131" spans="1:59" x14ac:dyDescent="0.2">
      <c r="A131" s="2">
        <v>130</v>
      </c>
      <c r="B131" s="1">
        <v>76.656791999999996</v>
      </c>
      <c r="C131" s="5">
        <f t="shared" si="81"/>
        <v>74.745208262465127</v>
      </c>
      <c r="D131" s="5">
        <f t="shared" ref="D131:D194" si="102">ABS(B131-C131)</f>
        <v>1.911583737534869</v>
      </c>
      <c r="E131" s="5">
        <f t="shared" si="82"/>
        <v>76.792847840692886</v>
      </c>
      <c r="F131" s="5">
        <f t="shared" ref="F131:F194" si="103">ABS(B131-E131)</f>
        <v>0.13605584069289023</v>
      </c>
      <c r="G131" s="5">
        <f t="shared" si="83"/>
        <v>77.066167126569042</v>
      </c>
      <c r="H131" s="5">
        <f t="shared" ref="H131:H194" si="104">ABS(B131-G131)</f>
        <v>0.40937512656904573</v>
      </c>
      <c r="I131" s="5">
        <f t="shared" si="84"/>
        <v>77.060179146864172</v>
      </c>
      <c r="J131" s="5">
        <f t="shared" ref="J131:J194" si="105">ABS(B131-I131)</f>
        <v>0.40338714686417632</v>
      </c>
      <c r="L131" s="2">
        <v>130</v>
      </c>
      <c r="M131" s="1">
        <v>124.70488</v>
      </c>
      <c r="N131" s="5">
        <f t="shared" si="85"/>
        <v>130.54173170107165</v>
      </c>
      <c r="O131" s="5">
        <f t="shared" ref="O131:O194" si="106">ABS(M131-N131)</f>
        <v>5.8368517010716516</v>
      </c>
      <c r="P131" s="5">
        <f t="shared" si="86"/>
        <v>127.06500346998287</v>
      </c>
      <c r="Q131" s="5">
        <f t="shared" ref="Q131:Q194" si="107">ABS(M131-P131)</f>
        <v>2.3601234699828666</v>
      </c>
      <c r="R131" s="5">
        <f t="shared" si="87"/>
        <v>125.67660368426198</v>
      </c>
      <c r="S131" s="5">
        <f t="shared" ref="S131:S194" si="108">ABS(M131-R131)</f>
        <v>0.97172368426197409</v>
      </c>
      <c r="T131" s="5">
        <f t="shared" si="88"/>
        <v>125.49221956687032</v>
      </c>
      <c r="U131" s="5">
        <f t="shared" ref="U131:U194" si="109">ABS(M131-T131)</f>
        <v>0.78733956687031537</v>
      </c>
      <c r="V131" s="10"/>
      <c r="W131" s="1">
        <v>76.656791999999996</v>
      </c>
      <c r="X131" s="5">
        <v>77.066167126569042</v>
      </c>
      <c r="Y131" s="5">
        <f t="shared" si="89"/>
        <v>0.47869776572142758</v>
      </c>
      <c r="Z131" s="5">
        <f t="shared" ref="Z131:Z194" si="110">X131+Y131</f>
        <v>77.544864892290462</v>
      </c>
      <c r="AA131" s="5">
        <f t="shared" ref="AA131:AA194" si="111">ABS(W131-Z131)</f>
        <v>0.8880728922904666</v>
      </c>
      <c r="AB131" s="5">
        <f t="shared" si="90"/>
        <v>1.1585051619306827E-2</v>
      </c>
      <c r="AC131" s="5">
        <f t="shared" ref="AC131:AC194" si="112">0.25*(X131-X130)+(1-0.25)*AC130</f>
        <v>0.388359605378443</v>
      </c>
      <c r="AD131" s="5">
        <f t="shared" si="96"/>
        <v>77.454526731947482</v>
      </c>
      <c r="AE131" s="5">
        <f t="shared" si="97"/>
        <v>0.7977347319474859</v>
      </c>
      <c r="AF131" s="5">
        <f t="shared" ref="AF131:AF194" si="113">AE131/W131</f>
        <v>1.0406576001086583E-2</v>
      </c>
      <c r="AG131" s="5">
        <f t="shared" ref="AG131:AG194" si="114">0.45*(X131-X130)+(1-0.45)*AG130</f>
        <v>0.14715367965446027</v>
      </c>
      <c r="AH131" s="5">
        <f t="shared" si="98"/>
        <v>77.213320806223507</v>
      </c>
      <c r="AI131" s="5">
        <f t="shared" si="99"/>
        <v>0.5565288062235112</v>
      </c>
      <c r="AJ131" s="5">
        <f t="shared" ref="AJ131:AJ194" si="115">AI131/W131</f>
        <v>7.2600064743579568E-3</v>
      </c>
      <c r="AK131" s="5">
        <f t="shared" ref="AK131:AK194" si="116">0.85*(X131-X130)+(1-0.85)*AK130</f>
        <v>-1.2662752508022096E-3</v>
      </c>
      <c r="AL131" s="5">
        <f t="shared" si="100"/>
        <v>77.064900851318242</v>
      </c>
      <c r="AM131" s="5">
        <f t="shared" si="101"/>
        <v>0.40810885131824648</v>
      </c>
      <c r="AN131" s="5">
        <f t="shared" ref="AN131:AN194" si="117">AM131/W131</f>
        <v>5.323844641427814E-3</v>
      </c>
      <c r="AP131" s="1">
        <v>124.70488</v>
      </c>
      <c r="AQ131" s="5">
        <v>125.67660368426198</v>
      </c>
      <c r="AR131" s="5">
        <f t="shared" si="91"/>
        <v>-1.0034326534670093</v>
      </c>
      <c r="AS131" s="5">
        <f t="shared" ref="AS131:AS194" si="118">AQ131+AR131</f>
        <v>124.67317103079496</v>
      </c>
      <c r="AT131" s="5">
        <f t="shared" ref="AT131:AT194" si="119">ABS(AP131-AS131)</f>
        <v>3.1708969205041626E-2</v>
      </c>
      <c r="AU131" s="5">
        <f t="shared" si="92"/>
        <v>2.5230606394094037E-4</v>
      </c>
      <c r="AV131" s="5">
        <f t="shared" si="93"/>
        <v>-1.2816051514241629</v>
      </c>
      <c r="AW131" s="5">
        <f t="shared" ref="AW131:AW194" si="120">AQ131+AV131</f>
        <v>124.39499853283782</v>
      </c>
      <c r="AX131" s="5">
        <f t="shared" ref="AX131:AX194" si="121">ABS(AP131-AW131)</f>
        <v>0.30988146716218523</v>
      </c>
      <c r="AY131" s="5">
        <f t="shared" ref="AY131:AY194" si="122">AX131/AP131</f>
        <v>2.4849185305513724E-3</v>
      </c>
      <c r="AZ131" s="5">
        <f t="shared" si="94"/>
        <v>-1.2510237133994733</v>
      </c>
      <c r="BA131" s="5">
        <f t="shared" ref="BA131:BA194" si="123">AQ131+AZ131</f>
        <v>124.4255799708625</v>
      </c>
      <c r="BB131" s="5">
        <f t="shared" ref="BB131:BB194" si="124">ABS(AP131-BA131)</f>
        <v>0.27930002913750229</v>
      </c>
      <c r="BC131" s="5">
        <f t="shared" ref="BC131:BC194" si="125">BB131/AP131</f>
        <v>2.2396880469914434E-3</v>
      </c>
      <c r="BD131" s="5">
        <f t="shared" si="95"/>
        <v>6.5697441827571645E-2</v>
      </c>
      <c r="BE131" s="5">
        <f t="shared" ref="BE131:BE194" si="126">AQ131+BD131</f>
        <v>125.74230112608954</v>
      </c>
      <c r="BF131" s="5">
        <f t="shared" ref="BF131:BF194" si="127">AP131-BE131</f>
        <v>-1.0374211260895407</v>
      </c>
      <c r="BG131" s="5">
        <f t="shared" ref="BG131:BG194" si="128">ABS(BF131/AP131)</f>
        <v>8.3190098582312157E-3</v>
      </c>
    </row>
    <row r="132" spans="1:59" x14ac:dyDescent="0.2">
      <c r="A132" s="2">
        <v>131</v>
      </c>
      <c r="B132" s="1">
        <v>78.462913999999998</v>
      </c>
      <c r="C132" s="5">
        <f t="shared" ref="C132:C195" si="129">(0.15*B131) + ((1-0.15)*(C131))</f>
        <v>75.031945823095356</v>
      </c>
      <c r="D132" s="5">
        <f t="shared" si="102"/>
        <v>3.4309681769046421</v>
      </c>
      <c r="E132" s="5">
        <f t="shared" ref="E132:E195" si="130">((0.35*B131)+(1-0.35)*E131)</f>
        <v>76.745228296450378</v>
      </c>
      <c r="F132" s="5">
        <f t="shared" si="103"/>
        <v>1.7176857035496198</v>
      </c>
      <c r="G132" s="5">
        <f t="shared" ref="G132:G195" si="131">((0.55*B131)+(1-0.55)*G131)</f>
        <v>76.841010806956064</v>
      </c>
      <c r="H132" s="5">
        <f t="shared" si="104"/>
        <v>1.6219031930439343</v>
      </c>
      <c r="I132" s="5">
        <f t="shared" ref="I132:I195" si="132">((0.75*B131)+(1-0.75)*I131)</f>
        <v>76.757638786716043</v>
      </c>
      <c r="J132" s="5">
        <f t="shared" si="105"/>
        <v>1.7052752132839544</v>
      </c>
      <c r="L132" s="2">
        <v>131</v>
      </c>
      <c r="M132" s="1">
        <v>135.27510100000001</v>
      </c>
      <c r="N132" s="5">
        <f t="shared" ref="N132:N195" si="133">((0.15*M131)+(1-0.15)*N131)</f>
        <v>129.66620394591089</v>
      </c>
      <c r="O132" s="5">
        <f t="shared" si="106"/>
        <v>5.6088970540891125</v>
      </c>
      <c r="P132" s="5">
        <f t="shared" ref="P132:P195" si="134">((0.35*M131)+(1-0.35)*P131)</f>
        <v>126.23896025548888</v>
      </c>
      <c r="Q132" s="5">
        <f t="shared" si="107"/>
        <v>9.0361407445111297</v>
      </c>
      <c r="R132" s="5">
        <f t="shared" ref="R132:R195" si="135">((0.55*M131)+(1-0.55)*R131)</f>
        <v>125.1421556579179</v>
      </c>
      <c r="S132" s="5">
        <f t="shared" si="108"/>
        <v>10.13294534208211</v>
      </c>
      <c r="T132" s="5">
        <f t="shared" ref="T132:T195" si="136">((0.75*M131)+(1-0.75)*T131)</f>
        <v>124.90171489171757</v>
      </c>
      <c r="U132" s="5">
        <f t="shared" si="109"/>
        <v>10.373386108282432</v>
      </c>
      <c r="V132" s="10"/>
      <c r="W132" s="1">
        <v>78.462913999999998</v>
      </c>
      <c r="X132" s="5">
        <v>76.841010806956064</v>
      </c>
      <c r="Y132" s="5">
        <f t="shared" ref="Y132:Y195" si="137">0.15*(X132-X131)+(1-0.15)*Y131</f>
        <v>0.37311965292126675</v>
      </c>
      <c r="Z132" s="5">
        <f t="shared" si="110"/>
        <v>77.214130459877325</v>
      </c>
      <c r="AA132" s="5">
        <f t="shared" si="111"/>
        <v>1.2487835401226732</v>
      </c>
      <c r="AB132" s="5">
        <f t="shared" ref="AB132:AB195" si="138">AA132/W132</f>
        <v>1.5915589626491228E-2</v>
      </c>
      <c r="AC132" s="5">
        <f t="shared" si="112"/>
        <v>0.23498062413058773</v>
      </c>
      <c r="AD132" s="5">
        <f t="shared" si="96"/>
        <v>77.075991431086649</v>
      </c>
      <c r="AE132" s="5">
        <f t="shared" si="97"/>
        <v>1.3869225689133486</v>
      </c>
      <c r="AF132" s="5">
        <f t="shared" si="113"/>
        <v>1.7676154226356527E-2</v>
      </c>
      <c r="AG132" s="5">
        <f t="shared" si="114"/>
        <v>-2.0385820015886943E-2</v>
      </c>
      <c r="AH132" s="5">
        <f t="shared" si="98"/>
        <v>76.820624986940174</v>
      </c>
      <c r="AI132" s="5">
        <f t="shared" si="99"/>
        <v>1.6422890130598233</v>
      </c>
      <c r="AJ132" s="5">
        <f t="shared" si="115"/>
        <v>2.0930767535090825E-2</v>
      </c>
      <c r="AK132" s="5">
        <f t="shared" si="116"/>
        <v>-0.19157281295865164</v>
      </c>
      <c r="AL132" s="5">
        <f t="shared" si="100"/>
        <v>76.64943799399741</v>
      </c>
      <c r="AM132" s="5">
        <f t="shared" si="101"/>
        <v>1.8134760060025883</v>
      </c>
      <c r="AN132" s="5">
        <f t="shared" si="117"/>
        <v>2.3112524293994338E-2</v>
      </c>
      <c r="AP132" s="1">
        <v>135.27510100000001</v>
      </c>
      <c r="AQ132" s="5">
        <v>125.1421556579179</v>
      </c>
      <c r="AR132" s="5">
        <f t="shared" ref="AR132:AR195" si="139">0.15*(AQ132-AQ131)+(1-0.15)*AR131</f>
        <v>-0.93308495939856984</v>
      </c>
      <c r="AS132" s="5">
        <f t="shared" si="118"/>
        <v>124.20907069851933</v>
      </c>
      <c r="AT132" s="5">
        <f t="shared" si="119"/>
        <v>11.06603030148068</v>
      </c>
      <c r="AU132" s="5">
        <f t="shared" ref="AU132:AU195" si="140">ABS(AT132/AQ132)</f>
        <v>8.8427678453375902E-2</v>
      </c>
      <c r="AV132" s="5">
        <f t="shared" ref="AV132:AV195" si="141">0.25*(AQ132-AQ131)+(1-0.25)*AV131</f>
        <v>-1.0948158701541422</v>
      </c>
      <c r="AW132" s="5">
        <f t="shared" si="120"/>
        <v>124.04733978776376</v>
      </c>
      <c r="AX132" s="5">
        <f t="shared" si="121"/>
        <v>11.227761212236246</v>
      </c>
      <c r="AY132" s="5">
        <f t="shared" si="122"/>
        <v>8.2999466488930917E-2</v>
      </c>
      <c r="AZ132" s="5">
        <f t="shared" ref="AZ132:AZ195" si="142">0.45*(AQ132-AQ131)+(1-0.45)*AZ131</f>
        <v>-0.92856465422454648</v>
      </c>
      <c r="BA132" s="5">
        <f t="shared" si="123"/>
        <v>124.21359100369335</v>
      </c>
      <c r="BB132" s="5">
        <f t="shared" si="124"/>
        <v>11.061509996306654</v>
      </c>
      <c r="BC132" s="5">
        <f t="shared" si="125"/>
        <v>8.177048041018764E-2</v>
      </c>
      <c r="BD132" s="5">
        <f t="shared" ref="BD132:BD195" si="143">0.85*(AQ132-AQ131)+(1-0.85)*BD131</f>
        <v>-0.44442620611833228</v>
      </c>
      <c r="BE132" s="5">
        <f t="shared" si="126"/>
        <v>124.69772945179956</v>
      </c>
      <c r="BF132" s="5">
        <f t="shared" si="127"/>
        <v>10.577371548200446</v>
      </c>
      <c r="BG132" s="5">
        <f t="shared" si="128"/>
        <v>7.8191562748864227E-2</v>
      </c>
    </row>
    <row r="133" spans="1:59" x14ac:dyDescent="0.2">
      <c r="A133" s="2">
        <v>132</v>
      </c>
      <c r="B133" s="1">
        <v>78.009521000000007</v>
      </c>
      <c r="C133" s="5">
        <f t="shared" si="129"/>
        <v>75.546591049631047</v>
      </c>
      <c r="D133" s="5">
        <f t="shared" si="102"/>
        <v>2.4629299503689595</v>
      </c>
      <c r="E133" s="5">
        <f t="shared" si="130"/>
        <v>77.346418292692746</v>
      </c>
      <c r="F133" s="5">
        <f t="shared" si="103"/>
        <v>0.66310270730726018</v>
      </c>
      <c r="G133" s="5">
        <f t="shared" si="131"/>
        <v>77.733057563130231</v>
      </c>
      <c r="H133" s="5">
        <f t="shared" si="104"/>
        <v>0.27646343686977559</v>
      </c>
      <c r="I133" s="5">
        <f t="shared" si="132"/>
        <v>78.036595196679002</v>
      </c>
      <c r="J133" s="5">
        <f t="shared" si="105"/>
        <v>2.7074196678995577E-2</v>
      </c>
      <c r="L133" s="2">
        <v>132</v>
      </c>
      <c r="M133" s="1">
        <v>131.208099</v>
      </c>
      <c r="N133" s="5">
        <f t="shared" si="133"/>
        <v>130.50753850402424</v>
      </c>
      <c r="O133" s="5">
        <f t="shared" si="106"/>
        <v>0.70056049597576475</v>
      </c>
      <c r="P133" s="5">
        <f t="shared" si="134"/>
        <v>129.40160951606777</v>
      </c>
      <c r="Q133" s="5">
        <f t="shared" si="107"/>
        <v>1.8064894839322392</v>
      </c>
      <c r="R133" s="5">
        <f t="shared" si="135"/>
        <v>130.71527559606307</v>
      </c>
      <c r="S133" s="5">
        <f t="shared" si="108"/>
        <v>0.49282340393693858</v>
      </c>
      <c r="T133" s="5">
        <f t="shared" si="136"/>
        <v>132.68175447292941</v>
      </c>
      <c r="U133" s="5">
        <f t="shared" si="109"/>
        <v>1.4736554729294085</v>
      </c>
      <c r="V133" s="10"/>
      <c r="W133" s="1">
        <v>78.009521000000007</v>
      </c>
      <c r="X133" s="5">
        <v>77.733057563130231</v>
      </c>
      <c r="Y133" s="5">
        <f t="shared" si="137"/>
        <v>0.45095871840920182</v>
      </c>
      <c r="Z133" s="5">
        <f t="shared" si="110"/>
        <v>78.184016281539428</v>
      </c>
      <c r="AA133" s="5">
        <f t="shared" si="111"/>
        <v>0.1744952815394214</v>
      </c>
      <c r="AB133" s="5">
        <f t="shared" si="138"/>
        <v>2.2368459555010137E-3</v>
      </c>
      <c r="AC133" s="5">
        <f t="shared" si="112"/>
        <v>0.39924715714148262</v>
      </c>
      <c r="AD133" s="5">
        <f t="shared" si="96"/>
        <v>78.132304720271719</v>
      </c>
      <c r="AE133" s="5">
        <f t="shared" si="97"/>
        <v>0.12278372027171258</v>
      </c>
      <c r="AF133" s="5">
        <f t="shared" si="113"/>
        <v>1.5739581361063936E-3</v>
      </c>
      <c r="AG133" s="5">
        <f t="shared" si="114"/>
        <v>0.39020883926963751</v>
      </c>
      <c r="AH133" s="5">
        <f t="shared" si="98"/>
        <v>78.123266402399864</v>
      </c>
      <c r="AI133" s="5">
        <f t="shared" si="99"/>
        <v>0.1137454023998572</v>
      </c>
      <c r="AJ133" s="5">
        <f t="shared" si="115"/>
        <v>1.4580964085122018E-3</v>
      </c>
      <c r="AK133" s="5">
        <f t="shared" si="116"/>
        <v>0.72950382080424458</v>
      </c>
      <c r="AL133" s="5">
        <f t="shared" si="100"/>
        <v>78.462561383934471</v>
      </c>
      <c r="AM133" s="5">
        <f t="shared" si="101"/>
        <v>0.45304038393446433</v>
      </c>
      <c r="AN133" s="5">
        <f t="shared" si="117"/>
        <v>5.8075011630242456E-3</v>
      </c>
      <c r="AP133" s="1">
        <v>131.208099</v>
      </c>
      <c r="AQ133" s="5">
        <v>130.71527559606307</v>
      </c>
      <c r="AR133" s="5">
        <f t="shared" si="139"/>
        <v>4.2845775232990935E-2</v>
      </c>
      <c r="AS133" s="5">
        <f t="shared" si="118"/>
        <v>130.75812137129606</v>
      </c>
      <c r="AT133" s="5">
        <f t="shared" si="119"/>
        <v>0.44997762870394808</v>
      </c>
      <c r="AU133" s="5">
        <f t="shared" si="140"/>
        <v>3.4424257352634975E-3</v>
      </c>
      <c r="AV133" s="5">
        <f t="shared" si="141"/>
        <v>0.57216808192068558</v>
      </c>
      <c r="AW133" s="5">
        <f t="shared" si="120"/>
        <v>131.28744367798376</v>
      </c>
      <c r="AX133" s="5">
        <f t="shared" si="121"/>
        <v>7.9344677983755219E-2</v>
      </c>
      <c r="AY133" s="5">
        <f t="shared" si="122"/>
        <v>6.0472393540093297E-4</v>
      </c>
      <c r="AZ133" s="5">
        <f t="shared" si="142"/>
        <v>1.9971934123418258</v>
      </c>
      <c r="BA133" s="5">
        <f t="shared" si="123"/>
        <v>132.7124690084049</v>
      </c>
      <c r="BB133" s="5">
        <f t="shared" si="124"/>
        <v>1.5043700084048908</v>
      </c>
      <c r="BC133" s="5">
        <f t="shared" si="125"/>
        <v>1.1465527051077012E-2</v>
      </c>
      <c r="BD133" s="5">
        <f t="shared" si="143"/>
        <v>4.6704880165056428</v>
      </c>
      <c r="BE133" s="5">
        <f t="shared" si="126"/>
        <v>135.3857636125687</v>
      </c>
      <c r="BF133" s="5">
        <f t="shared" si="127"/>
        <v>-4.1776646125686909</v>
      </c>
      <c r="BG133" s="5">
        <f t="shared" si="128"/>
        <v>3.183999040004909E-2</v>
      </c>
    </row>
    <row r="134" spans="1:59" x14ac:dyDescent="0.2">
      <c r="A134" s="2">
        <v>133</v>
      </c>
      <c r="B134" s="1">
        <v>79.526664999999994</v>
      </c>
      <c r="C134" s="5">
        <f t="shared" si="129"/>
        <v>75.916030542186391</v>
      </c>
      <c r="D134" s="5">
        <f t="shared" si="102"/>
        <v>3.6106344578136031</v>
      </c>
      <c r="E134" s="5">
        <f t="shared" si="130"/>
        <v>77.578504240250282</v>
      </c>
      <c r="F134" s="5">
        <f t="shared" si="103"/>
        <v>1.9481607597497117</v>
      </c>
      <c r="G134" s="5">
        <f t="shared" si="131"/>
        <v>77.885112453408595</v>
      </c>
      <c r="H134" s="5">
        <f t="shared" si="104"/>
        <v>1.6415525465913987</v>
      </c>
      <c r="I134" s="5">
        <f t="shared" si="132"/>
        <v>78.016289549169755</v>
      </c>
      <c r="J134" s="5">
        <f t="shared" si="105"/>
        <v>1.5103754508302387</v>
      </c>
      <c r="L134" s="2">
        <v>133</v>
      </c>
      <c r="M134" s="1">
        <v>135.26516699999999</v>
      </c>
      <c r="N134" s="5">
        <f t="shared" si="133"/>
        <v>130.6126225784206</v>
      </c>
      <c r="O134" s="5">
        <f t="shared" si="106"/>
        <v>4.6525444215793925</v>
      </c>
      <c r="P134" s="5">
        <f t="shared" si="134"/>
        <v>130.03388083544405</v>
      </c>
      <c r="Q134" s="5">
        <f t="shared" si="107"/>
        <v>5.2312861645559394</v>
      </c>
      <c r="R134" s="5">
        <f t="shared" si="135"/>
        <v>130.98632846822838</v>
      </c>
      <c r="S134" s="5">
        <f t="shared" si="108"/>
        <v>4.278838531771612</v>
      </c>
      <c r="T134" s="5">
        <f t="shared" si="136"/>
        <v>131.57651286823236</v>
      </c>
      <c r="U134" s="5">
        <f t="shared" si="109"/>
        <v>3.6886541317676347</v>
      </c>
      <c r="V134" s="10"/>
      <c r="W134" s="1">
        <v>79.526664999999994</v>
      </c>
      <c r="X134" s="5">
        <v>77.885112453408595</v>
      </c>
      <c r="Y134" s="5">
        <f t="shared" si="137"/>
        <v>0.40612314418957618</v>
      </c>
      <c r="Z134" s="5">
        <f t="shared" si="110"/>
        <v>78.291235597598174</v>
      </c>
      <c r="AA134" s="5">
        <f t="shared" si="111"/>
        <v>1.2354294024018202</v>
      </c>
      <c r="AB134" s="5">
        <f t="shared" si="138"/>
        <v>1.5534781980381301E-2</v>
      </c>
      <c r="AC134" s="5">
        <f t="shared" si="112"/>
        <v>0.33744909042570309</v>
      </c>
      <c r="AD134" s="5">
        <f t="shared" si="96"/>
        <v>78.222561543834303</v>
      </c>
      <c r="AE134" s="5">
        <f t="shared" si="97"/>
        <v>1.3041034561656915</v>
      </c>
      <c r="AF134" s="5">
        <f t="shared" si="113"/>
        <v>1.639831691880568E-2</v>
      </c>
      <c r="AG134" s="5">
        <f t="shared" si="114"/>
        <v>0.28303956222356469</v>
      </c>
      <c r="AH134" s="5">
        <f t="shared" si="98"/>
        <v>78.16815201563216</v>
      </c>
      <c r="AI134" s="5">
        <f t="shared" si="99"/>
        <v>1.3585129843678345</v>
      </c>
      <c r="AJ134" s="5">
        <f t="shared" si="115"/>
        <v>1.708248402429342E-2</v>
      </c>
      <c r="AK134" s="5">
        <f t="shared" si="116"/>
        <v>0.23867222985724651</v>
      </c>
      <c r="AL134" s="5">
        <f t="shared" si="100"/>
        <v>78.123784683265839</v>
      </c>
      <c r="AM134" s="5">
        <f t="shared" si="101"/>
        <v>1.402880316734155</v>
      </c>
      <c r="AN134" s="5">
        <f t="shared" si="117"/>
        <v>1.764037655463303E-2</v>
      </c>
      <c r="AP134" s="1">
        <v>135.26516699999999</v>
      </c>
      <c r="AQ134" s="5">
        <v>130.98632846822838</v>
      </c>
      <c r="AR134" s="5">
        <f t="shared" si="139"/>
        <v>7.7076839772839301E-2</v>
      </c>
      <c r="AS134" s="5">
        <f t="shared" si="118"/>
        <v>131.06340530800122</v>
      </c>
      <c r="AT134" s="5">
        <f t="shared" si="119"/>
        <v>4.2017616919987688</v>
      </c>
      <c r="AU134" s="5">
        <f t="shared" si="140"/>
        <v>3.2077864469786513E-2</v>
      </c>
      <c r="AV134" s="5">
        <f t="shared" si="141"/>
        <v>0.49688927948184253</v>
      </c>
      <c r="AW134" s="5">
        <f t="shared" si="120"/>
        <v>131.48321774771023</v>
      </c>
      <c r="AX134" s="5">
        <f t="shared" si="121"/>
        <v>3.7819492522897633</v>
      </c>
      <c r="AY134" s="5">
        <f t="shared" si="122"/>
        <v>2.7959520815065149E-2</v>
      </c>
      <c r="AZ134" s="5">
        <f t="shared" si="142"/>
        <v>1.2204301692623953</v>
      </c>
      <c r="BA134" s="5">
        <f t="shared" si="123"/>
        <v>132.20675863749076</v>
      </c>
      <c r="BB134" s="5">
        <f t="shared" si="124"/>
        <v>3.0584083625092262</v>
      </c>
      <c r="BC134" s="5">
        <f t="shared" si="125"/>
        <v>2.2610465283417914E-2</v>
      </c>
      <c r="BD134" s="5">
        <f t="shared" si="143"/>
        <v>0.93096814381636284</v>
      </c>
      <c r="BE134" s="5">
        <f t="shared" si="126"/>
        <v>131.91729661204474</v>
      </c>
      <c r="BF134" s="5">
        <f t="shared" si="127"/>
        <v>3.347870387955254</v>
      </c>
      <c r="BG134" s="5">
        <f t="shared" si="128"/>
        <v>2.4750425125747669E-2</v>
      </c>
    </row>
    <row r="135" spans="1:59" x14ac:dyDescent="0.2">
      <c r="A135" s="2">
        <v>134</v>
      </c>
      <c r="B135" s="1">
        <v>78.933753999999993</v>
      </c>
      <c r="C135" s="5">
        <f t="shared" si="129"/>
        <v>76.457625710858437</v>
      </c>
      <c r="D135" s="5">
        <f t="shared" si="102"/>
        <v>2.4761282891415561</v>
      </c>
      <c r="E135" s="5">
        <f t="shared" si="130"/>
        <v>78.260360506162684</v>
      </c>
      <c r="F135" s="5">
        <f t="shared" si="103"/>
        <v>0.67339349383730962</v>
      </c>
      <c r="G135" s="5">
        <f t="shared" si="131"/>
        <v>78.78796635403387</v>
      </c>
      <c r="H135" s="5">
        <f t="shared" si="104"/>
        <v>0.14578764596612359</v>
      </c>
      <c r="I135" s="5">
        <f t="shared" si="132"/>
        <v>79.149071137292438</v>
      </c>
      <c r="J135" s="5">
        <f t="shared" si="105"/>
        <v>0.21531713729244473</v>
      </c>
      <c r="L135" s="2">
        <v>134</v>
      </c>
      <c r="M135" s="1">
        <v>136.91583299999999</v>
      </c>
      <c r="N135" s="5">
        <f t="shared" si="133"/>
        <v>131.3105042416575</v>
      </c>
      <c r="O135" s="5">
        <f t="shared" si="106"/>
        <v>5.6053287583424947</v>
      </c>
      <c r="P135" s="5">
        <f t="shared" si="134"/>
        <v>131.86483099303862</v>
      </c>
      <c r="Q135" s="5">
        <f t="shared" si="107"/>
        <v>5.0510020069613688</v>
      </c>
      <c r="R135" s="5">
        <f t="shared" si="135"/>
        <v>133.33968966070276</v>
      </c>
      <c r="S135" s="5">
        <f t="shared" si="108"/>
        <v>3.5761433392972322</v>
      </c>
      <c r="T135" s="5">
        <f t="shared" si="136"/>
        <v>134.34300346705808</v>
      </c>
      <c r="U135" s="5">
        <f t="shared" si="109"/>
        <v>2.5728295329419097</v>
      </c>
      <c r="V135" s="10"/>
      <c r="W135" s="1">
        <v>78.933753999999993</v>
      </c>
      <c r="X135" s="5">
        <v>78.78796635403387</v>
      </c>
      <c r="Y135" s="5">
        <f t="shared" si="137"/>
        <v>0.48063275765493085</v>
      </c>
      <c r="Z135" s="5">
        <f t="shared" si="110"/>
        <v>79.2685991116888</v>
      </c>
      <c r="AA135" s="5">
        <f t="shared" si="111"/>
        <v>0.33484511168880715</v>
      </c>
      <c r="AB135" s="5">
        <f t="shared" si="138"/>
        <v>4.2421029625527148E-3</v>
      </c>
      <c r="AC135" s="5">
        <f t="shared" si="112"/>
        <v>0.4788002929755959</v>
      </c>
      <c r="AD135" s="5">
        <f t="shared" si="96"/>
        <v>79.266766647009462</v>
      </c>
      <c r="AE135" s="5">
        <f t="shared" si="97"/>
        <v>0.33301264700946831</v>
      </c>
      <c r="AF135" s="5">
        <f t="shared" si="113"/>
        <v>4.2188877398314081E-3</v>
      </c>
      <c r="AG135" s="5">
        <f t="shared" si="114"/>
        <v>0.56195601450433397</v>
      </c>
      <c r="AH135" s="5">
        <f t="shared" si="98"/>
        <v>79.349922368538202</v>
      </c>
      <c r="AI135" s="5">
        <f t="shared" si="99"/>
        <v>0.41616836853820871</v>
      </c>
      <c r="AJ135" s="5">
        <f t="shared" si="115"/>
        <v>5.2723752190755903E-3</v>
      </c>
      <c r="AK135" s="5">
        <f t="shared" si="116"/>
        <v>0.8032266500100701</v>
      </c>
      <c r="AL135" s="5">
        <f t="shared" si="100"/>
        <v>79.591193004043944</v>
      </c>
      <c r="AM135" s="5">
        <f t="shared" si="101"/>
        <v>0.65743900404395106</v>
      </c>
      <c r="AN135" s="5">
        <f t="shared" si="117"/>
        <v>8.3289970478782893E-3</v>
      </c>
      <c r="AP135" s="1">
        <v>136.91583299999999</v>
      </c>
      <c r="AQ135" s="5">
        <v>133.33968966070276</v>
      </c>
      <c r="AR135" s="5">
        <f t="shared" si="139"/>
        <v>0.41851949267807054</v>
      </c>
      <c r="AS135" s="5">
        <f t="shared" si="118"/>
        <v>133.75820915338082</v>
      </c>
      <c r="AT135" s="5">
        <f t="shared" si="119"/>
        <v>3.1576238466191739</v>
      </c>
      <c r="AU135" s="5">
        <f t="shared" si="140"/>
        <v>2.3681049915850929E-2</v>
      </c>
      <c r="AV135" s="5">
        <f t="shared" si="141"/>
        <v>0.96100725772997708</v>
      </c>
      <c r="AW135" s="5">
        <f t="shared" si="120"/>
        <v>134.30069691843275</v>
      </c>
      <c r="AX135" s="5">
        <f t="shared" si="121"/>
        <v>2.6151360815672433</v>
      </c>
      <c r="AY135" s="5">
        <f t="shared" si="122"/>
        <v>1.9100318964332223E-2</v>
      </c>
      <c r="AZ135" s="5">
        <f t="shared" si="142"/>
        <v>1.7302491297077891</v>
      </c>
      <c r="BA135" s="5">
        <f t="shared" si="123"/>
        <v>135.06993879041056</v>
      </c>
      <c r="BB135" s="5">
        <f t="shared" si="124"/>
        <v>1.8458942095894315</v>
      </c>
      <c r="BC135" s="5">
        <f t="shared" si="125"/>
        <v>1.3481963109331786E-2</v>
      </c>
      <c r="BD135" s="5">
        <f t="shared" si="143"/>
        <v>2.140002235175678</v>
      </c>
      <c r="BE135" s="5">
        <f t="shared" si="126"/>
        <v>135.47969189587843</v>
      </c>
      <c r="BF135" s="5">
        <f t="shared" si="127"/>
        <v>1.4361411041215604</v>
      </c>
      <c r="BG135" s="5">
        <f t="shared" si="128"/>
        <v>1.0489225918243951E-2</v>
      </c>
    </row>
    <row r="136" spans="1:59" x14ac:dyDescent="0.2">
      <c r="A136" s="2">
        <v>135</v>
      </c>
      <c r="B136" s="1">
        <v>79.441963000000001</v>
      </c>
      <c r="C136" s="5">
        <f t="shared" si="129"/>
        <v>76.829044954229659</v>
      </c>
      <c r="D136" s="5">
        <f t="shared" si="102"/>
        <v>2.6129180457703427</v>
      </c>
      <c r="E136" s="5">
        <f t="shared" si="130"/>
        <v>78.496048229005737</v>
      </c>
      <c r="F136" s="5">
        <f t="shared" si="103"/>
        <v>0.94591477099426413</v>
      </c>
      <c r="G136" s="5">
        <f t="shared" si="131"/>
        <v>78.868149559315242</v>
      </c>
      <c r="H136" s="5">
        <f t="shared" si="104"/>
        <v>0.57381344068475926</v>
      </c>
      <c r="I136" s="5">
        <f t="shared" si="132"/>
        <v>78.987583284323108</v>
      </c>
      <c r="J136" s="5">
        <f t="shared" si="105"/>
        <v>0.45437971567689317</v>
      </c>
      <c r="L136" s="2">
        <v>135</v>
      </c>
      <c r="M136" s="1">
        <v>138.397446</v>
      </c>
      <c r="N136" s="5">
        <f t="shared" si="133"/>
        <v>132.15130355540887</v>
      </c>
      <c r="O136" s="5">
        <f t="shared" si="106"/>
        <v>6.2461424445911291</v>
      </c>
      <c r="P136" s="5">
        <f t="shared" si="134"/>
        <v>133.6326816954751</v>
      </c>
      <c r="Q136" s="5">
        <f t="shared" si="107"/>
        <v>4.7647643045249026</v>
      </c>
      <c r="R136" s="5">
        <f t="shared" si="135"/>
        <v>135.30656849731625</v>
      </c>
      <c r="S136" s="5">
        <f t="shared" si="108"/>
        <v>3.0908775026837532</v>
      </c>
      <c r="T136" s="5">
        <f t="shared" si="136"/>
        <v>136.27262561676451</v>
      </c>
      <c r="U136" s="5">
        <f t="shared" si="109"/>
        <v>2.1248203832354875</v>
      </c>
      <c r="V136" s="10"/>
      <c r="W136" s="1">
        <v>79.441963000000001</v>
      </c>
      <c r="X136" s="5">
        <v>78.868149559315242</v>
      </c>
      <c r="Y136" s="5">
        <f t="shared" si="137"/>
        <v>0.42056532479889708</v>
      </c>
      <c r="Z136" s="5">
        <f t="shared" si="110"/>
        <v>79.288714884114142</v>
      </c>
      <c r="AA136" s="5">
        <f t="shared" si="111"/>
        <v>0.15324811588585874</v>
      </c>
      <c r="AB136" s="5">
        <f t="shared" si="138"/>
        <v>1.9290575169430132E-3</v>
      </c>
      <c r="AC136" s="5">
        <f t="shared" si="112"/>
        <v>0.37914602105203998</v>
      </c>
      <c r="AD136" s="5">
        <f t="shared" si="96"/>
        <v>79.247295580367279</v>
      </c>
      <c r="AE136" s="5">
        <f t="shared" si="97"/>
        <v>0.19466741963272227</v>
      </c>
      <c r="AF136" s="5">
        <f t="shared" si="113"/>
        <v>2.4504356675164518E-3</v>
      </c>
      <c r="AG136" s="5">
        <f t="shared" si="114"/>
        <v>0.34515825035400122</v>
      </c>
      <c r="AH136" s="5">
        <f t="shared" si="98"/>
        <v>79.213307809669246</v>
      </c>
      <c r="AI136" s="5">
        <f t="shared" si="99"/>
        <v>0.22865519033075543</v>
      </c>
      <c r="AJ136" s="5">
        <f t="shared" si="115"/>
        <v>2.8782671235195361E-3</v>
      </c>
      <c r="AK136" s="5">
        <f t="shared" si="116"/>
        <v>0.18863972199067694</v>
      </c>
      <c r="AL136" s="5">
        <f t="shared" si="100"/>
        <v>79.056789281305925</v>
      </c>
      <c r="AM136" s="5">
        <f t="shared" si="101"/>
        <v>0.38517371869407668</v>
      </c>
      <c r="AN136" s="5">
        <f t="shared" si="117"/>
        <v>4.8484919575071004E-3</v>
      </c>
      <c r="AP136" s="1">
        <v>138.397446</v>
      </c>
      <c r="AQ136" s="5">
        <v>135.30656849731625</v>
      </c>
      <c r="AR136" s="5">
        <f t="shared" si="139"/>
        <v>0.65077339426838332</v>
      </c>
      <c r="AS136" s="5">
        <f t="shared" si="118"/>
        <v>135.95734189158463</v>
      </c>
      <c r="AT136" s="5">
        <f t="shared" si="119"/>
        <v>2.440104108415369</v>
      </c>
      <c r="AU136" s="5">
        <f t="shared" si="140"/>
        <v>1.803389248219511E-2</v>
      </c>
      <c r="AV136" s="5">
        <f t="shared" si="141"/>
        <v>1.212475152450855</v>
      </c>
      <c r="AW136" s="5">
        <f t="shared" si="120"/>
        <v>136.5190436497671</v>
      </c>
      <c r="AX136" s="5">
        <f t="shared" si="121"/>
        <v>1.8784023502329035</v>
      </c>
      <c r="AY136" s="5">
        <f t="shared" si="122"/>
        <v>1.3572521780733609E-2</v>
      </c>
      <c r="AZ136" s="5">
        <f t="shared" si="142"/>
        <v>1.8367324978153543</v>
      </c>
      <c r="BA136" s="5">
        <f t="shared" si="123"/>
        <v>137.1433009951316</v>
      </c>
      <c r="BB136" s="5">
        <f t="shared" si="124"/>
        <v>1.2541450048684055</v>
      </c>
      <c r="BC136" s="5">
        <f t="shared" si="125"/>
        <v>9.0619085909172444E-3</v>
      </c>
      <c r="BD136" s="5">
        <f t="shared" si="143"/>
        <v>1.9928473463978174</v>
      </c>
      <c r="BE136" s="5">
        <f t="shared" si="126"/>
        <v>137.29941584371406</v>
      </c>
      <c r="BF136" s="5">
        <f t="shared" si="127"/>
        <v>1.0980301562859438</v>
      </c>
      <c r="BG136" s="5">
        <f t="shared" si="128"/>
        <v>7.9338903138858781E-3</v>
      </c>
    </row>
    <row r="137" spans="1:59" x14ac:dyDescent="0.2">
      <c r="A137" s="2">
        <v>136</v>
      </c>
      <c r="B137" s="1">
        <v>78.903862000000004</v>
      </c>
      <c r="C137" s="5">
        <f t="shared" si="129"/>
        <v>77.220982661095206</v>
      </c>
      <c r="D137" s="5">
        <f t="shared" si="102"/>
        <v>1.6828793389047974</v>
      </c>
      <c r="E137" s="5">
        <f t="shared" si="130"/>
        <v>78.827118398853727</v>
      </c>
      <c r="F137" s="5">
        <f t="shared" si="103"/>
        <v>7.6743601146276319E-2</v>
      </c>
      <c r="G137" s="5">
        <f t="shared" si="131"/>
        <v>79.183746951691859</v>
      </c>
      <c r="H137" s="5">
        <f t="shared" si="104"/>
        <v>0.27988495169185512</v>
      </c>
      <c r="I137" s="5">
        <f t="shared" si="132"/>
        <v>79.328368071080774</v>
      </c>
      <c r="J137" s="5">
        <f t="shared" si="105"/>
        <v>0.42450607108077065</v>
      </c>
      <c r="L137" s="2">
        <v>136</v>
      </c>
      <c r="M137" s="1">
        <v>144.12506099999999</v>
      </c>
      <c r="N137" s="5">
        <f t="shared" si="133"/>
        <v>133.08822492209754</v>
      </c>
      <c r="O137" s="5">
        <f t="shared" si="106"/>
        <v>11.03683607790245</v>
      </c>
      <c r="P137" s="5">
        <f t="shared" si="134"/>
        <v>135.30034920205881</v>
      </c>
      <c r="Q137" s="5">
        <f t="shared" si="107"/>
        <v>8.8247117979411769</v>
      </c>
      <c r="R137" s="5">
        <f t="shared" si="135"/>
        <v>137.00655112379232</v>
      </c>
      <c r="S137" s="5">
        <f t="shared" si="108"/>
        <v>7.1185098762076677</v>
      </c>
      <c r="T137" s="5">
        <f t="shared" si="136"/>
        <v>137.86624090419113</v>
      </c>
      <c r="U137" s="5">
        <f t="shared" si="109"/>
        <v>6.2588200958088578</v>
      </c>
      <c r="V137" s="10"/>
      <c r="W137" s="1">
        <v>78.903862000000004</v>
      </c>
      <c r="X137" s="5">
        <v>79.183746951691859</v>
      </c>
      <c r="Y137" s="5">
        <f t="shared" si="137"/>
        <v>0.40482013493555502</v>
      </c>
      <c r="Z137" s="5">
        <f t="shared" si="110"/>
        <v>79.588567086627407</v>
      </c>
      <c r="AA137" s="5">
        <f t="shared" si="111"/>
        <v>0.68470508662740315</v>
      </c>
      <c r="AB137" s="5">
        <f t="shared" si="138"/>
        <v>8.677713223053685E-3</v>
      </c>
      <c r="AC137" s="5">
        <f t="shared" si="112"/>
        <v>0.36325886388318418</v>
      </c>
      <c r="AD137" s="5">
        <f t="shared" si="96"/>
        <v>79.547005815575048</v>
      </c>
      <c r="AE137" s="5">
        <f t="shared" si="97"/>
        <v>0.64314381557504419</v>
      </c>
      <c r="AF137" s="5">
        <f t="shared" si="113"/>
        <v>8.1509801836448029E-3</v>
      </c>
      <c r="AG137" s="5">
        <f t="shared" si="114"/>
        <v>0.33185586426417824</v>
      </c>
      <c r="AH137" s="5">
        <f t="shared" si="98"/>
        <v>79.515602815956044</v>
      </c>
      <c r="AI137" s="5">
        <f t="shared" si="99"/>
        <v>0.6117408159560398</v>
      </c>
      <c r="AJ137" s="5">
        <f t="shared" si="115"/>
        <v>7.7529895299173037E-3</v>
      </c>
      <c r="AK137" s="5">
        <f t="shared" si="116"/>
        <v>0.2965537418187259</v>
      </c>
      <c r="AL137" s="5">
        <f t="shared" si="100"/>
        <v>79.480300693510586</v>
      </c>
      <c r="AM137" s="5">
        <f t="shared" si="101"/>
        <v>0.57643869351058186</v>
      </c>
      <c r="AN137" s="5">
        <f t="shared" si="117"/>
        <v>7.305582754752636E-3</v>
      </c>
      <c r="AP137" s="1">
        <v>144.12506099999999</v>
      </c>
      <c r="AQ137" s="5">
        <v>137.00655112379232</v>
      </c>
      <c r="AR137" s="5">
        <f t="shared" si="139"/>
        <v>0.80815477909953648</v>
      </c>
      <c r="AS137" s="5">
        <f t="shared" si="118"/>
        <v>137.81470590289186</v>
      </c>
      <c r="AT137" s="5">
        <f t="shared" si="119"/>
        <v>6.310355097108129</v>
      </c>
      <c r="AU137" s="5">
        <f t="shared" si="140"/>
        <v>4.6058783651932125E-2</v>
      </c>
      <c r="AV137" s="5">
        <f t="shared" si="141"/>
        <v>1.3343520209571591</v>
      </c>
      <c r="AW137" s="5">
        <f t="shared" si="120"/>
        <v>138.34090314474949</v>
      </c>
      <c r="AX137" s="5">
        <f t="shared" si="121"/>
        <v>5.7841578552504984</v>
      </c>
      <c r="AY137" s="5">
        <f t="shared" si="122"/>
        <v>4.0132908288937334E-2</v>
      </c>
      <c r="AZ137" s="5">
        <f t="shared" si="142"/>
        <v>1.7751950557126772</v>
      </c>
      <c r="BA137" s="5">
        <f t="shared" si="123"/>
        <v>138.78174617950501</v>
      </c>
      <c r="BB137" s="5">
        <f t="shared" si="124"/>
        <v>5.3433148204949816</v>
      </c>
      <c r="BC137" s="5">
        <f t="shared" si="125"/>
        <v>3.7074154789047978E-2</v>
      </c>
      <c r="BD137" s="5">
        <f t="shared" si="143"/>
        <v>1.7439123344643332</v>
      </c>
      <c r="BE137" s="5">
        <f t="shared" si="126"/>
        <v>138.75046345825666</v>
      </c>
      <c r="BF137" s="5">
        <f t="shared" si="127"/>
        <v>5.3745975417433272</v>
      </c>
      <c r="BG137" s="5">
        <f t="shared" si="128"/>
        <v>3.7291207403154732E-2</v>
      </c>
    </row>
    <row r="138" spans="1:59" x14ac:dyDescent="0.2">
      <c r="A138" s="2">
        <v>137</v>
      </c>
      <c r="B138" s="1">
        <v>79.247642999999997</v>
      </c>
      <c r="C138" s="5">
        <f t="shared" si="129"/>
        <v>77.473414561930923</v>
      </c>
      <c r="D138" s="5">
        <f t="shared" si="102"/>
        <v>1.7742284380690734</v>
      </c>
      <c r="E138" s="5">
        <f t="shared" si="130"/>
        <v>78.853978659254921</v>
      </c>
      <c r="F138" s="5">
        <f t="shared" si="103"/>
        <v>0.39366434074507595</v>
      </c>
      <c r="G138" s="5">
        <f t="shared" si="131"/>
        <v>79.02981022826134</v>
      </c>
      <c r="H138" s="5">
        <f t="shared" si="104"/>
        <v>0.21783277173865656</v>
      </c>
      <c r="I138" s="5">
        <f t="shared" si="132"/>
        <v>79.009988517770196</v>
      </c>
      <c r="J138" s="5">
        <f t="shared" si="105"/>
        <v>0.23765448222980012</v>
      </c>
      <c r="L138" s="2">
        <v>137</v>
      </c>
      <c r="M138" s="1">
        <v>147.75453200000001</v>
      </c>
      <c r="N138" s="5">
        <f t="shared" si="133"/>
        <v>134.74375033378291</v>
      </c>
      <c r="O138" s="5">
        <f t="shared" si="106"/>
        <v>13.010781666217099</v>
      </c>
      <c r="P138" s="5">
        <f t="shared" si="134"/>
        <v>138.38899833133823</v>
      </c>
      <c r="Q138" s="5">
        <f t="shared" si="107"/>
        <v>9.3655336686617829</v>
      </c>
      <c r="R138" s="5">
        <f t="shared" si="135"/>
        <v>140.92173155570654</v>
      </c>
      <c r="S138" s="5">
        <f t="shared" si="108"/>
        <v>6.8328004442934684</v>
      </c>
      <c r="T138" s="5">
        <f t="shared" si="136"/>
        <v>142.56035597604779</v>
      </c>
      <c r="U138" s="5">
        <f t="shared" si="109"/>
        <v>5.1941760239522239</v>
      </c>
      <c r="V138" s="10"/>
      <c r="W138" s="1">
        <v>79.247642999999997</v>
      </c>
      <c r="X138" s="5">
        <v>79.02981022826134</v>
      </c>
      <c r="Y138" s="5">
        <f t="shared" si="137"/>
        <v>0.32100660618064392</v>
      </c>
      <c r="Z138" s="5">
        <f t="shared" si="110"/>
        <v>79.350816834441986</v>
      </c>
      <c r="AA138" s="5">
        <f t="shared" si="111"/>
        <v>0.10317383444198924</v>
      </c>
      <c r="AB138" s="5">
        <f t="shared" si="138"/>
        <v>1.3019167578522083E-3</v>
      </c>
      <c r="AC138" s="5">
        <f t="shared" si="112"/>
        <v>0.23395996705475841</v>
      </c>
      <c r="AD138" s="5">
        <f t="shared" si="96"/>
        <v>79.263770195316098</v>
      </c>
      <c r="AE138" s="5">
        <f t="shared" si="97"/>
        <v>1.6127195316101961E-2</v>
      </c>
      <c r="AF138" s="5">
        <f t="shared" si="113"/>
        <v>2.0350378516749025E-4</v>
      </c>
      <c r="AG138" s="5">
        <f t="shared" si="114"/>
        <v>0.11324919980156453</v>
      </c>
      <c r="AH138" s="5">
        <f t="shared" si="98"/>
        <v>79.143059428062898</v>
      </c>
      <c r="AI138" s="5">
        <f t="shared" si="99"/>
        <v>0.10458357193709844</v>
      </c>
      <c r="AJ138" s="5">
        <f t="shared" si="115"/>
        <v>1.3197057726637806E-3</v>
      </c>
      <c r="AK138" s="5">
        <f t="shared" si="116"/>
        <v>-8.6363153643132171E-2</v>
      </c>
      <c r="AL138" s="5">
        <f t="shared" si="100"/>
        <v>78.943447074618206</v>
      </c>
      <c r="AM138" s="5">
        <f t="shared" si="101"/>
        <v>0.30419592538179074</v>
      </c>
      <c r="AN138" s="5">
        <f t="shared" si="117"/>
        <v>3.8385485531953391E-3</v>
      </c>
      <c r="AP138" s="1">
        <v>147.75453200000001</v>
      </c>
      <c r="AQ138" s="5">
        <v>140.92173155570654</v>
      </c>
      <c r="AR138" s="5">
        <f t="shared" si="139"/>
        <v>1.2742086270217392</v>
      </c>
      <c r="AS138" s="5">
        <f t="shared" si="118"/>
        <v>142.19594018272829</v>
      </c>
      <c r="AT138" s="5">
        <f t="shared" si="119"/>
        <v>5.5585918172717186</v>
      </c>
      <c r="AU138" s="5">
        <f t="shared" si="140"/>
        <v>3.9444532478472988E-2</v>
      </c>
      <c r="AV138" s="5">
        <f t="shared" si="141"/>
        <v>1.9795591236964252</v>
      </c>
      <c r="AW138" s="5">
        <f t="shared" si="120"/>
        <v>142.90129067940296</v>
      </c>
      <c r="AX138" s="5">
        <f t="shared" si="121"/>
        <v>4.8532413205970499</v>
      </c>
      <c r="AY138" s="5">
        <f t="shared" si="122"/>
        <v>3.2846649472633771E-2</v>
      </c>
      <c r="AZ138" s="5">
        <f t="shared" si="142"/>
        <v>2.7381884750033731</v>
      </c>
      <c r="BA138" s="5">
        <f t="shared" si="123"/>
        <v>143.65992003070991</v>
      </c>
      <c r="BB138" s="5">
        <f t="shared" si="124"/>
        <v>4.0946119692900993</v>
      </c>
      <c r="BC138" s="5">
        <f t="shared" si="125"/>
        <v>2.7712259745035089E-2</v>
      </c>
      <c r="BD138" s="5">
        <f t="shared" si="143"/>
        <v>3.5894902172967393</v>
      </c>
      <c r="BE138" s="5">
        <f t="shared" si="126"/>
        <v>144.51122177300329</v>
      </c>
      <c r="BF138" s="5">
        <f t="shared" si="127"/>
        <v>3.2433102269967264</v>
      </c>
      <c r="BG138" s="5">
        <f t="shared" si="128"/>
        <v>2.1950664951493511E-2</v>
      </c>
    </row>
    <row r="139" spans="1:59" x14ac:dyDescent="0.2">
      <c r="A139" s="2">
        <v>138</v>
      </c>
      <c r="B139" s="1">
        <v>79.282523999999995</v>
      </c>
      <c r="C139" s="5">
        <f t="shared" si="129"/>
        <v>77.739548827641286</v>
      </c>
      <c r="D139" s="5">
        <f t="shared" si="102"/>
        <v>1.5429751723587088</v>
      </c>
      <c r="E139" s="5">
        <f t="shared" si="130"/>
        <v>78.991761178515702</v>
      </c>
      <c r="F139" s="5">
        <f t="shared" si="103"/>
        <v>0.290762821484293</v>
      </c>
      <c r="G139" s="5">
        <f t="shared" si="131"/>
        <v>79.149618252717602</v>
      </c>
      <c r="H139" s="5">
        <f t="shared" si="104"/>
        <v>0.13290574728239335</v>
      </c>
      <c r="I139" s="5">
        <f t="shared" si="132"/>
        <v>79.188229379442546</v>
      </c>
      <c r="J139" s="5">
        <f t="shared" si="105"/>
        <v>9.4294620557448638E-2</v>
      </c>
      <c r="L139" s="2">
        <v>138</v>
      </c>
      <c r="M139" s="1">
        <v>146.73033100000001</v>
      </c>
      <c r="N139" s="5">
        <f t="shared" si="133"/>
        <v>136.69536758371547</v>
      </c>
      <c r="O139" s="5">
        <f t="shared" si="106"/>
        <v>10.03496341628454</v>
      </c>
      <c r="P139" s="5">
        <f t="shared" si="134"/>
        <v>141.66693511536985</v>
      </c>
      <c r="Q139" s="5">
        <f t="shared" si="107"/>
        <v>5.0633958846301539</v>
      </c>
      <c r="R139" s="5">
        <f t="shared" si="135"/>
        <v>144.67977180006795</v>
      </c>
      <c r="S139" s="5">
        <f t="shared" si="108"/>
        <v>2.0505591999320529</v>
      </c>
      <c r="T139" s="5">
        <f t="shared" si="136"/>
        <v>146.45598799401193</v>
      </c>
      <c r="U139" s="5">
        <f t="shared" si="109"/>
        <v>0.27434300598807226</v>
      </c>
      <c r="V139" s="10"/>
      <c r="W139" s="1">
        <v>79.282523999999995</v>
      </c>
      <c r="X139" s="5">
        <v>79.149618252717602</v>
      </c>
      <c r="Y139" s="5">
        <f t="shared" si="137"/>
        <v>0.29082681892198664</v>
      </c>
      <c r="Z139" s="5">
        <f t="shared" si="110"/>
        <v>79.440445071639587</v>
      </c>
      <c r="AA139" s="5">
        <f t="shared" si="111"/>
        <v>0.15792107163959201</v>
      </c>
      <c r="AB139" s="5">
        <f t="shared" si="138"/>
        <v>1.991877448800596E-3</v>
      </c>
      <c r="AC139" s="5">
        <f t="shared" si="112"/>
        <v>0.20542198140513426</v>
      </c>
      <c r="AD139" s="5">
        <f t="shared" si="96"/>
        <v>79.35504023412274</v>
      </c>
      <c r="AE139" s="5">
        <f t="shared" si="97"/>
        <v>7.2516234122744549E-2</v>
      </c>
      <c r="AF139" s="5">
        <f t="shared" si="113"/>
        <v>9.1465597289441185E-4</v>
      </c>
      <c r="AG139" s="5">
        <f t="shared" si="114"/>
        <v>0.11620067089617832</v>
      </c>
      <c r="AH139" s="5">
        <f t="shared" si="98"/>
        <v>79.265818923613779</v>
      </c>
      <c r="AI139" s="5">
        <f t="shared" si="99"/>
        <v>1.6705076386216433E-2</v>
      </c>
      <c r="AJ139" s="5">
        <f t="shared" si="115"/>
        <v>2.1070313536204315E-4</v>
      </c>
      <c r="AK139" s="5">
        <f t="shared" si="116"/>
        <v>8.8882347741352716E-2</v>
      </c>
      <c r="AL139" s="5">
        <f t="shared" si="100"/>
        <v>79.238500600458948</v>
      </c>
      <c r="AM139" s="5">
        <f t="shared" si="101"/>
        <v>4.4023399541046615E-2</v>
      </c>
      <c r="AN139" s="5">
        <f t="shared" si="117"/>
        <v>5.5527242726337289E-4</v>
      </c>
      <c r="AP139" s="1">
        <v>146.73033100000001</v>
      </c>
      <c r="AQ139" s="5">
        <v>144.67977180006795</v>
      </c>
      <c r="AR139" s="5">
        <f t="shared" si="139"/>
        <v>1.6467833696226899</v>
      </c>
      <c r="AS139" s="5">
        <f t="shared" si="118"/>
        <v>146.32655516969064</v>
      </c>
      <c r="AT139" s="5">
        <f t="shared" si="119"/>
        <v>0.40377583030937103</v>
      </c>
      <c r="AU139" s="5">
        <f t="shared" si="140"/>
        <v>2.7908243515019243E-3</v>
      </c>
      <c r="AV139" s="5">
        <f t="shared" si="141"/>
        <v>2.4241794038626714</v>
      </c>
      <c r="AW139" s="5">
        <f t="shared" si="120"/>
        <v>147.10395120393062</v>
      </c>
      <c r="AX139" s="5">
        <f t="shared" si="121"/>
        <v>0.37362020393061357</v>
      </c>
      <c r="AY139" s="5">
        <f t="shared" si="122"/>
        <v>2.5463051939180422E-3</v>
      </c>
      <c r="AZ139" s="5">
        <f t="shared" si="142"/>
        <v>3.1971217712144897</v>
      </c>
      <c r="BA139" s="5">
        <f t="shared" si="123"/>
        <v>147.87689357128244</v>
      </c>
      <c r="BB139" s="5">
        <f t="shared" si="124"/>
        <v>1.1465625712824306</v>
      </c>
      <c r="BC139" s="5">
        <f t="shared" si="125"/>
        <v>7.8140801800714987E-3</v>
      </c>
      <c r="BD139" s="5">
        <f t="shared" si="143"/>
        <v>3.73275774030171</v>
      </c>
      <c r="BE139" s="5">
        <f t="shared" si="126"/>
        <v>148.41252954036966</v>
      </c>
      <c r="BF139" s="5">
        <f t="shared" si="127"/>
        <v>-1.6821985403696544</v>
      </c>
      <c r="BG139" s="5">
        <f t="shared" si="128"/>
        <v>1.1464559024062002E-2</v>
      </c>
    </row>
    <row r="140" spans="1:59" x14ac:dyDescent="0.2">
      <c r="A140" s="2">
        <v>139</v>
      </c>
      <c r="B140" s="1">
        <v>79.205298999999997</v>
      </c>
      <c r="C140" s="5">
        <f t="shared" si="129"/>
        <v>77.970995103495099</v>
      </c>
      <c r="D140" s="5">
        <f t="shared" si="102"/>
        <v>1.2343038965048976</v>
      </c>
      <c r="E140" s="5">
        <f t="shared" si="130"/>
        <v>79.093528166035213</v>
      </c>
      <c r="F140" s="5">
        <f t="shared" si="103"/>
        <v>0.11177083396478338</v>
      </c>
      <c r="G140" s="5">
        <f t="shared" si="131"/>
        <v>79.222716413722921</v>
      </c>
      <c r="H140" s="5">
        <f t="shared" si="104"/>
        <v>1.741741372292438E-2</v>
      </c>
      <c r="I140" s="5">
        <f t="shared" si="132"/>
        <v>79.258950344860637</v>
      </c>
      <c r="J140" s="5">
        <f t="shared" si="105"/>
        <v>5.3651344860639938E-2</v>
      </c>
      <c r="L140" s="2">
        <v>139</v>
      </c>
      <c r="M140" s="1">
        <v>145.02995300000001</v>
      </c>
      <c r="N140" s="5">
        <f t="shared" si="133"/>
        <v>138.20061209615815</v>
      </c>
      <c r="O140" s="5">
        <f t="shared" si="106"/>
        <v>6.8293409038418531</v>
      </c>
      <c r="P140" s="5">
        <f t="shared" si="134"/>
        <v>143.43912367499041</v>
      </c>
      <c r="Q140" s="5">
        <f t="shared" si="107"/>
        <v>1.5908293250095937</v>
      </c>
      <c r="R140" s="5">
        <f t="shared" si="135"/>
        <v>145.80757936003059</v>
      </c>
      <c r="S140" s="5">
        <f t="shared" si="108"/>
        <v>0.77762636003058105</v>
      </c>
      <c r="T140" s="5">
        <f t="shared" si="136"/>
        <v>146.661745248503</v>
      </c>
      <c r="U140" s="5">
        <f t="shared" si="109"/>
        <v>1.6317922485029897</v>
      </c>
      <c r="V140" s="10"/>
      <c r="W140" s="1">
        <v>79.205298999999997</v>
      </c>
      <c r="X140" s="5">
        <v>79.222716413722921</v>
      </c>
      <c r="Y140" s="5">
        <f t="shared" si="137"/>
        <v>0.25816752023448652</v>
      </c>
      <c r="Z140" s="5">
        <f t="shared" si="110"/>
        <v>79.480883933957401</v>
      </c>
      <c r="AA140" s="5">
        <f t="shared" si="111"/>
        <v>0.27558493395740413</v>
      </c>
      <c r="AB140" s="5">
        <f t="shared" si="138"/>
        <v>3.4793749589582907E-3</v>
      </c>
      <c r="AC140" s="5">
        <f t="shared" si="112"/>
        <v>0.1723410263051805</v>
      </c>
      <c r="AD140" s="5">
        <f t="shared" si="96"/>
        <v>79.395057440028097</v>
      </c>
      <c r="AE140" s="5">
        <f t="shared" si="97"/>
        <v>0.18975844002810049</v>
      </c>
      <c r="AF140" s="5">
        <f t="shared" si="113"/>
        <v>2.3957796059591984E-3</v>
      </c>
      <c r="AG140" s="5">
        <f t="shared" si="114"/>
        <v>9.6804541445291714E-2</v>
      </c>
      <c r="AH140" s="5">
        <f t="shared" si="98"/>
        <v>79.319520955168215</v>
      </c>
      <c r="AI140" s="5">
        <f t="shared" si="99"/>
        <v>0.11422195516821887</v>
      </c>
      <c r="AJ140" s="5">
        <f t="shared" si="115"/>
        <v>1.4420999176863012E-3</v>
      </c>
      <c r="AK140" s="5">
        <f t="shared" si="116"/>
        <v>7.5465789015724219E-2</v>
      </c>
      <c r="AL140" s="5">
        <f t="shared" si="100"/>
        <v>79.298182202738644</v>
      </c>
      <c r="AM140" s="5">
        <f t="shared" si="101"/>
        <v>9.2883202738647697E-2</v>
      </c>
      <c r="AN140" s="5">
        <f t="shared" si="117"/>
        <v>1.1726892507362128E-3</v>
      </c>
      <c r="AP140" s="1">
        <v>145.02995300000001</v>
      </c>
      <c r="AQ140" s="5">
        <v>145.80757936003059</v>
      </c>
      <c r="AR140" s="5">
        <f t="shared" si="139"/>
        <v>1.5689369981736814</v>
      </c>
      <c r="AS140" s="5">
        <f t="shared" si="118"/>
        <v>147.37651635820427</v>
      </c>
      <c r="AT140" s="5">
        <f t="shared" si="119"/>
        <v>2.3465633582042642</v>
      </c>
      <c r="AU140" s="5">
        <f t="shared" si="140"/>
        <v>1.6093562272301975E-2</v>
      </c>
      <c r="AV140" s="5">
        <f t="shared" si="141"/>
        <v>2.1000864428876618</v>
      </c>
      <c r="AW140" s="5">
        <f t="shared" si="120"/>
        <v>147.90766580291825</v>
      </c>
      <c r="AX140" s="5">
        <f t="shared" si="121"/>
        <v>2.8777128029182393</v>
      </c>
      <c r="AY140" s="5">
        <f t="shared" si="122"/>
        <v>1.9842196342146227E-2</v>
      </c>
      <c r="AZ140" s="5">
        <f t="shared" si="142"/>
        <v>2.2659303761511547</v>
      </c>
      <c r="BA140" s="5">
        <f t="shared" si="123"/>
        <v>148.07350973618173</v>
      </c>
      <c r="BB140" s="5">
        <f t="shared" si="124"/>
        <v>3.0435567361817277</v>
      </c>
      <c r="BC140" s="5">
        <f t="shared" si="125"/>
        <v>2.0985711387369252E-2</v>
      </c>
      <c r="BD140" s="5">
        <f t="shared" si="143"/>
        <v>1.5185500870134949</v>
      </c>
      <c r="BE140" s="5">
        <f t="shared" si="126"/>
        <v>147.32612944704408</v>
      </c>
      <c r="BF140" s="5">
        <f t="shared" si="127"/>
        <v>-2.2961764470440755</v>
      </c>
      <c r="BG140" s="5">
        <f t="shared" si="128"/>
        <v>1.5832429091693048E-2</v>
      </c>
    </row>
    <row r="141" spans="1:59" x14ac:dyDescent="0.2">
      <c r="A141" s="2">
        <v>140</v>
      </c>
      <c r="B141" s="1">
        <v>80.179359000000005</v>
      </c>
      <c r="C141" s="5">
        <f t="shared" si="129"/>
        <v>78.156140687970833</v>
      </c>
      <c r="D141" s="5">
        <f t="shared" si="102"/>
        <v>2.0232183120291722</v>
      </c>
      <c r="E141" s="5">
        <f t="shared" si="130"/>
        <v>79.132647957922885</v>
      </c>
      <c r="F141" s="5">
        <f t="shared" si="103"/>
        <v>1.0467110420771206</v>
      </c>
      <c r="G141" s="5">
        <f t="shared" si="131"/>
        <v>79.213136836175309</v>
      </c>
      <c r="H141" s="5">
        <f t="shared" si="104"/>
        <v>0.96622216382469617</v>
      </c>
      <c r="I141" s="5">
        <f t="shared" si="132"/>
        <v>79.218711836215164</v>
      </c>
      <c r="J141" s="5">
        <f t="shared" si="105"/>
        <v>0.9606471637848415</v>
      </c>
      <c r="L141" s="2">
        <v>140</v>
      </c>
      <c r="M141" s="1">
        <v>145.358093</v>
      </c>
      <c r="N141" s="5">
        <f t="shared" si="133"/>
        <v>139.22501323173441</v>
      </c>
      <c r="O141" s="5">
        <f t="shared" si="106"/>
        <v>6.1330797682655884</v>
      </c>
      <c r="P141" s="5">
        <f t="shared" si="134"/>
        <v>143.99591393874377</v>
      </c>
      <c r="Q141" s="5">
        <f t="shared" si="107"/>
        <v>1.3621790612562279</v>
      </c>
      <c r="R141" s="5">
        <f t="shared" si="135"/>
        <v>145.37988486201377</v>
      </c>
      <c r="S141" s="5">
        <f t="shared" si="108"/>
        <v>2.1791862013770924E-2</v>
      </c>
      <c r="T141" s="5">
        <f t="shared" si="136"/>
        <v>145.43790106212577</v>
      </c>
      <c r="U141" s="5">
        <f t="shared" si="109"/>
        <v>7.9808062125778179E-2</v>
      </c>
      <c r="V141" s="10"/>
      <c r="W141" s="1">
        <v>80.179359000000005</v>
      </c>
      <c r="X141" s="5">
        <v>79.213136836175309</v>
      </c>
      <c r="Y141" s="5">
        <f t="shared" si="137"/>
        <v>0.21800545556717177</v>
      </c>
      <c r="Z141" s="5">
        <f t="shared" si="110"/>
        <v>79.431142291742475</v>
      </c>
      <c r="AA141" s="5">
        <f t="shared" si="111"/>
        <v>0.74821670825753017</v>
      </c>
      <c r="AB141" s="5">
        <f t="shared" si="138"/>
        <v>9.3317871031811332E-3</v>
      </c>
      <c r="AC141" s="5">
        <f t="shared" si="112"/>
        <v>0.12686087534198237</v>
      </c>
      <c r="AD141" s="5">
        <f t="shared" si="96"/>
        <v>79.339997711517285</v>
      </c>
      <c r="AE141" s="5">
        <f t="shared" si="97"/>
        <v>0.83936128848272062</v>
      </c>
      <c r="AF141" s="5">
        <f t="shared" si="113"/>
        <v>1.0468545757302956E-2</v>
      </c>
      <c r="AG141" s="5">
        <f t="shared" si="114"/>
        <v>4.8931687898485066E-2</v>
      </c>
      <c r="AH141" s="5">
        <f t="shared" si="98"/>
        <v>79.262068524073797</v>
      </c>
      <c r="AI141" s="5">
        <f t="shared" si="99"/>
        <v>0.91729047592620816</v>
      </c>
      <c r="AJ141" s="5">
        <f t="shared" si="115"/>
        <v>1.1440481532487784E-2</v>
      </c>
      <c r="AK141" s="5">
        <f t="shared" si="116"/>
        <v>3.1772274368884676E-3</v>
      </c>
      <c r="AL141" s="5">
        <f t="shared" si="100"/>
        <v>79.216314063612202</v>
      </c>
      <c r="AM141" s="5">
        <f t="shared" si="101"/>
        <v>0.96304493638780286</v>
      </c>
      <c r="AN141" s="5">
        <f t="shared" si="117"/>
        <v>1.2011132895036025E-2</v>
      </c>
      <c r="AP141" s="1">
        <v>145.358093</v>
      </c>
      <c r="AQ141" s="5">
        <v>145.37988486201377</v>
      </c>
      <c r="AR141" s="5">
        <f t="shared" si="139"/>
        <v>1.2694422737451061</v>
      </c>
      <c r="AS141" s="5">
        <f t="shared" si="118"/>
        <v>146.64932713575888</v>
      </c>
      <c r="AT141" s="5">
        <f t="shared" si="119"/>
        <v>1.2912341357588843</v>
      </c>
      <c r="AU141" s="5">
        <f t="shared" si="140"/>
        <v>8.881793633173183E-3</v>
      </c>
      <c r="AV141" s="5">
        <f t="shared" si="141"/>
        <v>1.4681412076615414</v>
      </c>
      <c r="AW141" s="5">
        <f t="shared" si="120"/>
        <v>146.84802606967531</v>
      </c>
      <c r="AX141" s="5">
        <f t="shared" si="121"/>
        <v>1.4899330696753168</v>
      </c>
      <c r="AY141" s="5">
        <f t="shared" si="122"/>
        <v>1.0250086795479058E-2</v>
      </c>
      <c r="AZ141" s="5">
        <f t="shared" si="142"/>
        <v>1.0537991827755664</v>
      </c>
      <c r="BA141" s="5">
        <f t="shared" si="123"/>
        <v>146.43368404478935</v>
      </c>
      <c r="BB141" s="5">
        <f t="shared" si="124"/>
        <v>1.0755910447893484</v>
      </c>
      <c r="BC141" s="5">
        <f t="shared" si="125"/>
        <v>7.3995951831133918E-3</v>
      </c>
      <c r="BD141" s="5">
        <f t="shared" si="143"/>
        <v>-0.13575781026227238</v>
      </c>
      <c r="BE141" s="5">
        <f t="shared" si="126"/>
        <v>145.24412705175149</v>
      </c>
      <c r="BF141" s="5">
        <f t="shared" si="127"/>
        <v>0.11396594824850581</v>
      </c>
      <c r="BG141" s="5">
        <f t="shared" si="128"/>
        <v>7.8403579667563343E-4</v>
      </c>
    </row>
    <row r="142" spans="1:59" x14ac:dyDescent="0.2">
      <c r="A142" s="2">
        <v>141</v>
      </c>
      <c r="B142" s="1">
        <v>80.550545</v>
      </c>
      <c r="C142" s="5">
        <f t="shared" si="129"/>
        <v>78.459623434775196</v>
      </c>
      <c r="D142" s="5">
        <f t="shared" si="102"/>
        <v>2.0909215652248037</v>
      </c>
      <c r="E142" s="5">
        <f t="shared" si="130"/>
        <v>79.498996822649872</v>
      </c>
      <c r="F142" s="5">
        <f t="shared" si="103"/>
        <v>1.0515481773501278</v>
      </c>
      <c r="G142" s="5">
        <f t="shared" si="131"/>
        <v>79.744559026278893</v>
      </c>
      <c r="H142" s="5">
        <f t="shared" si="104"/>
        <v>0.80598597372110703</v>
      </c>
      <c r="I142" s="5">
        <f t="shared" si="132"/>
        <v>79.939197209053788</v>
      </c>
      <c r="J142" s="5">
        <f t="shared" si="105"/>
        <v>0.61134779094621194</v>
      </c>
      <c r="L142" s="2">
        <v>141</v>
      </c>
      <c r="M142" s="1">
        <v>147.51589999999999</v>
      </c>
      <c r="N142" s="5">
        <f t="shared" si="133"/>
        <v>140.14497519697423</v>
      </c>
      <c r="O142" s="5">
        <f t="shared" si="106"/>
        <v>7.3709248030257584</v>
      </c>
      <c r="P142" s="5">
        <f t="shared" si="134"/>
        <v>144.47267661018344</v>
      </c>
      <c r="Q142" s="5">
        <f t="shared" si="107"/>
        <v>3.0432233898165464</v>
      </c>
      <c r="R142" s="5">
        <f t="shared" si="135"/>
        <v>145.36789933790618</v>
      </c>
      <c r="S142" s="5">
        <f t="shared" si="108"/>
        <v>2.148000662093807</v>
      </c>
      <c r="T142" s="5">
        <f t="shared" si="136"/>
        <v>145.37804501553143</v>
      </c>
      <c r="U142" s="5">
        <f t="shared" si="109"/>
        <v>2.1378549844685608</v>
      </c>
      <c r="V142" s="10"/>
      <c r="W142" s="1">
        <v>80.550545</v>
      </c>
      <c r="X142" s="5">
        <v>79.744559026278893</v>
      </c>
      <c r="Y142" s="5">
        <f t="shared" si="137"/>
        <v>0.26501796574763353</v>
      </c>
      <c r="Z142" s="5">
        <f t="shared" si="110"/>
        <v>80.009576992026524</v>
      </c>
      <c r="AA142" s="5">
        <f t="shared" si="111"/>
        <v>0.54096800797347555</v>
      </c>
      <c r="AB142" s="5">
        <f t="shared" si="138"/>
        <v>6.7158826544683903E-3</v>
      </c>
      <c r="AC142" s="5">
        <f t="shared" si="112"/>
        <v>0.22800120403238266</v>
      </c>
      <c r="AD142" s="5">
        <f t="shared" si="96"/>
        <v>79.972560230311274</v>
      </c>
      <c r="AE142" s="5">
        <f t="shared" si="97"/>
        <v>0.57798476968872592</v>
      </c>
      <c r="AF142" s="5">
        <f t="shared" si="113"/>
        <v>7.1754296595848725E-3</v>
      </c>
      <c r="AG142" s="5">
        <f t="shared" si="114"/>
        <v>0.26605241389077938</v>
      </c>
      <c r="AH142" s="5">
        <f t="shared" si="98"/>
        <v>80.010611440169669</v>
      </c>
      <c r="AI142" s="5">
        <f t="shared" si="99"/>
        <v>0.53993355983033098</v>
      </c>
      <c r="AJ142" s="5">
        <f t="shared" si="115"/>
        <v>6.7030404304568138E-3</v>
      </c>
      <c r="AK142" s="5">
        <f t="shared" si="116"/>
        <v>0.45218544570357933</v>
      </c>
      <c r="AL142" s="5">
        <f t="shared" si="100"/>
        <v>80.19674447198247</v>
      </c>
      <c r="AM142" s="5">
        <f t="shared" si="101"/>
        <v>0.35380052801752981</v>
      </c>
      <c r="AN142" s="5">
        <f t="shared" si="117"/>
        <v>4.3922797545011003E-3</v>
      </c>
      <c r="AP142" s="1">
        <v>147.51589999999999</v>
      </c>
      <c r="AQ142" s="5">
        <v>145.36789933790618</v>
      </c>
      <c r="AR142" s="5">
        <f t="shared" si="139"/>
        <v>1.0772281040672023</v>
      </c>
      <c r="AS142" s="5">
        <f t="shared" si="118"/>
        <v>146.44512744197337</v>
      </c>
      <c r="AT142" s="5">
        <f t="shared" si="119"/>
        <v>1.0707725580266185</v>
      </c>
      <c r="AU142" s="5">
        <f t="shared" si="140"/>
        <v>7.3659491738105043E-3</v>
      </c>
      <c r="AV142" s="5">
        <f t="shared" si="141"/>
        <v>1.0981095247192594</v>
      </c>
      <c r="AW142" s="5">
        <f t="shared" si="120"/>
        <v>146.46600886262544</v>
      </c>
      <c r="AX142" s="5">
        <f t="shared" si="121"/>
        <v>1.0498911373745443</v>
      </c>
      <c r="AY142" s="5">
        <f t="shared" si="122"/>
        <v>7.1171388126604956E-3</v>
      </c>
      <c r="AZ142" s="5">
        <f t="shared" si="142"/>
        <v>0.57419606467814754</v>
      </c>
      <c r="BA142" s="5">
        <f t="shared" si="123"/>
        <v>145.94209540258433</v>
      </c>
      <c r="BB142" s="5">
        <f t="shared" si="124"/>
        <v>1.5738045974156591</v>
      </c>
      <c r="BC142" s="5">
        <f t="shared" si="125"/>
        <v>1.0668711626446094E-2</v>
      </c>
      <c r="BD142" s="5">
        <f t="shared" si="143"/>
        <v>-3.0551367030789638E-2</v>
      </c>
      <c r="BE142" s="5">
        <f t="shared" si="126"/>
        <v>145.33734797087538</v>
      </c>
      <c r="BF142" s="5">
        <f t="shared" si="127"/>
        <v>2.178552029124603</v>
      </c>
      <c r="BG142" s="5">
        <f t="shared" si="128"/>
        <v>1.4768252297715726E-2</v>
      </c>
    </row>
    <row r="143" spans="1:59" x14ac:dyDescent="0.2">
      <c r="A143" s="2">
        <v>142</v>
      </c>
      <c r="B143" s="1">
        <v>80.993979999999993</v>
      </c>
      <c r="C143" s="5">
        <f t="shared" si="129"/>
        <v>78.77326166955892</v>
      </c>
      <c r="D143" s="5">
        <f t="shared" si="102"/>
        <v>2.2207183304410734</v>
      </c>
      <c r="E143" s="5">
        <f t="shared" si="130"/>
        <v>79.867038684722417</v>
      </c>
      <c r="F143" s="5">
        <f t="shared" si="103"/>
        <v>1.1269413152775769</v>
      </c>
      <c r="G143" s="5">
        <f t="shared" si="131"/>
        <v>80.187851311825511</v>
      </c>
      <c r="H143" s="5">
        <f t="shared" si="104"/>
        <v>0.80612868817448202</v>
      </c>
      <c r="I143" s="5">
        <f t="shared" si="132"/>
        <v>80.397708052263454</v>
      </c>
      <c r="J143" s="5">
        <f t="shared" si="105"/>
        <v>0.59627194773653969</v>
      </c>
      <c r="L143" s="2">
        <v>142</v>
      </c>
      <c r="M143" s="1">
        <v>152.48779300000001</v>
      </c>
      <c r="N143" s="5">
        <f t="shared" si="133"/>
        <v>141.2506139174281</v>
      </c>
      <c r="O143" s="5">
        <f t="shared" si="106"/>
        <v>11.237179082571913</v>
      </c>
      <c r="P143" s="5">
        <f t="shared" si="134"/>
        <v>145.53780479661924</v>
      </c>
      <c r="Q143" s="5">
        <f t="shared" si="107"/>
        <v>6.9499882033807694</v>
      </c>
      <c r="R143" s="5">
        <f t="shared" si="135"/>
        <v>146.54929970205779</v>
      </c>
      <c r="S143" s="5">
        <f t="shared" si="108"/>
        <v>5.938493297942216</v>
      </c>
      <c r="T143" s="5">
        <f t="shared" si="136"/>
        <v>146.98143625388286</v>
      </c>
      <c r="U143" s="5">
        <f t="shared" si="109"/>
        <v>5.5063567461171488</v>
      </c>
      <c r="V143" s="10"/>
      <c r="W143" s="1">
        <v>80.993979999999993</v>
      </c>
      <c r="X143" s="5">
        <v>80.187851311825511</v>
      </c>
      <c r="Y143" s="5">
        <f t="shared" si="137"/>
        <v>0.29175911371748131</v>
      </c>
      <c r="Z143" s="5">
        <f t="shared" si="110"/>
        <v>80.479610425542987</v>
      </c>
      <c r="AA143" s="5">
        <f t="shared" si="111"/>
        <v>0.51436957445700671</v>
      </c>
      <c r="AB143" s="5">
        <f t="shared" si="138"/>
        <v>6.3507136512739185E-3</v>
      </c>
      <c r="AC143" s="5">
        <f t="shared" si="112"/>
        <v>0.2818239744109417</v>
      </c>
      <c r="AD143" s="5">
        <f t="shared" si="96"/>
        <v>80.469675286236452</v>
      </c>
      <c r="AE143" s="5">
        <f t="shared" si="97"/>
        <v>0.52430471376354149</v>
      </c>
      <c r="AF143" s="5">
        <f t="shared" si="113"/>
        <v>6.4733788086909858E-3</v>
      </c>
      <c r="AG143" s="5">
        <f t="shared" si="114"/>
        <v>0.34581035613590716</v>
      </c>
      <c r="AH143" s="5">
        <f t="shared" si="98"/>
        <v>80.533661667961425</v>
      </c>
      <c r="AI143" s="5">
        <f t="shared" si="99"/>
        <v>0.4603183320385682</v>
      </c>
      <c r="AJ143" s="5">
        <f t="shared" si="115"/>
        <v>5.6833647641289916E-3</v>
      </c>
      <c r="AK143" s="5">
        <f t="shared" si="116"/>
        <v>0.44462625957016289</v>
      </c>
      <c r="AL143" s="5">
        <f t="shared" si="100"/>
        <v>80.632477571395668</v>
      </c>
      <c r="AM143" s="5">
        <f t="shared" si="101"/>
        <v>0.36150242860432513</v>
      </c>
      <c r="AN143" s="5">
        <f t="shared" si="117"/>
        <v>4.4633246644296921E-3</v>
      </c>
      <c r="AP143" s="1">
        <v>152.48779300000001</v>
      </c>
      <c r="AQ143" s="5">
        <v>146.54929970205779</v>
      </c>
      <c r="AR143" s="5">
        <f t="shared" si="139"/>
        <v>1.0928539430798638</v>
      </c>
      <c r="AS143" s="5">
        <f t="shared" si="118"/>
        <v>147.64215364513765</v>
      </c>
      <c r="AT143" s="5">
        <f t="shared" si="119"/>
        <v>4.8456393548623566</v>
      </c>
      <c r="AU143" s="5">
        <f t="shared" si="140"/>
        <v>3.3064909656434993E-2</v>
      </c>
      <c r="AV143" s="5">
        <f t="shared" si="141"/>
        <v>1.118932234577348</v>
      </c>
      <c r="AW143" s="5">
        <f t="shared" si="120"/>
        <v>147.66823193663515</v>
      </c>
      <c r="AX143" s="5">
        <f t="shared" si="121"/>
        <v>4.8195610633648585</v>
      </c>
      <c r="AY143" s="5">
        <f t="shared" si="122"/>
        <v>3.1606209051532788E-2</v>
      </c>
      <c r="AZ143" s="5">
        <f t="shared" si="142"/>
        <v>0.84743799944120746</v>
      </c>
      <c r="BA143" s="5">
        <f t="shared" si="123"/>
        <v>147.39673770149901</v>
      </c>
      <c r="BB143" s="5">
        <f t="shared" si="124"/>
        <v>5.0910552985010042</v>
      </c>
      <c r="BC143" s="5">
        <f t="shared" si="125"/>
        <v>3.3386641634330715E-2</v>
      </c>
      <c r="BD143" s="5">
        <f t="shared" si="143"/>
        <v>0.99960760447425312</v>
      </c>
      <c r="BE143" s="5">
        <f t="shared" si="126"/>
        <v>147.54890730653204</v>
      </c>
      <c r="BF143" s="5">
        <f t="shared" si="127"/>
        <v>4.9388856934679666</v>
      </c>
      <c r="BG143" s="5">
        <f t="shared" si="128"/>
        <v>3.2388728279830019E-2</v>
      </c>
    </row>
    <row r="144" spans="1:59" x14ac:dyDescent="0.2">
      <c r="A144" s="2">
        <v>143</v>
      </c>
      <c r="B144" s="1">
        <v>80.296447999999998</v>
      </c>
      <c r="C144" s="5">
        <f t="shared" si="129"/>
        <v>79.106369419125073</v>
      </c>
      <c r="D144" s="5">
        <f t="shared" si="102"/>
        <v>1.1900785808749248</v>
      </c>
      <c r="E144" s="5">
        <f t="shared" si="130"/>
        <v>80.261468145069571</v>
      </c>
      <c r="F144" s="5">
        <f t="shared" si="103"/>
        <v>3.4979854930426768E-2</v>
      </c>
      <c r="G144" s="5">
        <f t="shared" si="131"/>
        <v>80.631222090321472</v>
      </c>
      <c r="H144" s="5">
        <f t="shared" si="104"/>
        <v>0.3347740903214742</v>
      </c>
      <c r="I144" s="5">
        <f t="shared" si="132"/>
        <v>80.844912013065851</v>
      </c>
      <c r="J144" s="5">
        <f t="shared" si="105"/>
        <v>0.54846401306585335</v>
      </c>
      <c r="L144" s="2">
        <v>143</v>
      </c>
      <c r="M144" s="1">
        <v>155.03338600000001</v>
      </c>
      <c r="N144" s="5">
        <f t="shared" si="133"/>
        <v>142.93619077981387</v>
      </c>
      <c r="O144" s="5">
        <f t="shared" si="106"/>
        <v>12.097195220186137</v>
      </c>
      <c r="P144" s="5">
        <f t="shared" si="134"/>
        <v>147.97030066780252</v>
      </c>
      <c r="Q144" s="5">
        <f t="shared" si="107"/>
        <v>7.0630853321974882</v>
      </c>
      <c r="R144" s="5">
        <f t="shared" si="135"/>
        <v>149.81547101592602</v>
      </c>
      <c r="S144" s="5">
        <f t="shared" si="108"/>
        <v>5.2179149840739854</v>
      </c>
      <c r="T144" s="5">
        <f t="shared" si="136"/>
        <v>151.11120381347072</v>
      </c>
      <c r="U144" s="5">
        <f t="shared" si="109"/>
        <v>3.9221821865292839</v>
      </c>
      <c r="V144" s="10"/>
      <c r="W144" s="1">
        <v>80.296447999999998</v>
      </c>
      <c r="X144" s="5">
        <v>80.631222090321472</v>
      </c>
      <c r="Y144" s="5">
        <f t="shared" si="137"/>
        <v>0.31450086343425321</v>
      </c>
      <c r="Z144" s="5">
        <f t="shared" si="110"/>
        <v>80.94572295375572</v>
      </c>
      <c r="AA144" s="5">
        <f t="shared" si="111"/>
        <v>0.64927495375572164</v>
      </c>
      <c r="AB144" s="5">
        <f t="shared" si="138"/>
        <v>8.0859735384026157E-3</v>
      </c>
      <c r="AC144" s="5">
        <f t="shared" si="112"/>
        <v>0.3222106754321965</v>
      </c>
      <c r="AD144" s="5">
        <f t="shared" si="96"/>
        <v>80.953432765753675</v>
      </c>
      <c r="AE144" s="5">
        <f t="shared" si="97"/>
        <v>0.65698476575367692</v>
      </c>
      <c r="AF144" s="5">
        <f t="shared" si="113"/>
        <v>8.1819903883379366E-3</v>
      </c>
      <c r="AG144" s="5">
        <f t="shared" si="114"/>
        <v>0.38971254619793139</v>
      </c>
      <c r="AH144" s="5">
        <f t="shared" si="98"/>
        <v>81.020934636519399</v>
      </c>
      <c r="AI144" s="5">
        <f t="shared" si="99"/>
        <v>0.72448663651940137</v>
      </c>
      <c r="AJ144" s="5">
        <f t="shared" si="115"/>
        <v>9.0226486297301893E-3</v>
      </c>
      <c r="AK144" s="5">
        <f t="shared" si="116"/>
        <v>0.44355910065709114</v>
      </c>
      <c r="AL144" s="5">
        <f t="shared" si="100"/>
        <v>81.07478119097857</v>
      </c>
      <c r="AM144" s="5">
        <f t="shared" si="101"/>
        <v>0.77833319097857157</v>
      </c>
      <c r="AN144" s="5">
        <f t="shared" si="117"/>
        <v>9.6932455963503091E-3</v>
      </c>
      <c r="AP144" s="1">
        <v>155.03338600000001</v>
      </c>
      <c r="AQ144" s="5">
        <v>149.81547101592602</v>
      </c>
      <c r="AR144" s="5">
        <f t="shared" si="139"/>
        <v>1.4188515486981184</v>
      </c>
      <c r="AS144" s="5">
        <f t="shared" si="118"/>
        <v>151.23432256462414</v>
      </c>
      <c r="AT144" s="5">
        <f t="shared" si="119"/>
        <v>3.7990634353758708</v>
      </c>
      <c r="AU144" s="5">
        <f t="shared" si="140"/>
        <v>2.5358285159828482E-2</v>
      </c>
      <c r="AV144" s="5">
        <f t="shared" si="141"/>
        <v>1.6557420044000679</v>
      </c>
      <c r="AW144" s="5">
        <f t="shared" si="120"/>
        <v>151.4712130203261</v>
      </c>
      <c r="AX144" s="5">
        <f t="shared" si="121"/>
        <v>3.5621729796739032</v>
      </c>
      <c r="AY144" s="5">
        <f t="shared" si="122"/>
        <v>2.2976812102097177E-2</v>
      </c>
      <c r="AZ144" s="5">
        <f t="shared" si="142"/>
        <v>1.9358679909333665</v>
      </c>
      <c r="BA144" s="5">
        <f t="shared" si="123"/>
        <v>151.75133900685938</v>
      </c>
      <c r="BB144" s="5">
        <f t="shared" si="124"/>
        <v>3.2820469931406251</v>
      </c>
      <c r="BC144" s="5">
        <f t="shared" si="125"/>
        <v>2.1169936862119654E-2</v>
      </c>
      <c r="BD144" s="5">
        <f t="shared" si="143"/>
        <v>2.9261867574591309</v>
      </c>
      <c r="BE144" s="5">
        <f t="shared" si="126"/>
        <v>152.74165777338516</v>
      </c>
      <c r="BF144" s="5">
        <f t="shared" si="127"/>
        <v>2.2917282266148504</v>
      </c>
      <c r="BG144" s="5">
        <f t="shared" si="128"/>
        <v>1.4782159415745783E-2</v>
      </c>
    </row>
    <row r="145" spans="1:59" x14ac:dyDescent="0.2">
      <c r="A145" s="2">
        <v>144</v>
      </c>
      <c r="B145" s="1">
        <v>82.583374000000006</v>
      </c>
      <c r="C145" s="5">
        <f t="shared" si="129"/>
        <v>79.284881206256316</v>
      </c>
      <c r="D145" s="5">
        <f t="shared" si="102"/>
        <v>3.2984927937436908</v>
      </c>
      <c r="E145" s="5">
        <f t="shared" si="130"/>
        <v>80.273711094295223</v>
      </c>
      <c r="F145" s="5">
        <f t="shared" si="103"/>
        <v>2.3096629057047835</v>
      </c>
      <c r="G145" s="5">
        <f t="shared" si="131"/>
        <v>80.447096340644663</v>
      </c>
      <c r="H145" s="5">
        <f t="shared" si="104"/>
        <v>2.1362776593553434</v>
      </c>
      <c r="I145" s="5">
        <f t="shared" si="132"/>
        <v>80.433564003266468</v>
      </c>
      <c r="J145" s="5">
        <f t="shared" si="105"/>
        <v>2.1498099967335378</v>
      </c>
      <c r="L145" s="2">
        <v>144</v>
      </c>
      <c r="M145" s="1">
        <v>160.46267700000001</v>
      </c>
      <c r="N145" s="5">
        <f t="shared" si="133"/>
        <v>144.75077006284178</v>
      </c>
      <c r="O145" s="5">
        <f t="shared" si="106"/>
        <v>15.711906937158233</v>
      </c>
      <c r="P145" s="5">
        <f t="shared" si="134"/>
        <v>150.44238053407165</v>
      </c>
      <c r="Q145" s="5">
        <f t="shared" si="107"/>
        <v>10.020296465928368</v>
      </c>
      <c r="R145" s="5">
        <f t="shared" si="135"/>
        <v>152.68532425716671</v>
      </c>
      <c r="S145" s="5">
        <f t="shared" si="108"/>
        <v>7.7773527428333011</v>
      </c>
      <c r="T145" s="5">
        <f t="shared" si="136"/>
        <v>154.05284045336768</v>
      </c>
      <c r="U145" s="5">
        <f t="shared" si="109"/>
        <v>6.4098365466323344</v>
      </c>
      <c r="V145" s="10"/>
      <c r="W145" s="1">
        <v>82.583374000000006</v>
      </c>
      <c r="X145" s="5">
        <v>80.447096340644663</v>
      </c>
      <c r="Y145" s="5">
        <f t="shared" si="137"/>
        <v>0.23970687146759384</v>
      </c>
      <c r="Z145" s="5">
        <f t="shared" si="110"/>
        <v>80.686803212112252</v>
      </c>
      <c r="AA145" s="5">
        <f t="shared" si="111"/>
        <v>1.8965707878877538</v>
      </c>
      <c r="AB145" s="5">
        <f t="shared" si="138"/>
        <v>2.2965527999470617E-2</v>
      </c>
      <c r="AC145" s="5">
        <f t="shared" si="112"/>
        <v>0.19562656915494503</v>
      </c>
      <c r="AD145" s="5">
        <f t="shared" si="96"/>
        <v>80.642722909799602</v>
      </c>
      <c r="AE145" s="5">
        <f t="shared" si="97"/>
        <v>1.9406510902004044</v>
      </c>
      <c r="AF145" s="5">
        <f t="shared" si="113"/>
        <v>2.3499295272198545E-2</v>
      </c>
      <c r="AG145" s="5">
        <f t="shared" si="114"/>
        <v>0.13148531305429806</v>
      </c>
      <c r="AH145" s="5">
        <f t="shared" si="98"/>
        <v>80.578581653698961</v>
      </c>
      <c r="AI145" s="5">
        <f t="shared" si="99"/>
        <v>2.0047923463010449</v>
      </c>
      <c r="AJ145" s="5">
        <f t="shared" si="115"/>
        <v>2.4275980130105179E-2</v>
      </c>
      <c r="AK145" s="5">
        <f t="shared" si="116"/>
        <v>-8.9973022126724284E-2</v>
      </c>
      <c r="AL145" s="5">
        <f t="shared" si="100"/>
        <v>80.357123318517935</v>
      </c>
      <c r="AM145" s="5">
        <f t="shared" si="101"/>
        <v>2.2262506814820711</v>
      </c>
      <c r="AN145" s="5">
        <f t="shared" si="117"/>
        <v>2.695761354436876E-2</v>
      </c>
      <c r="AP145" s="1">
        <v>160.46267700000001</v>
      </c>
      <c r="AQ145" s="5">
        <v>152.68532425716671</v>
      </c>
      <c r="AR145" s="5">
        <f t="shared" si="139"/>
        <v>1.6365018025795042</v>
      </c>
      <c r="AS145" s="5">
        <f t="shared" si="118"/>
        <v>154.32182605974623</v>
      </c>
      <c r="AT145" s="5">
        <f t="shared" si="119"/>
        <v>6.1408509402537845</v>
      </c>
      <c r="AU145" s="5">
        <f t="shared" si="140"/>
        <v>4.0218999239971465E-2</v>
      </c>
      <c r="AV145" s="5">
        <f t="shared" si="141"/>
        <v>1.9592698136102236</v>
      </c>
      <c r="AW145" s="5">
        <f t="shared" si="120"/>
        <v>154.64459407077695</v>
      </c>
      <c r="AX145" s="5">
        <f t="shared" si="121"/>
        <v>5.8180829292230669</v>
      </c>
      <c r="AY145" s="5">
        <f t="shared" si="122"/>
        <v>3.6258169426047072E-2</v>
      </c>
      <c r="AZ145" s="5">
        <f t="shared" si="142"/>
        <v>2.3561613535716623</v>
      </c>
      <c r="BA145" s="5">
        <f t="shared" si="123"/>
        <v>155.04148561073836</v>
      </c>
      <c r="BB145" s="5">
        <f t="shared" si="124"/>
        <v>5.4211913892616508</v>
      </c>
      <c r="BC145" s="5">
        <f t="shared" si="125"/>
        <v>3.3784749766212929E-2</v>
      </c>
      <c r="BD145" s="5">
        <f t="shared" si="143"/>
        <v>2.8783032686734566</v>
      </c>
      <c r="BE145" s="5">
        <f t="shared" si="126"/>
        <v>155.56362752584016</v>
      </c>
      <c r="BF145" s="5">
        <f t="shared" si="127"/>
        <v>4.8990494741598525</v>
      </c>
      <c r="BG145" s="5">
        <f t="shared" si="128"/>
        <v>3.0530772424791668E-2</v>
      </c>
    </row>
    <row r="146" spans="1:59" x14ac:dyDescent="0.2">
      <c r="A146" s="2">
        <v>145</v>
      </c>
      <c r="B146" s="1">
        <v>83.071640000000002</v>
      </c>
      <c r="C146" s="5">
        <f t="shared" si="129"/>
        <v>79.779655125317859</v>
      </c>
      <c r="D146" s="5">
        <f t="shared" si="102"/>
        <v>3.291984874682143</v>
      </c>
      <c r="E146" s="5">
        <f t="shared" si="130"/>
        <v>81.082093111291897</v>
      </c>
      <c r="F146" s="5">
        <f t="shared" si="103"/>
        <v>1.9895468887081051</v>
      </c>
      <c r="G146" s="5">
        <f t="shared" si="131"/>
        <v>81.622049053290098</v>
      </c>
      <c r="H146" s="5">
        <f t="shared" si="104"/>
        <v>1.449590946709904</v>
      </c>
      <c r="I146" s="5">
        <f t="shared" si="132"/>
        <v>82.045921500816632</v>
      </c>
      <c r="J146" s="5">
        <f t="shared" si="105"/>
        <v>1.0257184991833697</v>
      </c>
      <c r="L146" s="2">
        <v>145</v>
      </c>
      <c r="M146" s="1">
        <v>162.00396699999999</v>
      </c>
      <c r="N146" s="5">
        <f t="shared" si="133"/>
        <v>147.1075561034155</v>
      </c>
      <c r="O146" s="5">
        <f t="shared" si="106"/>
        <v>14.896410896584484</v>
      </c>
      <c r="P146" s="5">
        <f t="shared" si="134"/>
        <v>153.94948429714657</v>
      </c>
      <c r="Q146" s="5">
        <f t="shared" si="107"/>
        <v>8.0544827028534201</v>
      </c>
      <c r="R146" s="5">
        <f t="shared" si="135"/>
        <v>156.96286826572504</v>
      </c>
      <c r="S146" s="5">
        <f t="shared" si="108"/>
        <v>5.0410987342749536</v>
      </c>
      <c r="T146" s="5">
        <f t="shared" si="136"/>
        <v>158.86021786334194</v>
      </c>
      <c r="U146" s="5">
        <f t="shared" si="109"/>
        <v>3.1437491366580446</v>
      </c>
      <c r="V146" s="10"/>
      <c r="W146" s="1">
        <v>83.071640000000002</v>
      </c>
      <c r="X146" s="5">
        <v>81.622049053290098</v>
      </c>
      <c r="Y146" s="5">
        <f t="shared" si="137"/>
        <v>0.37999374764427007</v>
      </c>
      <c r="Z146" s="5">
        <f t="shared" si="110"/>
        <v>82.002042800934362</v>
      </c>
      <c r="AA146" s="5">
        <f t="shared" si="111"/>
        <v>1.0695971990656403</v>
      </c>
      <c r="AB146" s="5">
        <f t="shared" si="138"/>
        <v>1.2875599892642546E-2</v>
      </c>
      <c r="AC146" s="5">
        <f t="shared" si="112"/>
        <v>0.4404581050275676</v>
      </c>
      <c r="AD146" s="5">
        <f t="shared" si="96"/>
        <v>82.062507158317672</v>
      </c>
      <c r="AE146" s="5">
        <f t="shared" si="97"/>
        <v>1.0091328416823302</v>
      </c>
      <c r="AF146" s="5">
        <f t="shared" si="113"/>
        <v>1.2147741897022018E-2</v>
      </c>
      <c r="AG146" s="5">
        <f t="shared" si="114"/>
        <v>0.60104564287030993</v>
      </c>
      <c r="AH146" s="5">
        <f t="shared" si="98"/>
        <v>82.223094696160402</v>
      </c>
      <c r="AI146" s="5">
        <f t="shared" si="99"/>
        <v>0.84854530383960025</v>
      </c>
      <c r="AJ146" s="5">
        <f t="shared" si="115"/>
        <v>1.021462082414167E-2</v>
      </c>
      <c r="AK146" s="5">
        <f t="shared" si="116"/>
        <v>0.98521385242961135</v>
      </c>
      <c r="AL146" s="5">
        <f t="shared" si="100"/>
        <v>82.607262905719708</v>
      </c>
      <c r="AM146" s="5">
        <f t="shared" si="101"/>
        <v>0.4643770942802945</v>
      </c>
      <c r="AN146" s="5">
        <f t="shared" si="117"/>
        <v>5.5900797706689613E-3</v>
      </c>
      <c r="AP146" s="1">
        <v>162.00396699999999</v>
      </c>
      <c r="AQ146" s="5">
        <v>156.96286826572504</v>
      </c>
      <c r="AR146" s="5">
        <f t="shared" si="139"/>
        <v>2.032658133476327</v>
      </c>
      <c r="AS146" s="5">
        <f t="shared" si="118"/>
        <v>158.99552639920137</v>
      </c>
      <c r="AT146" s="5">
        <f t="shared" si="119"/>
        <v>3.0084406007986217</v>
      </c>
      <c r="AU146" s="5">
        <f t="shared" si="140"/>
        <v>1.9166575088992277E-2</v>
      </c>
      <c r="AV146" s="5">
        <f t="shared" si="141"/>
        <v>2.5388383623472484</v>
      </c>
      <c r="AW146" s="5">
        <f t="shared" si="120"/>
        <v>159.50170662807227</v>
      </c>
      <c r="AX146" s="5">
        <f t="shared" si="121"/>
        <v>2.5022603719277186</v>
      </c>
      <c r="AY146" s="5">
        <f t="shared" si="122"/>
        <v>1.5445673450253961E-2</v>
      </c>
      <c r="AZ146" s="5">
        <f t="shared" si="142"/>
        <v>3.2207835483156595</v>
      </c>
      <c r="BA146" s="5">
        <f t="shared" si="123"/>
        <v>160.1836518140407</v>
      </c>
      <c r="BB146" s="5">
        <f t="shared" si="124"/>
        <v>1.8203151859592879</v>
      </c>
      <c r="BC146" s="5">
        <f t="shared" si="125"/>
        <v>1.1236238344455404E-2</v>
      </c>
      <c r="BD146" s="5">
        <f t="shared" si="143"/>
        <v>4.067657897575593</v>
      </c>
      <c r="BE146" s="5">
        <f t="shared" si="126"/>
        <v>161.03052616330064</v>
      </c>
      <c r="BF146" s="5">
        <f t="shared" si="127"/>
        <v>0.97344083669935344</v>
      </c>
      <c r="BG146" s="5">
        <f t="shared" si="128"/>
        <v>6.0087469135823909E-3</v>
      </c>
    </row>
    <row r="147" spans="1:59" x14ac:dyDescent="0.2">
      <c r="A147" s="2">
        <v>146</v>
      </c>
      <c r="B147" s="1">
        <v>85.694878000000003</v>
      </c>
      <c r="C147" s="5">
        <f t="shared" si="129"/>
        <v>80.27345285652018</v>
      </c>
      <c r="D147" s="5">
        <f t="shared" si="102"/>
        <v>5.4214251434798229</v>
      </c>
      <c r="E147" s="5">
        <f t="shared" si="130"/>
        <v>81.778434522339737</v>
      </c>
      <c r="F147" s="5">
        <f t="shared" si="103"/>
        <v>3.9164434776602661</v>
      </c>
      <c r="G147" s="5">
        <f t="shared" si="131"/>
        <v>82.419324073980547</v>
      </c>
      <c r="H147" s="5">
        <f t="shared" si="104"/>
        <v>3.2755539260194553</v>
      </c>
      <c r="I147" s="5">
        <f t="shared" si="132"/>
        <v>82.81521037520416</v>
      </c>
      <c r="J147" s="5">
        <f t="shared" si="105"/>
        <v>2.879667624795843</v>
      </c>
      <c r="L147" s="2">
        <v>146</v>
      </c>
      <c r="M147" s="1">
        <v>157.21107499999999</v>
      </c>
      <c r="N147" s="5">
        <f t="shared" si="133"/>
        <v>149.34201773790318</v>
      </c>
      <c r="O147" s="5">
        <f t="shared" si="106"/>
        <v>7.8690572620968169</v>
      </c>
      <c r="P147" s="5">
        <f t="shared" si="134"/>
        <v>156.76855324314525</v>
      </c>
      <c r="Q147" s="5">
        <f t="shared" si="107"/>
        <v>0.44252175685474526</v>
      </c>
      <c r="R147" s="5">
        <f t="shared" si="135"/>
        <v>159.73547256957627</v>
      </c>
      <c r="S147" s="5">
        <f t="shared" si="108"/>
        <v>2.5243975695762799</v>
      </c>
      <c r="T147" s="5">
        <f t="shared" si="136"/>
        <v>161.21802971583548</v>
      </c>
      <c r="U147" s="5">
        <f t="shared" si="109"/>
        <v>4.0069547158354908</v>
      </c>
      <c r="V147" s="10"/>
      <c r="W147" s="1">
        <v>85.694878000000003</v>
      </c>
      <c r="X147" s="5">
        <v>82.419324073980547</v>
      </c>
      <c r="Y147" s="5">
        <f t="shared" si="137"/>
        <v>0.44258593860119694</v>
      </c>
      <c r="Z147" s="5">
        <f t="shared" si="110"/>
        <v>82.861910012581745</v>
      </c>
      <c r="AA147" s="5">
        <f t="shared" si="111"/>
        <v>2.8329679874182574</v>
      </c>
      <c r="AB147" s="5">
        <f t="shared" si="138"/>
        <v>3.3058778465362391E-2</v>
      </c>
      <c r="AC147" s="5">
        <f t="shared" si="112"/>
        <v>0.52966233394328799</v>
      </c>
      <c r="AD147" s="5">
        <f t="shared" si="96"/>
        <v>82.94898640792384</v>
      </c>
      <c r="AE147" s="5">
        <f t="shared" si="97"/>
        <v>2.7458915920761626</v>
      </c>
      <c r="AF147" s="5">
        <f t="shared" si="113"/>
        <v>3.2042657112787566E-2</v>
      </c>
      <c r="AG147" s="5">
        <f t="shared" si="114"/>
        <v>0.68934886288937269</v>
      </c>
      <c r="AH147" s="5">
        <f t="shared" si="98"/>
        <v>83.108672936869922</v>
      </c>
      <c r="AI147" s="5">
        <f t="shared" si="99"/>
        <v>2.5862050631300804</v>
      </c>
      <c r="AJ147" s="5">
        <f t="shared" si="115"/>
        <v>3.0179225684061076E-2</v>
      </c>
      <c r="AK147" s="5">
        <f t="shared" si="116"/>
        <v>0.82546584545132362</v>
      </c>
      <c r="AL147" s="5">
        <f t="shared" si="100"/>
        <v>83.244789919431867</v>
      </c>
      <c r="AM147" s="5">
        <f t="shared" si="101"/>
        <v>2.4500880805681362</v>
      </c>
      <c r="AN147" s="5">
        <f t="shared" si="117"/>
        <v>2.859083457202817E-2</v>
      </c>
      <c r="AP147" s="1">
        <v>157.21107499999999</v>
      </c>
      <c r="AQ147" s="5">
        <v>159.73547256957627</v>
      </c>
      <c r="AR147" s="5">
        <f t="shared" si="139"/>
        <v>2.1436500590325638</v>
      </c>
      <c r="AS147" s="5">
        <f t="shared" si="118"/>
        <v>161.87912262860883</v>
      </c>
      <c r="AT147" s="5">
        <f t="shared" si="119"/>
        <v>4.6680476286088322</v>
      </c>
      <c r="AU147" s="5">
        <f t="shared" si="140"/>
        <v>2.9223612974103558E-2</v>
      </c>
      <c r="AV147" s="5">
        <f t="shared" si="141"/>
        <v>2.5972798477232457</v>
      </c>
      <c r="AW147" s="5">
        <f t="shared" si="120"/>
        <v>162.33275241729953</v>
      </c>
      <c r="AX147" s="5">
        <f t="shared" si="121"/>
        <v>5.1216774172995372</v>
      </c>
      <c r="AY147" s="5">
        <f t="shared" si="122"/>
        <v>3.2578349949579172E-2</v>
      </c>
      <c r="AZ147" s="5">
        <f t="shared" si="142"/>
        <v>3.0191028883066702</v>
      </c>
      <c r="BA147" s="5">
        <f t="shared" si="123"/>
        <v>162.75457545788294</v>
      </c>
      <c r="BB147" s="5">
        <f t="shared" si="124"/>
        <v>5.5435004578829421</v>
      </c>
      <c r="BC147" s="5">
        <f t="shared" si="125"/>
        <v>3.5261513591729729E-2</v>
      </c>
      <c r="BD147" s="5">
        <f t="shared" si="143"/>
        <v>2.9668623429098915</v>
      </c>
      <c r="BE147" s="5">
        <f t="shared" si="126"/>
        <v>162.70233491248615</v>
      </c>
      <c r="BF147" s="5">
        <f t="shared" si="127"/>
        <v>-5.4912599124861572</v>
      </c>
      <c r="BG147" s="5">
        <f t="shared" si="128"/>
        <v>3.4929218011429265E-2</v>
      </c>
    </row>
    <row r="148" spans="1:59" x14ac:dyDescent="0.2">
      <c r="A148" s="2">
        <v>147</v>
      </c>
      <c r="B148" s="1">
        <v>87.899590000000003</v>
      </c>
      <c r="C148" s="5">
        <f t="shared" si="129"/>
        <v>81.086666628042153</v>
      </c>
      <c r="D148" s="5">
        <f t="shared" si="102"/>
        <v>6.8129233719578508</v>
      </c>
      <c r="E148" s="5">
        <f t="shared" si="130"/>
        <v>83.149189739520835</v>
      </c>
      <c r="F148" s="5">
        <f t="shared" si="103"/>
        <v>4.750400260479168</v>
      </c>
      <c r="G148" s="5">
        <f t="shared" si="131"/>
        <v>84.220878733291244</v>
      </c>
      <c r="H148" s="5">
        <f t="shared" si="104"/>
        <v>3.6787112667087598</v>
      </c>
      <c r="I148" s="5">
        <f t="shared" si="132"/>
        <v>84.974961093801042</v>
      </c>
      <c r="J148" s="5">
        <f t="shared" si="105"/>
        <v>2.9246289061989614</v>
      </c>
      <c r="L148" s="2">
        <v>147</v>
      </c>
      <c r="M148" s="1">
        <v>153.25344799999999</v>
      </c>
      <c r="N148" s="5">
        <f t="shared" si="133"/>
        <v>150.5223763272177</v>
      </c>
      <c r="O148" s="5">
        <f t="shared" si="106"/>
        <v>2.7310716727822921</v>
      </c>
      <c r="P148" s="5">
        <f t="shared" si="134"/>
        <v>156.9234358580444</v>
      </c>
      <c r="Q148" s="5">
        <f t="shared" si="107"/>
        <v>3.6699878580444079</v>
      </c>
      <c r="R148" s="5">
        <f t="shared" si="135"/>
        <v>158.34705390630933</v>
      </c>
      <c r="S148" s="5">
        <f t="shared" si="108"/>
        <v>5.0936059063093353</v>
      </c>
      <c r="T148" s="5">
        <f t="shared" si="136"/>
        <v>158.21281367895887</v>
      </c>
      <c r="U148" s="5">
        <f t="shared" si="109"/>
        <v>4.9593656789588749</v>
      </c>
      <c r="V148" s="10"/>
      <c r="W148" s="1">
        <v>87.899590000000003</v>
      </c>
      <c r="X148" s="5">
        <v>84.220878733291244</v>
      </c>
      <c r="Y148" s="5">
        <f t="shared" si="137"/>
        <v>0.64643124670762186</v>
      </c>
      <c r="Z148" s="5">
        <f t="shared" si="110"/>
        <v>84.867309979998865</v>
      </c>
      <c r="AA148" s="5">
        <f t="shared" si="111"/>
        <v>3.0322800200011386</v>
      </c>
      <c r="AB148" s="5">
        <f t="shared" si="138"/>
        <v>3.449708946311511E-2</v>
      </c>
      <c r="AC148" s="5">
        <f t="shared" si="112"/>
        <v>0.84763541528513997</v>
      </c>
      <c r="AD148" s="5">
        <f t="shared" si="96"/>
        <v>85.068514148576384</v>
      </c>
      <c r="AE148" s="5">
        <f t="shared" si="97"/>
        <v>2.8310758514236198</v>
      </c>
      <c r="AF148" s="5">
        <f t="shared" si="113"/>
        <v>3.2208066629475972E-2</v>
      </c>
      <c r="AG148" s="5">
        <f t="shared" si="114"/>
        <v>1.1898414712789682</v>
      </c>
      <c r="AH148" s="5">
        <f t="shared" si="98"/>
        <v>85.410720204570211</v>
      </c>
      <c r="AI148" s="5">
        <f t="shared" si="99"/>
        <v>2.4888697954297925</v>
      </c>
      <c r="AJ148" s="5">
        <f t="shared" si="115"/>
        <v>2.8314919278119414E-2</v>
      </c>
      <c r="AK148" s="5">
        <f t="shared" si="116"/>
        <v>1.6551413372317902</v>
      </c>
      <c r="AL148" s="5">
        <f t="shared" si="100"/>
        <v>85.87602007052304</v>
      </c>
      <c r="AM148" s="5">
        <f t="shared" si="101"/>
        <v>2.0235699294769631</v>
      </c>
      <c r="AN148" s="5">
        <f t="shared" si="117"/>
        <v>2.3021380753618568E-2</v>
      </c>
      <c r="AP148" s="1">
        <v>153.25344799999999</v>
      </c>
      <c r="AQ148" s="5">
        <v>158.34705390630933</v>
      </c>
      <c r="AR148" s="5">
        <f t="shared" si="139"/>
        <v>1.613839750687637</v>
      </c>
      <c r="AS148" s="5">
        <f t="shared" si="118"/>
        <v>159.96089365699697</v>
      </c>
      <c r="AT148" s="5">
        <f t="shared" si="119"/>
        <v>6.7074456569969811</v>
      </c>
      <c r="AU148" s="5">
        <f t="shared" si="140"/>
        <v>4.2359143991183047E-2</v>
      </c>
      <c r="AV148" s="5">
        <f t="shared" si="141"/>
        <v>1.6008552199756976</v>
      </c>
      <c r="AW148" s="5">
        <f t="shared" si="120"/>
        <v>159.94790912628503</v>
      </c>
      <c r="AX148" s="5">
        <f t="shared" si="121"/>
        <v>6.6944611262850344</v>
      </c>
      <c r="AY148" s="5">
        <f t="shared" si="122"/>
        <v>4.3682287176240467E-2</v>
      </c>
      <c r="AZ148" s="5">
        <f t="shared" si="142"/>
        <v>1.0357181900985426</v>
      </c>
      <c r="BA148" s="5">
        <f t="shared" si="123"/>
        <v>159.38277209640788</v>
      </c>
      <c r="BB148" s="5">
        <f t="shared" si="124"/>
        <v>6.1293240964078848</v>
      </c>
      <c r="BC148" s="5">
        <f t="shared" si="125"/>
        <v>3.9994689688207768E-2</v>
      </c>
      <c r="BD148" s="5">
        <f t="shared" si="143"/>
        <v>-0.73512651234042092</v>
      </c>
      <c r="BE148" s="5">
        <f t="shared" si="126"/>
        <v>157.6119273939689</v>
      </c>
      <c r="BF148" s="5">
        <f t="shared" si="127"/>
        <v>-4.3584793939689064</v>
      </c>
      <c r="BG148" s="5">
        <f t="shared" si="128"/>
        <v>2.8439682440090396E-2</v>
      </c>
    </row>
    <row r="149" spans="1:59" x14ac:dyDescent="0.2">
      <c r="A149" s="2">
        <v>148</v>
      </c>
      <c r="B149" s="1">
        <v>83.679496999999998</v>
      </c>
      <c r="C149" s="5">
        <f t="shared" si="129"/>
        <v>82.108605133835823</v>
      </c>
      <c r="D149" s="5">
        <f t="shared" si="102"/>
        <v>1.5708918661641746</v>
      </c>
      <c r="E149" s="5">
        <f t="shared" si="130"/>
        <v>84.811829830688538</v>
      </c>
      <c r="F149" s="5">
        <f t="shared" si="103"/>
        <v>1.1323328306885401</v>
      </c>
      <c r="G149" s="5">
        <f t="shared" si="131"/>
        <v>86.244169929981069</v>
      </c>
      <c r="H149" s="5">
        <f t="shared" si="104"/>
        <v>2.5646729299810715</v>
      </c>
      <c r="I149" s="5">
        <f t="shared" si="132"/>
        <v>87.168432773450263</v>
      </c>
      <c r="J149" s="5">
        <f t="shared" si="105"/>
        <v>3.4889357734502653</v>
      </c>
      <c r="L149" s="2">
        <v>148</v>
      </c>
      <c r="M149" s="1">
        <v>142.633499</v>
      </c>
      <c r="N149" s="5">
        <f t="shared" si="133"/>
        <v>150.93203707813504</v>
      </c>
      <c r="O149" s="5">
        <f t="shared" si="106"/>
        <v>8.2985380781350386</v>
      </c>
      <c r="P149" s="5">
        <f t="shared" si="134"/>
        <v>155.63894010772884</v>
      </c>
      <c r="Q149" s="5">
        <f t="shared" si="107"/>
        <v>13.005441107728842</v>
      </c>
      <c r="R149" s="5">
        <f t="shared" si="135"/>
        <v>155.54557065783919</v>
      </c>
      <c r="S149" s="5">
        <f t="shared" si="108"/>
        <v>12.912071657839192</v>
      </c>
      <c r="T149" s="5">
        <f t="shared" si="136"/>
        <v>154.49328941973971</v>
      </c>
      <c r="U149" s="5">
        <f t="shared" si="109"/>
        <v>11.85979041973971</v>
      </c>
      <c r="V149" s="10"/>
      <c r="W149" s="1">
        <v>83.679496999999998</v>
      </c>
      <c r="X149" s="5">
        <v>86.244169929981069</v>
      </c>
      <c r="Y149" s="5">
        <f t="shared" si="137"/>
        <v>0.85296023920495245</v>
      </c>
      <c r="Z149" s="5">
        <f t="shared" si="110"/>
        <v>87.097130169186016</v>
      </c>
      <c r="AA149" s="5">
        <f t="shared" si="111"/>
        <v>3.4176331691860184</v>
      </c>
      <c r="AB149" s="5">
        <f t="shared" si="138"/>
        <v>4.0841942073170191E-2</v>
      </c>
      <c r="AC149" s="5">
        <f t="shared" si="112"/>
        <v>1.1415493606363114</v>
      </c>
      <c r="AD149" s="5">
        <f t="shared" si="96"/>
        <v>87.385719290617374</v>
      </c>
      <c r="AE149" s="5">
        <f t="shared" si="97"/>
        <v>3.7062222906173758</v>
      </c>
      <c r="AF149" s="5">
        <f t="shared" si="113"/>
        <v>4.4290685573998803E-2</v>
      </c>
      <c r="AG149" s="5">
        <f t="shared" si="114"/>
        <v>1.5648938477138543</v>
      </c>
      <c r="AH149" s="5">
        <f t="shared" si="98"/>
        <v>87.809063777694917</v>
      </c>
      <c r="AI149" s="5">
        <f t="shared" si="99"/>
        <v>4.1295667776949188</v>
      </c>
      <c r="AJ149" s="5">
        <f t="shared" si="115"/>
        <v>4.9349804023020347E-2</v>
      </c>
      <c r="AK149" s="5">
        <f t="shared" si="116"/>
        <v>1.9680687177711202</v>
      </c>
      <c r="AL149" s="5">
        <f t="shared" si="100"/>
        <v>88.212238647752187</v>
      </c>
      <c r="AM149" s="5">
        <f t="shared" si="101"/>
        <v>4.5327416477521894</v>
      </c>
      <c r="AN149" s="5">
        <f t="shared" si="117"/>
        <v>5.4167888315009703E-2</v>
      </c>
      <c r="AP149" s="1">
        <v>142.633499</v>
      </c>
      <c r="AQ149" s="5">
        <v>155.54557065783919</v>
      </c>
      <c r="AR149" s="5">
        <f t="shared" si="139"/>
        <v>0.95154130081397115</v>
      </c>
      <c r="AS149" s="5">
        <f t="shared" si="118"/>
        <v>156.49711195865316</v>
      </c>
      <c r="AT149" s="5">
        <f t="shared" si="119"/>
        <v>13.863612958653164</v>
      </c>
      <c r="AU149" s="5">
        <f t="shared" si="140"/>
        <v>8.9128947227623712E-2</v>
      </c>
      <c r="AV149" s="5">
        <f t="shared" si="141"/>
        <v>0.50027060286423963</v>
      </c>
      <c r="AW149" s="5">
        <f t="shared" si="120"/>
        <v>156.04584126070344</v>
      </c>
      <c r="AX149" s="5">
        <f t="shared" si="121"/>
        <v>13.41234226070344</v>
      </c>
      <c r="AY149" s="5">
        <f t="shared" si="122"/>
        <v>9.4033606093498701E-2</v>
      </c>
      <c r="AZ149" s="5">
        <f t="shared" si="142"/>
        <v>-0.691022457257362</v>
      </c>
      <c r="BA149" s="5">
        <f t="shared" si="123"/>
        <v>154.85454820058183</v>
      </c>
      <c r="BB149" s="5">
        <f t="shared" si="124"/>
        <v>12.221049200581831</v>
      </c>
      <c r="BC149" s="5">
        <f t="shared" si="125"/>
        <v>8.5681479359780904E-2</v>
      </c>
      <c r="BD149" s="5">
        <f t="shared" si="143"/>
        <v>-2.4915297380506773</v>
      </c>
      <c r="BE149" s="5">
        <f t="shared" si="126"/>
        <v>153.05404091978852</v>
      </c>
      <c r="BF149" s="5">
        <f t="shared" si="127"/>
        <v>-10.420541919788519</v>
      </c>
      <c r="BG149" s="5">
        <f t="shared" si="128"/>
        <v>7.305816650959758E-2</v>
      </c>
    </row>
    <row r="150" spans="1:59" x14ac:dyDescent="0.2">
      <c r="A150" s="2">
        <v>149</v>
      </c>
      <c r="B150" s="1">
        <v>84.401947000000007</v>
      </c>
      <c r="C150" s="5">
        <f t="shared" si="129"/>
        <v>82.344238913760449</v>
      </c>
      <c r="D150" s="5">
        <f t="shared" si="102"/>
        <v>2.0577080862395576</v>
      </c>
      <c r="E150" s="5">
        <f t="shared" si="130"/>
        <v>84.415513339947552</v>
      </c>
      <c r="F150" s="5">
        <f t="shared" si="103"/>
        <v>1.3566339947544748E-2</v>
      </c>
      <c r="G150" s="5">
        <f t="shared" si="131"/>
        <v>84.833599818491479</v>
      </c>
      <c r="H150" s="5">
        <f t="shared" si="104"/>
        <v>0.43165281849147163</v>
      </c>
      <c r="I150" s="5">
        <f t="shared" si="132"/>
        <v>84.551730943362571</v>
      </c>
      <c r="J150" s="5">
        <f t="shared" si="105"/>
        <v>0.14978394336256429</v>
      </c>
      <c r="L150" s="2">
        <v>149</v>
      </c>
      <c r="M150" s="1">
        <v>143.69747899999999</v>
      </c>
      <c r="N150" s="5">
        <f t="shared" si="133"/>
        <v>149.68725636641477</v>
      </c>
      <c r="O150" s="5">
        <f t="shared" si="106"/>
        <v>5.9897773664147849</v>
      </c>
      <c r="P150" s="5">
        <f t="shared" si="134"/>
        <v>151.08703572002375</v>
      </c>
      <c r="Q150" s="5">
        <f t="shared" si="107"/>
        <v>7.3895567200237622</v>
      </c>
      <c r="R150" s="5">
        <f t="shared" si="135"/>
        <v>148.44393124602763</v>
      </c>
      <c r="S150" s="5">
        <f t="shared" si="108"/>
        <v>4.7464522460276442</v>
      </c>
      <c r="T150" s="5">
        <f t="shared" si="136"/>
        <v>145.59844660493491</v>
      </c>
      <c r="U150" s="5">
        <f t="shared" si="109"/>
        <v>1.9009676049349196</v>
      </c>
      <c r="V150" s="10"/>
      <c r="W150" s="1">
        <v>84.401947000000007</v>
      </c>
      <c r="X150" s="5">
        <v>84.833599818491479</v>
      </c>
      <c r="Y150" s="5">
        <f t="shared" si="137"/>
        <v>0.51343068660077096</v>
      </c>
      <c r="Z150" s="5">
        <f t="shared" si="110"/>
        <v>85.347030505092249</v>
      </c>
      <c r="AA150" s="5">
        <f t="shared" si="111"/>
        <v>0.94508350509224215</v>
      </c>
      <c r="AB150" s="5">
        <f t="shared" si="138"/>
        <v>1.1197413551280304E-2</v>
      </c>
      <c r="AC150" s="5">
        <f t="shared" si="112"/>
        <v>0.50351949260483586</v>
      </c>
      <c r="AD150" s="5">
        <f t="shared" si="96"/>
        <v>85.337119311096316</v>
      </c>
      <c r="AE150" s="5">
        <f t="shared" si="97"/>
        <v>0.93517231109630927</v>
      </c>
      <c r="AF150" s="5">
        <f t="shared" si="113"/>
        <v>1.1079985051722909E-2</v>
      </c>
      <c r="AG150" s="5">
        <f t="shared" si="114"/>
        <v>0.22593506607230407</v>
      </c>
      <c r="AH150" s="5">
        <f t="shared" si="98"/>
        <v>85.059534884563789</v>
      </c>
      <c r="AI150" s="5">
        <f t="shared" si="99"/>
        <v>0.6575878845637817</v>
      </c>
      <c r="AJ150" s="5">
        <f t="shared" si="115"/>
        <v>7.7911459147237639E-3</v>
      </c>
      <c r="AK150" s="5">
        <f t="shared" si="116"/>
        <v>-0.90377428710048413</v>
      </c>
      <c r="AL150" s="5">
        <f t="shared" si="100"/>
        <v>83.929825531390989</v>
      </c>
      <c r="AM150" s="5">
        <f t="shared" si="101"/>
        <v>0.47212146860901782</v>
      </c>
      <c r="AN150" s="5">
        <f t="shared" si="117"/>
        <v>5.5937272230108361E-3</v>
      </c>
      <c r="AP150" s="1">
        <v>143.69747899999999</v>
      </c>
      <c r="AQ150" s="5">
        <v>148.44393124602763</v>
      </c>
      <c r="AR150" s="5">
        <f t="shared" si="139"/>
        <v>-0.25643580607985861</v>
      </c>
      <c r="AS150" s="5">
        <f t="shared" si="118"/>
        <v>148.18749543994778</v>
      </c>
      <c r="AT150" s="5">
        <f t="shared" si="119"/>
        <v>4.4900164399477944</v>
      </c>
      <c r="AU150" s="5">
        <f t="shared" si="140"/>
        <v>3.0247221306111478E-2</v>
      </c>
      <c r="AV150" s="5">
        <f t="shared" si="141"/>
        <v>-1.4002069008047107</v>
      </c>
      <c r="AW150" s="5">
        <f t="shared" si="120"/>
        <v>147.04372434522293</v>
      </c>
      <c r="AX150" s="5">
        <f t="shared" si="121"/>
        <v>3.3462453452229397</v>
      </c>
      <c r="AY150" s="5">
        <f t="shared" si="122"/>
        <v>2.3286736611593164E-2</v>
      </c>
      <c r="AZ150" s="5">
        <f t="shared" si="142"/>
        <v>-3.5758000868067521</v>
      </c>
      <c r="BA150" s="5">
        <f t="shared" si="123"/>
        <v>144.86813115922087</v>
      </c>
      <c r="BB150" s="5">
        <f t="shared" si="124"/>
        <v>1.1706521592208787</v>
      </c>
      <c r="BC150" s="5">
        <f t="shared" si="125"/>
        <v>8.1466436806513411E-3</v>
      </c>
      <c r="BD150" s="5">
        <f t="shared" si="143"/>
        <v>-6.4101229607474286</v>
      </c>
      <c r="BE150" s="5">
        <f t="shared" si="126"/>
        <v>142.0338082852802</v>
      </c>
      <c r="BF150" s="5">
        <f t="shared" si="127"/>
        <v>1.6636707147197853</v>
      </c>
      <c r="BG150" s="5">
        <f t="shared" si="128"/>
        <v>1.1577591522811513E-2</v>
      </c>
    </row>
    <row r="151" spans="1:59" x14ac:dyDescent="0.2">
      <c r="A151" s="2">
        <v>150</v>
      </c>
      <c r="B151" s="1">
        <v>85.445755000000005</v>
      </c>
      <c r="C151" s="5">
        <f t="shared" si="129"/>
        <v>82.652895126696379</v>
      </c>
      <c r="D151" s="5">
        <f t="shared" si="102"/>
        <v>2.7928598733036267</v>
      </c>
      <c r="E151" s="5">
        <f t="shared" si="130"/>
        <v>84.41076512096592</v>
      </c>
      <c r="F151" s="5">
        <f t="shared" si="103"/>
        <v>1.0349898790340859</v>
      </c>
      <c r="G151" s="5">
        <f t="shared" si="131"/>
        <v>84.596190768321165</v>
      </c>
      <c r="H151" s="5">
        <f t="shared" si="104"/>
        <v>0.84956423167884054</v>
      </c>
      <c r="I151" s="5">
        <f t="shared" si="132"/>
        <v>84.439392985840641</v>
      </c>
      <c r="J151" s="5">
        <f t="shared" si="105"/>
        <v>1.0063620141593645</v>
      </c>
      <c r="L151" s="2">
        <v>150</v>
      </c>
      <c r="M151" s="1">
        <v>145.80557300000001</v>
      </c>
      <c r="N151" s="5">
        <f t="shared" si="133"/>
        <v>148.78878976145256</v>
      </c>
      <c r="O151" s="5">
        <f t="shared" si="106"/>
        <v>2.9832167614525531</v>
      </c>
      <c r="P151" s="5">
        <f t="shared" si="134"/>
        <v>148.50069086801543</v>
      </c>
      <c r="Q151" s="5">
        <f t="shared" si="107"/>
        <v>2.6951178680154158</v>
      </c>
      <c r="R151" s="5">
        <f t="shared" si="135"/>
        <v>145.83338251071243</v>
      </c>
      <c r="S151" s="5">
        <f t="shared" si="108"/>
        <v>2.7809510712415886E-2</v>
      </c>
      <c r="T151" s="5">
        <f t="shared" si="136"/>
        <v>144.17272090123373</v>
      </c>
      <c r="U151" s="5">
        <f t="shared" si="109"/>
        <v>1.6328520987662785</v>
      </c>
      <c r="V151" s="10"/>
      <c r="W151" s="1">
        <v>85.445755000000005</v>
      </c>
      <c r="X151" s="5">
        <v>84.596190768321165</v>
      </c>
      <c r="Y151" s="5">
        <f t="shared" si="137"/>
        <v>0.40080472608510825</v>
      </c>
      <c r="Z151" s="5">
        <f t="shared" si="110"/>
        <v>84.996995494406278</v>
      </c>
      <c r="AA151" s="5">
        <f t="shared" si="111"/>
        <v>0.44875950559372768</v>
      </c>
      <c r="AB151" s="5">
        <f t="shared" si="138"/>
        <v>5.2519812785752507E-3</v>
      </c>
      <c r="AC151" s="5">
        <f t="shared" si="112"/>
        <v>0.31828735691104848</v>
      </c>
      <c r="AD151" s="5">
        <f t="shared" si="96"/>
        <v>84.914478125232208</v>
      </c>
      <c r="AE151" s="5">
        <f t="shared" si="97"/>
        <v>0.53127687476779784</v>
      </c>
      <c r="AF151" s="5">
        <f t="shared" si="113"/>
        <v>6.2177094083585285E-3</v>
      </c>
      <c r="AG151" s="5">
        <f t="shared" si="114"/>
        <v>1.743021376312609E-2</v>
      </c>
      <c r="AH151" s="5">
        <f t="shared" si="98"/>
        <v>84.613620982084285</v>
      </c>
      <c r="AI151" s="5">
        <f t="shared" si="99"/>
        <v>0.83213401791572039</v>
      </c>
      <c r="AJ151" s="5">
        <f t="shared" si="115"/>
        <v>9.7387403027303157E-3</v>
      </c>
      <c r="AK151" s="5">
        <f t="shared" si="116"/>
        <v>-0.33736383570983924</v>
      </c>
      <c r="AL151" s="5">
        <f t="shared" si="100"/>
        <v>84.258826932611328</v>
      </c>
      <c r="AM151" s="5">
        <f t="shared" si="101"/>
        <v>1.1869280673886777</v>
      </c>
      <c r="AN151" s="5">
        <f t="shared" si="117"/>
        <v>1.3891012694412702E-2</v>
      </c>
      <c r="AP151" s="1">
        <v>145.80557300000001</v>
      </c>
      <c r="AQ151" s="5">
        <v>145.83338251071243</v>
      </c>
      <c r="AR151" s="5">
        <f t="shared" si="139"/>
        <v>-0.60955274546516069</v>
      </c>
      <c r="AS151" s="5">
        <f t="shared" si="118"/>
        <v>145.22382976524727</v>
      </c>
      <c r="AT151" s="5">
        <f t="shared" si="119"/>
        <v>0.58174323475273582</v>
      </c>
      <c r="AU151" s="5">
        <f t="shared" si="140"/>
        <v>3.9890951216879503E-3</v>
      </c>
      <c r="AV151" s="5">
        <f t="shared" si="141"/>
        <v>-1.7027923594323344</v>
      </c>
      <c r="AW151" s="5">
        <f t="shared" si="120"/>
        <v>144.1305901512801</v>
      </c>
      <c r="AX151" s="5">
        <f t="shared" si="121"/>
        <v>1.6749828487199068</v>
      </c>
      <c r="AY151" s="5">
        <f t="shared" si="122"/>
        <v>1.1487783452007742E-2</v>
      </c>
      <c r="AZ151" s="5">
        <f t="shared" si="142"/>
        <v>-3.1414369786355563</v>
      </c>
      <c r="BA151" s="5">
        <f t="shared" si="123"/>
        <v>142.69194553207686</v>
      </c>
      <c r="BB151" s="5">
        <f t="shared" si="124"/>
        <v>3.1136274679231519</v>
      </c>
      <c r="BC151" s="5">
        <f t="shared" si="125"/>
        <v>2.1354653350068805E-2</v>
      </c>
      <c r="BD151" s="5">
        <f t="shared" si="143"/>
        <v>-3.1804848691300394</v>
      </c>
      <c r="BE151" s="5">
        <f t="shared" si="126"/>
        <v>142.6528976415824</v>
      </c>
      <c r="BF151" s="5">
        <f t="shared" si="127"/>
        <v>3.1526753584176106</v>
      </c>
      <c r="BG151" s="5">
        <f t="shared" si="128"/>
        <v>2.1622461292461093E-2</v>
      </c>
    </row>
    <row r="152" spans="1:59" x14ac:dyDescent="0.2">
      <c r="A152" s="2">
        <v>151</v>
      </c>
      <c r="B152" s="1">
        <v>87.710257999999996</v>
      </c>
      <c r="C152" s="5">
        <f t="shared" si="129"/>
        <v>83.071824107691924</v>
      </c>
      <c r="D152" s="5">
        <f t="shared" si="102"/>
        <v>4.6384338923080719</v>
      </c>
      <c r="E152" s="5">
        <f t="shared" si="130"/>
        <v>84.773011578627845</v>
      </c>
      <c r="F152" s="5">
        <f t="shared" si="103"/>
        <v>2.9372464213721514</v>
      </c>
      <c r="G152" s="5">
        <f t="shared" si="131"/>
        <v>85.063451095744526</v>
      </c>
      <c r="H152" s="5">
        <f t="shared" si="104"/>
        <v>2.6468069042554703</v>
      </c>
      <c r="I152" s="5">
        <f t="shared" si="132"/>
        <v>85.194164496460161</v>
      </c>
      <c r="J152" s="5">
        <f t="shared" si="105"/>
        <v>2.5160935035398353</v>
      </c>
      <c r="L152" s="2">
        <v>151</v>
      </c>
      <c r="M152" s="1">
        <v>148.27162200000001</v>
      </c>
      <c r="N152" s="5">
        <f t="shared" si="133"/>
        <v>148.34130724723468</v>
      </c>
      <c r="O152" s="5">
        <f t="shared" si="106"/>
        <v>6.9685247234673398E-2</v>
      </c>
      <c r="P152" s="5">
        <f t="shared" si="134"/>
        <v>147.55739961421003</v>
      </c>
      <c r="Q152" s="5">
        <f t="shared" si="107"/>
        <v>0.71422238578998076</v>
      </c>
      <c r="R152" s="5">
        <f t="shared" si="135"/>
        <v>145.81808727982059</v>
      </c>
      <c r="S152" s="5">
        <f t="shared" si="108"/>
        <v>2.4535347201794195</v>
      </c>
      <c r="T152" s="5">
        <f t="shared" si="136"/>
        <v>145.39735997530846</v>
      </c>
      <c r="U152" s="5">
        <f t="shared" si="109"/>
        <v>2.8742620246915465</v>
      </c>
      <c r="V152" s="10"/>
      <c r="W152" s="1">
        <v>87.710257999999996</v>
      </c>
      <c r="X152" s="5">
        <v>85.063451095744526</v>
      </c>
      <c r="Y152" s="5">
        <f t="shared" si="137"/>
        <v>0.41077306628584609</v>
      </c>
      <c r="Z152" s="5">
        <f t="shared" si="110"/>
        <v>85.474224162030367</v>
      </c>
      <c r="AA152" s="5">
        <f t="shared" si="111"/>
        <v>2.2360338379696287</v>
      </c>
      <c r="AB152" s="5">
        <f t="shared" si="138"/>
        <v>2.5493413073413018E-2</v>
      </c>
      <c r="AC152" s="5">
        <f t="shared" si="112"/>
        <v>0.35553059953912658</v>
      </c>
      <c r="AD152" s="5">
        <f t="shared" si="96"/>
        <v>85.418981695283648</v>
      </c>
      <c r="AE152" s="5">
        <f t="shared" si="97"/>
        <v>2.291276304716348</v>
      </c>
      <c r="AF152" s="5">
        <f t="shared" si="113"/>
        <v>2.6123242103749691E-2</v>
      </c>
      <c r="AG152" s="5">
        <f t="shared" si="114"/>
        <v>0.21985376491023176</v>
      </c>
      <c r="AH152" s="5">
        <f t="shared" si="98"/>
        <v>85.283304860654752</v>
      </c>
      <c r="AI152" s="5">
        <f t="shared" si="99"/>
        <v>2.4269531393452439</v>
      </c>
      <c r="AJ152" s="5">
        <f t="shared" si="115"/>
        <v>2.7670117437634763E-2</v>
      </c>
      <c r="AK152" s="5">
        <f t="shared" si="116"/>
        <v>0.34656670295338082</v>
      </c>
      <c r="AL152" s="5">
        <f t="shared" si="100"/>
        <v>85.410017798697908</v>
      </c>
      <c r="AM152" s="5">
        <f t="shared" si="101"/>
        <v>2.3002402013020884</v>
      </c>
      <c r="AN152" s="5">
        <f t="shared" si="117"/>
        <v>2.6225441057328647E-2</v>
      </c>
      <c r="AP152" s="1">
        <v>148.27162200000001</v>
      </c>
      <c r="AQ152" s="5">
        <v>145.81808727982059</v>
      </c>
      <c r="AR152" s="5">
        <f t="shared" si="139"/>
        <v>-0.52041411827916217</v>
      </c>
      <c r="AS152" s="5">
        <f t="shared" si="118"/>
        <v>145.29767316154144</v>
      </c>
      <c r="AT152" s="5">
        <f t="shared" si="119"/>
        <v>2.9739488384585684</v>
      </c>
      <c r="AU152" s="5">
        <f t="shared" si="140"/>
        <v>2.0394924209584841E-2</v>
      </c>
      <c r="AV152" s="5">
        <f t="shared" si="141"/>
        <v>-1.2809180772972102</v>
      </c>
      <c r="AW152" s="5">
        <f t="shared" si="120"/>
        <v>144.53716920252339</v>
      </c>
      <c r="AX152" s="5">
        <f t="shared" si="121"/>
        <v>3.7344527974766208</v>
      </c>
      <c r="AY152" s="5">
        <f t="shared" si="122"/>
        <v>2.5186564678415811E-2</v>
      </c>
      <c r="AZ152" s="5">
        <f t="shared" si="142"/>
        <v>-1.7346731921508829</v>
      </c>
      <c r="BA152" s="5">
        <f t="shared" si="123"/>
        <v>144.08341408766969</v>
      </c>
      <c r="BB152" s="5">
        <f t="shared" si="124"/>
        <v>4.1882079123303129</v>
      </c>
      <c r="BC152" s="5">
        <f t="shared" si="125"/>
        <v>2.8246861104212595E-2</v>
      </c>
      <c r="BD152" s="5">
        <f t="shared" si="143"/>
        <v>-0.49007367662756768</v>
      </c>
      <c r="BE152" s="5">
        <f t="shared" si="126"/>
        <v>145.32801360319303</v>
      </c>
      <c r="BF152" s="5">
        <f t="shared" si="127"/>
        <v>2.9436083968069795</v>
      </c>
      <c r="BG152" s="5">
        <f t="shared" si="128"/>
        <v>1.9852810383412273E-2</v>
      </c>
    </row>
    <row r="153" spans="1:59" x14ac:dyDescent="0.2">
      <c r="A153" s="2">
        <v>152</v>
      </c>
      <c r="B153" s="1">
        <v>87.588195999999996</v>
      </c>
      <c r="C153" s="5">
        <f t="shared" si="129"/>
        <v>83.767589191538136</v>
      </c>
      <c r="D153" s="5">
        <f t="shared" si="102"/>
        <v>3.8206068084618607</v>
      </c>
      <c r="E153" s="5">
        <f t="shared" si="130"/>
        <v>85.801047826108103</v>
      </c>
      <c r="F153" s="5">
        <f t="shared" si="103"/>
        <v>1.7871481738918931</v>
      </c>
      <c r="G153" s="5">
        <f t="shared" si="131"/>
        <v>86.519194893085029</v>
      </c>
      <c r="H153" s="5">
        <f t="shared" si="104"/>
        <v>1.0690011069149676</v>
      </c>
      <c r="I153" s="5">
        <f t="shared" si="132"/>
        <v>87.081234624115041</v>
      </c>
      <c r="J153" s="5">
        <f t="shared" si="105"/>
        <v>0.5069613758849556</v>
      </c>
      <c r="L153" s="2">
        <v>152</v>
      </c>
      <c r="M153" s="1">
        <v>147.50595100000001</v>
      </c>
      <c r="N153" s="5">
        <f t="shared" si="133"/>
        <v>148.33085446014948</v>
      </c>
      <c r="O153" s="5">
        <f t="shared" si="106"/>
        <v>0.82490346014947136</v>
      </c>
      <c r="P153" s="5">
        <f t="shared" si="134"/>
        <v>147.80737744923653</v>
      </c>
      <c r="Q153" s="5">
        <f t="shared" si="107"/>
        <v>0.30142644923651574</v>
      </c>
      <c r="R153" s="5">
        <f t="shared" si="135"/>
        <v>147.16753137591928</v>
      </c>
      <c r="S153" s="5">
        <f t="shared" si="108"/>
        <v>0.33841962408072845</v>
      </c>
      <c r="T153" s="5">
        <f t="shared" si="136"/>
        <v>147.55305649382711</v>
      </c>
      <c r="U153" s="5">
        <f t="shared" si="109"/>
        <v>4.7105493827103828E-2</v>
      </c>
      <c r="V153" s="10"/>
      <c r="W153" s="1">
        <v>87.588195999999996</v>
      </c>
      <c r="X153" s="5">
        <v>86.519194893085029</v>
      </c>
      <c r="Y153" s="5">
        <f t="shared" si="137"/>
        <v>0.56751867594404459</v>
      </c>
      <c r="Z153" s="5">
        <f t="shared" si="110"/>
        <v>87.086713569029072</v>
      </c>
      <c r="AA153" s="5">
        <f t="shared" si="111"/>
        <v>0.50148243097092404</v>
      </c>
      <c r="AB153" s="5">
        <f t="shared" si="138"/>
        <v>5.7254567838219209E-3</v>
      </c>
      <c r="AC153" s="5">
        <f t="shared" si="112"/>
        <v>0.63058389898947065</v>
      </c>
      <c r="AD153" s="5">
        <f t="shared" si="96"/>
        <v>87.1497787920745</v>
      </c>
      <c r="AE153" s="5">
        <f t="shared" si="97"/>
        <v>0.43841720792549665</v>
      </c>
      <c r="AF153" s="5">
        <f t="shared" si="113"/>
        <v>5.0054371244898877E-3</v>
      </c>
      <c r="AG153" s="5">
        <f t="shared" si="114"/>
        <v>0.77600427950385376</v>
      </c>
      <c r="AH153" s="5">
        <f t="shared" si="98"/>
        <v>87.29519917258888</v>
      </c>
      <c r="AI153" s="5">
        <f t="shared" si="99"/>
        <v>0.2929968274111161</v>
      </c>
      <c r="AJ153" s="5">
        <f t="shared" si="115"/>
        <v>3.3451633986286934E-3</v>
      </c>
      <c r="AK153" s="5">
        <f t="shared" si="116"/>
        <v>1.2893672331824346</v>
      </c>
      <c r="AL153" s="5">
        <f t="shared" si="100"/>
        <v>87.808562126267461</v>
      </c>
      <c r="AM153" s="5">
        <f t="shared" si="101"/>
        <v>0.22036612626746432</v>
      </c>
      <c r="AN153" s="5">
        <f t="shared" si="117"/>
        <v>2.5159340679589328E-3</v>
      </c>
      <c r="AP153" s="1">
        <v>147.50595100000001</v>
      </c>
      <c r="AQ153" s="5">
        <v>147.16753137591928</v>
      </c>
      <c r="AR153" s="5">
        <f t="shared" si="139"/>
        <v>-0.23993538612248383</v>
      </c>
      <c r="AS153" s="5">
        <f t="shared" si="118"/>
        <v>146.9275959897968</v>
      </c>
      <c r="AT153" s="5">
        <f t="shared" si="119"/>
        <v>0.5783550102032109</v>
      </c>
      <c r="AU153" s="5">
        <f t="shared" si="140"/>
        <v>3.929909028139382E-3</v>
      </c>
      <c r="AV153" s="5">
        <f t="shared" si="141"/>
        <v>-0.62332753394823426</v>
      </c>
      <c r="AW153" s="5">
        <f t="shared" si="120"/>
        <v>146.54420384197104</v>
      </c>
      <c r="AX153" s="5">
        <f t="shared" si="121"/>
        <v>0.96174715802897026</v>
      </c>
      <c r="AY153" s="5">
        <f t="shared" si="122"/>
        <v>6.5200566587918221E-3</v>
      </c>
      <c r="AZ153" s="5">
        <f t="shared" si="142"/>
        <v>-0.34682041243857353</v>
      </c>
      <c r="BA153" s="5">
        <f t="shared" si="123"/>
        <v>146.82071096348071</v>
      </c>
      <c r="BB153" s="5">
        <f t="shared" si="124"/>
        <v>0.68524003651930343</v>
      </c>
      <c r="BC153" s="5">
        <f t="shared" si="125"/>
        <v>4.6455077362899302E-3</v>
      </c>
      <c r="BD153" s="5">
        <f t="shared" si="143"/>
        <v>1.0735164301897544</v>
      </c>
      <c r="BE153" s="5">
        <f t="shared" si="126"/>
        <v>148.24104780610904</v>
      </c>
      <c r="BF153" s="5">
        <f t="shared" si="127"/>
        <v>-0.73509680610902706</v>
      </c>
      <c r="BG153" s="5">
        <f t="shared" si="128"/>
        <v>4.9835060967067489E-3</v>
      </c>
    </row>
    <row r="154" spans="1:59" x14ac:dyDescent="0.2">
      <c r="A154" s="2">
        <v>153</v>
      </c>
      <c r="B154" s="1">
        <v>87.623076999999995</v>
      </c>
      <c r="C154" s="5">
        <f t="shared" si="129"/>
        <v>84.340680212807413</v>
      </c>
      <c r="D154" s="5">
        <f t="shared" si="102"/>
        <v>3.2823967871925817</v>
      </c>
      <c r="E154" s="5">
        <f t="shared" si="130"/>
        <v>86.426549686970276</v>
      </c>
      <c r="F154" s="5">
        <f t="shared" si="103"/>
        <v>1.1965273130297192</v>
      </c>
      <c r="G154" s="5">
        <f t="shared" si="131"/>
        <v>87.107145501888255</v>
      </c>
      <c r="H154" s="5">
        <f t="shared" si="104"/>
        <v>0.51593149811174044</v>
      </c>
      <c r="I154" s="5">
        <f t="shared" si="132"/>
        <v>87.461455656028761</v>
      </c>
      <c r="J154" s="5">
        <f t="shared" si="105"/>
        <v>0.16162134397123396</v>
      </c>
      <c r="L154" s="2">
        <v>153</v>
      </c>
      <c r="M154" s="1">
        <v>147.39656099999999</v>
      </c>
      <c r="N154" s="5">
        <f t="shared" si="133"/>
        <v>148.20711894112705</v>
      </c>
      <c r="O154" s="5">
        <f t="shared" si="106"/>
        <v>0.81055794112705826</v>
      </c>
      <c r="P154" s="5">
        <f t="shared" si="134"/>
        <v>147.70187819200373</v>
      </c>
      <c r="Q154" s="5">
        <f t="shared" si="107"/>
        <v>0.30531719200374141</v>
      </c>
      <c r="R154" s="5">
        <f t="shared" si="135"/>
        <v>147.35366216916367</v>
      </c>
      <c r="S154" s="5">
        <f t="shared" si="108"/>
        <v>4.2898830836321622E-2</v>
      </c>
      <c r="T154" s="5">
        <f t="shared" si="136"/>
        <v>147.51772737345681</v>
      </c>
      <c r="U154" s="5">
        <f t="shared" si="109"/>
        <v>0.12116637345681625</v>
      </c>
      <c r="V154" s="10"/>
      <c r="W154" s="1">
        <v>87.623076999999995</v>
      </c>
      <c r="X154" s="5">
        <v>87.107145501888255</v>
      </c>
      <c r="Y154" s="5">
        <f t="shared" si="137"/>
        <v>0.57058346587292175</v>
      </c>
      <c r="Z154" s="5">
        <f t="shared" si="110"/>
        <v>87.677728967761183</v>
      </c>
      <c r="AA154" s="5">
        <f t="shared" si="111"/>
        <v>5.4651967761188303E-2</v>
      </c>
      <c r="AB154" s="5">
        <f t="shared" si="138"/>
        <v>6.2371660106376209E-4</v>
      </c>
      <c r="AC154" s="5">
        <f t="shared" si="112"/>
        <v>0.61992557644290947</v>
      </c>
      <c r="AD154" s="5">
        <f t="shared" si="96"/>
        <v>87.727071078331164</v>
      </c>
      <c r="AE154" s="5">
        <f t="shared" si="97"/>
        <v>0.10399407833116925</v>
      </c>
      <c r="AF154" s="5">
        <f t="shared" si="113"/>
        <v>1.186834357930266E-3</v>
      </c>
      <c r="AG154" s="5">
        <f t="shared" si="114"/>
        <v>0.69138012768857116</v>
      </c>
      <c r="AH154" s="5">
        <f t="shared" si="98"/>
        <v>87.798525629576829</v>
      </c>
      <c r="AI154" s="5">
        <f t="shared" si="99"/>
        <v>0.17544862957683449</v>
      </c>
      <c r="AJ154" s="5">
        <f t="shared" si="115"/>
        <v>2.0023107562957931E-3</v>
      </c>
      <c r="AK154" s="5">
        <f t="shared" si="116"/>
        <v>0.69316310246010715</v>
      </c>
      <c r="AL154" s="5">
        <f t="shared" si="100"/>
        <v>87.800308604348359</v>
      </c>
      <c r="AM154" s="5">
        <f t="shared" si="101"/>
        <v>0.17723160434836416</v>
      </c>
      <c r="AN154" s="5">
        <f t="shared" si="117"/>
        <v>2.0226589891195463E-3</v>
      </c>
      <c r="AP154" s="1">
        <v>147.39656099999999</v>
      </c>
      <c r="AQ154" s="5">
        <v>147.35366216916367</v>
      </c>
      <c r="AR154" s="5">
        <f t="shared" si="139"/>
        <v>-0.17602545921745308</v>
      </c>
      <c r="AS154" s="5">
        <f t="shared" si="118"/>
        <v>147.17763670994623</v>
      </c>
      <c r="AT154" s="5">
        <f t="shared" si="119"/>
        <v>0.21892429005376357</v>
      </c>
      <c r="AU154" s="5">
        <f t="shared" si="140"/>
        <v>1.4857064753669713E-3</v>
      </c>
      <c r="AV154" s="5">
        <f t="shared" si="141"/>
        <v>-0.42096295215007873</v>
      </c>
      <c r="AW154" s="5">
        <f t="shared" si="120"/>
        <v>146.93269921701358</v>
      </c>
      <c r="AX154" s="5">
        <f t="shared" si="121"/>
        <v>0.46386178298641312</v>
      </c>
      <c r="AY154" s="5">
        <f t="shared" si="122"/>
        <v>3.1470326026562666E-3</v>
      </c>
      <c r="AZ154" s="5">
        <f t="shared" si="142"/>
        <v>-0.10699236988124092</v>
      </c>
      <c r="BA154" s="5">
        <f t="shared" si="123"/>
        <v>147.24666979928242</v>
      </c>
      <c r="BB154" s="5">
        <f t="shared" si="124"/>
        <v>0.14989120071757611</v>
      </c>
      <c r="BC154" s="5">
        <f t="shared" si="125"/>
        <v>1.016924680607549E-3</v>
      </c>
      <c r="BD154" s="5">
        <f t="shared" si="143"/>
        <v>0.31923863878619285</v>
      </c>
      <c r="BE154" s="5">
        <f t="shared" si="126"/>
        <v>147.67290080794987</v>
      </c>
      <c r="BF154" s="5">
        <f t="shared" si="127"/>
        <v>-0.27633980794988133</v>
      </c>
      <c r="BG154" s="5">
        <f t="shared" si="128"/>
        <v>1.8748049891739425E-3</v>
      </c>
    </row>
    <row r="155" spans="1:59" x14ac:dyDescent="0.2">
      <c r="A155" s="2">
        <v>154</v>
      </c>
      <c r="B155" s="1">
        <v>87.122337000000002</v>
      </c>
      <c r="C155" s="5">
        <f t="shared" si="129"/>
        <v>84.833039730886298</v>
      </c>
      <c r="D155" s="5">
        <f t="shared" si="102"/>
        <v>2.2892972691137032</v>
      </c>
      <c r="E155" s="5">
        <f t="shared" si="130"/>
        <v>86.845334246530683</v>
      </c>
      <c r="F155" s="5">
        <f t="shared" si="103"/>
        <v>0.27700275346931846</v>
      </c>
      <c r="G155" s="5">
        <f t="shared" si="131"/>
        <v>87.390907825849709</v>
      </c>
      <c r="H155" s="5">
        <f t="shared" si="104"/>
        <v>0.26857082584970726</v>
      </c>
      <c r="I155" s="5">
        <f t="shared" si="132"/>
        <v>87.582671664007194</v>
      </c>
      <c r="J155" s="5">
        <f t="shared" si="105"/>
        <v>0.46033466400719192</v>
      </c>
      <c r="L155" s="2">
        <v>154</v>
      </c>
      <c r="M155" s="1">
        <v>144.55264299999999</v>
      </c>
      <c r="N155" s="5">
        <f t="shared" si="133"/>
        <v>148.08553524995799</v>
      </c>
      <c r="O155" s="5">
        <f t="shared" si="106"/>
        <v>3.532892249957996</v>
      </c>
      <c r="P155" s="5">
        <f t="shared" si="134"/>
        <v>147.59501717480242</v>
      </c>
      <c r="Q155" s="5">
        <f t="shared" si="107"/>
        <v>3.0423741748024327</v>
      </c>
      <c r="R155" s="5">
        <f t="shared" si="135"/>
        <v>147.37725652612363</v>
      </c>
      <c r="S155" s="5">
        <f t="shared" si="108"/>
        <v>2.8246135261236418</v>
      </c>
      <c r="T155" s="5">
        <f t="shared" si="136"/>
        <v>147.42685259336417</v>
      </c>
      <c r="U155" s="5">
        <f t="shared" si="109"/>
        <v>2.8742095933641849</v>
      </c>
      <c r="V155" s="10"/>
      <c r="W155" s="1">
        <v>87.122337000000002</v>
      </c>
      <c r="X155" s="5">
        <v>87.390907825849709</v>
      </c>
      <c r="Y155" s="5">
        <f t="shared" si="137"/>
        <v>0.52756029458620168</v>
      </c>
      <c r="Z155" s="5">
        <f t="shared" si="110"/>
        <v>87.918468120435904</v>
      </c>
      <c r="AA155" s="5">
        <f t="shared" si="111"/>
        <v>0.79613112043590206</v>
      </c>
      <c r="AB155" s="5">
        <f t="shared" si="138"/>
        <v>9.1380826989971818E-3</v>
      </c>
      <c r="AC155" s="5">
        <f t="shared" si="112"/>
        <v>0.53588476332254564</v>
      </c>
      <c r="AD155" s="5">
        <f t="shared" si="96"/>
        <v>87.926792589172251</v>
      </c>
      <c r="AE155" s="5">
        <f t="shared" si="97"/>
        <v>0.80445558917224957</v>
      </c>
      <c r="AF155" s="5">
        <f t="shared" si="113"/>
        <v>9.2336318890556112E-3</v>
      </c>
      <c r="AG155" s="5">
        <f t="shared" si="114"/>
        <v>0.50795211601136869</v>
      </c>
      <c r="AH155" s="5">
        <f t="shared" si="98"/>
        <v>87.898859941861076</v>
      </c>
      <c r="AI155" s="5">
        <f t="shared" si="99"/>
        <v>0.7765229418610744</v>
      </c>
      <c r="AJ155" s="5">
        <f t="shared" si="115"/>
        <v>8.9130178160977749E-3</v>
      </c>
      <c r="AK155" s="5">
        <f t="shared" si="116"/>
        <v>0.34517244073625231</v>
      </c>
      <c r="AL155" s="5">
        <f t="shared" si="100"/>
        <v>87.736080266585958</v>
      </c>
      <c r="AM155" s="5">
        <f t="shared" si="101"/>
        <v>0.61374326658595635</v>
      </c>
      <c r="AN155" s="5">
        <f t="shared" si="117"/>
        <v>7.0446143632023591E-3</v>
      </c>
      <c r="AP155" s="1">
        <v>144.55264299999999</v>
      </c>
      <c r="AQ155" s="5">
        <v>147.37725652612363</v>
      </c>
      <c r="AR155" s="5">
        <f t="shared" si="139"/>
        <v>-0.1460824867908409</v>
      </c>
      <c r="AS155" s="5">
        <f t="shared" si="118"/>
        <v>147.23117403933279</v>
      </c>
      <c r="AT155" s="5">
        <f t="shared" si="119"/>
        <v>2.6785310393327961</v>
      </c>
      <c r="AU155" s="5">
        <f t="shared" si="140"/>
        <v>1.8174656676812329E-2</v>
      </c>
      <c r="AV155" s="5">
        <f t="shared" si="141"/>
        <v>-0.30982362487256876</v>
      </c>
      <c r="AW155" s="5">
        <f t="shared" si="120"/>
        <v>147.06743290125107</v>
      </c>
      <c r="AX155" s="5">
        <f t="shared" si="121"/>
        <v>2.5147899012510777</v>
      </c>
      <c r="AY155" s="5">
        <f t="shared" si="122"/>
        <v>1.7397052375244897E-2</v>
      </c>
      <c r="AZ155" s="5">
        <f t="shared" si="142"/>
        <v>-4.8228342802699942E-2</v>
      </c>
      <c r="BA155" s="5">
        <f t="shared" si="123"/>
        <v>147.32902818332093</v>
      </c>
      <c r="BB155" s="5">
        <f t="shared" si="124"/>
        <v>2.7763851833209401</v>
      </c>
      <c r="BC155" s="5">
        <f t="shared" si="125"/>
        <v>1.9206741057795396E-2</v>
      </c>
      <c r="BD155" s="5">
        <f t="shared" si="143"/>
        <v>6.7940999233896002E-2</v>
      </c>
      <c r="BE155" s="5">
        <f t="shared" si="126"/>
        <v>147.44519752535751</v>
      </c>
      <c r="BF155" s="5">
        <f t="shared" si="127"/>
        <v>-2.8925545253575251</v>
      </c>
      <c r="BG155" s="5">
        <f t="shared" si="128"/>
        <v>2.0010388363203607E-2</v>
      </c>
    </row>
    <row r="156" spans="1:59" x14ac:dyDescent="0.2">
      <c r="A156" s="2">
        <v>155</v>
      </c>
      <c r="B156" s="1">
        <v>89.401786999999999</v>
      </c>
      <c r="C156" s="5">
        <f t="shared" si="129"/>
        <v>85.176434321253353</v>
      </c>
      <c r="D156" s="5">
        <f t="shared" si="102"/>
        <v>4.2253526787466456</v>
      </c>
      <c r="E156" s="5">
        <f t="shared" si="130"/>
        <v>86.942285210244947</v>
      </c>
      <c r="F156" s="5">
        <f t="shared" si="103"/>
        <v>2.459501789755052</v>
      </c>
      <c r="G156" s="5">
        <f t="shared" si="131"/>
        <v>87.243193871632371</v>
      </c>
      <c r="H156" s="5">
        <f t="shared" si="104"/>
        <v>2.1585931283676274</v>
      </c>
      <c r="I156" s="5">
        <f t="shared" si="132"/>
        <v>87.237420666001796</v>
      </c>
      <c r="J156" s="5">
        <f t="shared" si="105"/>
        <v>2.1643663339982027</v>
      </c>
      <c r="L156" s="2">
        <v>155</v>
      </c>
      <c r="M156" s="1">
        <v>144.12506099999999</v>
      </c>
      <c r="N156" s="5">
        <f t="shared" si="133"/>
        <v>147.55560141246428</v>
      </c>
      <c r="O156" s="5">
        <f t="shared" si="106"/>
        <v>3.4305404124642962</v>
      </c>
      <c r="P156" s="5">
        <f t="shared" si="134"/>
        <v>146.53018621362156</v>
      </c>
      <c r="Q156" s="5">
        <f t="shared" si="107"/>
        <v>2.4051252136215737</v>
      </c>
      <c r="R156" s="5">
        <f t="shared" si="135"/>
        <v>145.82371908675563</v>
      </c>
      <c r="S156" s="5">
        <f t="shared" si="108"/>
        <v>1.6986580867556427</v>
      </c>
      <c r="T156" s="5">
        <f t="shared" si="136"/>
        <v>145.27119539834104</v>
      </c>
      <c r="U156" s="5">
        <f t="shared" si="109"/>
        <v>1.1461343983410472</v>
      </c>
      <c r="V156" s="10"/>
      <c r="W156" s="1">
        <v>89.401786999999999</v>
      </c>
      <c r="X156" s="5">
        <v>87.243193871632371</v>
      </c>
      <c r="Y156" s="5">
        <f t="shared" si="137"/>
        <v>0.42626915726567083</v>
      </c>
      <c r="Z156" s="5">
        <f t="shared" si="110"/>
        <v>87.669463028898036</v>
      </c>
      <c r="AA156" s="5">
        <f t="shared" si="111"/>
        <v>1.7323239711019625</v>
      </c>
      <c r="AB156" s="5">
        <f t="shared" si="138"/>
        <v>1.9376838307515739E-2</v>
      </c>
      <c r="AC156" s="5">
        <f t="shared" si="112"/>
        <v>0.36498508393757484</v>
      </c>
      <c r="AD156" s="5">
        <f t="shared" si="96"/>
        <v>87.60817895556994</v>
      </c>
      <c r="AE156" s="5">
        <f t="shared" si="97"/>
        <v>1.7936080444300586</v>
      </c>
      <c r="AF156" s="5">
        <f t="shared" si="113"/>
        <v>2.0062328781303429E-2</v>
      </c>
      <c r="AG156" s="5">
        <f t="shared" si="114"/>
        <v>0.21290238440845088</v>
      </c>
      <c r="AH156" s="5">
        <f t="shared" si="98"/>
        <v>87.456096256040823</v>
      </c>
      <c r="AI156" s="5">
        <f t="shared" si="99"/>
        <v>1.945690743959176</v>
      </c>
      <c r="AJ156" s="5">
        <f t="shared" si="115"/>
        <v>2.1763443542344135E-2</v>
      </c>
      <c r="AK156" s="5">
        <f t="shared" si="116"/>
        <v>-7.3780994974299074E-2</v>
      </c>
      <c r="AL156" s="5">
        <f t="shared" si="100"/>
        <v>87.169412876658072</v>
      </c>
      <c r="AM156" s="5">
        <f t="shared" si="101"/>
        <v>2.232374123341927</v>
      </c>
      <c r="AN156" s="5">
        <f t="shared" si="117"/>
        <v>2.497012865460874E-2</v>
      </c>
      <c r="AP156" s="1">
        <v>144.12506099999999</v>
      </c>
      <c r="AQ156" s="5">
        <v>145.82371908675563</v>
      </c>
      <c r="AR156" s="5">
        <f t="shared" si="139"/>
        <v>-0.35720072967741479</v>
      </c>
      <c r="AS156" s="5">
        <f t="shared" si="118"/>
        <v>145.46651835707823</v>
      </c>
      <c r="AT156" s="5">
        <f t="shared" si="119"/>
        <v>1.3414573570782409</v>
      </c>
      <c r="AU156" s="5">
        <f t="shared" si="140"/>
        <v>9.199171201223863E-3</v>
      </c>
      <c r="AV156" s="5">
        <f t="shared" si="141"/>
        <v>-0.62075207849642666</v>
      </c>
      <c r="AW156" s="5">
        <f t="shared" si="120"/>
        <v>145.20296700825921</v>
      </c>
      <c r="AX156" s="5">
        <f t="shared" si="121"/>
        <v>1.0779060082592196</v>
      </c>
      <c r="AY156" s="5">
        <f t="shared" si="122"/>
        <v>7.4789630670769993E-3</v>
      </c>
      <c r="AZ156" s="5">
        <f t="shared" si="142"/>
        <v>-0.72561743625708508</v>
      </c>
      <c r="BA156" s="5">
        <f t="shared" si="123"/>
        <v>145.09810165049853</v>
      </c>
      <c r="BB156" s="5">
        <f t="shared" si="124"/>
        <v>0.97304065049854671</v>
      </c>
      <c r="BC156" s="5">
        <f t="shared" si="125"/>
        <v>6.751363321182197E-3</v>
      </c>
      <c r="BD156" s="5">
        <f t="shared" si="143"/>
        <v>-1.3103156735777157</v>
      </c>
      <c r="BE156" s="5">
        <f t="shared" si="126"/>
        <v>144.51340341317791</v>
      </c>
      <c r="BF156" s="5">
        <f t="shared" si="127"/>
        <v>-0.38834241317792362</v>
      </c>
      <c r="BG156" s="5">
        <f t="shared" si="128"/>
        <v>2.6944822120694447E-3</v>
      </c>
    </row>
    <row r="157" spans="1:59" x14ac:dyDescent="0.2">
      <c r="A157" s="2">
        <v>156</v>
      </c>
      <c r="B157" s="1">
        <v>91.310051000000001</v>
      </c>
      <c r="C157" s="5">
        <f t="shared" si="129"/>
        <v>85.810237223065343</v>
      </c>
      <c r="D157" s="5">
        <f t="shared" si="102"/>
        <v>5.4998137769346584</v>
      </c>
      <c r="E157" s="5">
        <f t="shared" si="130"/>
        <v>87.803110836659215</v>
      </c>
      <c r="F157" s="5">
        <f t="shared" si="103"/>
        <v>3.5069401633407864</v>
      </c>
      <c r="G157" s="5">
        <f t="shared" si="131"/>
        <v>88.430420092234556</v>
      </c>
      <c r="H157" s="5">
        <f t="shared" si="104"/>
        <v>2.8796309077654456</v>
      </c>
      <c r="I157" s="5">
        <f t="shared" si="132"/>
        <v>88.860695416500448</v>
      </c>
      <c r="J157" s="5">
        <f t="shared" si="105"/>
        <v>2.4493555834995533</v>
      </c>
      <c r="L157" s="2">
        <v>156</v>
      </c>
      <c r="M157" s="1">
        <v>144.04551699999999</v>
      </c>
      <c r="N157" s="5">
        <f t="shared" si="133"/>
        <v>147.04102035059464</v>
      </c>
      <c r="O157" s="5">
        <f t="shared" si="106"/>
        <v>2.995503350594646</v>
      </c>
      <c r="P157" s="5">
        <f t="shared" si="134"/>
        <v>145.68839238885403</v>
      </c>
      <c r="Q157" s="5">
        <f t="shared" si="107"/>
        <v>1.6428753888540371</v>
      </c>
      <c r="R157" s="5">
        <f t="shared" si="135"/>
        <v>144.88945713904002</v>
      </c>
      <c r="S157" s="5">
        <f t="shared" si="108"/>
        <v>0.84394013904002918</v>
      </c>
      <c r="T157" s="5">
        <f t="shared" si="136"/>
        <v>144.41159459958527</v>
      </c>
      <c r="U157" s="5">
        <f t="shared" si="109"/>
        <v>0.36607759958528163</v>
      </c>
      <c r="V157" s="10"/>
      <c r="W157" s="1">
        <v>91.310051000000001</v>
      </c>
      <c r="X157" s="5">
        <v>88.430420092234556</v>
      </c>
      <c r="Y157" s="5">
        <f t="shared" si="137"/>
        <v>0.54041271676614788</v>
      </c>
      <c r="Z157" s="5">
        <f t="shared" si="110"/>
        <v>88.970832809000697</v>
      </c>
      <c r="AA157" s="5">
        <f t="shared" si="111"/>
        <v>2.3392181909993042</v>
      </c>
      <c r="AB157" s="5">
        <f t="shared" si="138"/>
        <v>2.5618408547371244E-2</v>
      </c>
      <c r="AC157" s="5">
        <f t="shared" si="112"/>
        <v>0.57054536810372725</v>
      </c>
      <c r="AD157" s="5">
        <f t="shared" si="96"/>
        <v>89.000965460338278</v>
      </c>
      <c r="AE157" s="5">
        <f t="shared" si="97"/>
        <v>2.3090855396617229</v>
      </c>
      <c r="AF157" s="5">
        <f t="shared" si="113"/>
        <v>2.5288404883945612E-2</v>
      </c>
      <c r="AG157" s="5">
        <f t="shared" si="114"/>
        <v>0.65134811069563092</v>
      </c>
      <c r="AH157" s="5">
        <f t="shared" si="98"/>
        <v>89.081768202930192</v>
      </c>
      <c r="AI157" s="5">
        <f t="shared" si="99"/>
        <v>2.2282827970698094</v>
      </c>
      <c r="AJ157" s="5">
        <f t="shared" si="115"/>
        <v>2.440347774058093E-2</v>
      </c>
      <c r="AK157" s="5">
        <f t="shared" si="116"/>
        <v>0.99807513826571193</v>
      </c>
      <c r="AL157" s="5">
        <f t="shared" si="100"/>
        <v>89.428495230500275</v>
      </c>
      <c r="AM157" s="5">
        <f t="shared" si="101"/>
        <v>1.8815557694997267</v>
      </c>
      <c r="AN157" s="5">
        <f t="shared" si="117"/>
        <v>2.060622843699569E-2</v>
      </c>
      <c r="AP157" s="1">
        <v>144.04551699999999</v>
      </c>
      <c r="AQ157" s="5">
        <v>144.88945713904002</v>
      </c>
      <c r="AR157" s="5">
        <f t="shared" si="139"/>
        <v>-0.44375991238314438</v>
      </c>
      <c r="AS157" s="5">
        <f t="shared" si="118"/>
        <v>144.44569722665688</v>
      </c>
      <c r="AT157" s="5">
        <f t="shared" si="119"/>
        <v>0.40018022665688591</v>
      </c>
      <c r="AU157" s="5">
        <f t="shared" si="140"/>
        <v>2.7619692595912044E-3</v>
      </c>
      <c r="AV157" s="5">
        <f t="shared" si="141"/>
        <v>-0.699129545801223</v>
      </c>
      <c r="AW157" s="5">
        <f t="shared" si="120"/>
        <v>144.19032759323881</v>
      </c>
      <c r="AX157" s="5">
        <f t="shared" si="121"/>
        <v>0.14481059323881595</v>
      </c>
      <c r="AY157" s="5">
        <f t="shared" si="122"/>
        <v>1.0053113505699449E-3</v>
      </c>
      <c r="AZ157" s="5">
        <f t="shared" si="142"/>
        <v>-0.8195074664134222</v>
      </c>
      <c r="BA157" s="5">
        <f t="shared" si="123"/>
        <v>144.06994967262659</v>
      </c>
      <c r="BB157" s="5">
        <f t="shared" si="124"/>
        <v>2.4432672626602425E-2</v>
      </c>
      <c r="BC157" s="5">
        <f t="shared" si="125"/>
        <v>1.6961772317150575E-4</v>
      </c>
      <c r="BD157" s="5">
        <f t="shared" si="143"/>
        <v>-0.99067000659492765</v>
      </c>
      <c r="BE157" s="5">
        <f t="shared" si="126"/>
        <v>143.89878713244508</v>
      </c>
      <c r="BF157" s="5">
        <f t="shared" si="127"/>
        <v>0.14672986755491024</v>
      </c>
      <c r="BG157" s="5">
        <f t="shared" si="128"/>
        <v>1.0186354328188517E-3</v>
      </c>
    </row>
    <row r="158" spans="1:59" x14ac:dyDescent="0.2">
      <c r="A158" s="2">
        <v>157</v>
      </c>
      <c r="B158" s="1">
        <v>89.698241999999993</v>
      </c>
      <c r="C158" s="5">
        <f t="shared" si="129"/>
        <v>86.635209289605541</v>
      </c>
      <c r="D158" s="5">
        <f t="shared" si="102"/>
        <v>3.0630327103944524</v>
      </c>
      <c r="E158" s="5">
        <f t="shared" si="130"/>
        <v>89.03053989382849</v>
      </c>
      <c r="F158" s="5">
        <f t="shared" si="103"/>
        <v>0.66770210617150383</v>
      </c>
      <c r="G158" s="5">
        <f t="shared" si="131"/>
        <v>90.014217091505543</v>
      </c>
      <c r="H158" s="5">
        <f t="shared" si="104"/>
        <v>0.3159750915055497</v>
      </c>
      <c r="I158" s="5">
        <f t="shared" si="132"/>
        <v>90.697712104125117</v>
      </c>
      <c r="J158" s="5">
        <f t="shared" si="105"/>
        <v>0.99947010412512327</v>
      </c>
      <c r="L158" s="2">
        <v>157</v>
      </c>
      <c r="M158" s="1">
        <v>137.57212799999999</v>
      </c>
      <c r="N158" s="5">
        <f t="shared" si="133"/>
        <v>146.59169484800543</v>
      </c>
      <c r="O158" s="5">
        <f t="shared" si="106"/>
        <v>9.0195668480054394</v>
      </c>
      <c r="P158" s="5">
        <f t="shared" si="134"/>
        <v>145.11338600275511</v>
      </c>
      <c r="Q158" s="5">
        <f t="shared" si="107"/>
        <v>7.5412580027551144</v>
      </c>
      <c r="R158" s="5">
        <f t="shared" si="135"/>
        <v>144.42529006256802</v>
      </c>
      <c r="S158" s="5">
        <f t="shared" si="108"/>
        <v>6.8531620625680318</v>
      </c>
      <c r="T158" s="5">
        <f t="shared" si="136"/>
        <v>144.13703639989632</v>
      </c>
      <c r="U158" s="5">
        <f t="shared" si="109"/>
        <v>6.5649083998963249</v>
      </c>
      <c r="V158" s="10"/>
      <c r="W158" s="1">
        <v>89.698241999999993</v>
      </c>
      <c r="X158" s="5">
        <v>90.014217091505543</v>
      </c>
      <c r="Y158" s="5">
        <f t="shared" si="137"/>
        <v>0.69692035914187378</v>
      </c>
      <c r="Z158" s="5">
        <f t="shared" si="110"/>
        <v>90.711137450647414</v>
      </c>
      <c r="AA158" s="5">
        <f t="shared" si="111"/>
        <v>1.0128954506474201</v>
      </c>
      <c r="AB158" s="5">
        <f t="shared" si="138"/>
        <v>1.1292255322544896E-2</v>
      </c>
      <c r="AC158" s="5">
        <f t="shared" si="112"/>
        <v>0.82385827589554228</v>
      </c>
      <c r="AD158" s="5">
        <f t="shared" si="96"/>
        <v>90.838075367401089</v>
      </c>
      <c r="AE158" s="5">
        <f t="shared" si="97"/>
        <v>1.1398333674010956</v>
      </c>
      <c r="AF158" s="5">
        <f t="shared" si="113"/>
        <v>1.2707421483256001E-2</v>
      </c>
      <c r="AG158" s="5">
        <f t="shared" si="114"/>
        <v>1.0709501105545414</v>
      </c>
      <c r="AH158" s="5">
        <f t="shared" si="98"/>
        <v>91.085167202060092</v>
      </c>
      <c r="AI158" s="5">
        <f t="shared" si="99"/>
        <v>1.3869252020600982</v>
      </c>
      <c r="AJ158" s="5">
        <f t="shared" si="115"/>
        <v>1.5462122457874908E-2</v>
      </c>
      <c r="AK158" s="5">
        <f t="shared" si="116"/>
        <v>1.4959387201201961</v>
      </c>
      <c r="AL158" s="5">
        <f t="shared" si="100"/>
        <v>91.510155811625737</v>
      </c>
      <c r="AM158" s="5">
        <f t="shared" si="101"/>
        <v>1.8119138116257432</v>
      </c>
      <c r="AN158" s="5">
        <f t="shared" si="117"/>
        <v>2.0200103939893754E-2</v>
      </c>
      <c r="AP158" s="1">
        <v>137.57212799999999</v>
      </c>
      <c r="AQ158" s="5">
        <v>144.42529006256802</v>
      </c>
      <c r="AR158" s="5">
        <f t="shared" si="139"/>
        <v>-0.44682098699647194</v>
      </c>
      <c r="AS158" s="5">
        <f t="shared" si="118"/>
        <v>143.97846907557155</v>
      </c>
      <c r="AT158" s="5">
        <f t="shared" si="119"/>
        <v>6.4063410755715609</v>
      </c>
      <c r="AU158" s="5">
        <f t="shared" si="140"/>
        <v>4.4357474184723474E-2</v>
      </c>
      <c r="AV158" s="5">
        <f t="shared" si="141"/>
        <v>-0.64038892846891593</v>
      </c>
      <c r="AW158" s="5">
        <f t="shared" si="120"/>
        <v>143.7849011340991</v>
      </c>
      <c r="AX158" s="5">
        <f t="shared" si="121"/>
        <v>6.212773134099109</v>
      </c>
      <c r="AY158" s="5">
        <f t="shared" si="122"/>
        <v>4.5160115093219384E-2</v>
      </c>
      <c r="AZ158" s="5">
        <f t="shared" si="142"/>
        <v>-0.6596042909397799</v>
      </c>
      <c r="BA158" s="5">
        <f t="shared" si="123"/>
        <v>143.76568577162826</v>
      </c>
      <c r="BB158" s="5">
        <f t="shared" si="124"/>
        <v>6.1935577716282637</v>
      </c>
      <c r="BC158" s="5">
        <f t="shared" si="125"/>
        <v>4.5020440271362698E-2</v>
      </c>
      <c r="BD158" s="5">
        <f t="shared" si="143"/>
        <v>-0.54314251599043462</v>
      </c>
      <c r="BE158" s="5">
        <f t="shared" si="126"/>
        <v>143.88214754657758</v>
      </c>
      <c r="BF158" s="5">
        <f t="shared" si="127"/>
        <v>-6.3100195465775926</v>
      </c>
      <c r="BG158" s="5">
        <f t="shared" si="128"/>
        <v>4.5866990925499042E-2</v>
      </c>
    </row>
    <row r="159" spans="1:59" x14ac:dyDescent="0.2">
      <c r="A159" s="2">
        <v>158</v>
      </c>
      <c r="B159" s="1">
        <v>90.889037999999999</v>
      </c>
      <c r="C159" s="5">
        <f t="shared" si="129"/>
        <v>87.0946641961647</v>
      </c>
      <c r="D159" s="5">
        <f t="shared" si="102"/>
        <v>3.794373803835299</v>
      </c>
      <c r="E159" s="5">
        <f t="shared" si="130"/>
        <v>89.264235630988509</v>
      </c>
      <c r="F159" s="5">
        <f t="shared" si="103"/>
        <v>1.6248023690114906</v>
      </c>
      <c r="G159" s="5">
        <f t="shared" si="131"/>
        <v>89.840430791177482</v>
      </c>
      <c r="H159" s="5">
        <f t="shared" si="104"/>
        <v>1.0486072088225171</v>
      </c>
      <c r="I159" s="5">
        <f t="shared" si="132"/>
        <v>89.948109526031274</v>
      </c>
      <c r="J159" s="5">
        <f t="shared" si="105"/>
        <v>0.94092847396872514</v>
      </c>
      <c r="L159" s="2">
        <v>158</v>
      </c>
      <c r="M159" s="1">
        <v>141.65901199999999</v>
      </c>
      <c r="N159" s="5">
        <f t="shared" si="133"/>
        <v>145.2387598208046</v>
      </c>
      <c r="O159" s="5">
        <f t="shared" si="106"/>
        <v>3.579747820804613</v>
      </c>
      <c r="P159" s="5">
        <f t="shared" si="134"/>
        <v>142.47394570179083</v>
      </c>
      <c r="Q159" s="5">
        <f t="shared" si="107"/>
        <v>0.81493370179083513</v>
      </c>
      <c r="R159" s="5">
        <f t="shared" si="135"/>
        <v>140.65605092815559</v>
      </c>
      <c r="S159" s="5">
        <f t="shared" si="108"/>
        <v>1.0029610718443962</v>
      </c>
      <c r="T159" s="5">
        <f t="shared" si="136"/>
        <v>139.21335509997408</v>
      </c>
      <c r="U159" s="5">
        <f t="shared" si="109"/>
        <v>2.4456569000259094</v>
      </c>
      <c r="V159" s="10"/>
      <c r="W159" s="1">
        <v>90.889037999999999</v>
      </c>
      <c r="X159" s="5">
        <v>89.840430791177482</v>
      </c>
      <c r="Y159" s="5">
        <f t="shared" si="137"/>
        <v>0.56631436022138348</v>
      </c>
      <c r="Z159" s="5">
        <f t="shared" si="110"/>
        <v>90.406745151398866</v>
      </c>
      <c r="AA159" s="5">
        <f t="shared" si="111"/>
        <v>0.48229284860113353</v>
      </c>
      <c r="AB159" s="5">
        <f t="shared" si="138"/>
        <v>5.3063918291349228E-3</v>
      </c>
      <c r="AC159" s="5">
        <f t="shared" si="112"/>
        <v>0.57444713183964147</v>
      </c>
      <c r="AD159" s="5">
        <f t="shared" si="96"/>
        <v>90.41487792301713</v>
      </c>
      <c r="AE159" s="5">
        <f t="shared" si="97"/>
        <v>0.47416007698286933</v>
      </c>
      <c r="AF159" s="5">
        <f t="shared" si="113"/>
        <v>5.2169116036069095E-3</v>
      </c>
      <c r="AG159" s="5">
        <f t="shared" si="114"/>
        <v>0.51081872565737041</v>
      </c>
      <c r="AH159" s="5">
        <f t="shared" si="98"/>
        <v>90.351249516834855</v>
      </c>
      <c r="AI159" s="5">
        <f t="shared" si="99"/>
        <v>0.53778848316514427</v>
      </c>
      <c r="AJ159" s="5">
        <f t="shared" si="115"/>
        <v>5.9169784937666992E-3</v>
      </c>
      <c r="AK159" s="5">
        <f t="shared" si="116"/>
        <v>7.6672452739177749E-2</v>
      </c>
      <c r="AL159" s="5">
        <f t="shared" si="100"/>
        <v>89.917103243916657</v>
      </c>
      <c r="AM159" s="5">
        <f t="shared" si="101"/>
        <v>0.97193475608334268</v>
      </c>
      <c r="AN159" s="5">
        <f t="shared" si="117"/>
        <v>1.0693641141667081E-2</v>
      </c>
      <c r="AP159" s="1">
        <v>141.65901199999999</v>
      </c>
      <c r="AQ159" s="5">
        <v>140.65605092815559</v>
      </c>
      <c r="AR159" s="5">
        <f t="shared" si="139"/>
        <v>-0.94518370910886562</v>
      </c>
      <c r="AS159" s="5">
        <f t="shared" si="118"/>
        <v>139.71086721904672</v>
      </c>
      <c r="AT159" s="5">
        <f t="shared" si="119"/>
        <v>1.948144780953271</v>
      </c>
      <c r="AU159" s="5">
        <f t="shared" si="140"/>
        <v>1.3850415734679954E-2</v>
      </c>
      <c r="AV159" s="5">
        <f t="shared" si="141"/>
        <v>-1.4226014799547946</v>
      </c>
      <c r="AW159" s="5">
        <f t="shared" si="120"/>
        <v>139.23344944820079</v>
      </c>
      <c r="AX159" s="5">
        <f t="shared" si="121"/>
        <v>2.425562551799203</v>
      </c>
      <c r="AY159" s="5">
        <f t="shared" si="122"/>
        <v>1.7122543194069455E-2</v>
      </c>
      <c r="AZ159" s="5">
        <f t="shared" si="142"/>
        <v>-2.0589399705024727</v>
      </c>
      <c r="BA159" s="5">
        <f t="shared" si="123"/>
        <v>138.59711095765311</v>
      </c>
      <c r="BB159" s="5">
        <f t="shared" si="124"/>
        <v>3.0619010423468751</v>
      </c>
      <c r="BC159" s="5">
        <f t="shared" si="125"/>
        <v>2.1614587022157655E-2</v>
      </c>
      <c r="BD159" s="5">
        <f t="shared" si="143"/>
        <v>-3.2853246416491309</v>
      </c>
      <c r="BE159" s="5">
        <f t="shared" si="126"/>
        <v>137.37072628650645</v>
      </c>
      <c r="BF159" s="5">
        <f t="shared" si="127"/>
        <v>4.2882857134935364</v>
      </c>
      <c r="BG159" s="5">
        <f t="shared" si="128"/>
        <v>3.0271887774379908E-2</v>
      </c>
    </row>
    <row r="160" spans="1:59" x14ac:dyDescent="0.2">
      <c r="A160" s="2">
        <v>159</v>
      </c>
      <c r="B160" s="1">
        <v>88.096405000000004</v>
      </c>
      <c r="C160" s="5">
        <f t="shared" si="129"/>
        <v>87.66382026673999</v>
      </c>
      <c r="D160" s="5">
        <f t="shared" si="102"/>
        <v>0.43258473326001479</v>
      </c>
      <c r="E160" s="5">
        <f t="shared" si="130"/>
        <v>89.832916460142528</v>
      </c>
      <c r="F160" s="5">
        <f t="shared" si="103"/>
        <v>1.7365114601425233</v>
      </c>
      <c r="G160" s="5">
        <f t="shared" si="131"/>
        <v>90.417164756029877</v>
      </c>
      <c r="H160" s="5">
        <f t="shared" si="104"/>
        <v>2.3207597560298723</v>
      </c>
      <c r="I160" s="5">
        <f t="shared" si="132"/>
        <v>90.653805881507807</v>
      </c>
      <c r="J160" s="5">
        <f t="shared" si="105"/>
        <v>2.5574008815078031</v>
      </c>
      <c r="L160" s="2">
        <v>159</v>
      </c>
      <c r="M160" s="1">
        <v>137.432907</v>
      </c>
      <c r="N160" s="5">
        <f t="shared" si="133"/>
        <v>144.70179764768392</v>
      </c>
      <c r="O160" s="5">
        <f t="shared" si="106"/>
        <v>7.2688906476839179</v>
      </c>
      <c r="P160" s="5">
        <f t="shared" si="134"/>
        <v>142.18871890616404</v>
      </c>
      <c r="Q160" s="5">
        <f t="shared" si="107"/>
        <v>4.7558119061640411</v>
      </c>
      <c r="R160" s="5">
        <f t="shared" si="135"/>
        <v>141.20767951767002</v>
      </c>
      <c r="S160" s="5">
        <f t="shared" si="108"/>
        <v>3.7747725176700158</v>
      </c>
      <c r="T160" s="5">
        <f t="shared" si="136"/>
        <v>141.04759777499351</v>
      </c>
      <c r="U160" s="5">
        <f t="shared" si="109"/>
        <v>3.6146907749935053</v>
      </c>
      <c r="V160" s="10"/>
      <c r="W160" s="1">
        <v>88.096405000000004</v>
      </c>
      <c r="X160" s="5">
        <v>90.417164756029877</v>
      </c>
      <c r="Y160" s="5">
        <f t="shared" si="137"/>
        <v>0.56787730091603517</v>
      </c>
      <c r="Z160" s="5">
        <f t="shared" si="110"/>
        <v>90.985042056945915</v>
      </c>
      <c r="AA160" s="5">
        <f t="shared" si="111"/>
        <v>2.8886370569459103</v>
      </c>
      <c r="AB160" s="5">
        <f t="shared" si="138"/>
        <v>3.2789499831984176E-2</v>
      </c>
      <c r="AC160" s="5">
        <f t="shared" si="112"/>
        <v>0.57501884009282966</v>
      </c>
      <c r="AD160" s="5">
        <f t="shared" si="96"/>
        <v>90.9921835961227</v>
      </c>
      <c r="AE160" s="5">
        <f t="shared" si="97"/>
        <v>2.8957785961226961</v>
      </c>
      <c r="AF160" s="5">
        <f t="shared" si="113"/>
        <v>3.2870564878586091E-2</v>
      </c>
      <c r="AG160" s="5">
        <f t="shared" si="114"/>
        <v>0.54048058329513116</v>
      </c>
      <c r="AH160" s="5">
        <f t="shared" si="98"/>
        <v>90.957645339325012</v>
      </c>
      <c r="AI160" s="5">
        <f t="shared" si="99"/>
        <v>2.8612403393250077</v>
      </c>
      <c r="AJ160" s="5">
        <f t="shared" si="115"/>
        <v>3.2478514183694643E-2</v>
      </c>
      <c r="AK160" s="5">
        <f t="shared" si="116"/>
        <v>0.50172473803541184</v>
      </c>
      <c r="AL160" s="5">
        <f t="shared" si="100"/>
        <v>90.918889494065283</v>
      </c>
      <c r="AM160" s="5">
        <f t="shared" si="101"/>
        <v>2.8224844940652787</v>
      </c>
      <c r="AN160" s="5">
        <f t="shared" si="117"/>
        <v>3.2038588794460782E-2</v>
      </c>
      <c r="AP160" s="1">
        <v>137.432907</v>
      </c>
      <c r="AQ160" s="5">
        <v>141.20767951767002</v>
      </c>
      <c r="AR160" s="5">
        <f t="shared" si="139"/>
        <v>-0.72066186431537249</v>
      </c>
      <c r="AS160" s="5">
        <f t="shared" si="118"/>
        <v>140.48701765335466</v>
      </c>
      <c r="AT160" s="5">
        <f t="shared" si="119"/>
        <v>3.0541106533546554</v>
      </c>
      <c r="AU160" s="5">
        <f t="shared" si="140"/>
        <v>2.1628502527530589E-2</v>
      </c>
      <c r="AV160" s="5">
        <f t="shared" si="141"/>
        <v>-0.92904396258749045</v>
      </c>
      <c r="AW160" s="5">
        <f t="shared" si="120"/>
        <v>140.27863555508253</v>
      </c>
      <c r="AX160" s="5">
        <f t="shared" si="121"/>
        <v>2.8457285550825304</v>
      </c>
      <c r="AY160" s="5">
        <f t="shared" si="122"/>
        <v>2.070631129910197E-2</v>
      </c>
      <c r="AZ160" s="5">
        <f t="shared" si="142"/>
        <v>-0.88418411849487</v>
      </c>
      <c r="BA160" s="5">
        <f t="shared" si="123"/>
        <v>140.32349539917516</v>
      </c>
      <c r="BB160" s="5">
        <f t="shared" si="124"/>
        <v>2.890588399175158</v>
      </c>
      <c r="BC160" s="5">
        <f t="shared" si="125"/>
        <v>2.1032723983457308E-2</v>
      </c>
      <c r="BD160" s="5">
        <f t="shared" si="143"/>
        <v>-2.3914395160110902E-2</v>
      </c>
      <c r="BE160" s="5">
        <f t="shared" si="126"/>
        <v>141.1837651225099</v>
      </c>
      <c r="BF160" s="5">
        <f t="shared" si="127"/>
        <v>-3.7508581225098965</v>
      </c>
      <c r="BG160" s="5">
        <f t="shared" si="128"/>
        <v>2.7292285409562765E-2</v>
      </c>
    </row>
    <row r="161" spans="1:59" x14ac:dyDescent="0.2">
      <c r="A161" s="2">
        <v>160</v>
      </c>
      <c r="B161" s="1">
        <v>90.126732000000004</v>
      </c>
      <c r="C161" s="5">
        <f t="shared" si="129"/>
        <v>87.728707976728984</v>
      </c>
      <c r="D161" s="5">
        <f t="shared" si="102"/>
        <v>2.3980240232710202</v>
      </c>
      <c r="E161" s="5">
        <f t="shared" si="130"/>
        <v>89.225137449092642</v>
      </c>
      <c r="F161" s="5">
        <f t="shared" si="103"/>
        <v>0.90159455090736174</v>
      </c>
      <c r="G161" s="5">
        <f t="shared" si="131"/>
        <v>89.14074689021345</v>
      </c>
      <c r="H161" s="5">
        <f t="shared" si="104"/>
        <v>0.9859851097865544</v>
      </c>
      <c r="I161" s="5">
        <f t="shared" si="132"/>
        <v>88.735755220376959</v>
      </c>
      <c r="J161" s="5">
        <f t="shared" si="105"/>
        <v>1.3909767796230454</v>
      </c>
      <c r="L161" s="2">
        <v>160</v>
      </c>
      <c r="M161" s="1">
        <v>142.434631</v>
      </c>
      <c r="N161" s="5">
        <f t="shared" si="133"/>
        <v>143.61146405053134</v>
      </c>
      <c r="O161" s="5">
        <f t="shared" si="106"/>
        <v>1.1768330505313429</v>
      </c>
      <c r="P161" s="5">
        <f t="shared" si="134"/>
        <v>140.52418473900661</v>
      </c>
      <c r="Q161" s="5">
        <f t="shared" si="107"/>
        <v>1.9104462609933819</v>
      </c>
      <c r="R161" s="5">
        <f t="shared" si="135"/>
        <v>139.13155463295152</v>
      </c>
      <c r="S161" s="5">
        <f t="shared" si="108"/>
        <v>3.303076367048476</v>
      </c>
      <c r="T161" s="5">
        <f t="shared" si="136"/>
        <v>138.33657969374838</v>
      </c>
      <c r="U161" s="5">
        <f t="shared" si="109"/>
        <v>4.0980513062516195</v>
      </c>
      <c r="V161" s="10"/>
      <c r="W161" s="1">
        <v>90.126732000000004</v>
      </c>
      <c r="X161" s="5">
        <v>89.14074689021345</v>
      </c>
      <c r="Y161" s="5">
        <f t="shared" si="137"/>
        <v>0.29123302590616584</v>
      </c>
      <c r="Z161" s="5">
        <f t="shared" si="110"/>
        <v>89.431979916119616</v>
      </c>
      <c r="AA161" s="5">
        <f t="shared" si="111"/>
        <v>0.69475208388038823</v>
      </c>
      <c r="AB161" s="5">
        <f t="shared" si="138"/>
        <v>7.7086128439716219E-3</v>
      </c>
      <c r="AC161" s="5">
        <f t="shared" si="112"/>
        <v>0.11215966361551555</v>
      </c>
      <c r="AD161" s="5">
        <f t="shared" si="96"/>
        <v>89.252906553828964</v>
      </c>
      <c r="AE161" s="5">
        <f t="shared" si="97"/>
        <v>0.87382544617103974</v>
      </c>
      <c r="AF161" s="5">
        <f t="shared" si="113"/>
        <v>9.6955190405776572E-3</v>
      </c>
      <c r="AG161" s="5">
        <f t="shared" si="114"/>
        <v>-0.27712371880506997</v>
      </c>
      <c r="AH161" s="5">
        <f t="shared" si="98"/>
        <v>88.863623171408378</v>
      </c>
      <c r="AI161" s="5">
        <f t="shared" si="99"/>
        <v>1.2631088285916263</v>
      </c>
      <c r="AJ161" s="5">
        <f t="shared" si="115"/>
        <v>1.4014807821852746E-2</v>
      </c>
      <c r="AK161" s="5">
        <f t="shared" si="116"/>
        <v>-1.009696475238651</v>
      </c>
      <c r="AL161" s="5">
        <f t="shared" si="100"/>
        <v>88.131050414974794</v>
      </c>
      <c r="AM161" s="5">
        <f t="shared" si="101"/>
        <v>1.9956815850252099</v>
      </c>
      <c r="AN161" s="5">
        <f t="shared" si="117"/>
        <v>2.2143059453494995E-2</v>
      </c>
      <c r="AP161" s="1">
        <v>142.434631</v>
      </c>
      <c r="AQ161" s="5">
        <v>139.13155463295152</v>
      </c>
      <c r="AR161" s="5">
        <f t="shared" si="139"/>
        <v>-0.92398131737584088</v>
      </c>
      <c r="AS161" s="5">
        <f t="shared" si="118"/>
        <v>138.20757331557567</v>
      </c>
      <c r="AT161" s="5">
        <f t="shared" si="119"/>
        <v>4.2270576844243237</v>
      </c>
      <c r="AU161" s="5">
        <f t="shared" si="140"/>
        <v>3.038173256653311E-2</v>
      </c>
      <c r="AV161" s="5">
        <f t="shared" si="141"/>
        <v>-1.2158141931202417</v>
      </c>
      <c r="AW161" s="5">
        <f t="shared" si="120"/>
        <v>137.91574043983127</v>
      </c>
      <c r="AX161" s="5">
        <f t="shared" si="121"/>
        <v>4.5188905601687281</v>
      </c>
      <c r="AY161" s="5">
        <f t="shared" si="122"/>
        <v>3.1726066395810215E-2</v>
      </c>
      <c r="AZ161" s="5">
        <f t="shared" si="142"/>
        <v>-1.4205574632955016</v>
      </c>
      <c r="BA161" s="5">
        <f t="shared" si="123"/>
        <v>137.71099716965603</v>
      </c>
      <c r="BB161" s="5">
        <f t="shared" si="124"/>
        <v>4.7236338303439709</v>
      </c>
      <c r="BC161" s="5">
        <f t="shared" si="125"/>
        <v>3.3163520677383374E-2</v>
      </c>
      <c r="BD161" s="5">
        <f t="shared" si="143"/>
        <v>-1.7682933112847381</v>
      </c>
      <c r="BE161" s="5">
        <f t="shared" si="126"/>
        <v>137.36326132166678</v>
      </c>
      <c r="BF161" s="5">
        <f t="shared" si="127"/>
        <v>5.0713696783332125</v>
      </c>
      <c r="BG161" s="5">
        <f t="shared" si="128"/>
        <v>3.5604892172137637E-2</v>
      </c>
    </row>
    <row r="162" spans="1:59" x14ac:dyDescent="0.2">
      <c r="A162" s="2">
        <v>161</v>
      </c>
      <c r="B162" s="1">
        <v>90.879065999999995</v>
      </c>
      <c r="C162" s="5">
        <f t="shared" si="129"/>
        <v>88.088411580219642</v>
      </c>
      <c r="D162" s="5">
        <f t="shared" si="102"/>
        <v>2.7906544197803527</v>
      </c>
      <c r="E162" s="5">
        <f t="shared" si="130"/>
        <v>89.540695541910225</v>
      </c>
      <c r="F162" s="5">
        <f t="shared" si="103"/>
        <v>1.33837045808977</v>
      </c>
      <c r="G162" s="5">
        <f t="shared" si="131"/>
        <v>89.683038700596057</v>
      </c>
      <c r="H162" s="5">
        <f t="shared" si="104"/>
        <v>1.1960272994039371</v>
      </c>
      <c r="I162" s="5">
        <f t="shared" si="132"/>
        <v>89.778987805094246</v>
      </c>
      <c r="J162" s="5">
        <f t="shared" si="105"/>
        <v>1.1000781949057483</v>
      </c>
      <c r="L162" s="2">
        <v>161</v>
      </c>
      <c r="M162" s="1">
        <v>143.77702300000001</v>
      </c>
      <c r="N162" s="5">
        <f t="shared" si="133"/>
        <v>143.43493909295162</v>
      </c>
      <c r="O162" s="5">
        <f t="shared" si="106"/>
        <v>0.34208390704839076</v>
      </c>
      <c r="P162" s="5">
        <f t="shared" si="134"/>
        <v>141.19284093035429</v>
      </c>
      <c r="Q162" s="5">
        <f t="shared" si="107"/>
        <v>2.5841820696457205</v>
      </c>
      <c r="R162" s="5">
        <f t="shared" si="135"/>
        <v>140.94824663482819</v>
      </c>
      <c r="S162" s="5">
        <f t="shared" si="108"/>
        <v>2.8287763651718194</v>
      </c>
      <c r="T162" s="5">
        <f t="shared" si="136"/>
        <v>141.4101181734371</v>
      </c>
      <c r="U162" s="5">
        <f t="shared" si="109"/>
        <v>2.3669048265629158</v>
      </c>
      <c r="V162" s="10"/>
      <c r="W162" s="1">
        <v>90.879065999999995</v>
      </c>
      <c r="X162" s="5">
        <v>89.683038700596057</v>
      </c>
      <c r="Y162" s="5">
        <f t="shared" si="137"/>
        <v>0.32889184357763213</v>
      </c>
      <c r="Z162" s="5">
        <f t="shared" si="110"/>
        <v>90.011930544173694</v>
      </c>
      <c r="AA162" s="5">
        <f t="shared" si="111"/>
        <v>0.86713545582630047</v>
      </c>
      <c r="AB162" s="5">
        <f t="shared" si="138"/>
        <v>9.541641370151191E-3</v>
      </c>
      <c r="AC162" s="5">
        <f t="shared" si="112"/>
        <v>0.2196927003072886</v>
      </c>
      <c r="AD162" s="5">
        <f t="shared" si="96"/>
        <v>89.902731400903349</v>
      </c>
      <c r="AE162" s="5">
        <f t="shared" si="97"/>
        <v>0.97633459909664566</v>
      </c>
      <c r="AF162" s="5">
        <f t="shared" si="113"/>
        <v>1.0743228799211534E-2</v>
      </c>
      <c r="AG162" s="5">
        <f t="shared" si="114"/>
        <v>9.1613269329385016E-2</v>
      </c>
      <c r="AH162" s="5">
        <f t="shared" si="98"/>
        <v>89.774651969925443</v>
      </c>
      <c r="AI162" s="5">
        <f t="shared" si="99"/>
        <v>1.1044140300745511</v>
      </c>
      <c r="AJ162" s="5">
        <f t="shared" si="115"/>
        <v>1.2152568008066359E-2</v>
      </c>
      <c r="AK162" s="5">
        <f t="shared" si="116"/>
        <v>0.30949356753941892</v>
      </c>
      <c r="AL162" s="5">
        <f t="shared" si="100"/>
        <v>89.992532268135477</v>
      </c>
      <c r="AM162" s="5">
        <f t="shared" si="101"/>
        <v>0.88653373186451745</v>
      </c>
      <c r="AN162" s="5">
        <f t="shared" si="117"/>
        <v>9.7550929040634889E-3</v>
      </c>
      <c r="AP162" s="1">
        <v>143.77702300000001</v>
      </c>
      <c r="AQ162" s="5">
        <v>140.94824663482819</v>
      </c>
      <c r="AR162" s="5">
        <f t="shared" si="139"/>
        <v>-0.51288031948796364</v>
      </c>
      <c r="AS162" s="5">
        <f t="shared" si="118"/>
        <v>140.43536631534022</v>
      </c>
      <c r="AT162" s="5">
        <f t="shared" si="119"/>
        <v>3.3416566846597959</v>
      </c>
      <c r="AU162" s="5">
        <f t="shared" si="140"/>
        <v>2.3708394850185211E-2</v>
      </c>
      <c r="AV162" s="5">
        <f t="shared" si="141"/>
        <v>-0.45768764437101273</v>
      </c>
      <c r="AW162" s="5">
        <f t="shared" si="120"/>
        <v>140.49055899045717</v>
      </c>
      <c r="AX162" s="5">
        <f t="shared" si="121"/>
        <v>3.2864640095428399</v>
      </c>
      <c r="AY162" s="5">
        <f t="shared" si="122"/>
        <v>2.2858061329749744E-2</v>
      </c>
      <c r="AZ162" s="5">
        <f t="shared" si="142"/>
        <v>3.6204796031977682E-2</v>
      </c>
      <c r="BA162" s="5">
        <f t="shared" si="123"/>
        <v>140.98445143086016</v>
      </c>
      <c r="BB162" s="5">
        <f t="shared" si="124"/>
        <v>2.7925715691398523</v>
      </c>
      <c r="BC162" s="5">
        <f t="shared" si="125"/>
        <v>1.9422933587516636E-2</v>
      </c>
      <c r="BD162" s="5">
        <f t="shared" si="143"/>
        <v>1.2789442049024626</v>
      </c>
      <c r="BE162" s="5">
        <f t="shared" si="126"/>
        <v>142.22719083973067</v>
      </c>
      <c r="BF162" s="5">
        <f t="shared" si="127"/>
        <v>1.5498321602693466</v>
      </c>
      <c r="BG162" s="5">
        <f t="shared" si="128"/>
        <v>1.0779414734921493E-2</v>
      </c>
    </row>
    <row r="163" spans="1:59" x14ac:dyDescent="0.2">
      <c r="A163" s="2">
        <v>162</v>
      </c>
      <c r="B163" s="1">
        <v>90.707176000000004</v>
      </c>
      <c r="C163" s="5">
        <f t="shared" si="129"/>
        <v>88.507009743186686</v>
      </c>
      <c r="D163" s="5">
        <f t="shared" si="102"/>
        <v>2.2001662568133185</v>
      </c>
      <c r="E163" s="5">
        <f t="shared" si="130"/>
        <v>90.009125202241648</v>
      </c>
      <c r="F163" s="5">
        <f t="shared" si="103"/>
        <v>0.69805079775835566</v>
      </c>
      <c r="G163" s="5">
        <f t="shared" si="131"/>
        <v>90.340853715268224</v>
      </c>
      <c r="H163" s="5">
        <f t="shared" si="104"/>
        <v>0.36632228473177975</v>
      </c>
      <c r="I163" s="5">
        <f t="shared" si="132"/>
        <v>90.604046451273561</v>
      </c>
      <c r="J163" s="5">
        <f t="shared" si="105"/>
        <v>0.10312954872644298</v>
      </c>
      <c r="L163" s="2">
        <v>162</v>
      </c>
      <c r="M163" s="1">
        <v>143.29972799999999</v>
      </c>
      <c r="N163" s="5">
        <f t="shared" si="133"/>
        <v>143.48625167900889</v>
      </c>
      <c r="O163" s="5">
        <f t="shared" si="106"/>
        <v>0.18652367900889999</v>
      </c>
      <c r="P163" s="5">
        <f t="shared" si="134"/>
        <v>142.09730465473029</v>
      </c>
      <c r="Q163" s="5">
        <f t="shared" si="107"/>
        <v>1.2024233452696933</v>
      </c>
      <c r="R163" s="5">
        <f t="shared" si="135"/>
        <v>142.50407363567268</v>
      </c>
      <c r="S163" s="5">
        <f t="shared" si="108"/>
        <v>0.79565436432730507</v>
      </c>
      <c r="T163" s="5">
        <f t="shared" si="136"/>
        <v>143.1852967933593</v>
      </c>
      <c r="U163" s="5">
        <f t="shared" si="109"/>
        <v>0.11443120664068829</v>
      </c>
      <c r="V163" s="10"/>
      <c r="W163" s="1">
        <v>90.707176000000004</v>
      </c>
      <c r="X163" s="5">
        <v>90.340853715268224</v>
      </c>
      <c r="Y163" s="5">
        <f t="shared" si="137"/>
        <v>0.37823031924181233</v>
      </c>
      <c r="Z163" s="5">
        <f t="shared" si="110"/>
        <v>90.719084034510033</v>
      </c>
      <c r="AA163" s="5">
        <f t="shared" si="111"/>
        <v>1.1908034510028642E-2</v>
      </c>
      <c r="AB163" s="5">
        <f t="shared" si="138"/>
        <v>1.3127996080518085E-4</v>
      </c>
      <c r="AC163" s="5">
        <f t="shared" si="112"/>
        <v>0.32922327889850816</v>
      </c>
      <c r="AD163" s="5">
        <f t="shared" si="96"/>
        <v>90.670076994166735</v>
      </c>
      <c r="AE163" s="5">
        <f t="shared" si="97"/>
        <v>3.7099005833269416E-2</v>
      </c>
      <c r="AF163" s="5">
        <f t="shared" si="113"/>
        <v>4.0899747373095835E-4</v>
      </c>
      <c r="AG163" s="5">
        <f t="shared" si="114"/>
        <v>0.34640405473363689</v>
      </c>
      <c r="AH163" s="5">
        <f t="shared" si="98"/>
        <v>90.687257770001864</v>
      </c>
      <c r="AI163" s="5">
        <f t="shared" si="99"/>
        <v>1.9918229998140191E-2</v>
      </c>
      <c r="AJ163" s="5">
        <f t="shared" si="115"/>
        <v>2.195882495354082E-4</v>
      </c>
      <c r="AK163" s="5">
        <f t="shared" si="116"/>
        <v>0.60556679760225463</v>
      </c>
      <c r="AL163" s="5">
        <f t="shared" si="100"/>
        <v>90.946420512870475</v>
      </c>
      <c r="AM163" s="5">
        <f t="shared" si="101"/>
        <v>0.23924451287047077</v>
      </c>
      <c r="AN163" s="5">
        <f t="shared" si="117"/>
        <v>2.637547804051035E-3</v>
      </c>
      <c r="AP163" s="1">
        <v>143.29972799999999</v>
      </c>
      <c r="AQ163" s="5">
        <v>142.50407363567268</v>
      </c>
      <c r="AR163" s="5">
        <f t="shared" si="139"/>
        <v>-0.20257422143809589</v>
      </c>
      <c r="AS163" s="5">
        <f t="shared" si="118"/>
        <v>142.3014994142346</v>
      </c>
      <c r="AT163" s="5">
        <f t="shared" si="119"/>
        <v>0.9982285857653892</v>
      </c>
      <c r="AU163" s="5">
        <f t="shared" si="140"/>
        <v>7.0049126337080733E-3</v>
      </c>
      <c r="AV163" s="5">
        <f t="shared" si="141"/>
        <v>4.5691016932862427E-2</v>
      </c>
      <c r="AW163" s="5">
        <f t="shared" si="120"/>
        <v>142.54976465260555</v>
      </c>
      <c r="AX163" s="5">
        <f t="shared" si="121"/>
        <v>0.74996334739444137</v>
      </c>
      <c r="AY163" s="5">
        <f t="shared" si="122"/>
        <v>5.2335294550903922E-3</v>
      </c>
      <c r="AZ163" s="5">
        <f t="shared" si="142"/>
        <v>0.72003478819760725</v>
      </c>
      <c r="BA163" s="5">
        <f t="shared" si="123"/>
        <v>143.22410842387029</v>
      </c>
      <c r="BB163" s="5">
        <f t="shared" si="124"/>
        <v>7.5619576129696497E-2</v>
      </c>
      <c r="BC163" s="5">
        <f t="shared" si="125"/>
        <v>5.2770216095383306E-4</v>
      </c>
      <c r="BD163" s="5">
        <f t="shared" si="143"/>
        <v>1.5142945814531841</v>
      </c>
      <c r="BE163" s="5">
        <f t="shared" si="126"/>
        <v>144.01836821712587</v>
      </c>
      <c r="BF163" s="5">
        <f t="shared" si="127"/>
        <v>-0.71864021712588055</v>
      </c>
      <c r="BG163" s="5">
        <f t="shared" si="128"/>
        <v>5.0149447396430555E-3</v>
      </c>
    </row>
    <row r="164" spans="1:59" x14ac:dyDescent="0.2">
      <c r="A164" s="2">
        <v>163</v>
      </c>
      <c r="B164" s="1">
        <v>90.707176000000004</v>
      </c>
      <c r="C164" s="5">
        <f t="shared" si="129"/>
        <v>88.837034681708687</v>
      </c>
      <c r="D164" s="5">
        <f t="shared" si="102"/>
        <v>1.8701413182913171</v>
      </c>
      <c r="E164" s="5">
        <f t="shared" si="130"/>
        <v>90.25344298145707</v>
      </c>
      <c r="F164" s="5">
        <f t="shared" si="103"/>
        <v>0.45373301854293402</v>
      </c>
      <c r="G164" s="5">
        <f t="shared" si="131"/>
        <v>90.542330971870712</v>
      </c>
      <c r="H164" s="5">
        <f t="shared" si="104"/>
        <v>0.16484502812929236</v>
      </c>
      <c r="I164" s="5">
        <f t="shared" si="132"/>
        <v>90.681393612818397</v>
      </c>
      <c r="J164" s="5">
        <f t="shared" si="105"/>
        <v>2.5782387181607191E-2</v>
      </c>
      <c r="L164" s="2">
        <v>163</v>
      </c>
      <c r="M164" s="1">
        <v>144.20462000000001</v>
      </c>
      <c r="N164" s="5">
        <f t="shared" si="133"/>
        <v>143.45827312715755</v>
      </c>
      <c r="O164" s="5">
        <f t="shared" si="106"/>
        <v>0.7463468728424516</v>
      </c>
      <c r="P164" s="5">
        <f t="shared" si="134"/>
        <v>142.51815282557467</v>
      </c>
      <c r="Q164" s="5">
        <f t="shared" si="107"/>
        <v>1.6864671744253315</v>
      </c>
      <c r="R164" s="5">
        <f t="shared" si="135"/>
        <v>142.94168353605269</v>
      </c>
      <c r="S164" s="5">
        <f t="shared" si="108"/>
        <v>1.2629364639473124</v>
      </c>
      <c r="T164" s="5">
        <f t="shared" si="136"/>
        <v>143.27112019833982</v>
      </c>
      <c r="U164" s="5">
        <f t="shared" si="109"/>
        <v>0.93349980166019009</v>
      </c>
      <c r="V164" s="10"/>
      <c r="W164" s="1">
        <v>90.707176000000004</v>
      </c>
      <c r="X164" s="5">
        <v>90.542330971870712</v>
      </c>
      <c r="Y164" s="5">
        <f t="shared" si="137"/>
        <v>0.35171735984591357</v>
      </c>
      <c r="Z164" s="5">
        <f t="shared" si="110"/>
        <v>90.894048331716618</v>
      </c>
      <c r="AA164" s="5">
        <f t="shared" si="111"/>
        <v>0.18687233171661433</v>
      </c>
      <c r="AB164" s="5">
        <f t="shared" si="138"/>
        <v>2.0601714214607929E-3</v>
      </c>
      <c r="AC164" s="5">
        <f t="shared" si="112"/>
        <v>0.29728677332450298</v>
      </c>
      <c r="AD164" s="5">
        <f t="shared" si="96"/>
        <v>90.839617745195213</v>
      </c>
      <c r="AE164" s="5">
        <f t="shared" si="97"/>
        <v>0.13244174519520868</v>
      </c>
      <c r="AF164" s="5">
        <f t="shared" si="113"/>
        <v>1.4601021775301293E-3</v>
      </c>
      <c r="AG164" s="5">
        <f t="shared" si="114"/>
        <v>0.28118699557461962</v>
      </c>
      <c r="AH164" s="5">
        <f t="shared" si="98"/>
        <v>90.823517967445326</v>
      </c>
      <c r="AI164" s="5">
        <f t="shared" si="99"/>
        <v>0.11634196744532233</v>
      </c>
      <c r="AJ164" s="5">
        <f t="shared" si="115"/>
        <v>1.2826104016877597E-3</v>
      </c>
      <c r="AK164" s="5">
        <f t="shared" si="116"/>
        <v>0.26209068775245248</v>
      </c>
      <c r="AL164" s="5">
        <f t="shared" si="100"/>
        <v>90.804421659623159</v>
      </c>
      <c r="AM164" s="5">
        <f t="shared" si="101"/>
        <v>9.7245659623155234E-2</v>
      </c>
      <c r="AN164" s="5">
        <f t="shared" si="117"/>
        <v>1.0720834217477482E-3</v>
      </c>
      <c r="AP164" s="1">
        <v>144.20462000000001</v>
      </c>
      <c r="AQ164" s="5">
        <v>142.94168353605269</v>
      </c>
      <c r="AR164" s="5">
        <f t="shared" si="139"/>
        <v>-0.10654660316537989</v>
      </c>
      <c r="AS164" s="5">
        <f t="shared" si="118"/>
        <v>142.83513693288731</v>
      </c>
      <c r="AT164" s="5">
        <f t="shared" si="119"/>
        <v>1.3694830671126965</v>
      </c>
      <c r="AU164" s="5">
        <f t="shared" si="140"/>
        <v>9.5807117506579945E-3</v>
      </c>
      <c r="AV164" s="5">
        <f t="shared" si="141"/>
        <v>0.14367073779464951</v>
      </c>
      <c r="AW164" s="5">
        <f t="shared" si="120"/>
        <v>143.08535427384734</v>
      </c>
      <c r="AX164" s="5">
        <f t="shared" si="121"/>
        <v>1.119265726152662</v>
      </c>
      <c r="AY164" s="5">
        <f t="shared" si="122"/>
        <v>7.7616495654068635E-3</v>
      </c>
      <c r="AZ164" s="5">
        <f t="shared" si="142"/>
        <v>0.59294358867968877</v>
      </c>
      <c r="BA164" s="5">
        <f t="shared" si="123"/>
        <v>143.5346271247324</v>
      </c>
      <c r="BB164" s="5">
        <f t="shared" si="124"/>
        <v>0.66999287526761009</v>
      </c>
      <c r="BC164" s="5">
        <f t="shared" si="125"/>
        <v>4.6461262840789014E-3</v>
      </c>
      <c r="BD164" s="5">
        <f t="shared" si="143"/>
        <v>0.59911260254098675</v>
      </c>
      <c r="BE164" s="5">
        <f t="shared" si="126"/>
        <v>143.54079613859369</v>
      </c>
      <c r="BF164" s="5">
        <f t="shared" si="127"/>
        <v>0.66382386140631411</v>
      </c>
      <c r="BG164" s="5">
        <f t="shared" si="128"/>
        <v>4.6033466986447041E-3</v>
      </c>
    </row>
    <row r="165" spans="1:59" x14ac:dyDescent="0.2">
      <c r="A165" s="2">
        <v>164</v>
      </c>
      <c r="B165" s="1">
        <v>93.133613999999994</v>
      </c>
      <c r="C165" s="5">
        <f t="shared" si="129"/>
        <v>89.117555879452382</v>
      </c>
      <c r="D165" s="5">
        <f t="shared" si="102"/>
        <v>4.016058120547612</v>
      </c>
      <c r="E165" s="5">
        <f t="shared" si="130"/>
        <v>90.412249537947091</v>
      </c>
      <c r="F165" s="5">
        <f t="shared" si="103"/>
        <v>2.7213644620529038</v>
      </c>
      <c r="G165" s="5">
        <f t="shared" si="131"/>
        <v>90.632995737341815</v>
      </c>
      <c r="H165" s="5">
        <f t="shared" si="104"/>
        <v>2.500618262658179</v>
      </c>
      <c r="I165" s="5">
        <f t="shared" si="132"/>
        <v>90.700730403204602</v>
      </c>
      <c r="J165" s="5">
        <f t="shared" si="105"/>
        <v>2.4328835967953921</v>
      </c>
      <c r="L165" s="2">
        <v>164</v>
      </c>
      <c r="M165" s="1">
        <v>146.39224200000001</v>
      </c>
      <c r="N165" s="5">
        <f t="shared" si="133"/>
        <v>143.57022515808393</v>
      </c>
      <c r="O165" s="5">
        <f t="shared" si="106"/>
        <v>2.8220168419160814</v>
      </c>
      <c r="P165" s="5">
        <f t="shared" si="134"/>
        <v>143.10841633662355</v>
      </c>
      <c r="Q165" s="5">
        <f t="shared" si="107"/>
        <v>3.2838256633764615</v>
      </c>
      <c r="R165" s="5">
        <f t="shared" si="135"/>
        <v>143.63629859122372</v>
      </c>
      <c r="S165" s="5">
        <f t="shared" si="108"/>
        <v>2.7559434087762895</v>
      </c>
      <c r="T165" s="5">
        <f t="shared" si="136"/>
        <v>143.97124504958498</v>
      </c>
      <c r="U165" s="5">
        <f t="shared" si="109"/>
        <v>2.4209969504150308</v>
      </c>
      <c r="V165" s="10"/>
      <c r="W165" s="1">
        <v>93.133613999999994</v>
      </c>
      <c r="X165" s="5">
        <v>90.632995737341815</v>
      </c>
      <c r="Y165" s="5">
        <f t="shared" si="137"/>
        <v>0.31255947068969209</v>
      </c>
      <c r="Z165" s="5">
        <f t="shared" si="110"/>
        <v>90.945555208031507</v>
      </c>
      <c r="AA165" s="5">
        <f t="shared" si="111"/>
        <v>2.1880587919684871</v>
      </c>
      <c r="AB165" s="5">
        <f t="shared" si="138"/>
        <v>2.3493760179525376E-2</v>
      </c>
      <c r="AC165" s="5">
        <f t="shared" si="112"/>
        <v>0.24563127136115315</v>
      </c>
      <c r="AD165" s="5">
        <f t="shared" si="96"/>
        <v>90.878627008702964</v>
      </c>
      <c r="AE165" s="5">
        <f t="shared" si="97"/>
        <v>2.2549869912970308</v>
      </c>
      <c r="AF165" s="5">
        <f t="shared" si="113"/>
        <v>2.4212385780466233E-2</v>
      </c>
      <c r="AG165" s="5">
        <f t="shared" si="114"/>
        <v>0.19545199202803748</v>
      </c>
      <c r="AH165" s="5">
        <f t="shared" si="98"/>
        <v>90.828447729369856</v>
      </c>
      <c r="AI165" s="5">
        <f t="shared" si="99"/>
        <v>2.3051662706301386</v>
      </c>
      <c r="AJ165" s="5">
        <f t="shared" si="115"/>
        <v>2.4751173841811171E-2</v>
      </c>
      <c r="AK165" s="5">
        <f t="shared" si="116"/>
        <v>0.116378653813306</v>
      </c>
      <c r="AL165" s="5">
        <f t="shared" si="100"/>
        <v>90.749374391155115</v>
      </c>
      <c r="AM165" s="5">
        <f t="shared" si="101"/>
        <v>2.3842396088448794</v>
      </c>
      <c r="AN165" s="5">
        <f t="shared" si="117"/>
        <v>2.5600204979105392E-2</v>
      </c>
      <c r="AP165" s="1">
        <v>146.39224200000001</v>
      </c>
      <c r="AQ165" s="5">
        <v>143.63629859122372</v>
      </c>
      <c r="AR165" s="5">
        <f t="shared" si="139"/>
        <v>1.3627645585081213E-2</v>
      </c>
      <c r="AS165" s="5">
        <f t="shared" si="118"/>
        <v>143.6499262368088</v>
      </c>
      <c r="AT165" s="5">
        <f t="shared" si="119"/>
        <v>2.7423157631912147</v>
      </c>
      <c r="AU165" s="5">
        <f t="shared" si="140"/>
        <v>1.9092080414823305E-2</v>
      </c>
      <c r="AV165" s="5">
        <f t="shared" si="141"/>
        <v>0.28140681713874399</v>
      </c>
      <c r="AW165" s="5">
        <f t="shared" si="120"/>
        <v>143.91770540836245</v>
      </c>
      <c r="AX165" s="5">
        <f t="shared" si="121"/>
        <v>2.474536591637559</v>
      </c>
      <c r="AY165" s="5">
        <f t="shared" si="122"/>
        <v>1.6903468092506972E-2</v>
      </c>
      <c r="AZ165" s="5">
        <f t="shared" si="142"/>
        <v>0.63869574860079126</v>
      </c>
      <c r="BA165" s="5">
        <f t="shared" si="123"/>
        <v>144.2749943398245</v>
      </c>
      <c r="BB165" s="5">
        <f t="shared" si="124"/>
        <v>2.1172476601755079</v>
      </c>
      <c r="BC165" s="5">
        <f t="shared" si="125"/>
        <v>1.4462840593530276E-2</v>
      </c>
      <c r="BD165" s="5">
        <f t="shared" si="143"/>
        <v>0.68028968727652139</v>
      </c>
      <c r="BE165" s="5">
        <f t="shared" si="126"/>
        <v>144.31658827850023</v>
      </c>
      <c r="BF165" s="5">
        <f t="shared" si="127"/>
        <v>2.0756537214997763</v>
      </c>
      <c r="BG165" s="5">
        <f t="shared" si="128"/>
        <v>1.4178713934169928E-2</v>
      </c>
    </row>
    <row r="166" spans="1:59" x14ac:dyDescent="0.2">
      <c r="A166" s="2">
        <v>165</v>
      </c>
      <c r="B166" s="1">
        <v>92.844634999999997</v>
      </c>
      <c r="C166" s="5">
        <f t="shared" si="129"/>
        <v>89.719964597534528</v>
      </c>
      <c r="D166" s="5">
        <f t="shared" si="102"/>
        <v>3.124670402465469</v>
      </c>
      <c r="E166" s="5">
        <f t="shared" si="130"/>
        <v>91.3647270996656</v>
      </c>
      <c r="F166" s="5">
        <f t="shared" si="103"/>
        <v>1.4799079003343962</v>
      </c>
      <c r="G166" s="5">
        <f t="shared" si="131"/>
        <v>92.008335781803822</v>
      </c>
      <c r="H166" s="5">
        <f t="shared" si="104"/>
        <v>0.83629921819617437</v>
      </c>
      <c r="I166" s="5">
        <f t="shared" si="132"/>
        <v>92.525393100801153</v>
      </c>
      <c r="J166" s="5">
        <f t="shared" si="105"/>
        <v>0.31924189919884327</v>
      </c>
      <c r="L166" s="2">
        <v>165</v>
      </c>
      <c r="M166" s="1">
        <v>144.15489199999999</v>
      </c>
      <c r="N166" s="5">
        <f t="shared" si="133"/>
        <v>143.99352768437134</v>
      </c>
      <c r="O166" s="5">
        <f t="shared" si="106"/>
        <v>0.16136431562864573</v>
      </c>
      <c r="P166" s="5">
        <f t="shared" si="134"/>
        <v>144.25775531880532</v>
      </c>
      <c r="Q166" s="5">
        <f t="shared" si="107"/>
        <v>0.10286331880533339</v>
      </c>
      <c r="R166" s="5">
        <f t="shared" si="135"/>
        <v>145.15206746605065</v>
      </c>
      <c r="S166" s="5">
        <f t="shared" si="108"/>
        <v>0.99717546605066332</v>
      </c>
      <c r="T166" s="5">
        <f t="shared" si="136"/>
        <v>145.78699276239627</v>
      </c>
      <c r="U166" s="5">
        <f t="shared" si="109"/>
        <v>1.6321007623962771</v>
      </c>
      <c r="V166" s="10"/>
      <c r="W166" s="1">
        <v>92.844634999999997</v>
      </c>
      <c r="X166" s="5">
        <v>92.008335781803822</v>
      </c>
      <c r="Y166" s="5">
        <f t="shared" si="137"/>
        <v>0.47197655675553929</v>
      </c>
      <c r="Z166" s="5">
        <f t="shared" si="110"/>
        <v>92.480312338559358</v>
      </c>
      <c r="AA166" s="5">
        <f t="shared" si="111"/>
        <v>0.36432266144063874</v>
      </c>
      <c r="AB166" s="5">
        <f t="shared" si="138"/>
        <v>3.9240033787696915E-3</v>
      </c>
      <c r="AC166" s="5">
        <f t="shared" si="112"/>
        <v>0.52805846463636663</v>
      </c>
      <c r="AD166" s="5">
        <f t="shared" si="96"/>
        <v>92.536394246440196</v>
      </c>
      <c r="AE166" s="5">
        <f t="shared" si="97"/>
        <v>0.30824075355980085</v>
      </c>
      <c r="AF166" s="5">
        <f t="shared" si="113"/>
        <v>3.3199630065840731E-3</v>
      </c>
      <c r="AG166" s="5">
        <f t="shared" si="114"/>
        <v>0.72640161562332384</v>
      </c>
      <c r="AH166" s="5">
        <f t="shared" si="98"/>
        <v>92.734737397427139</v>
      </c>
      <c r="AI166" s="5">
        <f t="shared" si="99"/>
        <v>0.10989760257285752</v>
      </c>
      <c r="AJ166" s="5">
        <f t="shared" si="115"/>
        <v>1.1836720837219892E-3</v>
      </c>
      <c r="AK166" s="5">
        <f t="shared" si="116"/>
        <v>1.1864958358647018</v>
      </c>
      <c r="AL166" s="5">
        <f t="shared" si="100"/>
        <v>93.194831617668527</v>
      </c>
      <c r="AM166" s="5">
        <f t="shared" si="101"/>
        <v>0.35019661766853005</v>
      </c>
      <c r="AN166" s="5">
        <f t="shared" si="117"/>
        <v>3.7718562593146072E-3</v>
      </c>
      <c r="AP166" s="1">
        <v>144.15489199999999</v>
      </c>
      <c r="AQ166" s="5">
        <v>145.15206746605065</v>
      </c>
      <c r="AR166" s="5">
        <f t="shared" si="139"/>
        <v>0.23894882997135886</v>
      </c>
      <c r="AS166" s="5">
        <f t="shared" si="118"/>
        <v>145.391016296022</v>
      </c>
      <c r="AT166" s="5">
        <f t="shared" si="119"/>
        <v>1.2361242960220125</v>
      </c>
      <c r="AU166" s="5">
        <f t="shared" si="140"/>
        <v>8.5160639982694505E-3</v>
      </c>
      <c r="AV166" s="5">
        <f t="shared" si="141"/>
        <v>0.58999733156079104</v>
      </c>
      <c r="AW166" s="5">
        <f t="shared" si="120"/>
        <v>145.74206479761145</v>
      </c>
      <c r="AX166" s="5">
        <f t="shared" si="121"/>
        <v>1.5871727976114585</v>
      </c>
      <c r="AY166" s="5">
        <f t="shared" si="122"/>
        <v>1.101019032785553E-2</v>
      </c>
      <c r="AZ166" s="5">
        <f t="shared" si="142"/>
        <v>1.0333786554025548</v>
      </c>
      <c r="BA166" s="5">
        <f t="shared" si="123"/>
        <v>146.1854461214532</v>
      </c>
      <c r="BB166" s="5">
        <f t="shared" si="124"/>
        <v>2.030554121453207</v>
      </c>
      <c r="BC166" s="5">
        <f t="shared" si="125"/>
        <v>1.4085918925687288E-2</v>
      </c>
      <c r="BD166" s="5">
        <f t="shared" si="143"/>
        <v>1.3904469966943707</v>
      </c>
      <c r="BE166" s="5">
        <f t="shared" si="126"/>
        <v>146.54251446274503</v>
      </c>
      <c r="BF166" s="5">
        <f t="shared" si="127"/>
        <v>-2.3876224627450426</v>
      </c>
      <c r="BG166" s="5">
        <f t="shared" si="128"/>
        <v>1.6562895851949602E-2</v>
      </c>
    </row>
    <row r="167" spans="1:59" x14ac:dyDescent="0.2">
      <c r="A167" s="2">
        <v>166</v>
      </c>
      <c r="B167" s="1">
        <v>95.006996000000001</v>
      </c>
      <c r="C167" s="5">
        <f t="shared" si="129"/>
        <v>90.188665157904339</v>
      </c>
      <c r="D167" s="5">
        <f t="shared" si="102"/>
        <v>4.8183308420956621</v>
      </c>
      <c r="E167" s="5">
        <f t="shared" si="130"/>
        <v>91.882694864782636</v>
      </c>
      <c r="F167" s="5">
        <f t="shared" si="103"/>
        <v>3.1243011352173653</v>
      </c>
      <c r="G167" s="5">
        <f t="shared" si="131"/>
        <v>92.468300351811706</v>
      </c>
      <c r="H167" s="5">
        <f t="shared" si="104"/>
        <v>2.5386956481882947</v>
      </c>
      <c r="I167" s="5">
        <f t="shared" si="132"/>
        <v>92.764824525200282</v>
      </c>
      <c r="J167" s="5">
        <f t="shared" si="105"/>
        <v>2.2421714747997186</v>
      </c>
      <c r="L167" s="2">
        <v>166</v>
      </c>
      <c r="M167" s="1">
        <v>144.77140800000001</v>
      </c>
      <c r="N167" s="5">
        <f t="shared" si="133"/>
        <v>144.01773233171565</v>
      </c>
      <c r="O167" s="5">
        <f t="shared" si="106"/>
        <v>0.75367566828435884</v>
      </c>
      <c r="P167" s="5">
        <f t="shared" si="134"/>
        <v>144.22175315722345</v>
      </c>
      <c r="Q167" s="5">
        <f t="shared" si="107"/>
        <v>0.54965484277656174</v>
      </c>
      <c r="R167" s="5">
        <f t="shared" si="135"/>
        <v>144.60362095972278</v>
      </c>
      <c r="S167" s="5">
        <f t="shared" si="108"/>
        <v>0.16778704027723279</v>
      </c>
      <c r="T167" s="5">
        <f t="shared" si="136"/>
        <v>144.56291719059905</v>
      </c>
      <c r="U167" s="5">
        <f t="shared" si="109"/>
        <v>0.20849080940095632</v>
      </c>
      <c r="V167" s="10"/>
      <c r="W167" s="1">
        <v>95.006996000000001</v>
      </c>
      <c r="X167" s="5">
        <v>92.468300351811706</v>
      </c>
      <c r="Y167" s="5">
        <f t="shared" si="137"/>
        <v>0.47017475874339099</v>
      </c>
      <c r="Z167" s="5">
        <f t="shared" si="110"/>
        <v>92.938475110555103</v>
      </c>
      <c r="AA167" s="5">
        <f t="shared" si="111"/>
        <v>2.0685208894448976</v>
      </c>
      <c r="AB167" s="5">
        <f t="shared" si="138"/>
        <v>2.177230074135696E-2</v>
      </c>
      <c r="AC167" s="5">
        <f t="shared" si="112"/>
        <v>0.51103499097924598</v>
      </c>
      <c r="AD167" s="5">
        <f t="shared" si="96"/>
        <v>92.979335342790947</v>
      </c>
      <c r="AE167" s="5">
        <f t="shared" si="97"/>
        <v>2.0276606572090543</v>
      </c>
      <c r="AF167" s="5">
        <f t="shared" si="113"/>
        <v>2.1342224705315958E-2</v>
      </c>
      <c r="AG167" s="5">
        <f t="shared" si="114"/>
        <v>0.60650494509637587</v>
      </c>
      <c r="AH167" s="5">
        <f t="shared" si="98"/>
        <v>93.074805296908082</v>
      </c>
      <c r="AI167" s="5">
        <f t="shared" si="99"/>
        <v>1.9321907030919192</v>
      </c>
      <c r="AJ167" s="5">
        <f t="shared" si="115"/>
        <v>2.0337351820827167E-2</v>
      </c>
      <c r="AK167" s="5">
        <f t="shared" si="116"/>
        <v>0.56894425988640651</v>
      </c>
      <c r="AL167" s="5">
        <f t="shared" si="100"/>
        <v>93.037244611698114</v>
      </c>
      <c r="AM167" s="5">
        <f t="shared" si="101"/>
        <v>1.9697513883018871</v>
      </c>
      <c r="AN167" s="5">
        <f t="shared" si="117"/>
        <v>2.0732698340466288E-2</v>
      </c>
      <c r="AP167" s="1">
        <v>144.77140800000001</v>
      </c>
      <c r="AQ167" s="5">
        <v>144.60362095972278</v>
      </c>
      <c r="AR167" s="5">
        <f t="shared" si="139"/>
        <v>0.12083952952647339</v>
      </c>
      <c r="AS167" s="5">
        <f t="shared" si="118"/>
        <v>144.72446048924925</v>
      </c>
      <c r="AT167" s="5">
        <f t="shared" si="119"/>
        <v>4.6947510750754873E-2</v>
      </c>
      <c r="AU167" s="5">
        <f t="shared" si="140"/>
        <v>3.2466345198804816E-4</v>
      </c>
      <c r="AV167" s="5">
        <f t="shared" si="141"/>
        <v>0.30538637208862385</v>
      </c>
      <c r="AW167" s="5">
        <f t="shared" si="120"/>
        <v>144.90900733181141</v>
      </c>
      <c r="AX167" s="5">
        <f t="shared" si="121"/>
        <v>0.13759933181140127</v>
      </c>
      <c r="AY167" s="5">
        <f t="shared" si="122"/>
        <v>9.5045930486081385E-4</v>
      </c>
      <c r="AZ167" s="5">
        <f t="shared" si="142"/>
        <v>0.32155733262386021</v>
      </c>
      <c r="BA167" s="5">
        <f t="shared" si="123"/>
        <v>144.92517829234663</v>
      </c>
      <c r="BB167" s="5">
        <f t="shared" si="124"/>
        <v>0.15377029234662132</v>
      </c>
      <c r="BC167" s="5">
        <f t="shared" si="125"/>
        <v>1.0621592652232913E-3</v>
      </c>
      <c r="BD167" s="5">
        <f t="shared" si="143"/>
        <v>-0.25761248087454036</v>
      </c>
      <c r="BE167" s="5">
        <f t="shared" si="126"/>
        <v>144.34600847884823</v>
      </c>
      <c r="BF167" s="5">
        <f t="shared" si="127"/>
        <v>0.42539952115177471</v>
      </c>
      <c r="BG167" s="5">
        <f t="shared" si="128"/>
        <v>2.9384222135338677E-3</v>
      </c>
    </row>
    <row r="168" spans="1:59" x14ac:dyDescent="0.2">
      <c r="A168" s="2">
        <v>167</v>
      </c>
      <c r="B168" s="1">
        <v>95.415558000000004</v>
      </c>
      <c r="C168" s="5">
        <f t="shared" si="129"/>
        <v>90.911414784218692</v>
      </c>
      <c r="D168" s="5">
        <f t="shared" si="102"/>
        <v>4.5041432157813119</v>
      </c>
      <c r="E168" s="5">
        <f t="shared" si="130"/>
        <v>92.976200262108719</v>
      </c>
      <c r="F168" s="5">
        <f t="shared" si="103"/>
        <v>2.4393577378912852</v>
      </c>
      <c r="G168" s="5">
        <f t="shared" si="131"/>
        <v>93.864582958315268</v>
      </c>
      <c r="H168" s="5">
        <f t="shared" si="104"/>
        <v>1.5509750416847368</v>
      </c>
      <c r="I168" s="5">
        <f t="shared" si="132"/>
        <v>94.446453131300075</v>
      </c>
      <c r="J168" s="5">
        <f t="shared" si="105"/>
        <v>0.96910486869992951</v>
      </c>
      <c r="L168" s="2">
        <v>167</v>
      </c>
      <c r="M168" s="1">
        <v>140.57513399999999</v>
      </c>
      <c r="N168" s="5">
        <f t="shared" si="133"/>
        <v>144.13078368195829</v>
      </c>
      <c r="O168" s="5">
        <f t="shared" si="106"/>
        <v>3.5556496819583003</v>
      </c>
      <c r="P168" s="5">
        <f t="shared" si="134"/>
        <v>144.41413235219525</v>
      </c>
      <c r="Q168" s="5">
        <f t="shared" si="107"/>
        <v>3.8389983521952615</v>
      </c>
      <c r="R168" s="5">
        <f t="shared" si="135"/>
        <v>144.69590383187523</v>
      </c>
      <c r="S168" s="5">
        <f t="shared" si="108"/>
        <v>4.1207698318752364</v>
      </c>
      <c r="T168" s="5">
        <f t="shared" si="136"/>
        <v>144.71928529764978</v>
      </c>
      <c r="U168" s="5">
        <f t="shared" si="109"/>
        <v>4.1441512976497847</v>
      </c>
      <c r="V168" s="10"/>
      <c r="W168" s="1">
        <v>95.415558000000004</v>
      </c>
      <c r="X168" s="5">
        <v>93.864582958315268</v>
      </c>
      <c r="Y168" s="5">
        <f t="shared" si="137"/>
        <v>0.60909093590741659</v>
      </c>
      <c r="Z168" s="5">
        <f t="shared" si="110"/>
        <v>94.473673894222685</v>
      </c>
      <c r="AA168" s="5">
        <f t="shared" si="111"/>
        <v>0.94188410577731929</v>
      </c>
      <c r="AB168" s="5">
        <f t="shared" si="138"/>
        <v>9.8713891688116447E-3</v>
      </c>
      <c r="AC168" s="5">
        <f t="shared" si="112"/>
        <v>0.73234689486032489</v>
      </c>
      <c r="AD168" s="5">
        <f t="shared" si="96"/>
        <v>94.596929853175595</v>
      </c>
      <c r="AE168" s="5">
        <f t="shared" si="97"/>
        <v>0.81862814682440899</v>
      </c>
      <c r="AF168" s="5">
        <f t="shared" si="113"/>
        <v>8.5796086506606077E-3</v>
      </c>
      <c r="AG168" s="5">
        <f t="shared" si="114"/>
        <v>0.96190489272960944</v>
      </c>
      <c r="AH168" s="5">
        <f t="shared" si="98"/>
        <v>94.826487851044874</v>
      </c>
      <c r="AI168" s="5">
        <f t="shared" si="99"/>
        <v>0.58907014895513043</v>
      </c>
      <c r="AJ168" s="5">
        <f t="shared" si="115"/>
        <v>6.1737326836691598E-3</v>
      </c>
      <c r="AK168" s="5">
        <f t="shared" si="116"/>
        <v>1.272181854510988</v>
      </c>
      <c r="AL168" s="5">
        <f t="shared" si="100"/>
        <v>95.136764812826257</v>
      </c>
      <c r="AM168" s="5">
        <f t="shared" si="101"/>
        <v>0.27879318717374701</v>
      </c>
      <c r="AN168" s="5">
        <f t="shared" si="117"/>
        <v>2.9218839465755364E-3</v>
      </c>
      <c r="AP168" s="1">
        <v>140.57513399999999</v>
      </c>
      <c r="AQ168" s="5">
        <v>144.69590383187523</v>
      </c>
      <c r="AR168" s="5">
        <f t="shared" si="139"/>
        <v>0.11655603092037026</v>
      </c>
      <c r="AS168" s="5">
        <f t="shared" si="118"/>
        <v>144.81245986279561</v>
      </c>
      <c r="AT168" s="5">
        <f t="shared" si="119"/>
        <v>4.2373258627956147</v>
      </c>
      <c r="AU168" s="5">
        <f t="shared" si="140"/>
        <v>2.9284352566877357E-2</v>
      </c>
      <c r="AV168" s="5">
        <f t="shared" si="141"/>
        <v>0.252110497104581</v>
      </c>
      <c r="AW168" s="5">
        <f t="shared" si="120"/>
        <v>144.94801432897981</v>
      </c>
      <c r="AX168" s="5">
        <f t="shared" si="121"/>
        <v>4.3728803289798179</v>
      </c>
      <c r="AY168" s="5">
        <f t="shared" si="122"/>
        <v>3.1107068544425631E-2</v>
      </c>
      <c r="AZ168" s="5">
        <f t="shared" si="142"/>
        <v>0.21838382541172674</v>
      </c>
      <c r="BA168" s="5">
        <f t="shared" si="123"/>
        <v>144.91428765728696</v>
      </c>
      <c r="BB168" s="5">
        <f t="shared" si="124"/>
        <v>4.3391536572869711</v>
      </c>
      <c r="BC168" s="5">
        <f t="shared" si="125"/>
        <v>3.0867149358626764E-2</v>
      </c>
      <c r="BD168" s="5">
        <f t="shared" si="143"/>
        <v>3.9798569198403522E-2</v>
      </c>
      <c r="BE168" s="5">
        <f t="shared" si="126"/>
        <v>144.73570240107364</v>
      </c>
      <c r="BF168" s="5">
        <f t="shared" si="127"/>
        <v>-4.1605684010736468</v>
      </c>
      <c r="BG168" s="5">
        <f t="shared" si="128"/>
        <v>2.9596759275176271E-2</v>
      </c>
    </row>
    <row r="169" spans="1:59" x14ac:dyDescent="0.2">
      <c r="A169" s="2">
        <v>168</v>
      </c>
      <c r="B169" s="1">
        <v>95.582465999999997</v>
      </c>
      <c r="C169" s="5">
        <f t="shared" si="129"/>
        <v>91.587036266585883</v>
      </c>
      <c r="D169" s="5">
        <f t="shared" si="102"/>
        <v>3.9954297334141131</v>
      </c>
      <c r="E169" s="5">
        <f t="shared" si="130"/>
        <v>93.82997547037067</v>
      </c>
      <c r="F169" s="5">
        <f t="shared" si="103"/>
        <v>1.7524905296293269</v>
      </c>
      <c r="G169" s="5">
        <f t="shared" si="131"/>
        <v>94.717619231241883</v>
      </c>
      <c r="H169" s="5">
        <f t="shared" si="104"/>
        <v>0.86484676875811317</v>
      </c>
      <c r="I169" s="5">
        <f t="shared" si="132"/>
        <v>95.173281782825015</v>
      </c>
      <c r="J169" s="5">
        <f t="shared" si="105"/>
        <v>0.40918421717498177</v>
      </c>
      <c r="L169" s="2">
        <v>168</v>
      </c>
      <c r="M169" s="1">
        <v>141.64906300000001</v>
      </c>
      <c r="N169" s="5">
        <f t="shared" si="133"/>
        <v>143.59743622966454</v>
      </c>
      <c r="O169" s="5">
        <f t="shared" si="106"/>
        <v>1.9483732296645258</v>
      </c>
      <c r="P169" s="5">
        <f t="shared" si="134"/>
        <v>143.07048292892691</v>
      </c>
      <c r="Q169" s="5">
        <f t="shared" si="107"/>
        <v>1.4214199289268947</v>
      </c>
      <c r="R169" s="5">
        <f t="shared" si="135"/>
        <v>142.42948042434386</v>
      </c>
      <c r="S169" s="5">
        <f t="shared" si="108"/>
        <v>0.78041742434385242</v>
      </c>
      <c r="T169" s="5">
        <f t="shared" si="136"/>
        <v>141.61117182441245</v>
      </c>
      <c r="U169" s="5">
        <f t="shared" si="109"/>
        <v>3.789117558756061E-2</v>
      </c>
      <c r="V169" s="10"/>
      <c r="W169" s="1">
        <v>95.582465999999997</v>
      </c>
      <c r="X169" s="5">
        <v>94.717619231241883</v>
      </c>
      <c r="Y169" s="5">
        <f t="shared" si="137"/>
        <v>0.64568273646029639</v>
      </c>
      <c r="Z169" s="5">
        <f t="shared" si="110"/>
        <v>95.363301967702185</v>
      </c>
      <c r="AA169" s="5">
        <f t="shared" si="111"/>
        <v>0.21916403229781167</v>
      </c>
      <c r="AB169" s="5">
        <f t="shared" si="138"/>
        <v>2.2929313447281395E-3</v>
      </c>
      <c r="AC169" s="5">
        <f t="shared" si="112"/>
        <v>0.76251923937689758</v>
      </c>
      <c r="AD169" s="5">
        <f t="shared" si="96"/>
        <v>95.480138470618783</v>
      </c>
      <c r="AE169" s="5">
        <f t="shared" si="97"/>
        <v>0.10232752938121337</v>
      </c>
      <c r="AF169" s="5">
        <f t="shared" si="113"/>
        <v>1.070567999168523E-3</v>
      </c>
      <c r="AG169" s="5">
        <f t="shared" si="114"/>
        <v>0.91291401381826232</v>
      </c>
      <c r="AH169" s="5">
        <f t="shared" si="98"/>
        <v>95.63053324506015</v>
      </c>
      <c r="AI169" s="5">
        <f t="shared" si="99"/>
        <v>4.8067245060153141E-2</v>
      </c>
      <c r="AJ169" s="5">
        <f t="shared" si="115"/>
        <v>5.0288768507137217E-4</v>
      </c>
      <c r="AK169" s="5">
        <f t="shared" si="116"/>
        <v>0.91590811016427176</v>
      </c>
      <c r="AL169" s="5">
        <f t="shared" si="100"/>
        <v>95.63352734140615</v>
      </c>
      <c r="AM169" s="5">
        <f t="shared" si="101"/>
        <v>5.1061341406153815E-2</v>
      </c>
      <c r="AN169" s="5">
        <f t="shared" si="117"/>
        <v>5.3421242977926323E-4</v>
      </c>
      <c r="AP169" s="1">
        <v>141.64906300000001</v>
      </c>
      <c r="AQ169" s="5">
        <v>142.42948042434386</v>
      </c>
      <c r="AR169" s="5">
        <f t="shared" si="139"/>
        <v>-0.24089088484738969</v>
      </c>
      <c r="AS169" s="5">
        <f t="shared" si="118"/>
        <v>142.18858953949646</v>
      </c>
      <c r="AT169" s="5">
        <f t="shared" si="119"/>
        <v>0.53952653949644969</v>
      </c>
      <c r="AU169" s="5">
        <f t="shared" si="140"/>
        <v>3.7880257506312893E-3</v>
      </c>
      <c r="AV169" s="5">
        <f t="shared" si="141"/>
        <v>-0.37752297905440502</v>
      </c>
      <c r="AW169" s="5">
        <f t="shared" si="120"/>
        <v>142.05195744528945</v>
      </c>
      <c r="AX169" s="5">
        <f t="shared" si="121"/>
        <v>0.40289444528943363</v>
      </c>
      <c r="AY169" s="5">
        <f t="shared" si="122"/>
        <v>2.8443142281105917E-3</v>
      </c>
      <c r="AZ169" s="5">
        <f t="shared" si="142"/>
        <v>-0.89977942941266353</v>
      </c>
      <c r="BA169" s="5">
        <f t="shared" si="123"/>
        <v>141.5297009949312</v>
      </c>
      <c r="BB169" s="5">
        <f t="shared" si="124"/>
        <v>0.11936200506880823</v>
      </c>
      <c r="BC169" s="5">
        <f t="shared" si="125"/>
        <v>8.4266003982538329E-4</v>
      </c>
      <c r="BD169" s="5">
        <f t="shared" si="143"/>
        <v>-1.9204901110218979</v>
      </c>
      <c r="BE169" s="5">
        <f t="shared" si="126"/>
        <v>140.50899031332196</v>
      </c>
      <c r="BF169" s="5">
        <f t="shared" si="127"/>
        <v>1.1400726866780531</v>
      </c>
      <c r="BG169" s="5">
        <f t="shared" si="128"/>
        <v>8.0485720309922057E-3</v>
      </c>
    </row>
    <row r="170" spans="1:59" x14ac:dyDescent="0.2">
      <c r="A170" s="2">
        <v>169</v>
      </c>
      <c r="B170" s="1">
        <v>95.141525000000001</v>
      </c>
      <c r="C170" s="5">
        <f t="shared" si="129"/>
        <v>92.186350726597993</v>
      </c>
      <c r="D170" s="5">
        <f t="shared" si="102"/>
        <v>2.9551742734020081</v>
      </c>
      <c r="E170" s="5">
        <f t="shared" si="130"/>
        <v>94.443347155740938</v>
      </c>
      <c r="F170" s="5">
        <f t="shared" si="103"/>
        <v>0.69817784425906382</v>
      </c>
      <c r="G170" s="5">
        <f t="shared" si="131"/>
        <v>95.193284954058839</v>
      </c>
      <c r="H170" s="5">
        <f t="shared" si="104"/>
        <v>5.175995405883782E-2</v>
      </c>
      <c r="I170" s="5">
        <f t="shared" si="132"/>
        <v>95.480169945706251</v>
      </c>
      <c r="J170" s="5">
        <f t="shared" si="105"/>
        <v>0.3386449457062497</v>
      </c>
      <c r="L170" s="2">
        <v>169</v>
      </c>
      <c r="M170" s="1">
        <v>142.68322800000001</v>
      </c>
      <c r="N170" s="5">
        <f t="shared" si="133"/>
        <v>143.30518024521484</v>
      </c>
      <c r="O170" s="5">
        <f t="shared" si="106"/>
        <v>0.62195224521482828</v>
      </c>
      <c r="P170" s="5">
        <f t="shared" si="134"/>
        <v>142.57298595380252</v>
      </c>
      <c r="Q170" s="5">
        <f t="shared" si="107"/>
        <v>0.11024204619749867</v>
      </c>
      <c r="R170" s="5">
        <f t="shared" si="135"/>
        <v>142.00025084095475</v>
      </c>
      <c r="S170" s="5">
        <f t="shared" si="108"/>
        <v>0.68297715904526513</v>
      </c>
      <c r="T170" s="5">
        <f t="shared" si="136"/>
        <v>141.63959020610312</v>
      </c>
      <c r="U170" s="5">
        <f t="shared" si="109"/>
        <v>1.0436377938968917</v>
      </c>
      <c r="V170" s="10"/>
      <c r="W170" s="1">
        <v>95.141525000000001</v>
      </c>
      <c r="X170" s="5">
        <v>95.193284954058839</v>
      </c>
      <c r="Y170" s="5">
        <f t="shared" si="137"/>
        <v>0.6201801844137953</v>
      </c>
      <c r="Z170" s="5">
        <f t="shared" si="110"/>
        <v>95.813465138472637</v>
      </c>
      <c r="AA170" s="5">
        <f t="shared" si="111"/>
        <v>0.67194013847263534</v>
      </c>
      <c r="AB170" s="5">
        <f t="shared" si="138"/>
        <v>7.0625327739137602E-3</v>
      </c>
      <c r="AC170" s="5">
        <f t="shared" si="112"/>
        <v>0.69080586023691215</v>
      </c>
      <c r="AD170" s="5">
        <f t="shared" si="96"/>
        <v>95.884090814295746</v>
      </c>
      <c r="AE170" s="5">
        <f t="shared" si="97"/>
        <v>0.74256581429574453</v>
      </c>
      <c r="AF170" s="5">
        <f t="shared" si="113"/>
        <v>7.8048550755912783E-3</v>
      </c>
      <c r="AG170" s="5">
        <f t="shared" si="114"/>
        <v>0.71615228286767441</v>
      </c>
      <c r="AH170" s="5">
        <f t="shared" si="98"/>
        <v>95.909437236926507</v>
      </c>
      <c r="AI170" s="5">
        <f t="shared" si="99"/>
        <v>0.7679122369265059</v>
      </c>
      <c r="AJ170" s="5">
        <f t="shared" si="115"/>
        <v>8.0712626471617505E-3</v>
      </c>
      <c r="AK170" s="5">
        <f t="shared" si="116"/>
        <v>0.54170208091905325</v>
      </c>
      <c r="AL170" s="5">
        <f t="shared" si="100"/>
        <v>95.734987034977891</v>
      </c>
      <c r="AM170" s="5">
        <f t="shared" si="101"/>
        <v>0.59346203497788963</v>
      </c>
      <c r="AN170" s="5">
        <f t="shared" si="117"/>
        <v>6.2376762930580485E-3</v>
      </c>
      <c r="AP170" s="1">
        <v>142.68322800000001</v>
      </c>
      <c r="AQ170" s="5">
        <v>142.00025084095475</v>
      </c>
      <c r="AR170" s="5">
        <f t="shared" si="139"/>
        <v>-0.26914168962864859</v>
      </c>
      <c r="AS170" s="5">
        <f t="shared" si="118"/>
        <v>141.73110915132611</v>
      </c>
      <c r="AT170" s="5">
        <f t="shared" si="119"/>
        <v>0.95211884867390495</v>
      </c>
      <c r="AU170" s="5">
        <f t="shared" si="140"/>
        <v>6.7050504702298825E-3</v>
      </c>
      <c r="AV170" s="5">
        <f t="shared" si="141"/>
        <v>-0.39044963013808276</v>
      </c>
      <c r="AW170" s="5">
        <f t="shared" si="120"/>
        <v>141.60980121081667</v>
      </c>
      <c r="AX170" s="5">
        <f t="shared" si="121"/>
        <v>1.073426789183344</v>
      </c>
      <c r="AY170" s="5">
        <f t="shared" si="122"/>
        <v>7.5231462325995591E-3</v>
      </c>
      <c r="AZ170" s="5">
        <f t="shared" si="142"/>
        <v>-0.68803199870206722</v>
      </c>
      <c r="BA170" s="5">
        <f t="shared" si="123"/>
        <v>141.31221884225269</v>
      </c>
      <c r="BB170" s="5">
        <f t="shared" si="124"/>
        <v>1.3710091577473236</v>
      </c>
      <c r="BC170" s="5">
        <f t="shared" si="125"/>
        <v>9.6087618493416998E-3</v>
      </c>
      <c r="BD170" s="5">
        <f t="shared" si="143"/>
        <v>-0.6529186625340333</v>
      </c>
      <c r="BE170" s="5">
        <f t="shared" si="126"/>
        <v>141.34733217842071</v>
      </c>
      <c r="BF170" s="5">
        <f t="shared" si="127"/>
        <v>1.3358958215792995</v>
      </c>
      <c r="BG170" s="5">
        <f t="shared" si="128"/>
        <v>9.3626689016266113E-3</v>
      </c>
    </row>
    <row r="171" spans="1:59" x14ac:dyDescent="0.2">
      <c r="A171" s="2">
        <v>170</v>
      </c>
      <c r="B171" s="1">
        <v>96.715964999999997</v>
      </c>
      <c r="C171" s="5">
        <f t="shared" si="129"/>
        <v>92.629626867608295</v>
      </c>
      <c r="D171" s="5">
        <f t="shared" si="102"/>
        <v>4.0863381323917025</v>
      </c>
      <c r="E171" s="5">
        <f t="shared" si="130"/>
        <v>94.687709401231615</v>
      </c>
      <c r="F171" s="5">
        <f t="shared" si="103"/>
        <v>2.0282555987683821</v>
      </c>
      <c r="G171" s="5">
        <f t="shared" si="131"/>
        <v>95.164816979326474</v>
      </c>
      <c r="H171" s="5">
        <f t="shared" si="104"/>
        <v>1.5511480206735229</v>
      </c>
      <c r="I171" s="5">
        <f t="shared" si="132"/>
        <v>95.226186236426571</v>
      </c>
      <c r="J171" s="5">
        <f t="shared" si="105"/>
        <v>1.4897787635734261</v>
      </c>
      <c r="L171" s="2">
        <v>170</v>
      </c>
      <c r="M171" s="1">
        <v>147.267303</v>
      </c>
      <c r="N171" s="5">
        <f t="shared" si="133"/>
        <v>143.2118874084326</v>
      </c>
      <c r="O171" s="5">
        <f t="shared" si="106"/>
        <v>4.0554155915673959</v>
      </c>
      <c r="P171" s="5">
        <f t="shared" si="134"/>
        <v>142.61157066997163</v>
      </c>
      <c r="Q171" s="5">
        <f t="shared" si="107"/>
        <v>4.6557323300283713</v>
      </c>
      <c r="R171" s="5">
        <f t="shared" si="135"/>
        <v>142.37588827842964</v>
      </c>
      <c r="S171" s="5">
        <f t="shared" si="108"/>
        <v>4.8914147215703565</v>
      </c>
      <c r="T171" s="5">
        <f t="shared" si="136"/>
        <v>142.42231855152579</v>
      </c>
      <c r="U171" s="5">
        <f t="shared" si="109"/>
        <v>4.8449844484742073</v>
      </c>
      <c r="V171" s="10"/>
      <c r="W171" s="1">
        <v>96.715964999999997</v>
      </c>
      <c r="X171" s="5">
        <v>95.164816979326474</v>
      </c>
      <c r="Y171" s="5">
        <f t="shared" si="137"/>
        <v>0.52288296054187122</v>
      </c>
      <c r="Z171" s="5">
        <f t="shared" si="110"/>
        <v>95.687699939868352</v>
      </c>
      <c r="AA171" s="5">
        <f t="shared" si="111"/>
        <v>1.0282650601316448</v>
      </c>
      <c r="AB171" s="5">
        <f t="shared" si="138"/>
        <v>1.0631802723900286E-2</v>
      </c>
      <c r="AC171" s="5">
        <f t="shared" si="112"/>
        <v>0.51098740149459287</v>
      </c>
      <c r="AD171" s="5">
        <f t="shared" si="96"/>
        <v>95.675804380821063</v>
      </c>
      <c r="AE171" s="5">
        <f t="shared" si="97"/>
        <v>1.0401606191789341</v>
      </c>
      <c r="AF171" s="5">
        <f t="shared" si="113"/>
        <v>1.0754797506067733E-2</v>
      </c>
      <c r="AG171" s="5">
        <f t="shared" si="114"/>
        <v>0.38107316694765664</v>
      </c>
      <c r="AH171" s="5">
        <f t="shared" si="98"/>
        <v>95.545890146274132</v>
      </c>
      <c r="AI171" s="5">
        <f t="shared" si="99"/>
        <v>1.1700748537258647</v>
      </c>
      <c r="AJ171" s="5">
        <f t="shared" si="115"/>
        <v>1.2098052826395981E-2</v>
      </c>
      <c r="AK171" s="5">
        <f t="shared" si="116"/>
        <v>5.7057533615347697E-2</v>
      </c>
      <c r="AL171" s="5">
        <f t="shared" si="100"/>
        <v>95.221874512941824</v>
      </c>
      <c r="AM171" s="5">
        <f t="shared" si="101"/>
        <v>1.4940904870581733</v>
      </c>
      <c r="AN171" s="5">
        <f t="shared" si="117"/>
        <v>1.5448230155778038E-2</v>
      </c>
      <c r="AP171" s="1">
        <v>147.267303</v>
      </c>
      <c r="AQ171" s="5">
        <v>142.37588827842964</v>
      </c>
      <c r="AR171" s="5">
        <f t="shared" si="139"/>
        <v>-0.17242482056311736</v>
      </c>
      <c r="AS171" s="5">
        <f t="shared" si="118"/>
        <v>142.20346345786652</v>
      </c>
      <c r="AT171" s="5">
        <f t="shared" si="119"/>
        <v>5.0638395421334792</v>
      </c>
      <c r="AU171" s="5">
        <f t="shared" si="140"/>
        <v>3.5566693232709862E-2</v>
      </c>
      <c r="AV171" s="5">
        <f t="shared" si="141"/>
        <v>-0.1989278632348388</v>
      </c>
      <c r="AW171" s="5">
        <f t="shared" si="120"/>
        <v>142.1769604151948</v>
      </c>
      <c r="AX171" s="5">
        <f t="shared" si="121"/>
        <v>5.0903425848051995</v>
      </c>
      <c r="AY171" s="5">
        <f t="shared" si="122"/>
        <v>3.4565327680409819E-2</v>
      </c>
      <c r="AZ171" s="5">
        <f t="shared" si="142"/>
        <v>-0.20938075242243515</v>
      </c>
      <c r="BA171" s="5">
        <f t="shared" si="123"/>
        <v>142.16650752600719</v>
      </c>
      <c r="BB171" s="5">
        <f t="shared" si="124"/>
        <v>5.1007954739928039</v>
      </c>
      <c r="BC171" s="5">
        <f t="shared" si="125"/>
        <v>3.463630670273634E-2</v>
      </c>
      <c r="BD171" s="5">
        <f t="shared" si="143"/>
        <v>0.22135402247355401</v>
      </c>
      <c r="BE171" s="5">
        <f t="shared" si="126"/>
        <v>142.59724230090319</v>
      </c>
      <c r="BF171" s="5">
        <f t="shared" si="127"/>
        <v>4.6700606990968083</v>
      </c>
      <c r="BG171" s="5">
        <f t="shared" si="128"/>
        <v>3.1711456677500291E-2</v>
      </c>
    </row>
    <row r="172" spans="1:59" x14ac:dyDescent="0.2">
      <c r="A172" s="2">
        <v>171</v>
      </c>
      <c r="B172" s="1">
        <v>97.381111000000004</v>
      </c>
      <c r="C172" s="5">
        <f t="shared" si="129"/>
        <v>93.242577587467053</v>
      </c>
      <c r="D172" s="5">
        <f t="shared" si="102"/>
        <v>4.1385334125329507</v>
      </c>
      <c r="E172" s="5">
        <f t="shared" si="130"/>
        <v>95.397598860800542</v>
      </c>
      <c r="F172" s="5">
        <f t="shared" si="103"/>
        <v>1.9835121391994619</v>
      </c>
      <c r="G172" s="5">
        <f t="shared" si="131"/>
        <v>96.017948390696915</v>
      </c>
      <c r="H172" s="5">
        <f t="shared" si="104"/>
        <v>1.3631626093030889</v>
      </c>
      <c r="I172" s="5">
        <f t="shared" si="132"/>
        <v>96.343520309106651</v>
      </c>
      <c r="J172" s="5">
        <f t="shared" si="105"/>
        <v>1.037590690893353</v>
      </c>
      <c r="L172" s="2">
        <v>171</v>
      </c>
      <c r="M172" s="1">
        <v>151.07576</v>
      </c>
      <c r="N172" s="5">
        <f t="shared" si="133"/>
        <v>143.82019974716772</v>
      </c>
      <c r="O172" s="5">
        <f t="shared" si="106"/>
        <v>7.2555602528322822</v>
      </c>
      <c r="P172" s="5">
        <f t="shared" si="134"/>
        <v>144.24107698548156</v>
      </c>
      <c r="Q172" s="5">
        <f t="shared" si="107"/>
        <v>6.834683014518447</v>
      </c>
      <c r="R172" s="5">
        <f t="shared" si="135"/>
        <v>145.06616637529334</v>
      </c>
      <c r="S172" s="5">
        <f t="shared" si="108"/>
        <v>6.0095936247066675</v>
      </c>
      <c r="T172" s="5">
        <f t="shared" si="136"/>
        <v>146.05605688788145</v>
      </c>
      <c r="U172" s="5">
        <f t="shared" si="109"/>
        <v>5.0197031121185489</v>
      </c>
      <c r="V172" s="10"/>
      <c r="W172" s="1">
        <v>97.381111000000004</v>
      </c>
      <c r="X172" s="5">
        <v>96.017948390696915</v>
      </c>
      <c r="Y172" s="5">
        <f t="shared" si="137"/>
        <v>0.57242022816615667</v>
      </c>
      <c r="Z172" s="5">
        <f t="shared" si="110"/>
        <v>96.590368618863067</v>
      </c>
      <c r="AA172" s="5">
        <f t="shared" si="111"/>
        <v>0.79074238113693696</v>
      </c>
      <c r="AB172" s="5">
        <f t="shared" si="138"/>
        <v>8.120079685031905E-3</v>
      </c>
      <c r="AC172" s="5">
        <f t="shared" si="112"/>
        <v>0.59652340396355497</v>
      </c>
      <c r="AD172" s="5">
        <f t="shared" si="96"/>
        <v>96.614471794660474</v>
      </c>
      <c r="AE172" s="5">
        <f t="shared" si="97"/>
        <v>0.76663920533952989</v>
      </c>
      <c r="AF172" s="5">
        <f t="shared" si="113"/>
        <v>7.8725658135028864E-3</v>
      </c>
      <c r="AG172" s="5">
        <f t="shared" si="114"/>
        <v>0.59349937693790966</v>
      </c>
      <c r="AH172" s="5">
        <f t="shared" si="98"/>
        <v>96.611447767634829</v>
      </c>
      <c r="AI172" s="5">
        <f t="shared" si="99"/>
        <v>0.76966323236517553</v>
      </c>
      <c r="AJ172" s="5">
        <f t="shared" si="115"/>
        <v>7.9036193411797847E-3</v>
      </c>
      <c r="AK172" s="5">
        <f t="shared" si="116"/>
        <v>0.73372032970717715</v>
      </c>
      <c r="AL172" s="5">
        <f t="shared" si="100"/>
        <v>96.751668720404098</v>
      </c>
      <c r="AM172" s="5">
        <f t="shared" si="101"/>
        <v>0.62944227959590648</v>
      </c>
      <c r="AN172" s="5">
        <f t="shared" si="117"/>
        <v>6.4636999222149605E-3</v>
      </c>
      <c r="AP172" s="1">
        <v>151.07576</v>
      </c>
      <c r="AQ172" s="5">
        <v>145.06616637529334</v>
      </c>
      <c r="AR172" s="5">
        <f t="shared" si="139"/>
        <v>0.25698061705090419</v>
      </c>
      <c r="AS172" s="5">
        <f t="shared" si="118"/>
        <v>145.32314699234425</v>
      </c>
      <c r="AT172" s="5">
        <f t="shared" si="119"/>
        <v>5.7526130076557536</v>
      </c>
      <c r="AU172" s="5">
        <f t="shared" si="140"/>
        <v>3.9655097748798711E-2</v>
      </c>
      <c r="AV172" s="5">
        <f t="shared" si="141"/>
        <v>0.52337362678979416</v>
      </c>
      <c r="AW172" s="5">
        <f t="shared" si="120"/>
        <v>145.58954000208314</v>
      </c>
      <c r="AX172" s="5">
        <f t="shared" si="121"/>
        <v>5.4862199979168622</v>
      </c>
      <c r="AY172" s="5">
        <f t="shared" si="122"/>
        <v>3.6314363058089945E-2</v>
      </c>
      <c r="AZ172" s="5">
        <f t="shared" si="142"/>
        <v>1.0954657297563226</v>
      </c>
      <c r="BA172" s="5">
        <f t="shared" si="123"/>
        <v>146.16163210504965</v>
      </c>
      <c r="BB172" s="5">
        <f t="shared" si="124"/>
        <v>4.9141278949503544</v>
      </c>
      <c r="BC172" s="5">
        <f t="shared" si="125"/>
        <v>3.2527573549524784E-2</v>
      </c>
      <c r="BD172" s="5">
        <f t="shared" si="143"/>
        <v>2.3199394857051723</v>
      </c>
      <c r="BE172" s="5">
        <f t="shared" si="126"/>
        <v>147.3861058609985</v>
      </c>
      <c r="BF172" s="5">
        <f t="shared" si="127"/>
        <v>3.6896541390015045</v>
      </c>
      <c r="BG172" s="5">
        <f t="shared" si="128"/>
        <v>2.4422542299317274E-2</v>
      </c>
    </row>
    <row r="173" spans="1:59" x14ac:dyDescent="0.2">
      <c r="A173" s="2">
        <v>172</v>
      </c>
      <c r="B173" s="1">
        <v>96.182845999999998</v>
      </c>
      <c r="C173" s="5">
        <f t="shared" si="129"/>
        <v>93.863357599346983</v>
      </c>
      <c r="D173" s="5">
        <f t="shared" si="102"/>
        <v>2.3194884006530145</v>
      </c>
      <c r="E173" s="5">
        <f t="shared" si="130"/>
        <v>96.09182810952035</v>
      </c>
      <c r="F173" s="5">
        <f t="shared" si="103"/>
        <v>9.1017890479648145E-2</v>
      </c>
      <c r="G173" s="5">
        <f t="shared" si="131"/>
        <v>96.767687825813624</v>
      </c>
      <c r="H173" s="5">
        <f t="shared" si="104"/>
        <v>0.58484182581362631</v>
      </c>
      <c r="I173" s="5">
        <f t="shared" si="132"/>
        <v>97.121713327276666</v>
      </c>
      <c r="J173" s="5">
        <f t="shared" si="105"/>
        <v>0.93886732727666811</v>
      </c>
      <c r="L173" s="2">
        <v>172</v>
      </c>
      <c r="M173" s="1">
        <v>152.21929900000001</v>
      </c>
      <c r="N173" s="5">
        <f t="shared" si="133"/>
        <v>144.90853378509254</v>
      </c>
      <c r="O173" s="5">
        <f t="shared" si="106"/>
        <v>7.3107652149074625</v>
      </c>
      <c r="P173" s="5">
        <f t="shared" si="134"/>
        <v>146.63321604056301</v>
      </c>
      <c r="Q173" s="5">
        <f t="shared" si="107"/>
        <v>5.5860829594369932</v>
      </c>
      <c r="R173" s="5">
        <f t="shared" si="135"/>
        <v>148.37144286888201</v>
      </c>
      <c r="S173" s="5">
        <f t="shared" si="108"/>
        <v>3.8478561311179931</v>
      </c>
      <c r="T173" s="5">
        <f t="shared" si="136"/>
        <v>149.82083422197036</v>
      </c>
      <c r="U173" s="5">
        <f t="shared" si="109"/>
        <v>2.3984647780296484</v>
      </c>
      <c r="V173" s="10"/>
      <c r="W173" s="1">
        <v>96.182845999999998</v>
      </c>
      <c r="X173" s="5">
        <v>96.767687825813624</v>
      </c>
      <c r="Y173" s="5">
        <f t="shared" si="137"/>
        <v>0.59901810920873944</v>
      </c>
      <c r="Z173" s="5">
        <f t="shared" si="110"/>
        <v>97.366705935022367</v>
      </c>
      <c r="AA173" s="5">
        <f t="shared" si="111"/>
        <v>1.1838599350223689</v>
      </c>
      <c r="AB173" s="5">
        <f t="shared" si="138"/>
        <v>1.2308431121100003E-2</v>
      </c>
      <c r="AC173" s="5">
        <f t="shared" si="112"/>
        <v>0.63482741175184343</v>
      </c>
      <c r="AD173" s="5">
        <f t="shared" si="96"/>
        <v>97.402515237565467</v>
      </c>
      <c r="AE173" s="5">
        <f t="shared" si="97"/>
        <v>1.2196692375654692</v>
      </c>
      <c r="AF173" s="5">
        <f t="shared" si="113"/>
        <v>1.2680735581118791E-2</v>
      </c>
      <c r="AG173" s="5">
        <f t="shared" si="114"/>
        <v>0.66380740311836939</v>
      </c>
      <c r="AH173" s="5">
        <f t="shared" si="98"/>
        <v>97.431495228931993</v>
      </c>
      <c r="AI173" s="5">
        <f t="shared" si="99"/>
        <v>1.2486492289319955</v>
      </c>
      <c r="AJ173" s="5">
        <f t="shared" si="115"/>
        <v>1.2982036619419594E-2</v>
      </c>
      <c r="AK173" s="5">
        <f t="shared" si="116"/>
        <v>0.74733656930527903</v>
      </c>
      <c r="AL173" s="5">
        <f t="shared" si="100"/>
        <v>97.5150243951189</v>
      </c>
      <c r="AM173" s="5">
        <f t="shared" si="101"/>
        <v>1.3321783951189019</v>
      </c>
      <c r="AN173" s="5">
        <f t="shared" si="117"/>
        <v>1.3850478027224333E-2</v>
      </c>
      <c r="AP173" s="1">
        <v>152.21929900000001</v>
      </c>
      <c r="AQ173" s="5">
        <v>148.37144286888201</v>
      </c>
      <c r="AR173" s="5">
        <f t="shared" si="139"/>
        <v>0.71422499853157029</v>
      </c>
      <c r="AS173" s="5">
        <f t="shared" si="118"/>
        <v>149.08566786741358</v>
      </c>
      <c r="AT173" s="5">
        <f t="shared" si="119"/>
        <v>3.1336311325864301</v>
      </c>
      <c r="AU173" s="5">
        <f t="shared" si="140"/>
        <v>2.1120176982815118E-2</v>
      </c>
      <c r="AV173" s="5">
        <f t="shared" si="141"/>
        <v>1.2188493434895151</v>
      </c>
      <c r="AW173" s="5">
        <f t="shared" si="120"/>
        <v>149.59029221237154</v>
      </c>
      <c r="AX173" s="5">
        <f t="shared" si="121"/>
        <v>2.6290067876284695</v>
      </c>
      <c r="AY173" s="5">
        <f t="shared" si="122"/>
        <v>1.7271179179641796E-2</v>
      </c>
      <c r="AZ173" s="5">
        <f t="shared" si="142"/>
        <v>2.0898805734808832</v>
      </c>
      <c r="BA173" s="5">
        <f t="shared" si="123"/>
        <v>150.4613234423629</v>
      </c>
      <c r="BB173" s="5">
        <f t="shared" si="124"/>
        <v>1.7579755576371099</v>
      </c>
      <c r="BC173" s="5">
        <f t="shared" si="125"/>
        <v>1.1548966321524775E-2</v>
      </c>
      <c r="BD173" s="5">
        <f t="shared" si="143"/>
        <v>3.1574759424061525</v>
      </c>
      <c r="BE173" s="5">
        <f t="shared" si="126"/>
        <v>151.52891881128818</v>
      </c>
      <c r="BF173" s="5">
        <f t="shared" si="127"/>
        <v>0.69038018871182771</v>
      </c>
      <c r="BG173" s="5">
        <f t="shared" si="128"/>
        <v>4.5354314022417594E-3</v>
      </c>
    </row>
    <row r="174" spans="1:59" x14ac:dyDescent="0.2">
      <c r="A174" s="2">
        <v>173</v>
      </c>
      <c r="B174" s="1">
        <v>95.988533000000004</v>
      </c>
      <c r="C174" s="5">
        <f t="shared" si="129"/>
        <v>94.21128085944494</v>
      </c>
      <c r="D174" s="5">
        <f t="shared" si="102"/>
        <v>1.7772521405550634</v>
      </c>
      <c r="E174" s="5">
        <f t="shared" si="130"/>
        <v>96.123684371188233</v>
      </c>
      <c r="F174" s="5">
        <f t="shared" si="103"/>
        <v>0.13515137118822906</v>
      </c>
      <c r="G174" s="5">
        <f t="shared" si="131"/>
        <v>96.446024821616135</v>
      </c>
      <c r="H174" s="5">
        <f t="shared" si="104"/>
        <v>0.45749182161613078</v>
      </c>
      <c r="I174" s="5">
        <f t="shared" si="132"/>
        <v>96.417562831819168</v>
      </c>
      <c r="J174" s="5">
        <f t="shared" si="105"/>
        <v>0.42902983181916454</v>
      </c>
      <c r="L174" s="2">
        <v>173</v>
      </c>
      <c r="M174" s="1">
        <v>154.12851000000001</v>
      </c>
      <c r="N174" s="5">
        <f t="shared" si="133"/>
        <v>146.00514856732866</v>
      </c>
      <c r="O174" s="5">
        <f t="shared" si="106"/>
        <v>8.123361432671345</v>
      </c>
      <c r="P174" s="5">
        <f t="shared" si="134"/>
        <v>148.58834507636595</v>
      </c>
      <c r="Q174" s="5">
        <f t="shared" si="107"/>
        <v>5.5401649236340518</v>
      </c>
      <c r="R174" s="5">
        <f t="shared" si="135"/>
        <v>150.48776374099691</v>
      </c>
      <c r="S174" s="5">
        <f t="shared" si="108"/>
        <v>3.6407462590030946</v>
      </c>
      <c r="T174" s="5">
        <f t="shared" si="136"/>
        <v>151.6196828054926</v>
      </c>
      <c r="U174" s="5">
        <f t="shared" si="109"/>
        <v>2.5088271945074041</v>
      </c>
      <c r="V174" s="10"/>
      <c r="W174" s="1">
        <v>95.988533000000004</v>
      </c>
      <c r="X174" s="5">
        <v>96.446024821616135</v>
      </c>
      <c r="Y174" s="5">
        <f t="shared" si="137"/>
        <v>0.46091594219780502</v>
      </c>
      <c r="Z174" s="5">
        <f t="shared" si="110"/>
        <v>96.906940763813935</v>
      </c>
      <c r="AA174" s="5">
        <f t="shared" si="111"/>
        <v>0.91840776381393141</v>
      </c>
      <c r="AB174" s="5">
        <f t="shared" si="138"/>
        <v>9.5678904043041413E-3</v>
      </c>
      <c r="AC174" s="5">
        <f t="shared" si="112"/>
        <v>0.39570480776451022</v>
      </c>
      <c r="AD174" s="5">
        <f t="shared" si="96"/>
        <v>96.841729629380652</v>
      </c>
      <c r="AE174" s="5">
        <f t="shared" si="97"/>
        <v>0.85319662938064766</v>
      </c>
      <c r="AF174" s="5">
        <f t="shared" si="113"/>
        <v>8.8885266053669934E-3</v>
      </c>
      <c r="AG174" s="5">
        <f t="shared" si="114"/>
        <v>0.22034571982623294</v>
      </c>
      <c r="AH174" s="5">
        <f t="shared" si="98"/>
        <v>96.666370541442362</v>
      </c>
      <c r="AI174" s="5">
        <f t="shared" si="99"/>
        <v>0.67783754144235786</v>
      </c>
      <c r="AJ174" s="5">
        <f t="shared" si="115"/>
        <v>7.0616512228846946E-3</v>
      </c>
      <c r="AK174" s="5">
        <f t="shared" si="116"/>
        <v>-0.16131306817207419</v>
      </c>
      <c r="AL174" s="5">
        <f t="shared" si="100"/>
        <v>96.284711753444057</v>
      </c>
      <c r="AM174" s="5">
        <f t="shared" si="101"/>
        <v>0.2961787534440532</v>
      </c>
      <c r="AN174" s="5">
        <f t="shared" si="117"/>
        <v>3.0855639125566508E-3</v>
      </c>
      <c r="AP174" s="1">
        <v>154.12851000000001</v>
      </c>
      <c r="AQ174" s="5">
        <v>150.48776374099691</v>
      </c>
      <c r="AR174" s="5">
        <f t="shared" si="139"/>
        <v>0.92453937956906929</v>
      </c>
      <c r="AS174" s="5">
        <f t="shared" si="118"/>
        <v>151.41230312056598</v>
      </c>
      <c r="AT174" s="5">
        <f t="shared" si="119"/>
        <v>2.7162068794340257</v>
      </c>
      <c r="AU174" s="5">
        <f t="shared" si="140"/>
        <v>1.8049353727581891E-2</v>
      </c>
      <c r="AV174" s="5">
        <f t="shared" si="141"/>
        <v>1.4432172256458609</v>
      </c>
      <c r="AW174" s="5">
        <f t="shared" si="120"/>
        <v>151.93098096664278</v>
      </c>
      <c r="AX174" s="5">
        <f t="shared" si="121"/>
        <v>2.1975290333572275</v>
      </c>
      <c r="AY174" s="5">
        <f t="shared" si="122"/>
        <v>1.4257771215443707E-2</v>
      </c>
      <c r="AZ174" s="5">
        <f t="shared" si="142"/>
        <v>2.10177870786619</v>
      </c>
      <c r="BA174" s="5">
        <f t="shared" si="123"/>
        <v>152.58954244886311</v>
      </c>
      <c r="BB174" s="5">
        <f t="shared" si="124"/>
        <v>1.5389675511368921</v>
      </c>
      <c r="BC174" s="5">
        <f t="shared" si="125"/>
        <v>9.9849635290504783E-3</v>
      </c>
      <c r="BD174" s="5">
        <f t="shared" si="143"/>
        <v>2.2724941326585859</v>
      </c>
      <c r="BE174" s="5">
        <f t="shared" si="126"/>
        <v>152.76025787365549</v>
      </c>
      <c r="BF174" s="5">
        <f t="shared" si="127"/>
        <v>1.3682521263445153</v>
      </c>
      <c r="BG174" s="5">
        <f t="shared" si="128"/>
        <v>8.8773460947913878E-3</v>
      </c>
    </row>
    <row r="175" spans="1:59" x14ac:dyDescent="0.2">
      <c r="A175" s="2">
        <v>174</v>
      </c>
      <c r="B175" s="1">
        <v>98.011391000000003</v>
      </c>
      <c r="C175" s="5">
        <f t="shared" si="129"/>
        <v>94.477868680528204</v>
      </c>
      <c r="D175" s="5">
        <f t="shared" si="102"/>
        <v>3.5335223194717997</v>
      </c>
      <c r="E175" s="5">
        <f t="shared" si="130"/>
        <v>96.076381391272349</v>
      </c>
      <c r="F175" s="5">
        <f t="shared" si="103"/>
        <v>1.935009608727654</v>
      </c>
      <c r="G175" s="5">
        <f t="shared" si="131"/>
        <v>96.194404319727255</v>
      </c>
      <c r="H175" s="5">
        <f t="shared" si="104"/>
        <v>1.8169866802727483</v>
      </c>
      <c r="I175" s="5">
        <f t="shared" si="132"/>
        <v>96.095790457954791</v>
      </c>
      <c r="J175" s="5">
        <f t="shared" si="105"/>
        <v>1.9156005420452118</v>
      </c>
      <c r="L175" s="2">
        <v>174</v>
      </c>
      <c r="M175" s="1">
        <v>152.527557</v>
      </c>
      <c r="N175" s="5">
        <f t="shared" si="133"/>
        <v>147.22365278222935</v>
      </c>
      <c r="O175" s="5">
        <f t="shared" si="106"/>
        <v>5.3039042177706506</v>
      </c>
      <c r="P175" s="5">
        <f t="shared" si="134"/>
        <v>150.52740279963788</v>
      </c>
      <c r="Q175" s="5">
        <f t="shared" si="107"/>
        <v>2.0001542003621182</v>
      </c>
      <c r="R175" s="5">
        <f t="shared" si="135"/>
        <v>152.49017418344863</v>
      </c>
      <c r="S175" s="5">
        <f t="shared" si="108"/>
        <v>3.7382816551371434E-2</v>
      </c>
      <c r="T175" s="5">
        <f t="shared" si="136"/>
        <v>153.50130320137316</v>
      </c>
      <c r="U175" s="5">
        <f t="shared" si="109"/>
        <v>0.97374620137316015</v>
      </c>
      <c r="V175" s="10"/>
      <c r="W175" s="1">
        <v>98.011391000000003</v>
      </c>
      <c r="X175" s="5">
        <v>96.194404319727255</v>
      </c>
      <c r="Y175" s="5">
        <f t="shared" si="137"/>
        <v>0.35403547558480225</v>
      </c>
      <c r="Z175" s="5">
        <f t="shared" si="110"/>
        <v>96.548439795312063</v>
      </c>
      <c r="AA175" s="5">
        <f t="shared" si="111"/>
        <v>1.4629512046879398</v>
      </c>
      <c r="AB175" s="5">
        <f t="shared" si="138"/>
        <v>1.4926338558830778E-2</v>
      </c>
      <c r="AC175" s="5">
        <f t="shared" si="112"/>
        <v>0.23387348035116273</v>
      </c>
      <c r="AD175" s="5">
        <f t="shared" si="96"/>
        <v>96.428277800078419</v>
      </c>
      <c r="AE175" s="5">
        <f t="shared" si="97"/>
        <v>1.5831131999215842</v>
      </c>
      <c r="AF175" s="5">
        <f t="shared" si="113"/>
        <v>1.6152338863567237E-2</v>
      </c>
      <c r="AG175" s="5">
        <f t="shared" si="114"/>
        <v>7.9609200544322467E-3</v>
      </c>
      <c r="AH175" s="5">
        <f t="shared" si="98"/>
        <v>96.202365239781685</v>
      </c>
      <c r="AI175" s="5">
        <f t="shared" si="99"/>
        <v>1.8090257602183186</v>
      </c>
      <c r="AJ175" s="5">
        <f t="shared" si="115"/>
        <v>1.8457301154090534E-2</v>
      </c>
      <c r="AK175" s="5">
        <f t="shared" si="116"/>
        <v>-0.23807438683135893</v>
      </c>
      <c r="AL175" s="5">
        <f t="shared" si="100"/>
        <v>95.956329932895898</v>
      </c>
      <c r="AM175" s="5">
        <f t="shared" si="101"/>
        <v>2.0550610671041056</v>
      </c>
      <c r="AN175" s="5">
        <f t="shared" si="117"/>
        <v>2.0967573729303624E-2</v>
      </c>
      <c r="AP175" s="1">
        <v>152.527557</v>
      </c>
      <c r="AQ175" s="5">
        <v>152.49017418344863</v>
      </c>
      <c r="AR175" s="5">
        <f t="shared" si="139"/>
        <v>1.0862200390014667</v>
      </c>
      <c r="AS175" s="5">
        <f t="shared" si="118"/>
        <v>153.57639422245009</v>
      </c>
      <c r="AT175" s="5">
        <f t="shared" si="119"/>
        <v>1.0488372224500893</v>
      </c>
      <c r="AU175" s="5">
        <f t="shared" si="140"/>
        <v>6.8780642953972741E-3</v>
      </c>
      <c r="AV175" s="5">
        <f t="shared" si="141"/>
        <v>1.5830155298473254</v>
      </c>
      <c r="AW175" s="5">
        <f t="shared" si="120"/>
        <v>154.07318971329596</v>
      </c>
      <c r="AX175" s="5">
        <f t="shared" si="121"/>
        <v>1.5456327132959586</v>
      </c>
      <c r="AY175" s="5">
        <f t="shared" si="122"/>
        <v>1.0133465346828827E-2</v>
      </c>
      <c r="AZ175" s="5">
        <f t="shared" si="142"/>
        <v>2.0570629884296783</v>
      </c>
      <c r="BA175" s="5">
        <f t="shared" si="123"/>
        <v>154.54723717187832</v>
      </c>
      <c r="BB175" s="5">
        <f t="shared" si="124"/>
        <v>2.0196801718783206</v>
      </c>
      <c r="BC175" s="5">
        <f t="shared" si="125"/>
        <v>1.3241411660965111E-2</v>
      </c>
      <c r="BD175" s="5">
        <f t="shared" si="143"/>
        <v>2.0429229959827491</v>
      </c>
      <c r="BE175" s="5">
        <f t="shared" si="126"/>
        <v>154.53309717943137</v>
      </c>
      <c r="BF175" s="5">
        <f t="shared" si="127"/>
        <v>-2.0055401794313639</v>
      </c>
      <c r="BG175" s="5">
        <f t="shared" si="128"/>
        <v>1.3148707150874801E-2</v>
      </c>
    </row>
    <row r="176" spans="1:59" x14ac:dyDescent="0.2">
      <c r="A176" s="2">
        <v>175</v>
      </c>
      <c r="B176" s="1">
        <v>96.658660999999995</v>
      </c>
      <c r="C176" s="5">
        <f t="shared" si="129"/>
        <v>95.007897028448966</v>
      </c>
      <c r="D176" s="5">
        <f t="shared" si="102"/>
        <v>1.6507639715510294</v>
      </c>
      <c r="E176" s="5">
        <f t="shared" si="130"/>
        <v>96.753634754327038</v>
      </c>
      <c r="F176" s="5">
        <f t="shared" si="103"/>
        <v>9.4973754327043025E-2</v>
      </c>
      <c r="G176" s="5">
        <f t="shared" si="131"/>
        <v>97.193746993877269</v>
      </c>
      <c r="H176" s="5">
        <f t="shared" si="104"/>
        <v>0.53508599387727429</v>
      </c>
      <c r="I176" s="5">
        <f t="shared" si="132"/>
        <v>97.532490864488693</v>
      </c>
      <c r="J176" s="5">
        <f t="shared" si="105"/>
        <v>0.87382986448869815</v>
      </c>
      <c r="L176" s="2">
        <v>175</v>
      </c>
      <c r="M176" s="1">
        <v>153.889847</v>
      </c>
      <c r="N176" s="5">
        <f t="shared" si="133"/>
        <v>148.01923841489494</v>
      </c>
      <c r="O176" s="5">
        <f t="shared" si="106"/>
        <v>5.8706085851050602</v>
      </c>
      <c r="P176" s="5">
        <f t="shared" si="134"/>
        <v>151.22745676976461</v>
      </c>
      <c r="Q176" s="5">
        <f t="shared" si="107"/>
        <v>2.6623902302353883</v>
      </c>
      <c r="R176" s="5">
        <f t="shared" si="135"/>
        <v>152.5107347325519</v>
      </c>
      <c r="S176" s="5">
        <f t="shared" si="108"/>
        <v>1.3791122674481073</v>
      </c>
      <c r="T176" s="5">
        <f t="shared" si="136"/>
        <v>152.77099355034329</v>
      </c>
      <c r="U176" s="5">
        <f t="shared" si="109"/>
        <v>1.1188534496567115</v>
      </c>
      <c r="V176" s="10"/>
      <c r="W176" s="1">
        <v>96.658660999999995</v>
      </c>
      <c r="X176" s="5">
        <v>97.193746993877269</v>
      </c>
      <c r="Y176" s="5">
        <f t="shared" si="137"/>
        <v>0.45083155536958408</v>
      </c>
      <c r="Z176" s="5">
        <f t="shared" si="110"/>
        <v>97.644578549246859</v>
      </c>
      <c r="AA176" s="5">
        <f t="shared" si="111"/>
        <v>0.9859175492468637</v>
      </c>
      <c r="AB176" s="5">
        <f t="shared" si="138"/>
        <v>1.0199991796357118E-2</v>
      </c>
      <c r="AC176" s="5">
        <f t="shared" si="112"/>
        <v>0.42524077880087563</v>
      </c>
      <c r="AD176" s="5">
        <f t="shared" si="96"/>
        <v>97.618987772678139</v>
      </c>
      <c r="AE176" s="5">
        <f t="shared" si="97"/>
        <v>0.96032677267814393</v>
      </c>
      <c r="AF176" s="5">
        <f t="shared" si="113"/>
        <v>9.9352376987525623E-3</v>
      </c>
      <c r="AG176" s="5">
        <f t="shared" si="114"/>
        <v>0.45408270939744422</v>
      </c>
      <c r="AH176" s="5">
        <f t="shared" si="98"/>
        <v>97.647829703274709</v>
      </c>
      <c r="AI176" s="5">
        <f t="shared" si="99"/>
        <v>0.98916870327471429</v>
      </c>
      <c r="AJ176" s="5">
        <f t="shared" si="115"/>
        <v>1.0233627209823591E-2</v>
      </c>
      <c r="AK176" s="5">
        <f t="shared" si="116"/>
        <v>0.81373011500280845</v>
      </c>
      <c r="AL176" s="5">
        <f t="shared" si="100"/>
        <v>98.007477108880082</v>
      </c>
      <c r="AM176" s="5">
        <f t="shared" si="101"/>
        <v>1.3488161088800865</v>
      </c>
      <c r="AN176" s="5">
        <f t="shared" si="117"/>
        <v>1.395442575890935E-2</v>
      </c>
      <c r="AP176" s="1">
        <v>153.889847</v>
      </c>
      <c r="AQ176" s="5">
        <v>152.5107347325519</v>
      </c>
      <c r="AR176" s="5">
        <f t="shared" si="139"/>
        <v>0.92637111551673645</v>
      </c>
      <c r="AS176" s="5">
        <f t="shared" si="118"/>
        <v>153.43710584806863</v>
      </c>
      <c r="AT176" s="5">
        <f t="shared" si="119"/>
        <v>0.45274115193137732</v>
      </c>
      <c r="AU176" s="5">
        <f t="shared" si="140"/>
        <v>2.968585475149142E-3</v>
      </c>
      <c r="AV176" s="5">
        <f t="shared" si="141"/>
        <v>1.1924017846613104</v>
      </c>
      <c r="AW176" s="5">
        <f t="shared" si="120"/>
        <v>153.70313651721321</v>
      </c>
      <c r="AX176" s="5">
        <f t="shared" si="121"/>
        <v>0.18671048278679336</v>
      </c>
      <c r="AY176" s="5">
        <f t="shared" si="122"/>
        <v>1.2132735617496153E-3</v>
      </c>
      <c r="AZ176" s="5">
        <f t="shared" si="142"/>
        <v>1.1406368907327926</v>
      </c>
      <c r="BA176" s="5">
        <f t="shared" si="123"/>
        <v>153.65137162328469</v>
      </c>
      <c r="BB176" s="5">
        <f t="shared" si="124"/>
        <v>0.23847537671531427</v>
      </c>
      <c r="BC176" s="5">
        <f t="shared" si="125"/>
        <v>1.5496498395720301E-3</v>
      </c>
      <c r="BD176" s="5">
        <f t="shared" si="143"/>
        <v>0.32391491613518819</v>
      </c>
      <c r="BE176" s="5">
        <f t="shared" si="126"/>
        <v>152.83464964868708</v>
      </c>
      <c r="BF176" s="5">
        <f t="shared" si="127"/>
        <v>1.0551973513129269</v>
      </c>
      <c r="BG176" s="5">
        <f t="shared" si="128"/>
        <v>6.8568354045665334E-3</v>
      </c>
    </row>
    <row r="177" spans="1:59" x14ac:dyDescent="0.2">
      <c r="A177" s="2">
        <v>176</v>
      </c>
      <c r="B177" s="1">
        <v>96.930199000000002</v>
      </c>
      <c r="C177" s="5">
        <f t="shared" si="129"/>
        <v>95.255511624181622</v>
      </c>
      <c r="D177" s="5">
        <f t="shared" si="102"/>
        <v>1.6746873758183796</v>
      </c>
      <c r="E177" s="5">
        <f t="shared" si="130"/>
        <v>96.720393940312562</v>
      </c>
      <c r="F177" s="5">
        <f t="shared" si="103"/>
        <v>0.20980505968744012</v>
      </c>
      <c r="G177" s="5">
        <f t="shared" si="131"/>
        <v>96.899449697244762</v>
      </c>
      <c r="H177" s="5">
        <f t="shared" si="104"/>
        <v>3.0749302755239682E-2</v>
      </c>
      <c r="I177" s="5">
        <f t="shared" si="132"/>
        <v>96.87711846612217</v>
      </c>
      <c r="J177" s="5">
        <f t="shared" si="105"/>
        <v>5.3080533877832181E-2</v>
      </c>
      <c r="L177" s="2">
        <v>176</v>
      </c>
      <c r="M177" s="1">
        <v>153.740692</v>
      </c>
      <c r="N177" s="5">
        <f t="shared" si="133"/>
        <v>148.8998297026607</v>
      </c>
      <c r="O177" s="5">
        <f t="shared" si="106"/>
        <v>4.8408622973392994</v>
      </c>
      <c r="P177" s="5">
        <f t="shared" si="134"/>
        <v>152.15929335034699</v>
      </c>
      <c r="Q177" s="5">
        <f t="shared" si="107"/>
        <v>1.5813986496530106</v>
      </c>
      <c r="R177" s="5">
        <f t="shared" si="135"/>
        <v>153.26924647964836</v>
      </c>
      <c r="S177" s="5">
        <f t="shared" si="108"/>
        <v>0.47144552035163656</v>
      </c>
      <c r="T177" s="5">
        <f t="shared" si="136"/>
        <v>153.61013363758582</v>
      </c>
      <c r="U177" s="5">
        <f t="shared" si="109"/>
        <v>0.13055836241417751</v>
      </c>
      <c r="V177" s="10"/>
      <c r="W177" s="1">
        <v>96.930199000000002</v>
      </c>
      <c r="X177" s="5">
        <v>96.899449697244762</v>
      </c>
      <c r="Y177" s="5">
        <f t="shared" si="137"/>
        <v>0.3390622275692704</v>
      </c>
      <c r="Z177" s="5">
        <f t="shared" si="110"/>
        <v>97.238511924814034</v>
      </c>
      <c r="AA177" s="5">
        <f t="shared" si="111"/>
        <v>0.30831292481403239</v>
      </c>
      <c r="AB177" s="5">
        <f t="shared" si="138"/>
        <v>3.1807726384017057E-3</v>
      </c>
      <c r="AC177" s="5">
        <f t="shared" si="112"/>
        <v>0.24535625994252991</v>
      </c>
      <c r="AD177" s="5">
        <f t="shared" si="96"/>
        <v>97.144805957187288</v>
      </c>
      <c r="AE177" s="5">
        <f t="shared" si="97"/>
        <v>0.21460695718728573</v>
      </c>
      <c r="AF177" s="5">
        <f t="shared" si="113"/>
        <v>2.2140360733942754E-3</v>
      </c>
      <c r="AG177" s="5">
        <f t="shared" si="114"/>
        <v>0.11731170668396607</v>
      </c>
      <c r="AH177" s="5">
        <f t="shared" si="98"/>
        <v>97.016761403928726</v>
      </c>
      <c r="AI177" s="5">
        <f t="shared" si="99"/>
        <v>8.6562403928724052E-2</v>
      </c>
      <c r="AJ177" s="5">
        <f t="shared" si="115"/>
        <v>8.9303854548698541E-4</v>
      </c>
      <c r="AK177" s="5">
        <f t="shared" si="116"/>
        <v>-0.12809318488720983</v>
      </c>
      <c r="AL177" s="5">
        <f t="shared" si="100"/>
        <v>96.771356512357556</v>
      </c>
      <c r="AM177" s="5">
        <f t="shared" si="101"/>
        <v>0.15884248764244546</v>
      </c>
      <c r="AN177" s="5">
        <f t="shared" si="117"/>
        <v>1.6387306461884542E-3</v>
      </c>
      <c r="AP177" s="1">
        <v>153.740692</v>
      </c>
      <c r="AQ177" s="5">
        <v>153.26924647964836</v>
      </c>
      <c r="AR177" s="5">
        <f t="shared" si="139"/>
        <v>0.90119221025369545</v>
      </c>
      <c r="AS177" s="5">
        <f t="shared" si="118"/>
        <v>154.17043868990206</v>
      </c>
      <c r="AT177" s="5">
        <f t="shared" si="119"/>
        <v>0.42974668990206055</v>
      </c>
      <c r="AU177" s="5">
        <f t="shared" si="140"/>
        <v>2.8038677019210363E-3</v>
      </c>
      <c r="AV177" s="5">
        <f t="shared" si="141"/>
        <v>1.0839292752700986</v>
      </c>
      <c r="AW177" s="5">
        <f t="shared" si="120"/>
        <v>154.35317575491845</v>
      </c>
      <c r="AX177" s="5">
        <f t="shared" si="121"/>
        <v>0.61248375491845763</v>
      </c>
      <c r="AY177" s="5">
        <f t="shared" si="122"/>
        <v>3.9838753614980325E-3</v>
      </c>
      <c r="AZ177" s="5">
        <f t="shared" si="142"/>
        <v>0.96868057609644453</v>
      </c>
      <c r="BA177" s="5">
        <f t="shared" si="123"/>
        <v>154.23792705574479</v>
      </c>
      <c r="BB177" s="5">
        <f t="shared" si="124"/>
        <v>0.49723505574479532</v>
      </c>
      <c r="BC177" s="5">
        <f t="shared" si="125"/>
        <v>3.2342449437185788E-3</v>
      </c>
      <c r="BD177" s="5">
        <f t="shared" si="143"/>
        <v>0.69332222245227204</v>
      </c>
      <c r="BE177" s="5">
        <f t="shared" si="126"/>
        <v>153.96256870210064</v>
      </c>
      <c r="BF177" s="5">
        <f t="shared" si="127"/>
        <v>-0.22187670210064425</v>
      </c>
      <c r="BG177" s="5">
        <f t="shared" si="128"/>
        <v>1.4431878718267005E-3</v>
      </c>
    </row>
    <row r="178" spans="1:59" x14ac:dyDescent="0.2">
      <c r="A178" s="2">
        <v>177</v>
      </c>
      <c r="B178" s="1">
        <v>92.518287999999998</v>
      </c>
      <c r="C178" s="5">
        <f t="shared" si="129"/>
        <v>95.506714730554364</v>
      </c>
      <c r="D178" s="5">
        <f t="shared" si="102"/>
        <v>2.9884267305543659</v>
      </c>
      <c r="E178" s="5">
        <f t="shared" si="130"/>
        <v>96.793825711203169</v>
      </c>
      <c r="F178" s="5">
        <f t="shared" si="103"/>
        <v>4.2755377112031709</v>
      </c>
      <c r="G178" s="5">
        <f t="shared" si="131"/>
        <v>96.916361813760147</v>
      </c>
      <c r="H178" s="5">
        <f t="shared" si="104"/>
        <v>4.3980738137601492</v>
      </c>
      <c r="I178" s="5">
        <f t="shared" si="132"/>
        <v>96.91692886653054</v>
      </c>
      <c r="J178" s="5">
        <f t="shared" si="105"/>
        <v>4.3986408665305419</v>
      </c>
      <c r="L178" s="2">
        <v>177</v>
      </c>
      <c r="M178" s="1">
        <v>152.86563100000001</v>
      </c>
      <c r="N178" s="5">
        <f t="shared" si="133"/>
        <v>149.62595904726157</v>
      </c>
      <c r="O178" s="5">
        <f t="shared" si="106"/>
        <v>3.2396719527384334</v>
      </c>
      <c r="P178" s="5">
        <f t="shared" si="134"/>
        <v>152.71278287772554</v>
      </c>
      <c r="Q178" s="5">
        <f t="shared" si="107"/>
        <v>0.15284812227446309</v>
      </c>
      <c r="R178" s="5">
        <f t="shared" si="135"/>
        <v>153.52854151584177</v>
      </c>
      <c r="S178" s="5">
        <f t="shared" si="108"/>
        <v>0.66291051584175875</v>
      </c>
      <c r="T178" s="5">
        <f t="shared" si="136"/>
        <v>153.70805240939646</v>
      </c>
      <c r="U178" s="5">
        <f t="shared" si="109"/>
        <v>0.84242140939645083</v>
      </c>
      <c r="V178" s="10"/>
      <c r="W178" s="1">
        <v>92.518287999999998</v>
      </c>
      <c r="X178" s="5">
        <v>96.916361813760147</v>
      </c>
      <c r="Y178" s="5">
        <f t="shared" si="137"/>
        <v>0.29073971091118767</v>
      </c>
      <c r="Z178" s="5">
        <f t="shared" si="110"/>
        <v>97.20710152467133</v>
      </c>
      <c r="AA178" s="5">
        <f t="shared" si="111"/>
        <v>4.6888135246713318</v>
      </c>
      <c r="AB178" s="5">
        <f t="shared" si="138"/>
        <v>5.0679856123919328E-2</v>
      </c>
      <c r="AC178" s="5">
        <f t="shared" si="112"/>
        <v>0.18824522408574379</v>
      </c>
      <c r="AD178" s="5">
        <f t="shared" si="96"/>
        <v>97.104607037845895</v>
      </c>
      <c r="AE178" s="5">
        <f t="shared" si="97"/>
        <v>4.5863190378458967</v>
      </c>
      <c r="AF178" s="5">
        <f t="shared" si="113"/>
        <v>4.9572026644568876E-2</v>
      </c>
      <c r="AG178" s="5">
        <f t="shared" si="114"/>
        <v>7.2131891108104765E-2</v>
      </c>
      <c r="AH178" s="5">
        <f t="shared" si="98"/>
        <v>96.988493704868247</v>
      </c>
      <c r="AI178" s="5">
        <f t="shared" si="99"/>
        <v>4.4702057048682491</v>
      </c>
      <c r="AJ178" s="5">
        <f t="shared" si="115"/>
        <v>4.8316995498968257E-2</v>
      </c>
      <c r="AK178" s="5">
        <f t="shared" si="116"/>
        <v>-4.8386786950039059E-3</v>
      </c>
      <c r="AL178" s="5">
        <f t="shared" si="100"/>
        <v>96.911523135065138</v>
      </c>
      <c r="AM178" s="5">
        <f t="shared" si="101"/>
        <v>4.3932351350651402</v>
      </c>
      <c r="AN178" s="5">
        <f t="shared" si="117"/>
        <v>4.7485045714044563E-2</v>
      </c>
      <c r="AP178" s="1">
        <v>152.86563100000001</v>
      </c>
      <c r="AQ178" s="5">
        <v>153.52854151584177</v>
      </c>
      <c r="AR178" s="5">
        <f t="shared" si="139"/>
        <v>0.80490763414465216</v>
      </c>
      <c r="AS178" s="5">
        <f t="shared" si="118"/>
        <v>154.33344914998642</v>
      </c>
      <c r="AT178" s="5">
        <f t="shared" si="119"/>
        <v>1.4678181499864138</v>
      </c>
      <c r="AU178" s="5">
        <f t="shared" si="140"/>
        <v>9.5605555520434475E-3</v>
      </c>
      <c r="AV178" s="5">
        <f t="shared" si="141"/>
        <v>0.87777071550092578</v>
      </c>
      <c r="AW178" s="5">
        <f t="shared" si="120"/>
        <v>154.4063122313427</v>
      </c>
      <c r="AX178" s="5">
        <f t="shared" si="121"/>
        <v>1.5406812313426883</v>
      </c>
      <c r="AY178" s="5">
        <f t="shared" si="122"/>
        <v>1.0078663341550517E-2</v>
      </c>
      <c r="AZ178" s="5">
        <f t="shared" si="142"/>
        <v>0.64945708314007777</v>
      </c>
      <c r="BA178" s="5">
        <f t="shared" si="123"/>
        <v>154.17799859898184</v>
      </c>
      <c r="BB178" s="5">
        <f t="shared" si="124"/>
        <v>1.3123675989818366</v>
      </c>
      <c r="BC178" s="5">
        <f t="shared" si="125"/>
        <v>8.5851056931288659E-3</v>
      </c>
      <c r="BD178" s="5">
        <f t="shared" si="143"/>
        <v>0.32439911413223693</v>
      </c>
      <c r="BE178" s="5">
        <f t="shared" si="126"/>
        <v>153.852940629974</v>
      </c>
      <c r="BF178" s="5">
        <f t="shared" si="127"/>
        <v>-0.98730962997399274</v>
      </c>
      <c r="BG178" s="5">
        <f t="shared" si="128"/>
        <v>6.4586763127546486E-3</v>
      </c>
    </row>
    <row r="179" spans="1:59" x14ac:dyDescent="0.2">
      <c r="A179" s="2">
        <v>178</v>
      </c>
      <c r="B179" s="1">
        <v>92.289092999999994</v>
      </c>
      <c r="C179" s="5">
        <f t="shared" si="129"/>
        <v>95.058450720971209</v>
      </c>
      <c r="D179" s="5">
        <f t="shared" si="102"/>
        <v>2.7693577209712146</v>
      </c>
      <c r="E179" s="5">
        <f t="shared" si="130"/>
        <v>95.297387512282057</v>
      </c>
      <c r="F179" s="5">
        <f t="shared" si="103"/>
        <v>3.0082945122820632</v>
      </c>
      <c r="G179" s="5">
        <f t="shared" si="131"/>
        <v>94.497421216192066</v>
      </c>
      <c r="H179" s="5">
        <f t="shared" si="104"/>
        <v>2.2083282161920721</v>
      </c>
      <c r="I179" s="5">
        <f t="shared" si="132"/>
        <v>93.617948216632641</v>
      </c>
      <c r="J179" s="5">
        <f t="shared" si="105"/>
        <v>1.3288552166326468</v>
      </c>
      <c r="L179" s="2">
        <v>178</v>
      </c>
      <c r="M179" s="1">
        <v>148.58981299999999</v>
      </c>
      <c r="N179" s="5">
        <f t="shared" si="133"/>
        <v>150.11190984017233</v>
      </c>
      <c r="O179" s="5">
        <f t="shared" si="106"/>
        <v>1.5220968401723383</v>
      </c>
      <c r="P179" s="5">
        <f t="shared" si="134"/>
        <v>152.7662797205216</v>
      </c>
      <c r="Q179" s="5">
        <f t="shared" si="107"/>
        <v>4.1764667205216028</v>
      </c>
      <c r="R179" s="5">
        <f t="shared" si="135"/>
        <v>153.16394073212882</v>
      </c>
      <c r="S179" s="5">
        <f t="shared" si="108"/>
        <v>4.5741277321288294</v>
      </c>
      <c r="T179" s="5">
        <f t="shared" si="136"/>
        <v>153.07623635234913</v>
      </c>
      <c r="U179" s="5">
        <f t="shared" si="109"/>
        <v>4.486423352349135</v>
      </c>
      <c r="V179" s="10"/>
      <c r="W179" s="1">
        <v>92.289092999999994</v>
      </c>
      <c r="X179" s="5">
        <v>94.497421216192066</v>
      </c>
      <c r="Y179" s="5">
        <f t="shared" si="137"/>
        <v>-0.11571233536070266</v>
      </c>
      <c r="Z179" s="5">
        <f t="shared" si="110"/>
        <v>94.381708880831368</v>
      </c>
      <c r="AA179" s="5">
        <f t="shared" si="111"/>
        <v>2.0926158808313744</v>
      </c>
      <c r="AB179" s="5">
        <f t="shared" si="138"/>
        <v>2.2674574132301575E-2</v>
      </c>
      <c r="AC179" s="5">
        <f t="shared" si="112"/>
        <v>-0.46355123132771248</v>
      </c>
      <c r="AD179" s="5">
        <f t="shared" si="96"/>
        <v>94.033869984864353</v>
      </c>
      <c r="AE179" s="5">
        <f t="shared" si="97"/>
        <v>1.7447769848643588</v>
      </c>
      <c r="AF179" s="5">
        <f t="shared" si="113"/>
        <v>1.8905559997911769E-2</v>
      </c>
      <c r="AG179" s="5">
        <f t="shared" si="114"/>
        <v>-1.048850728796179</v>
      </c>
      <c r="AH179" s="5">
        <f t="shared" si="98"/>
        <v>93.448570487395884</v>
      </c>
      <c r="AI179" s="5">
        <f t="shared" si="99"/>
        <v>1.1594774873958897</v>
      </c>
      <c r="AJ179" s="5">
        <f t="shared" si="115"/>
        <v>1.2563537572049709E-2</v>
      </c>
      <c r="AK179" s="5">
        <f t="shared" si="116"/>
        <v>-2.0568253097371199</v>
      </c>
      <c r="AL179" s="5">
        <f t="shared" si="100"/>
        <v>92.440595906454945</v>
      </c>
      <c r="AM179" s="5">
        <f t="shared" si="101"/>
        <v>0.1515029064549509</v>
      </c>
      <c r="AN179" s="5">
        <f t="shared" si="117"/>
        <v>1.6416122591534289E-3</v>
      </c>
      <c r="AP179" s="1">
        <v>148.58981299999999</v>
      </c>
      <c r="AQ179" s="5">
        <v>153.16394073212882</v>
      </c>
      <c r="AR179" s="5">
        <f t="shared" si="139"/>
        <v>0.62948137146601268</v>
      </c>
      <c r="AS179" s="5">
        <f t="shared" si="118"/>
        <v>153.79342210359482</v>
      </c>
      <c r="AT179" s="5">
        <f t="shared" si="119"/>
        <v>5.2036091035948289</v>
      </c>
      <c r="AU179" s="5">
        <f t="shared" si="140"/>
        <v>3.3974113480767086E-2</v>
      </c>
      <c r="AV179" s="5">
        <f t="shared" si="141"/>
        <v>0.56717784069745814</v>
      </c>
      <c r="AW179" s="5">
        <f t="shared" si="120"/>
        <v>153.73111857282629</v>
      </c>
      <c r="AX179" s="5">
        <f t="shared" si="121"/>
        <v>5.1413055728262975</v>
      </c>
      <c r="AY179" s="5">
        <f t="shared" si="122"/>
        <v>3.4600659823337265E-2</v>
      </c>
      <c r="AZ179" s="5">
        <f t="shared" si="142"/>
        <v>0.19313104305621773</v>
      </c>
      <c r="BA179" s="5">
        <f t="shared" si="123"/>
        <v>153.35707177518503</v>
      </c>
      <c r="BB179" s="5">
        <f t="shared" si="124"/>
        <v>4.7672587751850415</v>
      </c>
      <c r="BC179" s="5">
        <f t="shared" si="125"/>
        <v>3.2083348642379959E-2</v>
      </c>
      <c r="BD179" s="5">
        <f t="shared" si="143"/>
        <v>-0.26125079903616732</v>
      </c>
      <c r="BE179" s="5">
        <f t="shared" si="126"/>
        <v>152.90268993309266</v>
      </c>
      <c r="BF179" s="5">
        <f t="shared" si="127"/>
        <v>-4.3128769330926673</v>
      </c>
      <c r="BG179" s="5">
        <f t="shared" si="128"/>
        <v>2.9025387716805778E-2</v>
      </c>
    </row>
    <row r="180" spans="1:59" x14ac:dyDescent="0.2">
      <c r="A180" s="2">
        <v>179</v>
      </c>
      <c r="B180" s="1">
        <v>94.476364000000004</v>
      </c>
      <c r="C180" s="5">
        <f t="shared" si="129"/>
        <v>94.643047062825516</v>
      </c>
      <c r="D180" s="5">
        <f t="shared" si="102"/>
        <v>0.16668306282551271</v>
      </c>
      <c r="E180" s="5">
        <f t="shared" si="130"/>
        <v>94.244484432983342</v>
      </c>
      <c r="F180" s="5">
        <f t="shared" si="103"/>
        <v>0.23187956701666224</v>
      </c>
      <c r="G180" s="5">
        <f t="shared" si="131"/>
        <v>93.282840697286431</v>
      </c>
      <c r="H180" s="5">
        <f t="shared" si="104"/>
        <v>1.1935233027135723</v>
      </c>
      <c r="I180" s="5">
        <f t="shared" si="132"/>
        <v>92.621306804158166</v>
      </c>
      <c r="J180" s="5">
        <f t="shared" si="105"/>
        <v>1.8550571958418374</v>
      </c>
      <c r="L180" s="2">
        <v>179</v>
      </c>
      <c r="M180" s="1">
        <v>149.91233800000001</v>
      </c>
      <c r="N180" s="5">
        <f t="shared" si="133"/>
        <v>149.88359531414648</v>
      </c>
      <c r="O180" s="5">
        <f t="shared" si="106"/>
        <v>2.8742685853529792E-2</v>
      </c>
      <c r="P180" s="5">
        <f t="shared" si="134"/>
        <v>151.30451636833902</v>
      </c>
      <c r="Q180" s="5">
        <f t="shared" si="107"/>
        <v>1.3921783683390174</v>
      </c>
      <c r="R180" s="5">
        <f t="shared" si="135"/>
        <v>150.64817047945797</v>
      </c>
      <c r="S180" s="5">
        <f t="shared" si="108"/>
        <v>0.7358324794579687</v>
      </c>
      <c r="T180" s="5">
        <f t="shared" si="136"/>
        <v>149.71141883808727</v>
      </c>
      <c r="U180" s="5">
        <f t="shared" si="109"/>
        <v>0.2009191619127364</v>
      </c>
      <c r="V180" s="10"/>
      <c r="W180" s="1">
        <v>94.476364000000004</v>
      </c>
      <c r="X180" s="5">
        <v>93.282840697286431</v>
      </c>
      <c r="Y180" s="5">
        <f t="shared" si="137"/>
        <v>-0.28054256289244245</v>
      </c>
      <c r="Z180" s="5">
        <f t="shared" si="110"/>
        <v>93.002298134393996</v>
      </c>
      <c r="AA180" s="5">
        <f t="shared" si="111"/>
        <v>1.4740658656060077</v>
      </c>
      <c r="AB180" s="5">
        <f t="shared" si="138"/>
        <v>1.5602483025341743E-2</v>
      </c>
      <c r="AC180" s="5">
        <f t="shared" si="112"/>
        <v>-0.65130855322219305</v>
      </c>
      <c r="AD180" s="5">
        <f t="shared" si="96"/>
        <v>92.631532144064238</v>
      </c>
      <c r="AE180" s="5">
        <f t="shared" si="97"/>
        <v>1.8448318559357659</v>
      </c>
      <c r="AF180" s="5">
        <f t="shared" si="113"/>
        <v>1.9526914223072407E-2</v>
      </c>
      <c r="AG180" s="5">
        <f t="shared" si="114"/>
        <v>-1.1234291343454341</v>
      </c>
      <c r="AH180" s="5">
        <f t="shared" si="98"/>
        <v>92.159411562941003</v>
      </c>
      <c r="AI180" s="5">
        <f t="shared" si="99"/>
        <v>2.3169524370590011</v>
      </c>
      <c r="AJ180" s="5">
        <f t="shared" si="115"/>
        <v>2.4524149098911142E-2</v>
      </c>
      <c r="AK180" s="5">
        <f t="shared" si="116"/>
        <v>-1.3409172375303575</v>
      </c>
      <c r="AL180" s="5">
        <f t="shared" si="100"/>
        <v>91.941923459756069</v>
      </c>
      <c r="AM180" s="5">
        <f t="shared" si="101"/>
        <v>2.5344405402439349</v>
      </c>
      <c r="AN180" s="5">
        <f t="shared" si="117"/>
        <v>2.6826186285534178E-2</v>
      </c>
      <c r="AP180" s="1">
        <v>149.91233800000001</v>
      </c>
      <c r="AQ180" s="5">
        <v>150.64817047945797</v>
      </c>
      <c r="AR180" s="5">
        <f t="shared" si="139"/>
        <v>0.15769362784548363</v>
      </c>
      <c r="AS180" s="5">
        <f t="shared" si="118"/>
        <v>150.80586410730345</v>
      </c>
      <c r="AT180" s="5">
        <f t="shared" si="119"/>
        <v>0.89352610730344395</v>
      </c>
      <c r="AU180" s="5">
        <f t="shared" si="140"/>
        <v>5.931211142224147E-3</v>
      </c>
      <c r="AV180" s="5">
        <f t="shared" si="141"/>
        <v>-0.20355918264461831</v>
      </c>
      <c r="AW180" s="5">
        <f t="shared" si="120"/>
        <v>150.44461129681335</v>
      </c>
      <c r="AX180" s="5">
        <f t="shared" si="121"/>
        <v>0.53227329681334368</v>
      </c>
      <c r="AY180" s="5">
        <f t="shared" si="122"/>
        <v>3.5505636421556152E-3</v>
      </c>
      <c r="AZ180" s="5">
        <f t="shared" si="142"/>
        <v>-1.0258745400209617</v>
      </c>
      <c r="BA180" s="5">
        <f t="shared" si="123"/>
        <v>149.62229593943701</v>
      </c>
      <c r="BB180" s="5">
        <f t="shared" si="124"/>
        <v>0.29004206056299608</v>
      </c>
      <c r="BC180" s="5">
        <f t="shared" si="125"/>
        <v>1.9347444275266794E-3</v>
      </c>
      <c r="BD180" s="5">
        <f t="shared" si="143"/>
        <v>-2.1775923346256456</v>
      </c>
      <c r="BE180" s="5">
        <f t="shared" si="126"/>
        <v>148.47057814483233</v>
      </c>
      <c r="BF180" s="5">
        <f t="shared" si="127"/>
        <v>1.4417598551676747</v>
      </c>
      <c r="BG180" s="5">
        <f t="shared" si="128"/>
        <v>9.6173528770372094E-3</v>
      </c>
    </row>
    <row r="181" spans="1:59" x14ac:dyDescent="0.2">
      <c r="A181" s="2">
        <v>180</v>
      </c>
      <c r="B181" s="1">
        <v>92.924355000000006</v>
      </c>
      <c r="C181" s="5">
        <f t="shared" si="129"/>
        <v>94.618044603401685</v>
      </c>
      <c r="D181" s="5">
        <f t="shared" si="102"/>
        <v>1.6936896034016797</v>
      </c>
      <c r="E181" s="5">
        <f t="shared" si="130"/>
        <v>94.325642281439173</v>
      </c>
      <c r="F181" s="5">
        <f t="shared" si="103"/>
        <v>1.401287281439167</v>
      </c>
      <c r="G181" s="5">
        <f t="shared" si="131"/>
        <v>93.939278513778902</v>
      </c>
      <c r="H181" s="5">
        <f t="shared" si="104"/>
        <v>1.0149235137788963</v>
      </c>
      <c r="I181" s="5">
        <f t="shared" si="132"/>
        <v>94.012599701039548</v>
      </c>
      <c r="J181" s="5">
        <f t="shared" si="105"/>
        <v>1.0882447010395424</v>
      </c>
      <c r="L181" s="2">
        <v>180</v>
      </c>
      <c r="M181" s="1">
        <v>151.155304</v>
      </c>
      <c r="N181" s="5">
        <f t="shared" si="133"/>
        <v>149.88790671702449</v>
      </c>
      <c r="O181" s="5">
        <f t="shared" si="106"/>
        <v>1.2673972829755087</v>
      </c>
      <c r="P181" s="5">
        <f t="shared" si="134"/>
        <v>150.81725393942037</v>
      </c>
      <c r="Q181" s="5">
        <f t="shared" si="107"/>
        <v>0.33805006057963283</v>
      </c>
      <c r="R181" s="5">
        <f t="shared" si="135"/>
        <v>150.24346261575607</v>
      </c>
      <c r="S181" s="5">
        <f t="shared" si="108"/>
        <v>0.91184138424392813</v>
      </c>
      <c r="T181" s="5">
        <f t="shared" si="136"/>
        <v>149.86210820952184</v>
      </c>
      <c r="U181" s="5">
        <f t="shared" si="109"/>
        <v>1.2931957904781655</v>
      </c>
      <c r="V181" s="10"/>
      <c r="W181" s="1">
        <v>92.924355000000006</v>
      </c>
      <c r="X181" s="5">
        <v>93.939278513778902</v>
      </c>
      <c r="Y181" s="5">
        <f t="shared" si="137"/>
        <v>-0.1399955059847055</v>
      </c>
      <c r="Z181" s="5">
        <f t="shared" si="110"/>
        <v>93.799283007794202</v>
      </c>
      <c r="AA181" s="5">
        <f t="shared" si="111"/>
        <v>0.87492800779419611</v>
      </c>
      <c r="AB181" s="5">
        <f t="shared" si="138"/>
        <v>9.415486476007243E-3</v>
      </c>
      <c r="AC181" s="5">
        <f t="shared" si="112"/>
        <v>-0.32437196079352715</v>
      </c>
      <c r="AD181" s="5">
        <f t="shared" si="96"/>
        <v>93.614906552985374</v>
      </c>
      <c r="AE181" s="5">
        <f t="shared" si="97"/>
        <v>0.69055155298536874</v>
      </c>
      <c r="AF181" s="5">
        <f t="shared" si="113"/>
        <v>7.4313300639575995E-3</v>
      </c>
      <c r="AG181" s="5">
        <f t="shared" si="114"/>
        <v>-0.32248900646837708</v>
      </c>
      <c r="AH181" s="5">
        <f t="shared" si="98"/>
        <v>93.616789507310529</v>
      </c>
      <c r="AI181" s="5">
        <f t="shared" si="99"/>
        <v>0.69243450731052292</v>
      </c>
      <c r="AJ181" s="5">
        <f t="shared" si="115"/>
        <v>7.4515933665670626E-3</v>
      </c>
      <c r="AK181" s="5">
        <f t="shared" si="116"/>
        <v>0.35683455838904621</v>
      </c>
      <c r="AL181" s="5">
        <f t="shared" si="100"/>
        <v>94.296113072167941</v>
      </c>
      <c r="AM181" s="5">
        <f t="shared" si="101"/>
        <v>1.3717580721679354</v>
      </c>
      <c r="AN181" s="5">
        <f t="shared" si="117"/>
        <v>1.4762094094362401E-2</v>
      </c>
      <c r="AP181" s="1">
        <v>151.155304</v>
      </c>
      <c r="AQ181" s="5">
        <v>150.24346261575607</v>
      </c>
      <c r="AR181" s="5">
        <f t="shared" si="139"/>
        <v>7.3333404113375911E-2</v>
      </c>
      <c r="AS181" s="5">
        <f t="shared" si="118"/>
        <v>150.31679601986946</v>
      </c>
      <c r="AT181" s="5">
        <f t="shared" si="119"/>
        <v>0.83850798013054373</v>
      </c>
      <c r="AU181" s="5">
        <f t="shared" si="140"/>
        <v>5.5809947769574981E-3</v>
      </c>
      <c r="AV181" s="5">
        <f t="shared" si="141"/>
        <v>-0.25384635290893903</v>
      </c>
      <c r="AW181" s="5">
        <f t="shared" si="120"/>
        <v>149.98961626284714</v>
      </c>
      <c r="AX181" s="5">
        <f t="shared" si="121"/>
        <v>1.1656877371528651</v>
      </c>
      <c r="AY181" s="5">
        <f t="shared" si="122"/>
        <v>7.711854670695943E-3</v>
      </c>
      <c r="AZ181" s="5">
        <f t="shared" si="142"/>
        <v>-0.7463495356773846</v>
      </c>
      <c r="BA181" s="5">
        <f t="shared" si="123"/>
        <v>149.49711308007869</v>
      </c>
      <c r="BB181" s="5">
        <f t="shared" si="124"/>
        <v>1.6581909199213101</v>
      </c>
      <c r="BC181" s="5">
        <f t="shared" si="125"/>
        <v>1.0970114022074344E-2</v>
      </c>
      <c r="BD181" s="5">
        <f t="shared" si="143"/>
        <v>-0.67064053434046289</v>
      </c>
      <c r="BE181" s="5">
        <f t="shared" si="126"/>
        <v>149.57282208141561</v>
      </c>
      <c r="BF181" s="5">
        <f t="shared" si="127"/>
        <v>1.5824819185843921</v>
      </c>
      <c r="BG181" s="5">
        <f t="shared" si="128"/>
        <v>1.0469245052653873E-2</v>
      </c>
    </row>
    <row r="182" spans="1:59" x14ac:dyDescent="0.2">
      <c r="A182" s="2">
        <v>181</v>
      </c>
      <c r="B182" s="1">
        <v>94.705558999999994</v>
      </c>
      <c r="C182" s="5">
        <f t="shared" si="129"/>
        <v>94.363991162891438</v>
      </c>
      <c r="D182" s="5">
        <f t="shared" si="102"/>
        <v>0.3415678371085562</v>
      </c>
      <c r="E182" s="5">
        <f t="shared" si="130"/>
        <v>93.835191732935471</v>
      </c>
      <c r="F182" s="5">
        <f t="shared" si="103"/>
        <v>0.87036726706452328</v>
      </c>
      <c r="G182" s="5">
        <f t="shared" si="131"/>
        <v>93.381070581200504</v>
      </c>
      <c r="H182" s="5">
        <f t="shared" si="104"/>
        <v>1.3244884187994899</v>
      </c>
      <c r="I182" s="5">
        <f t="shared" si="132"/>
        <v>93.196416175259898</v>
      </c>
      <c r="J182" s="5">
        <f t="shared" si="105"/>
        <v>1.5091428247400955</v>
      </c>
      <c r="L182" s="2">
        <v>181</v>
      </c>
      <c r="M182" s="1">
        <v>153.71086099999999</v>
      </c>
      <c r="N182" s="5">
        <f t="shared" si="133"/>
        <v>150.0780163094708</v>
      </c>
      <c r="O182" s="5">
        <f t="shared" si="106"/>
        <v>3.6328446905291969</v>
      </c>
      <c r="P182" s="5">
        <f t="shared" si="134"/>
        <v>150.93557146062324</v>
      </c>
      <c r="Q182" s="5">
        <f t="shared" si="107"/>
        <v>2.7752895393767574</v>
      </c>
      <c r="R182" s="5">
        <f t="shared" si="135"/>
        <v>150.74497537709021</v>
      </c>
      <c r="S182" s="5">
        <f t="shared" si="108"/>
        <v>2.9658856229097807</v>
      </c>
      <c r="T182" s="5">
        <f t="shared" si="136"/>
        <v>150.83200505238045</v>
      </c>
      <c r="U182" s="5">
        <f t="shared" si="109"/>
        <v>2.8788559476195417</v>
      </c>
      <c r="V182" s="10"/>
      <c r="W182" s="1">
        <v>94.705558999999994</v>
      </c>
      <c r="X182" s="5">
        <v>93.381070581200504</v>
      </c>
      <c r="Y182" s="5">
        <f t="shared" si="137"/>
        <v>-0.20272736997375937</v>
      </c>
      <c r="Z182" s="5">
        <f t="shared" si="110"/>
        <v>93.178343211226746</v>
      </c>
      <c r="AA182" s="5">
        <f t="shared" si="111"/>
        <v>1.5272157887732476</v>
      </c>
      <c r="AB182" s="5">
        <f t="shared" si="138"/>
        <v>1.6125936058022188E-2</v>
      </c>
      <c r="AC182" s="5">
        <f t="shared" si="112"/>
        <v>-0.38283095373974485</v>
      </c>
      <c r="AD182" s="5">
        <f t="shared" si="96"/>
        <v>92.998239627460762</v>
      </c>
      <c r="AE182" s="5">
        <f t="shared" si="97"/>
        <v>1.7073193725392315</v>
      </c>
      <c r="AF182" s="5">
        <f t="shared" si="113"/>
        <v>1.8027657410683059E-2</v>
      </c>
      <c r="AG182" s="5">
        <f t="shared" si="114"/>
        <v>-0.42856252321788652</v>
      </c>
      <c r="AH182" s="5">
        <f t="shared" si="98"/>
        <v>92.952508057982612</v>
      </c>
      <c r="AI182" s="5">
        <f t="shared" si="99"/>
        <v>1.7530509420173814</v>
      </c>
      <c r="AJ182" s="5">
        <f t="shared" si="115"/>
        <v>1.851053898554552E-2</v>
      </c>
      <c r="AK182" s="5">
        <f t="shared" si="116"/>
        <v>-0.42095155893328129</v>
      </c>
      <c r="AL182" s="5">
        <f t="shared" si="100"/>
        <v>92.960119022267222</v>
      </c>
      <c r="AM182" s="5">
        <f t="shared" si="101"/>
        <v>1.7454399777327723</v>
      </c>
      <c r="AN182" s="5">
        <f t="shared" si="117"/>
        <v>1.8430174492003921E-2</v>
      </c>
      <c r="AP182" s="1">
        <v>153.71086099999999</v>
      </c>
      <c r="AQ182" s="5">
        <v>150.74497537709021</v>
      </c>
      <c r="AR182" s="5">
        <f t="shared" si="139"/>
        <v>0.13756030769649061</v>
      </c>
      <c r="AS182" s="5">
        <f t="shared" si="118"/>
        <v>150.88253568478672</v>
      </c>
      <c r="AT182" s="5">
        <f t="shared" si="119"/>
        <v>2.8283253152132772</v>
      </c>
      <c r="AU182" s="5">
        <f t="shared" si="140"/>
        <v>1.8762318996956219E-2</v>
      </c>
      <c r="AV182" s="5">
        <f t="shared" si="141"/>
        <v>-6.5006574348169144E-2</v>
      </c>
      <c r="AW182" s="5">
        <f t="shared" si="120"/>
        <v>150.67996880274205</v>
      </c>
      <c r="AX182" s="5">
        <f t="shared" si="121"/>
        <v>3.0308921972579412</v>
      </c>
      <c r="AY182" s="5">
        <f t="shared" si="122"/>
        <v>1.9718139483051504E-2</v>
      </c>
      <c r="AZ182" s="5">
        <f t="shared" si="142"/>
        <v>-0.18481150202219829</v>
      </c>
      <c r="BA182" s="5">
        <f t="shared" si="123"/>
        <v>150.56016387506801</v>
      </c>
      <c r="BB182" s="5">
        <f t="shared" si="124"/>
        <v>3.1506971249319804</v>
      </c>
      <c r="BC182" s="5">
        <f t="shared" si="125"/>
        <v>2.0497556935368286E-2</v>
      </c>
      <c r="BD182" s="5">
        <f t="shared" si="143"/>
        <v>0.32568976698294999</v>
      </c>
      <c r="BE182" s="5">
        <f t="shared" si="126"/>
        <v>151.07066514407316</v>
      </c>
      <c r="BF182" s="5">
        <f t="shared" si="127"/>
        <v>2.6401958559268337</v>
      </c>
      <c r="BG182" s="5">
        <f t="shared" si="128"/>
        <v>1.7176378030481748E-2</v>
      </c>
    </row>
    <row r="183" spans="1:59" x14ac:dyDescent="0.2">
      <c r="A183" s="2">
        <v>182</v>
      </c>
      <c r="B183" s="1">
        <v>95.851517000000001</v>
      </c>
      <c r="C183" s="5">
        <f t="shared" si="129"/>
        <v>94.415226338457728</v>
      </c>
      <c r="D183" s="5">
        <f t="shared" si="102"/>
        <v>1.436290661542273</v>
      </c>
      <c r="E183" s="5">
        <f t="shared" si="130"/>
        <v>94.139820276408059</v>
      </c>
      <c r="F183" s="5">
        <f t="shared" si="103"/>
        <v>1.7116967235919418</v>
      </c>
      <c r="G183" s="5">
        <f t="shared" si="131"/>
        <v>94.109539211540223</v>
      </c>
      <c r="H183" s="5">
        <f t="shared" si="104"/>
        <v>1.7419777884597778</v>
      </c>
      <c r="I183" s="5">
        <f t="shared" si="132"/>
        <v>94.328273293814973</v>
      </c>
      <c r="J183" s="5">
        <f t="shared" si="105"/>
        <v>1.5232437061850277</v>
      </c>
      <c r="L183" s="2">
        <v>182</v>
      </c>
      <c r="M183" s="1">
        <v>148.321335</v>
      </c>
      <c r="N183" s="5">
        <f t="shared" si="133"/>
        <v>150.62294301305016</v>
      </c>
      <c r="O183" s="5">
        <f t="shared" si="106"/>
        <v>2.3016080130501564</v>
      </c>
      <c r="P183" s="5">
        <f t="shared" si="134"/>
        <v>151.90692279940509</v>
      </c>
      <c r="Q183" s="5">
        <f t="shared" si="107"/>
        <v>3.58558779940509</v>
      </c>
      <c r="R183" s="5">
        <f t="shared" si="135"/>
        <v>152.37621246969059</v>
      </c>
      <c r="S183" s="5">
        <f t="shared" si="108"/>
        <v>4.0548774696905809</v>
      </c>
      <c r="T183" s="5">
        <f t="shared" si="136"/>
        <v>152.99114701309509</v>
      </c>
      <c r="U183" s="5">
        <f t="shared" si="109"/>
        <v>4.6698120130950826</v>
      </c>
      <c r="V183" s="10"/>
      <c r="W183" s="1">
        <v>95.851517000000001</v>
      </c>
      <c r="X183" s="5">
        <v>94.109539211540223</v>
      </c>
      <c r="Y183" s="5">
        <f t="shared" si="137"/>
        <v>-6.3047969926737557E-2</v>
      </c>
      <c r="Z183" s="5">
        <f t="shared" si="110"/>
        <v>94.046491241613481</v>
      </c>
      <c r="AA183" s="5">
        <f t="shared" si="111"/>
        <v>1.8050257583865204</v>
      </c>
      <c r="AB183" s="5">
        <f t="shared" si="138"/>
        <v>1.8831478258049063E-2</v>
      </c>
      <c r="AC183" s="5">
        <f t="shared" si="112"/>
        <v>-0.10500605771987881</v>
      </c>
      <c r="AD183" s="5">
        <f t="shared" si="96"/>
        <v>94.004533153820347</v>
      </c>
      <c r="AE183" s="5">
        <f t="shared" si="97"/>
        <v>1.8469838461796542</v>
      </c>
      <c r="AF183" s="5">
        <f t="shared" si="113"/>
        <v>1.9269218724828886E-2</v>
      </c>
      <c r="AG183" s="5">
        <f t="shared" si="114"/>
        <v>9.210149588303615E-2</v>
      </c>
      <c r="AH183" s="5">
        <f t="shared" si="98"/>
        <v>94.201640707423266</v>
      </c>
      <c r="AI183" s="5">
        <f t="shared" si="99"/>
        <v>1.6498762925767352</v>
      </c>
      <c r="AJ183" s="5">
        <f t="shared" si="115"/>
        <v>1.721283443617001E-2</v>
      </c>
      <c r="AK183" s="5">
        <f t="shared" si="116"/>
        <v>0.55605560194876924</v>
      </c>
      <c r="AL183" s="5">
        <f t="shared" si="100"/>
        <v>94.665594813488994</v>
      </c>
      <c r="AM183" s="5">
        <f t="shared" si="101"/>
        <v>1.1859221865110072</v>
      </c>
      <c r="AN183" s="5">
        <f t="shared" si="117"/>
        <v>1.2372492618045964E-2</v>
      </c>
      <c r="AP183" s="1">
        <v>148.321335</v>
      </c>
      <c r="AQ183" s="5">
        <v>152.37621246969059</v>
      </c>
      <c r="AR183" s="5">
        <f t="shared" si="139"/>
        <v>0.36161182543207282</v>
      </c>
      <c r="AS183" s="5">
        <f t="shared" si="118"/>
        <v>152.73782429512266</v>
      </c>
      <c r="AT183" s="5">
        <f t="shared" si="119"/>
        <v>4.4164892951226591</v>
      </c>
      <c r="AU183" s="5">
        <f t="shared" si="140"/>
        <v>2.8984112569415323E-2</v>
      </c>
      <c r="AV183" s="5">
        <f t="shared" si="141"/>
        <v>0.35905434238896622</v>
      </c>
      <c r="AW183" s="5">
        <f t="shared" si="120"/>
        <v>152.73526681207954</v>
      </c>
      <c r="AX183" s="5">
        <f t="shared" si="121"/>
        <v>4.4139318120795394</v>
      </c>
      <c r="AY183" s="5">
        <f t="shared" si="122"/>
        <v>2.9759250832522101E-2</v>
      </c>
      <c r="AZ183" s="5">
        <f t="shared" si="142"/>
        <v>0.63241036555795849</v>
      </c>
      <c r="BA183" s="5">
        <f t="shared" si="123"/>
        <v>153.00862283524853</v>
      </c>
      <c r="BB183" s="5">
        <f t="shared" si="124"/>
        <v>4.6872878352485259</v>
      </c>
      <c r="BC183" s="5">
        <f t="shared" si="125"/>
        <v>3.1602249502733548E-2</v>
      </c>
      <c r="BD183" s="5">
        <f t="shared" si="143"/>
        <v>1.4354049937577591</v>
      </c>
      <c r="BE183" s="5">
        <f t="shared" si="126"/>
        <v>153.81161746344836</v>
      </c>
      <c r="BF183" s="5">
        <f t="shared" si="127"/>
        <v>-5.4902824634483522</v>
      </c>
      <c r="BG183" s="5">
        <f t="shared" si="128"/>
        <v>3.7016134350788793E-2</v>
      </c>
    </row>
    <row r="184" spans="1:59" x14ac:dyDescent="0.2">
      <c r="A184" s="2">
        <v>183</v>
      </c>
      <c r="B184" s="1">
        <v>105.88608600000001</v>
      </c>
      <c r="C184" s="5">
        <f t="shared" si="129"/>
        <v>94.630669937689063</v>
      </c>
      <c r="D184" s="5">
        <f t="shared" si="102"/>
        <v>11.255416062310942</v>
      </c>
      <c r="E184" s="5">
        <f t="shared" si="130"/>
        <v>94.738914129665233</v>
      </c>
      <c r="F184" s="5">
        <f t="shared" si="103"/>
        <v>11.147171870334773</v>
      </c>
      <c r="G184" s="5">
        <f t="shared" si="131"/>
        <v>95.067626995193109</v>
      </c>
      <c r="H184" s="5">
        <f t="shared" si="104"/>
        <v>10.818459004806897</v>
      </c>
      <c r="I184" s="5">
        <f t="shared" si="132"/>
        <v>95.470706073453741</v>
      </c>
      <c r="J184" s="5">
        <f t="shared" si="105"/>
        <v>10.415379926546265</v>
      </c>
      <c r="L184" s="2">
        <v>183</v>
      </c>
      <c r="M184" s="1">
        <v>148.53015099999999</v>
      </c>
      <c r="N184" s="5">
        <f t="shared" si="133"/>
        <v>150.27770181109264</v>
      </c>
      <c r="O184" s="5">
        <f t="shared" si="106"/>
        <v>1.7475508110926512</v>
      </c>
      <c r="P184" s="5">
        <f t="shared" si="134"/>
        <v>150.65196706961331</v>
      </c>
      <c r="Q184" s="5">
        <f t="shared" si="107"/>
        <v>2.1218160696133168</v>
      </c>
      <c r="R184" s="5">
        <f t="shared" si="135"/>
        <v>150.14602986136077</v>
      </c>
      <c r="S184" s="5">
        <f t="shared" si="108"/>
        <v>1.615878861360784</v>
      </c>
      <c r="T184" s="5">
        <f t="shared" si="136"/>
        <v>149.48878800327378</v>
      </c>
      <c r="U184" s="5">
        <f t="shared" si="109"/>
        <v>0.9586370032737932</v>
      </c>
      <c r="V184" s="10"/>
      <c r="W184" s="1">
        <v>105.88608600000001</v>
      </c>
      <c r="X184" s="5">
        <v>95.067626995193109</v>
      </c>
      <c r="Y184" s="5">
        <f t="shared" si="137"/>
        <v>9.0122393110205923E-2</v>
      </c>
      <c r="Z184" s="5">
        <f t="shared" si="110"/>
        <v>95.157749388303316</v>
      </c>
      <c r="AA184" s="5">
        <f t="shared" si="111"/>
        <v>10.72833661169669</v>
      </c>
      <c r="AB184" s="5">
        <f t="shared" si="138"/>
        <v>0.1013196069188608</v>
      </c>
      <c r="AC184" s="5">
        <f t="shared" si="112"/>
        <v>0.16076740262331229</v>
      </c>
      <c r="AD184" s="5">
        <f t="shared" si="96"/>
        <v>95.228394397816416</v>
      </c>
      <c r="AE184" s="5">
        <f t="shared" si="97"/>
        <v>10.65769160218359</v>
      </c>
      <c r="AF184" s="5">
        <f t="shared" si="113"/>
        <v>0.10065242757375685</v>
      </c>
      <c r="AG184" s="5">
        <f t="shared" si="114"/>
        <v>0.4817953253794684</v>
      </c>
      <c r="AH184" s="5">
        <f t="shared" si="98"/>
        <v>95.549422320572575</v>
      </c>
      <c r="AI184" s="5">
        <f t="shared" si="99"/>
        <v>10.336663679427431</v>
      </c>
      <c r="AJ184" s="5">
        <f t="shared" si="115"/>
        <v>9.7620604084161081E-2</v>
      </c>
      <c r="AK184" s="5">
        <f t="shared" si="116"/>
        <v>0.89778295639726813</v>
      </c>
      <c r="AL184" s="5">
        <f t="shared" si="100"/>
        <v>95.965409951590374</v>
      </c>
      <c r="AM184" s="5">
        <f t="shared" si="101"/>
        <v>9.9206760484096321</v>
      </c>
      <c r="AN184" s="5">
        <f t="shared" si="117"/>
        <v>9.3691970523961304E-2</v>
      </c>
      <c r="AP184" s="1">
        <v>148.53015099999999</v>
      </c>
      <c r="AQ184" s="5">
        <v>150.14602986136077</v>
      </c>
      <c r="AR184" s="5">
        <f t="shared" si="139"/>
        <v>-2.7157339632209954E-2</v>
      </c>
      <c r="AS184" s="5">
        <f t="shared" si="118"/>
        <v>150.11887252172858</v>
      </c>
      <c r="AT184" s="5">
        <f t="shared" si="119"/>
        <v>1.588721521728587</v>
      </c>
      <c r="AU184" s="5">
        <f t="shared" si="140"/>
        <v>1.0581175694059664E-2</v>
      </c>
      <c r="AV184" s="5">
        <f t="shared" si="141"/>
        <v>-0.28825489529072845</v>
      </c>
      <c r="AW184" s="5">
        <f t="shared" si="120"/>
        <v>149.85777496607005</v>
      </c>
      <c r="AX184" s="5">
        <f t="shared" si="121"/>
        <v>1.3276239660700639</v>
      </c>
      <c r="AY184" s="5">
        <f t="shared" si="122"/>
        <v>8.9384138986707429E-3</v>
      </c>
      <c r="AZ184" s="5">
        <f t="shared" si="142"/>
        <v>-0.65575647269153836</v>
      </c>
      <c r="BA184" s="5">
        <f t="shared" si="123"/>
        <v>149.49027338866924</v>
      </c>
      <c r="BB184" s="5">
        <f t="shared" si="124"/>
        <v>0.96012238866924804</v>
      </c>
      <c r="BC184" s="5">
        <f t="shared" si="125"/>
        <v>6.4641581672481305E-3</v>
      </c>
      <c r="BD184" s="5">
        <f t="shared" si="143"/>
        <v>-1.6803444680166766</v>
      </c>
      <c r="BE184" s="5">
        <f t="shared" si="126"/>
        <v>148.4656853933441</v>
      </c>
      <c r="BF184" s="5">
        <f t="shared" si="127"/>
        <v>6.4465606655886631E-2</v>
      </c>
      <c r="BG184" s="5">
        <f t="shared" si="128"/>
        <v>4.3402370644520947E-4</v>
      </c>
    </row>
    <row r="185" spans="1:59" x14ac:dyDescent="0.2">
      <c r="A185" s="2">
        <v>184</v>
      </c>
      <c r="B185" s="1">
        <v>108.554153</v>
      </c>
      <c r="C185" s="5">
        <f t="shared" si="129"/>
        <v>96.3189823470357</v>
      </c>
      <c r="D185" s="5">
        <f t="shared" si="102"/>
        <v>12.2351706529643</v>
      </c>
      <c r="E185" s="5">
        <f t="shared" si="130"/>
        <v>98.640424284282403</v>
      </c>
      <c r="F185" s="5">
        <f t="shared" si="103"/>
        <v>9.9137287157175962</v>
      </c>
      <c r="G185" s="5">
        <f t="shared" si="131"/>
        <v>101.01777944783692</v>
      </c>
      <c r="H185" s="5">
        <f t="shared" si="104"/>
        <v>7.5363735521630844</v>
      </c>
      <c r="I185" s="5">
        <f t="shared" si="132"/>
        <v>103.28224101836345</v>
      </c>
      <c r="J185" s="5">
        <f t="shared" si="105"/>
        <v>5.2719119816365492</v>
      </c>
      <c r="L185" s="2">
        <v>184</v>
      </c>
      <c r="M185" s="1">
        <v>147.694885</v>
      </c>
      <c r="N185" s="5">
        <f t="shared" si="133"/>
        <v>150.01556918942873</v>
      </c>
      <c r="O185" s="5">
        <f t="shared" si="106"/>
        <v>2.3206841894287322</v>
      </c>
      <c r="P185" s="5">
        <f t="shared" si="134"/>
        <v>149.90933144524865</v>
      </c>
      <c r="Q185" s="5">
        <f t="shared" si="107"/>
        <v>2.2144464452486545</v>
      </c>
      <c r="R185" s="5">
        <f t="shared" si="135"/>
        <v>149.25729648761234</v>
      </c>
      <c r="S185" s="5">
        <f t="shared" si="108"/>
        <v>1.5624114876123372</v>
      </c>
      <c r="T185" s="5">
        <f t="shared" si="136"/>
        <v>148.76981025081844</v>
      </c>
      <c r="U185" s="5">
        <f t="shared" si="109"/>
        <v>1.0749252508184384</v>
      </c>
      <c r="V185" s="10"/>
      <c r="W185" s="1">
        <v>108.554153</v>
      </c>
      <c r="X185" s="5">
        <v>101.01777944783692</v>
      </c>
      <c r="Y185" s="5">
        <f t="shared" si="137"/>
        <v>0.96912690204024587</v>
      </c>
      <c r="Z185" s="5">
        <f t="shared" si="110"/>
        <v>101.98690634987716</v>
      </c>
      <c r="AA185" s="5">
        <f t="shared" si="111"/>
        <v>6.5672466501228399</v>
      </c>
      <c r="AB185" s="5">
        <f t="shared" si="138"/>
        <v>6.0497424268262129E-2</v>
      </c>
      <c r="AC185" s="5">
        <f t="shared" si="112"/>
        <v>1.6081136651284358</v>
      </c>
      <c r="AD185" s="5">
        <f t="shared" si="96"/>
        <v>102.62589311296536</v>
      </c>
      <c r="AE185" s="5">
        <f t="shared" si="97"/>
        <v>5.9282598870346419</v>
      </c>
      <c r="AF185" s="5">
        <f t="shared" si="113"/>
        <v>5.4611083253854338E-2</v>
      </c>
      <c r="AG185" s="5">
        <f t="shared" si="114"/>
        <v>2.9425560326484206</v>
      </c>
      <c r="AH185" s="5">
        <f t="shared" si="98"/>
        <v>103.96033548048534</v>
      </c>
      <c r="AI185" s="5">
        <f t="shared" si="99"/>
        <v>4.5938175195146584</v>
      </c>
      <c r="AJ185" s="5">
        <f t="shared" si="115"/>
        <v>4.2318210704611718E-2</v>
      </c>
      <c r="AK185" s="5">
        <f t="shared" si="116"/>
        <v>5.1922970282068253</v>
      </c>
      <c r="AL185" s="5">
        <f t="shared" si="100"/>
        <v>106.21007647604374</v>
      </c>
      <c r="AM185" s="5">
        <f t="shared" si="101"/>
        <v>2.3440765239562609</v>
      </c>
      <c r="AN185" s="5">
        <f t="shared" si="117"/>
        <v>2.1593614423542698E-2</v>
      </c>
      <c r="AP185" s="1">
        <v>147.694885</v>
      </c>
      <c r="AQ185" s="5">
        <v>149.25729648761234</v>
      </c>
      <c r="AR185" s="5">
        <f t="shared" si="139"/>
        <v>-0.15639374474964399</v>
      </c>
      <c r="AS185" s="5">
        <f t="shared" si="118"/>
        <v>149.1009027428627</v>
      </c>
      <c r="AT185" s="5">
        <f t="shared" si="119"/>
        <v>1.4060177428627014</v>
      </c>
      <c r="AU185" s="5">
        <f t="shared" si="140"/>
        <v>9.4200938644188447E-3</v>
      </c>
      <c r="AV185" s="5">
        <f t="shared" si="141"/>
        <v>-0.43837451490515555</v>
      </c>
      <c r="AW185" s="5">
        <f t="shared" si="120"/>
        <v>148.81892197270719</v>
      </c>
      <c r="AX185" s="5">
        <f t="shared" si="121"/>
        <v>1.1240369727071879</v>
      </c>
      <c r="AY185" s="5">
        <f t="shared" si="122"/>
        <v>7.610534194919397E-3</v>
      </c>
      <c r="AZ185" s="5">
        <f t="shared" si="142"/>
        <v>-0.7605960781671427</v>
      </c>
      <c r="BA185" s="5">
        <f t="shared" si="123"/>
        <v>148.4967004094452</v>
      </c>
      <c r="BB185" s="5">
        <f t="shared" si="124"/>
        <v>0.80181540944519725</v>
      </c>
      <c r="BC185" s="5">
        <f t="shared" si="125"/>
        <v>5.4288637649516245E-3</v>
      </c>
      <c r="BD185" s="5">
        <f t="shared" si="143"/>
        <v>-1.007475037888673</v>
      </c>
      <c r="BE185" s="5">
        <f t="shared" si="126"/>
        <v>148.24982144972367</v>
      </c>
      <c r="BF185" s="5">
        <f t="shared" si="127"/>
        <v>-0.55493644972366951</v>
      </c>
      <c r="BG185" s="5">
        <f t="shared" si="128"/>
        <v>3.7573166445382961E-3</v>
      </c>
    </row>
    <row r="186" spans="1:59" x14ac:dyDescent="0.2">
      <c r="A186" s="2">
        <v>185</v>
      </c>
      <c r="B186" s="1">
        <v>109.279099</v>
      </c>
      <c r="C186" s="5">
        <f t="shared" si="129"/>
        <v>98.154257944980344</v>
      </c>
      <c r="D186" s="5">
        <f t="shared" si="102"/>
        <v>11.124841055019658</v>
      </c>
      <c r="E186" s="5">
        <f t="shared" si="130"/>
        <v>102.11022933478357</v>
      </c>
      <c r="F186" s="5">
        <f t="shared" si="103"/>
        <v>7.1688696652164339</v>
      </c>
      <c r="G186" s="5">
        <f t="shared" si="131"/>
        <v>105.16278490152661</v>
      </c>
      <c r="H186" s="5">
        <f t="shared" si="104"/>
        <v>4.1163140984733957</v>
      </c>
      <c r="I186" s="5">
        <f t="shared" si="132"/>
        <v>107.23617500459086</v>
      </c>
      <c r="J186" s="5">
        <f t="shared" si="105"/>
        <v>2.04292399540914</v>
      </c>
      <c r="L186" s="2">
        <v>185</v>
      </c>
      <c r="M186" s="1">
        <v>146.501633</v>
      </c>
      <c r="N186" s="5">
        <f t="shared" si="133"/>
        <v>149.66746656101441</v>
      </c>
      <c r="O186" s="5">
        <f t="shared" si="106"/>
        <v>3.1658335610144093</v>
      </c>
      <c r="P186" s="5">
        <f t="shared" si="134"/>
        <v>149.13427518941162</v>
      </c>
      <c r="Q186" s="5">
        <f t="shared" si="107"/>
        <v>2.6326421894116265</v>
      </c>
      <c r="R186" s="5">
        <f t="shared" si="135"/>
        <v>148.39797016942555</v>
      </c>
      <c r="S186" s="5">
        <f t="shared" si="108"/>
        <v>1.89633716942555</v>
      </c>
      <c r="T186" s="5">
        <f t="shared" si="136"/>
        <v>147.9636163127046</v>
      </c>
      <c r="U186" s="5">
        <f t="shared" si="109"/>
        <v>1.4619833127046036</v>
      </c>
      <c r="V186" s="10"/>
      <c r="W186" s="1">
        <v>109.279099</v>
      </c>
      <c r="X186" s="5">
        <v>105.16278490152661</v>
      </c>
      <c r="Y186" s="5">
        <f t="shared" si="137"/>
        <v>1.4455086847876626</v>
      </c>
      <c r="Z186" s="5">
        <f t="shared" si="110"/>
        <v>106.60829358631428</v>
      </c>
      <c r="AA186" s="5">
        <f t="shared" si="111"/>
        <v>2.6708054136857271</v>
      </c>
      <c r="AB186" s="5">
        <f t="shared" si="138"/>
        <v>2.4440221763593849E-2</v>
      </c>
      <c r="AC186" s="5">
        <f t="shared" si="112"/>
        <v>2.2423366122687498</v>
      </c>
      <c r="AD186" s="5">
        <f t="shared" si="96"/>
        <v>107.40512151379535</v>
      </c>
      <c r="AE186" s="5">
        <f t="shared" si="97"/>
        <v>1.8739774862046517</v>
      </c>
      <c r="AF186" s="5">
        <f t="shared" si="113"/>
        <v>1.7148544445856492E-2</v>
      </c>
      <c r="AG186" s="5">
        <f t="shared" si="114"/>
        <v>3.4836582721169926</v>
      </c>
      <c r="AH186" s="5">
        <f t="shared" si="98"/>
        <v>108.6464431736436</v>
      </c>
      <c r="AI186" s="5">
        <f t="shared" si="99"/>
        <v>0.63265582635639817</v>
      </c>
      <c r="AJ186" s="5">
        <f t="shared" si="115"/>
        <v>5.7893580030010878E-3</v>
      </c>
      <c r="AK186" s="5">
        <f t="shared" si="116"/>
        <v>4.3020991898672616</v>
      </c>
      <c r="AL186" s="5">
        <f t="shared" si="100"/>
        <v>109.46488409139387</v>
      </c>
      <c r="AM186" s="5">
        <f t="shared" si="101"/>
        <v>0.18578509139386767</v>
      </c>
      <c r="AN186" s="5">
        <f t="shared" si="117"/>
        <v>1.7000972106648469E-3</v>
      </c>
      <c r="AP186" s="1">
        <v>146.501633</v>
      </c>
      <c r="AQ186" s="5">
        <v>148.39797016942555</v>
      </c>
      <c r="AR186" s="5">
        <f t="shared" si="139"/>
        <v>-0.2618336307652156</v>
      </c>
      <c r="AS186" s="5">
        <f t="shared" si="118"/>
        <v>148.13613653866034</v>
      </c>
      <c r="AT186" s="5">
        <f t="shared" si="119"/>
        <v>1.6345035386603399</v>
      </c>
      <c r="AU186" s="5">
        <f t="shared" si="140"/>
        <v>1.1014325443900828E-2</v>
      </c>
      <c r="AV186" s="5">
        <f t="shared" si="141"/>
        <v>-0.54361246572556376</v>
      </c>
      <c r="AW186" s="5">
        <f t="shared" si="120"/>
        <v>147.85435770369997</v>
      </c>
      <c r="AX186" s="5">
        <f t="shared" si="121"/>
        <v>1.3527247036999768</v>
      </c>
      <c r="AY186" s="5">
        <f t="shared" si="122"/>
        <v>9.2335128011847949E-3</v>
      </c>
      <c r="AZ186" s="5">
        <f t="shared" si="142"/>
        <v>-0.80502468617598333</v>
      </c>
      <c r="BA186" s="5">
        <f t="shared" si="123"/>
        <v>147.59294548324957</v>
      </c>
      <c r="BB186" s="5">
        <f t="shared" si="124"/>
        <v>1.0913124832495669</v>
      </c>
      <c r="BC186" s="5">
        <f t="shared" si="125"/>
        <v>7.4491489337157549E-3</v>
      </c>
      <c r="BD186" s="5">
        <f t="shared" si="143"/>
        <v>-0.88154862614207108</v>
      </c>
      <c r="BE186" s="5">
        <f t="shared" si="126"/>
        <v>147.51642154328349</v>
      </c>
      <c r="BF186" s="5">
        <f t="shared" si="127"/>
        <v>-1.0147885432834869</v>
      </c>
      <c r="BG186" s="5">
        <f t="shared" si="128"/>
        <v>6.9268070430551915E-3</v>
      </c>
    </row>
    <row r="187" spans="1:59" x14ac:dyDescent="0.2">
      <c r="A187" s="2">
        <v>186</v>
      </c>
      <c r="B187" s="1">
        <v>109.675194</v>
      </c>
      <c r="C187" s="5">
        <f t="shared" si="129"/>
        <v>99.822984103233296</v>
      </c>
      <c r="D187" s="5">
        <f t="shared" si="102"/>
        <v>9.8522098967667091</v>
      </c>
      <c r="E187" s="5">
        <f t="shared" si="130"/>
        <v>104.61933371760932</v>
      </c>
      <c r="F187" s="5">
        <f t="shared" si="103"/>
        <v>5.0558602823906824</v>
      </c>
      <c r="G187" s="5">
        <f t="shared" si="131"/>
        <v>107.42675765568697</v>
      </c>
      <c r="H187" s="5">
        <f t="shared" si="104"/>
        <v>2.2484363443130349</v>
      </c>
      <c r="I187" s="5">
        <f t="shared" si="132"/>
        <v>108.76836800114772</v>
      </c>
      <c r="J187" s="5">
        <f t="shared" si="105"/>
        <v>0.90682599885228399</v>
      </c>
      <c r="L187" s="2">
        <v>186</v>
      </c>
      <c r="M187" s="1">
        <v>149.972015</v>
      </c>
      <c r="N187" s="5">
        <f t="shared" si="133"/>
        <v>149.19259152686223</v>
      </c>
      <c r="O187" s="5">
        <f t="shared" si="106"/>
        <v>0.7794234731377685</v>
      </c>
      <c r="P187" s="5">
        <f t="shared" si="134"/>
        <v>148.21285042311757</v>
      </c>
      <c r="Q187" s="5">
        <f t="shared" si="107"/>
        <v>1.7591645768824264</v>
      </c>
      <c r="R187" s="5">
        <f t="shared" si="135"/>
        <v>147.3549847262415</v>
      </c>
      <c r="S187" s="5">
        <f t="shared" si="108"/>
        <v>2.6170302737585018</v>
      </c>
      <c r="T187" s="5">
        <f t="shared" si="136"/>
        <v>146.86712882817616</v>
      </c>
      <c r="U187" s="5">
        <f t="shared" si="109"/>
        <v>3.1048861718238356</v>
      </c>
      <c r="V187" s="10"/>
      <c r="W187" s="1">
        <v>109.675194</v>
      </c>
      <c r="X187" s="5">
        <v>107.42675765568697</v>
      </c>
      <c r="Y187" s="5">
        <f t="shared" si="137"/>
        <v>1.5682782951935677</v>
      </c>
      <c r="Z187" s="5">
        <f t="shared" si="110"/>
        <v>108.99503595088053</v>
      </c>
      <c r="AA187" s="5">
        <f t="shared" si="111"/>
        <v>0.68015804911946987</v>
      </c>
      <c r="AB187" s="5">
        <f t="shared" si="138"/>
        <v>6.2015668658809923E-3</v>
      </c>
      <c r="AC187" s="5">
        <f t="shared" si="112"/>
        <v>2.2477456477416533</v>
      </c>
      <c r="AD187" s="5">
        <f t="shared" si="96"/>
        <v>109.67450330342862</v>
      </c>
      <c r="AE187" s="5">
        <f t="shared" si="97"/>
        <v>6.9069657138243201E-4</v>
      </c>
      <c r="AF187" s="5">
        <f t="shared" si="113"/>
        <v>6.2976553420314163E-6</v>
      </c>
      <c r="AG187" s="5">
        <f t="shared" si="114"/>
        <v>2.9347997890365098</v>
      </c>
      <c r="AH187" s="5">
        <f t="shared" si="98"/>
        <v>110.36155744472347</v>
      </c>
      <c r="AI187" s="5">
        <f t="shared" si="99"/>
        <v>0.68636344472346877</v>
      </c>
      <c r="AJ187" s="5">
        <f t="shared" si="115"/>
        <v>6.2581466208618585E-3</v>
      </c>
      <c r="AK187" s="5">
        <f t="shared" si="116"/>
        <v>2.5696917195163982</v>
      </c>
      <c r="AL187" s="5">
        <f t="shared" si="100"/>
        <v>109.99644937520337</v>
      </c>
      <c r="AM187" s="5">
        <f t="shared" si="101"/>
        <v>0.32125537520336422</v>
      </c>
      <c r="AN187" s="5">
        <f t="shared" si="117"/>
        <v>2.9291525593596324E-3</v>
      </c>
      <c r="AP187" s="1">
        <v>149.972015</v>
      </c>
      <c r="AQ187" s="5">
        <v>147.3549847262415</v>
      </c>
      <c r="AR187" s="5">
        <f t="shared" si="139"/>
        <v>-0.37900640262804092</v>
      </c>
      <c r="AS187" s="5">
        <f t="shared" si="118"/>
        <v>146.97597832361345</v>
      </c>
      <c r="AT187" s="5">
        <f t="shared" si="119"/>
        <v>2.9960366763865522</v>
      </c>
      <c r="AU187" s="5">
        <f t="shared" si="140"/>
        <v>2.0332102656402416E-2</v>
      </c>
      <c r="AV187" s="5">
        <f t="shared" si="141"/>
        <v>-0.66845571009018556</v>
      </c>
      <c r="AW187" s="5">
        <f t="shared" si="120"/>
        <v>146.68652901615133</v>
      </c>
      <c r="AX187" s="5">
        <f t="shared" si="121"/>
        <v>3.2854859838486732</v>
      </c>
      <c r="AY187" s="5">
        <f t="shared" si="122"/>
        <v>2.1907327069311387E-2</v>
      </c>
      <c r="AZ187" s="5">
        <f t="shared" si="142"/>
        <v>-0.91210702682961387</v>
      </c>
      <c r="BA187" s="5">
        <f t="shared" si="123"/>
        <v>146.44287769941189</v>
      </c>
      <c r="BB187" s="5">
        <f t="shared" si="124"/>
        <v>3.5291373005881042</v>
      </c>
      <c r="BC187" s="5">
        <f t="shared" si="125"/>
        <v>2.3531972285550103E-2</v>
      </c>
      <c r="BD187" s="5">
        <f t="shared" si="143"/>
        <v>-1.0187699206277541</v>
      </c>
      <c r="BE187" s="5">
        <f t="shared" si="126"/>
        <v>146.33621480561374</v>
      </c>
      <c r="BF187" s="5">
        <f t="shared" si="127"/>
        <v>3.6358001943862632</v>
      </c>
      <c r="BG187" s="5">
        <f t="shared" si="128"/>
        <v>2.4243190933896989E-2</v>
      </c>
    </row>
    <row r="188" spans="1:59" x14ac:dyDescent="0.2">
      <c r="A188" s="2">
        <v>187</v>
      </c>
      <c r="B188" s="1">
        <v>113.501678</v>
      </c>
      <c r="C188" s="5">
        <f t="shared" si="129"/>
        <v>101.3008155877483</v>
      </c>
      <c r="D188" s="5">
        <f t="shared" si="102"/>
        <v>12.200862412251695</v>
      </c>
      <c r="E188" s="5">
        <f t="shared" si="130"/>
        <v>106.38888481644605</v>
      </c>
      <c r="F188" s="5">
        <f t="shared" si="103"/>
        <v>7.1127931835539471</v>
      </c>
      <c r="G188" s="5">
        <f t="shared" si="131"/>
        <v>108.66339764505915</v>
      </c>
      <c r="H188" s="5">
        <f t="shared" si="104"/>
        <v>4.8382803549408493</v>
      </c>
      <c r="I188" s="5">
        <f t="shared" si="132"/>
        <v>109.44848750028693</v>
      </c>
      <c r="J188" s="5">
        <f t="shared" si="105"/>
        <v>4.0531904997130681</v>
      </c>
      <c r="L188" s="2">
        <v>187</v>
      </c>
      <c r="M188" s="1">
        <v>151.72210699999999</v>
      </c>
      <c r="N188" s="5">
        <f t="shared" si="133"/>
        <v>149.30950504783289</v>
      </c>
      <c r="O188" s="5">
        <f t="shared" si="106"/>
        <v>2.4126019521671083</v>
      </c>
      <c r="P188" s="5">
        <f t="shared" si="134"/>
        <v>148.82855802502641</v>
      </c>
      <c r="Q188" s="5">
        <f t="shared" si="107"/>
        <v>2.8935489749735837</v>
      </c>
      <c r="R188" s="5">
        <f t="shared" si="135"/>
        <v>148.79435137680866</v>
      </c>
      <c r="S188" s="5">
        <f t="shared" si="108"/>
        <v>2.9277556231913309</v>
      </c>
      <c r="T188" s="5">
        <f t="shared" si="136"/>
        <v>149.19579345704403</v>
      </c>
      <c r="U188" s="5">
        <f t="shared" si="109"/>
        <v>2.5263135429559611</v>
      </c>
      <c r="V188" s="10"/>
      <c r="W188" s="1">
        <v>113.501678</v>
      </c>
      <c r="X188" s="5">
        <v>108.66339764505915</v>
      </c>
      <c r="Y188" s="5">
        <f t="shared" si="137"/>
        <v>1.5185325493203594</v>
      </c>
      <c r="Z188" s="5">
        <f t="shared" si="110"/>
        <v>110.1819301943795</v>
      </c>
      <c r="AA188" s="5">
        <f t="shared" si="111"/>
        <v>3.3197478056204943</v>
      </c>
      <c r="AB188" s="5">
        <f t="shared" si="138"/>
        <v>2.9248446931511393E-2</v>
      </c>
      <c r="AC188" s="5">
        <f t="shared" si="112"/>
        <v>1.9949692331492848</v>
      </c>
      <c r="AD188" s="5">
        <f t="shared" si="96"/>
        <v>110.65836687820844</v>
      </c>
      <c r="AE188" s="5">
        <f t="shared" si="97"/>
        <v>2.8433111217915581</v>
      </c>
      <c r="AF188" s="5">
        <f t="shared" si="113"/>
        <v>2.5050828955952158E-2</v>
      </c>
      <c r="AG188" s="5">
        <f t="shared" si="114"/>
        <v>2.1706278791875611</v>
      </c>
      <c r="AH188" s="5">
        <f t="shared" si="98"/>
        <v>110.83402552424671</v>
      </c>
      <c r="AI188" s="5">
        <f t="shared" si="99"/>
        <v>2.667652475753286</v>
      </c>
      <c r="AJ188" s="5">
        <f t="shared" si="115"/>
        <v>2.3503198567278328E-2</v>
      </c>
      <c r="AK188" s="5">
        <f t="shared" si="116"/>
        <v>1.436597748893812</v>
      </c>
      <c r="AL188" s="5">
        <f t="shared" si="100"/>
        <v>110.09999539395297</v>
      </c>
      <c r="AM188" s="5">
        <f t="shared" si="101"/>
        <v>3.4016826060470322</v>
      </c>
      <c r="AN188" s="5">
        <f t="shared" si="117"/>
        <v>2.9970328773879732E-2</v>
      </c>
      <c r="AP188" s="1">
        <v>151.72210699999999</v>
      </c>
      <c r="AQ188" s="5">
        <v>148.79435137680866</v>
      </c>
      <c r="AR188" s="5">
        <f t="shared" si="139"/>
        <v>-0.10625044464875985</v>
      </c>
      <c r="AS188" s="5">
        <f t="shared" si="118"/>
        <v>148.6881009321599</v>
      </c>
      <c r="AT188" s="5">
        <f t="shared" si="119"/>
        <v>3.034006067840096</v>
      </c>
      <c r="AU188" s="5">
        <f t="shared" si="140"/>
        <v>2.0390599775906421E-2</v>
      </c>
      <c r="AV188" s="5">
        <f t="shared" si="141"/>
        <v>-0.14150011992584766</v>
      </c>
      <c r="AW188" s="5">
        <f t="shared" si="120"/>
        <v>148.65285125688283</v>
      </c>
      <c r="AX188" s="5">
        <f t="shared" si="121"/>
        <v>3.0692557431171679</v>
      </c>
      <c r="AY188" s="5">
        <f t="shared" si="122"/>
        <v>2.0229456364702133E-2</v>
      </c>
      <c r="AZ188" s="5">
        <f t="shared" si="142"/>
        <v>0.14605612799893708</v>
      </c>
      <c r="BA188" s="5">
        <f t="shared" si="123"/>
        <v>148.94040750480761</v>
      </c>
      <c r="BB188" s="5">
        <f t="shared" si="124"/>
        <v>2.7816994951923846</v>
      </c>
      <c r="BC188" s="5">
        <f t="shared" si="125"/>
        <v>1.8334173906459028E-2</v>
      </c>
      <c r="BD188" s="5">
        <f t="shared" si="143"/>
        <v>1.0706461648879282</v>
      </c>
      <c r="BE188" s="5">
        <f t="shared" si="126"/>
        <v>149.8649975416966</v>
      </c>
      <c r="BF188" s="5">
        <f t="shared" si="127"/>
        <v>1.8571094583033982</v>
      </c>
      <c r="BG188" s="5">
        <f t="shared" si="128"/>
        <v>1.2240203455013964E-2</v>
      </c>
    </row>
    <row r="189" spans="1:59" x14ac:dyDescent="0.2">
      <c r="A189" s="2">
        <v>188</v>
      </c>
      <c r="B189" s="1">
        <v>110.92113500000001</v>
      </c>
      <c r="C189" s="5">
        <f t="shared" si="129"/>
        <v>103.13094494958605</v>
      </c>
      <c r="D189" s="5">
        <f t="shared" si="102"/>
        <v>7.7901900504139547</v>
      </c>
      <c r="E189" s="5">
        <f t="shared" si="130"/>
        <v>108.87836243068992</v>
      </c>
      <c r="F189" s="5">
        <f t="shared" si="103"/>
        <v>2.0427725693100882</v>
      </c>
      <c r="G189" s="5">
        <f t="shared" si="131"/>
        <v>111.32445184027662</v>
      </c>
      <c r="H189" s="5">
        <f t="shared" si="104"/>
        <v>0.40331684027661652</v>
      </c>
      <c r="I189" s="5">
        <f t="shared" si="132"/>
        <v>112.48838037507174</v>
      </c>
      <c r="J189" s="5">
        <f t="shared" si="105"/>
        <v>1.5672453750717352</v>
      </c>
      <c r="L189" s="2">
        <v>188</v>
      </c>
      <c r="M189" s="1">
        <v>154.23788500000001</v>
      </c>
      <c r="N189" s="5">
        <f t="shared" si="133"/>
        <v>149.67139534065794</v>
      </c>
      <c r="O189" s="5">
        <f t="shared" si="106"/>
        <v>4.5664896593420679</v>
      </c>
      <c r="P189" s="5">
        <f t="shared" si="134"/>
        <v>149.84130016626716</v>
      </c>
      <c r="Q189" s="5">
        <f t="shared" si="107"/>
        <v>4.3965848337328453</v>
      </c>
      <c r="R189" s="5">
        <f t="shared" si="135"/>
        <v>150.4046169695639</v>
      </c>
      <c r="S189" s="5">
        <f t="shared" si="108"/>
        <v>3.833268030436102</v>
      </c>
      <c r="T189" s="5">
        <f t="shared" si="136"/>
        <v>151.09052861426102</v>
      </c>
      <c r="U189" s="5">
        <f t="shared" si="109"/>
        <v>3.1473563857389877</v>
      </c>
      <c r="V189" s="10"/>
      <c r="W189" s="1">
        <v>110.92113500000001</v>
      </c>
      <c r="X189" s="5">
        <v>111.32445184027662</v>
      </c>
      <c r="Y189" s="5">
        <f t="shared" si="137"/>
        <v>1.6899107962049267</v>
      </c>
      <c r="Z189" s="5">
        <f t="shared" si="110"/>
        <v>113.01436263648155</v>
      </c>
      <c r="AA189" s="5">
        <f t="shared" si="111"/>
        <v>2.0932276364815436</v>
      </c>
      <c r="AB189" s="5">
        <f t="shared" si="138"/>
        <v>1.8871314618999737E-2</v>
      </c>
      <c r="AC189" s="5">
        <f t="shared" si="112"/>
        <v>2.1614904736663321</v>
      </c>
      <c r="AD189" s="5">
        <f t="shared" si="96"/>
        <v>113.48594231394296</v>
      </c>
      <c r="AE189" s="5">
        <f t="shared" si="97"/>
        <v>2.5648073139429499</v>
      </c>
      <c r="AF189" s="5">
        <f t="shared" si="113"/>
        <v>2.3122800843526796E-2</v>
      </c>
      <c r="AG189" s="5">
        <f t="shared" si="114"/>
        <v>2.3913197214010222</v>
      </c>
      <c r="AH189" s="5">
        <f t="shared" si="98"/>
        <v>113.71577156167764</v>
      </c>
      <c r="AI189" s="5">
        <f t="shared" si="99"/>
        <v>2.7946365616776347</v>
      </c>
      <c r="AJ189" s="5">
        <f t="shared" si="115"/>
        <v>2.5194806757771047E-2</v>
      </c>
      <c r="AK189" s="5">
        <f t="shared" si="116"/>
        <v>2.4773857282689247</v>
      </c>
      <c r="AL189" s="5">
        <f t="shared" si="100"/>
        <v>113.80183756854555</v>
      </c>
      <c r="AM189" s="5">
        <f t="shared" si="101"/>
        <v>2.8807025685455443</v>
      </c>
      <c r="AN189" s="5">
        <f t="shared" si="117"/>
        <v>2.5970727477189485E-2</v>
      </c>
      <c r="AP189" s="1">
        <v>154.23788500000001</v>
      </c>
      <c r="AQ189" s="5">
        <v>150.4046169695639</v>
      </c>
      <c r="AR189" s="5">
        <f t="shared" si="139"/>
        <v>0.15122696096184018</v>
      </c>
      <c r="AS189" s="5">
        <f t="shared" si="118"/>
        <v>150.55584393052575</v>
      </c>
      <c r="AT189" s="5">
        <f t="shared" si="119"/>
        <v>3.682041069474252</v>
      </c>
      <c r="AU189" s="5">
        <f t="shared" si="140"/>
        <v>2.4480904533797358E-2</v>
      </c>
      <c r="AV189" s="5">
        <f t="shared" si="141"/>
        <v>0.29644130824442438</v>
      </c>
      <c r="AW189" s="5">
        <f t="shared" si="120"/>
        <v>150.70105827780833</v>
      </c>
      <c r="AX189" s="5">
        <f t="shared" si="121"/>
        <v>3.5368267221916767</v>
      </c>
      <c r="AY189" s="5">
        <f t="shared" si="122"/>
        <v>2.2930985614796756E-2</v>
      </c>
      <c r="AZ189" s="5">
        <f t="shared" si="142"/>
        <v>0.80495038713927369</v>
      </c>
      <c r="BA189" s="5">
        <f t="shared" si="123"/>
        <v>151.20956735670319</v>
      </c>
      <c r="BB189" s="5">
        <f t="shared" si="124"/>
        <v>3.0283176432968162</v>
      </c>
      <c r="BC189" s="5">
        <f t="shared" si="125"/>
        <v>1.9634071378097646E-2</v>
      </c>
      <c r="BD189" s="5">
        <f t="shared" si="143"/>
        <v>1.5293226785751437</v>
      </c>
      <c r="BE189" s="5">
        <f t="shared" si="126"/>
        <v>151.93393964813905</v>
      </c>
      <c r="BF189" s="5">
        <f t="shared" si="127"/>
        <v>2.3039453518609605</v>
      </c>
      <c r="BG189" s="5">
        <f t="shared" si="128"/>
        <v>1.4937609860644551E-2</v>
      </c>
    </row>
    <row r="190" spans="1:59" x14ac:dyDescent="0.2">
      <c r="A190" s="2">
        <v>189</v>
      </c>
      <c r="B190" s="1">
        <v>112.533356</v>
      </c>
      <c r="C190" s="5">
        <f t="shared" si="129"/>
        <v>104.29947345714814</v>
      </c>
      <c r="D190" s="5">
        <f t="shared" si="102"/>
        <v>8.2338825428518589</v>
      </c>
      <c r="E190" s="5">
        <f t="shared" si="130"/>
        <v>109.59333282994845</v>
      </c>
      <c r="F190" s="5">
        <f t="shared" si="103"/>
        <v>2.9400231700515462</v>
      </c>
      <c r="G190" s="5">
        <f t="shared" si="131"/>
        <v>111.10262757812448</v>
      </c>
      <c r="H190" s="5">
        <f t="shared" si="104"/>
        <v>1.4307284218755143</v>
      </c>
      <c r="I190" s="5">
        <f t="shared" si="132"/>
        <v>111.31294634376795</v>
      </c>
      <c r="J190" s="5">
        <f t="shared" si="105"/>
        <v>1.2204096562320501</v>
      </c>
      <c r="L190" s="2">
        <v>189</v>
      </c>
      <c r="M190" s="1">
        <v>158.53358499999999</v>
      </c>
      <c r="N190" s="5">
        <f t="shared" si="133"/>
        <v>150.35636878955924</v>
      </c>
      <c r="O190" s="5">
        <f t="shared" si="106"/>
        <v>8.1772162104407471</v>
      </c>
      <c r="P190" s="5">
        <f t="shared" si="134"/>
        <v>151.38010485807365</v>
      </c>
      <c r="Q190" s="5">
        <f t="shared" si="107"/>
        <v>7.1534801419263374</v>
      </c>
      <c r="R190" s="5">
        <f t="shared" si="135"/>
        <v>152.51291438630375</v>
      </c>
      <c r="S190" s="5">
        <f t="shared" si="108"/>
        <v>6.0206706136962396</v>
      </c>
      <c r="T190" s="5">
        <f t="shared" si="136"/>
        <v>153.45104590356527</v>
      </c>
      <c r="U190" s="5">
        <f t="shared" si="109"/>
        <v>5.082539096434715</v>
      </c>
      <c r="V190" s="10"/>
      <c r="W190" s="1">
        <v>112.533356</v>
      </c>
      <c r="X190" s="5">
        <v>111.10262757812448</v>
      </c>
      <c r="Y190" s="5">
        <f t="shared" si="137"/>
        <v>1.4031505374513666</v>
      </c>
      <c r="Z190" s="5">
        <f t="shared" si="110"/>
        <v>112.50577811557585</v>
      </c>
      <c r="AA190" s="5">
        <f t="shared" si="111"/>
        <v>2.7577884424147214E-2</v>
      </c>
      <c r="AB190" s="5">
        <f t="shared" si="138"/>
        <v>2.450640894789205E-4</v>
      </c>
      <c r="AC190" s="5">
        <f t="shared" si="112"/>
        <v>1.5656617897117142</v>
      </c>
      <c r="AD190" s="5">
        <f t="shared" si="96"/>
        <v>112.66828936783619</v>
      </c>
      <c r="AE190" s="5">
        <f t="shared" si="97"/>
        <v>0.13493336783619725</v>
      </c>
      <c r="AF190" s="5">
        <f t="shared" si="113"/>
        <v>1.1990521977874476E-3</v>
      </c>
      <c r="AG190" s="5">
        <f t="shared" si="114"/>
        <v>1.2154049288020996</v>
      </c>
      <c r="AH190" s="5">
        <f t="shared" si="98"/>
        <v>112.31803250692658</v>
      </c>
      <c r="AI190" s="5">
        <f t="shared" si="99"/>
        <v>0.21532349307341292</v>
      </c>
      <c r="AJ190" s="5">
        <f t="shared" si="115"/>
        <v>1.9134192805323688E-3</v>
      </c>
      <c r="AK190" s="5">
        <f t="shared" si="116"/>
        <v>0.18305723641101992</v>
      </c>
      <c r="AL190" s="5">
        <f t="shared" si="100"/>
        <v>111.2856848145355</v>
      </c>
      <c r="AM190" s="5">
        <f t="shared" si="101"/>
        <v>1.2476711854644975</v>
      </c>
      <c r="AN190" s="5">
        <f t="shared" si="117"/>
        <v>1.1087123230062539E-2</v>
      </c>
      <c r="AP190" s="1">
        <v>158.53358499999999</v>
      </c>
      <c r="AQ190" s="5">
        <v>152.51291438630375</v>
      </c>
      <c r="AR190" s="5">
        <f t="shared" si="139"/>
        <v>0.44478752932854082</v>
      </c>
      <c r="AS190" s="5">
        <f t="shared" si="118"/>
        <v>152.9577019156323</v>
      </c>
      <c r="AT190" s="5">
        <f t="shared" si="119"/>
        <v>5.575883084367689</v>
      </c>
      <c r="AU190" s="5">
        <f t="shared" si="140"/>
        <v>3.6560071694941167E-2</v>
      </c>
      <c r="AV190" s="5">
        <f t="shared" si="141"/>
        <v>0.74940533536827947</v>
      </c>
      <c r="AW190" s="5">
        <f t="shared" si="120"/>
        <v>153.26231972167201</v>
      </c>
      <c r="AX190" s="5">
        <f t="shared" si="121"/>
        <v>5.2712652783279736</v>
      </c>
      <c r="AY190" s="5">
        <f t="shared" si="122"/>
        <v>3.3250148719767954E-2</v>
      </c>
      <c r="AZ190" s="5">
        <f t="shared" si="142"/>
        <v>1.3914565504595306</v>
      </c>
      <c r="BA190" s="5">
        <f t="shared" si="123"/>
        <v>153.90437093676329</v>
      </c>
      <c r="BB190" s="5">
        <f t="shared" si="124"/>
        <v>4.6292140632367023</v>
      </c>
      <c r="BC190" s="5">
        <f t="shared" si="125"/>
        <v>2.9200210562554948E-2</v>
      </c>
      <c r="BD190" s="5">
        <f t="shared" si="143"/>
        <v>2.0214512060151395</v>
      </c>
      <c r="BE190" s="5">
        <f t="shared" si="126"/>
        <v>154.53436559231889</v>
      </c>
      <c r="BF190" s="5">
        <f t="shared" si="127"/>
        <v>3.9992194076810961</v>
      </c>
      <c r="BG190" s="5">
        <f t="shared" si="128"/>
        <v>2.5226322912467389E-2</v>
      </c>
    </row>
    <row r="191" spans="1:59" x14ac:dyDescent="0.2">
      <c r="A191" s="2">
        <v>190</v>
      </c>
      <c r="B191" s="1">
        <v>109.186623</v>
      </c>
      <c r="C191" s="5">
        <f t="shared" si="129"/>
        <v>105.53455583857593</v>
      </c>
      <c r="D191" s="5">
        <f t="shared" si="102"/>
        <v>3.6520671614240712</v>
      </c>
      <c r="E191" s="5">
        <f t="shared" si="130"/>
        <v>110.62234093946648</v>
      </c>
      <c r="F191" s="5">
        <f t="shared" si="103"/>
        <v>1.4357179394664854</v>
      </c>
      <c r="G191" s="5">
        <f t="shared" si="131"/>
        <v>111.88952821015602</v>
      </c>
      <c r="H191" s="5">
        <f t="shared" si="104"/>
        <v>2.7029052101560183</v>
      </c>
      <c r="I191" s="5">
        <f t="shared" si="132"/>
        <v>112.22825358594199</v>
      </c>
      <c r="J191" s="5">
        <f t="shared" si="105"/>
        <v>3.0416305859419879</v>
      </c>
      <c r="L191" s="2">
        <v>190</v>
      </c>
      <c r="M191" s="1">
        <v>159.378815</v>
      </c>
      <c r="N191" s="5">
        <f t="shared" si="133"/>
        <v>151.58295122112534</v>
      </c>
      <c r="O191" s="5">
        <f t="shared" si="106"/>
        <v>7.7958637788746614</v>
      </c>
      <c r="P191" s="5">
        <f t="shared" si="134"/>
        <v>153.88382290774788</v>
      </c>
      <c r="Q191" s="5">
        <f t="shared" si="107"/>
        <v>5.4949920922521187</v>
      </c>
      <c r="R191" s="5">
        <f t="shared" si="135"/>
        <v>155.82428322383669</v>
      </c>
      <c r="S191" s="5">
        <f t="shared" si="108"/>
        <v>3.5545317761633157</v>
      </c>
      <c r="T191" s="5">
        <f t="shared" si="136"/>
        <v>157.2629502258913</v>
      </c>
      <c r="U191" s="5">
        <f t="shared" si="109"/>
        <v>2.1158647741087009</v>
      </c>
      <c r="V191" s="10"/>
      <c r="W191" s="1">
        <v>109.186623</v>
      </c>
      <c r="X191" s="5">
        <v>111.88952821015602</v>
      </c>
      <c r="Y191" s="5">
        <f t="shared" si="137"/>
        <v>1.3107130516383914</v>
      </c>
      <c r="Z191" s="5">
        <f t="shared" si="110"/>
        <v>113.2002412617944</v>
      </c>
      <c r="AA191" s="5">
        <f t="shared" si="111"/>
        <v>4.0136182617944058</v>
      </c>
      <c r="AB191" s="5">
        <f t="shared" si="138"/>
        <v>3.675924899513016E-2</v>
      </c>
      <c r="AC191" s="5">
        <f t="shared" si="112"/>
        <v>1.3709715002916687</v>
      </c>
      <c r="AD191" s="5">
        <f t="shared" si="96"/>
        <v>113.26049971044769</v>
      </c>
      <c r="AE191" s="5">
        <f t="shared" si="97"/>
        <v>4.0738767104476921</v>
      </c>
      <c r="AF191" s="5">
        <f t="shared" si="113"/>
        <v>3.7311133896390333E-2</v>
      </c>
      <c r="AG191" s="5">
        <f t="shared" si="114"/>
        <v>1.0225779952553442</v>
      </c>
      <c r="AH191" s="5">
        <f t="shared" si="98"/>
        <v>112.91210620541136</v>
      </c>
      <c r="AI191" s="5">
        <f t="shared" si="99"/>
        <v>3.7254832054113649</v>
      </c>
      <c r="AJ191" s="5">
        <f t="shared" si="115"/>
        <v>3.4120326309674077E-2</v>
      </c>
      <c r="AK191" s="5">
        <f t="shared" si="116"/>
        <v>0.69632412268845534</v>
      </c>
      <c r="AL191" s="5">
        <f t="shared" si="100"/>
        <v>112.58585233284447</v>
      </c>
      <c r="AM191" s="5">
        <f t="shared" si="101"/>
        <v>3.3992293328444703</v>
      </c>
      <c r="AN191" s="5">
        <f t="shared" si="117"/>
        <v>3.1132287449209508E-2</v>
      </c>
      <c r="AP191" s="1">
        <v>159.378815</v>
      </c>
      <c r="AQ191" s="5">
        <v>155.82428322383669</v>
      </c>
      <c r="AR191" s="5">
        <f t="shared" si="139"/>
        <v>0.87477472555920044</v>
      </c>
      <c r="AS191" s="5">
        <f t="shared" si="118"/>
        <v>156.69905794939589</v>
      </c>
      <c r="AT191" s="5">
        <f t="shared" si="119"/>
        <v>2.6797570506041097</v>
      </c>
      <c r="AU191" s="5">
        <f t="shared" si="140"/>
        <v>1.7197300672031478E-2</v>
      </c>
      <c r="AV191" s="5">
        <f t="shared" si="141"/>
        <v>1.3898962109094444</v>
      </c>
      <c r="AW191" s="5">
        <f t="shared" si="120"/>
        <v>157.21417943474614</v>
      </c>
      <c r="AX191" s="5">
        <f t="shared" si="121"/>
        <v>2.1646355652538602</v>
      </c>
      <c r="AY191" s="5">
        <f t="shared" si="122"/>
        <v>1.3581701967440655E-2</v>
      </c>
      <c r="AZ191" s="5">
        <f t="shared" si="142"/>
        <v>2.2554170796425641</v>
      </c>
      <c r="BA191" s="5">
        <f t="shared" si="123"/>
        <v>158.07970030347926</v>
      </c>
      <c r="BB191" s="5">
        <f t="shared" si="124"/>
        <v>1.2991146965207463</v>
      </c>
      <c r="BC191" s="5">
        <f t="shared" si="125"/>
        <v>8.1511127844735593E-3</v>
      </c>
      <c r="BD191" s="5">
        <f t="shared" si="143"/>
        <v>3.1178811928052692</v>
      </c>
      <c r="BE191" s="5">
        <f t="shared" si="126"/>
        <v>158.94216441664196</v>
      </c>
      <c r="BF191" s="5">
        <f t="shared" si="127"/>
        <v>0.43665058335804474</v>
      </c>
      <c r="BG191" s="5">
        <f t="shared" si="128"/>
        <v>2.7397027852041986E-3</v>
      </c>
    </row>
    <row r="192" spans="1:59" x14ac:dyDescent="0.2">
      <c r="A192" s="2">
        <v>191</v>
      </c>
      <c r="B192" s="1">
        <v>112.815369</v>
      </c>
      <c r="C192" s="5">
        <f t="shared" si="129"/>
        <v>106.08236591278953</v>
      </c>
      <c r="D192" s="5">
        <f t="shared" si="102"/>
        <v>6.7330030872104771</v>
      </c>
      <c r="E192" s="5">
        <f t="shared" si="130"/>
        <v>110.11983966065321</v>
      </c>
      <c r="F192" s="5">
        <f t="shared" si="103"/>
        <v>2.6955293393467912</v>
      </c>
      <c r="G192" s="5">
        <f t="shared" si="131"/>
        <v>110.40293034457021</v>
      </c>
      <c r="H192" s="5">
        <f t="shared" si="104"/>
        <v>2.4124386554297956</v>
      </c>
      <c r="I192" s="5">
        <f t="shared" si="132"/>
        <v>109.9470306464855</v>
      </c>
      <c r="J192" s="5">
        <f t="shared" si="105"/>
        <v>2.8683383535145026</v>
      </c>
      <c r="L192" s="2">
        <v>191</v>
      </c>
      <c r="M192" s="1">
        <v>159.16999799999999</v>
      </c>
      <c r="N192" s="5">
        <f t="shared" si="133"/>
        <v>152.75233078795654</v>
      </c>
      <c r="O192" s="5">
        <f t="shared" si="106"/>
        <v>6.4176672120434546</v>
      </c>
      <c r="P192" s="5">
        <f t="shared" si="134"/>
        <v>155.80707014003613</v>
      </c>
      <c r="Q192" s="5">
        <f t="shared" si="107"/>
        <v>3.362927859963861</v>
      </c>
      <c r="R192" s="5">
        <f t="shared" si="135"/>
        <v>157.77927570072649</v>
      </c>
      <c r="S192" s="5">
        <f t="shared" si="108"/>
        <v>1.3907222992735058</v>
      </c>
      <c r="T192" s="5">
        <f t="shared" si="136"/>
        <v>158.84984880647283</v>
      </c>
      <c r="U192" s="5">
        <f t="shared" si="109"/>
        <v>0.32014919352715765</v>
      </c>
      <c r="V192" s="10"/>
      <c r="W192" s="1">
        <v>112.815369</v>
      </c>
      <c r="X192" s="5">
        <v>110.40293034457021</v>
      </c>
      <c r="Y192" s="5">
        <f t="shared" si="137"/>
        <v>0.8911164140547615</v>
      </c>
      <c r="Z192" s="5">
        <f t="shared" si="110"/>
        <v>111.29404675862497</v>
      </c>
      <c r="AA192" s="5">
        <f t="shared" si="111"/>
        <v>1.5213222413750316</v>
      </c>
      <c r="AB192" s="5">
        <f t="shared" si="138"/>
        <v>1.3485061963277641E-2</v>
      </c>
      <c r="AC192" s="5">
        <f t="shared" si="112"/>
        <v>0.65657915882229978</v>
      </c>
      <c r="AD192" s="5">
        <f t="shared" si="96"/>
        <v>111.0595095033925</v>
      </c>
      <c r="AE192" s="5">
        <f t="shared" si="97"/>
        <v>1.7558594966074992</v>
      </c>
      <c r="AF192" s="5">
        <f t="shared" si="113"/>
        <v>1.5564009692752937E-2</v>
      </c>
      <c r="AG192" s="5">
        <f t="shared" si="114"/>
        <v>-0.10655114212317396</v>
      </c>
      <c r="AH192" s="5">
        <f t="shared" si="98"/>
        <v>110.29637920244703</v>
      </c>
      <c r="AI192" s="5">
        <f t="shared" si="99"/>
        <v>2.518989797552976</v>
      </c>
      <c r="AJ192" s="5">
        <f t="shared" si="115"/>
        <v>2.2328427588203661E-2</v>
      </c>
      <c r="AK192" s="5">
        <f t="shared" si="116"/>
        <v>-1.1591595673446677</v>
      </c>
      <c r="AL192" s="5">
        <f t="shared" si="100"/>
        <v>109.24377077722554</v>
      </c>
      <c r="AM192" s="5">
        <f t="shared" si="101"/>
        <v>3.5715982227744689</v>
      </c>
      <c r="AN192" s="5">
        <f t="shared" si="117"/>
        <v>3.1658791301515568E-2</v>
      </c>
      <c r="AP192" s="1">
        <v>159.16999799999999</v>
      </c>
      <c r="AQ192" s="5">
        <v>157.77927570072649</v>
      </c>
      <c r="AR192" s="5">
        <f t="shared" si="139"/>
        <v>1.0368073882587903</v>
      </c>
      <c r="AS192" s="5">
        <f t="shared" si="118"/>
        <v>158.81608308898527</v>
      </c>
      <c r="AT192" s="5">
        <f t="shared" si="119"/>
        <v>0.35391491101472639</v>
      </c>
      <c r="AU192" s="5">
        <f t="shared" si="140"/>
        <v>2.2431013797149582E-3</v>
      </c>
      <c r="AV192" s="5">
        <f t="shared" si="141"/>
        <v>1.531170277404533</v>
      </c>
      <c r="AW192" s="5">
        <f t="shared" si="120"/>
        <v>159.31044597813101</v>
      </c>
      <c r="AX192" s="5">
        <f t="shared" si="121"/>
        <v>0.1404479781310215</v>
      </c>
      <c r="AY192" s="5">
        <f t="shared" si="122"/>
        <v>8.823772061052706E-4</v>
      </c>
      <c r="AZ192" s="5">
        <f t="shared" si="142"/>
        <v>2.1202260084038205</v>
      </c>
      <c r="BA192" s="5">
        <f t="shared" si="123"/>
        <v>159.89950170913031</v>
      </c>
      <c r="BB192" s="5">
        <f t="shared" si="124"/>
        <v>0.72950370913031293</v>
      </c>
      <c r="BC192" s="5">
        <f t="shared" si="125"/>
        <v>4.5831734516344784E-3</v>
      </c>
      <c r="BD192" s="5">
        <f t="shared" si="143"/>
        <v>2.12942578427712</v>
      </c>
      <c r="BE192" s="5">
        <f t="shared" si="126"/>
        <v>159.9087014850036</v>
      </c>
      <c r="BF192" s="5">
        <f t="shared" si="127"/>
        <v>-0.7387034850036116</v>
      </c>
      <c r="BG192" s="5">
        <f t="shared" si="128"/>
        <v>4.6409718809169781E-3</v>
      </c>
    </row>
    <row r="193" spans="1:59" x14ac:dyDescent="0.2">
      <c r="A193" s="2">
        <v>192</v>
      </c>
      <c r="B193" s="1">
        <v>114.81192</v>
      </c>
      <c r="C193" s="5">
        <f t="shared" si="129"/>
        <v>107.09231637587109</v>
      </c>
      <c r="D193" s="5">
        <f t="shared" si="102"/>
        <v>7.7196036241289079</v>
      </c>
      <c r="E193" s="5">
        <f t="shared" si="130"/>
        <v>111.06327492942459</v>
      </c>
      <c r="F193" s="5">
        <f t="shared" si="103"/>
        <v>3.7486450705754066</v>
      </c>
      <c r="G193" s="5">
        <f t="shared" si="131"/>
        <v>111.72977160505658</v>
      </c>
      <c r="H193" s="5">
        <f t="shared" si="104"/>
        <v>3.0821483949434167</v>
      </c>
      <c r="I193" s="5">
        <f t="shared" si="132"/>
        <v>112.09828441162136</v>
      </c>
      <c r="J193" s="5">
        <f t="shared" si="105"/>
        <v>2.7136355883786365</v>
      </c>
      <c r="L193" s="2">
        <v>192</v>
      </c>
      <c r="M193" s="1">
        <v>158.979996</v>
      </c>
      <c r="N193" s="5">
        <f t="shared" si="133"/>
        <v>153.71498086976305</v>
      </c>
      <c r="O193" s="5">
        <f t="shared" si="106"/>
        <v>5.2650151302369466</v>
      </c>
      <c r="P193" s="5">
        <f t="shared" si="134"/>
        <v>156.98409489102349</v>
      </c>
      <c r="Q193" s="5">
        <f t="shared" si="107"/>
        <v>1.9959011089765113</v>
      </c>
      <c r="R193" s="5">
        <f t="shared" si="135"/>
        <v>158.54417296532694</v>
      </c>
      <c r="S193" s="5">
        <f t="shared" si="108"/>
        <v>0.4358230346730636</v>
      </c>
      <c r="T193" s="5">
        <f t="shared" si="136"/>
        <v>159.08996070161822</v>
      </c>
      <c r="U193" s="5">
        <f t="shared" si="109"/>
        <v>0.10996470161822458</v>
      </c>
      <c r="V193" s="10"/>
      <c r="W193" s="1">
        <v>114.81192</v>
      </c>
      <c r="X193" s="5">
        <v>111.72977160505658</v>
      </c>
      <c r="Y193" s="5">
        <f t="shared" si="137"/>
        <v>0.95647514101950359</v>
      </c>
      <c r="Z193" s="5">
        <f t="shared" si="110"/>
        <v>112.68624674607609</v>
      </c>
      <c r="AA193" s="5">
        <f t="shared" si="111"/>
        <v>2.1256732539239067</v>
      </c>
      <c r="AB193" s="5">
        <f t="shared" si="138"/>
        <v>1.8514395142280583E-2</v>
      </c>
      <c r="AC193" s="5">
        <f t="shared" si="112"/>
        <v>0.82414468423831866</v>
      </c>
      <c r="AD193" s="5">
        <f t="shared" si="96"/>
        <v>112.5539162892949</v>
      </c>
      <c r="AE193" s="5">
        <f t="shared" si="97"/>
        <v>2.258003710705097</v>
      </c>
      <c r="AF193" s="5">
        <f t="shared" si="113"/>
        <v>1.9666979793605897E-2</v>
      </c>
      <c r="AG193" s="5">
        <f t="shared" si="114"/>
        <v>0.53847543905112327</v>
      </c>
      <c r="AH193" s="5">
        <f t="shared" si="98"/>
        <v>112.26824704410771</v>
      </c>
      <c r="AI193" s="5">
        <f t="shared" si="99"/>
        <v>2.5436729558922906</v>
      </c>
      <c r="AJ193" s="5">
        <f t="shared" si="115"/>
        <v>2.2155129501294731E-2</v>
      </c>
      <c r="AK193" s="5">
        <f t="shared" si="116"/>
        <v>0.95394113631171895</v>
      </c>
      <c r="AL193" s="5">
        <f t="shared" si="100"/>
        <v>112.6837127413683</v>
      </c>
      <c r="AM193" s="5">
        <f t="shared" si="101"/>
        <v>2.1282072586317042</v>
      </c>
      <c r="AN193" s="5">
        <f t="shared" si="117"/>
        <v>1.8536466062336596E-2</v>
      </c>
      <c r="AP193" s="1">
        <v>158.979996</v>
      </c>
      <c r="AQ193" s="5">
        <v>158.54417296532694</v>
      </c>
      <c r="AR193" s="5">
        <f t="shared" si="139"/>
        <v>0.99602086971003911</v>
      </c>
      <c r="AS193" s="5">
        <f t="shared" si="118"/>
        <v>159.54019383503697</v>
      </c>
      <c r="AT193" s="5">
        <f t="shared" si="119"/>
        <v>0.5601978350369734</v>
      </c>
      <c r="AU193" s="5">
        <f t="shared" si="140"/>
        <v>3.5333864661143159E-3</v>
      </c>
      <c r="AV193" s="5">
        <f t="shared" si="141"/>
        <v>1.3396020242035123</v>
      </c>
      <c r="AW193" s="5">
        <f t="shared" si="120"/>
        <v>159.88377498953045</v>
      </c>
      <c r="AX193" s="5">
        <f t="shared" si="121"/>
        <v>0.90377898953045133</v>
      </c>
      <c r="AY193" s="5">
        <f t="shared" si="122"/>
        <v>5.6848598079625775E-3</v>
      </c>
      <c r="AZ193" s="5">
        <f t="shared" si="142"/>
        <v>1.5103280736923035</v>
      </c>
      <c r="BA193" s="5">
        <f t="shared" si="123"/>
        <v>160.05450103901924</v>
      </c>
      <c r="BB193" s="5">
        <f t="shared" si="124"/>
        <v>1.0745050390192432</v>
      </c>
      <c r="BC193" s="5">
        <f t="shared" si="125"/>
        <v>6.7587436536307574E-3</v>
      </c>
      <c r="BD193" s="5">
        <f t="shared" si="143"/>
        <v>0.96957654255195003</v>
      </c>
      <c r="BE193" s="5">
        <f t="shared" si="126"/>
        <v>159.51374950787888</v>
      </c>
      <c r="BF193" s="5">
        <f t="shared" si="127"/>
        <v>-0.53375350787888465</v>
      </c>
      <c r="BG193" s="5">
        <f t="shared" si="128"/>
        <v>3.3573626953600165E-3</v>
      </c>
    </row>
    <row r="194" spans="1:59" x14ac:dyDescent="0.2">
      <c r="A194" s="2">
        <v>193</v>
      </c>
      <c r="B194" s="1">
        <v>114.709602</v>
      </c>
      <c r="C194" s="5">
        <f t="shared" si="129"/>
        <v>108.25025691949043</v>
      </c>
      <c r="D194" s="5">
        <f t="shared" si="102"/>
        <v>6.4593450805095785</v>
      </c>
      <c r="E194" s="5">
        <f t="shared" si="130"/>
        <v>112.37530070412598</v>
      </c>
      <c r="F194" s="5">
        <f t="shared" si="103"/>
        <v>2.3343012958740275</v>
      </c>
      <c r="G194" s="5">
        <f t="shared" si="131"/>
        <v>113.42495322227546</v>
      </c>
      <c r="H194" s="5">
        <f t="shared" si="104"/>
        <v>1.2846487777245414</v>
      </c>
      <c r="I194" s="5">
        <f t="shared" si="132"/>
        <v>114.13351110290535</v>
      </c>
      <c r="J194" s="5">
        <f t="shared" si="105"/>
        <v>0.57609089709465877</v>
      </c>
      <c r="L194" s="2">
        <v>193</v>
      </c>
      <c r="M194" s="1">
        <v>160.279999</v>
      </c>
      <c r="N194" s="5">
        <f t="shared" si="133"/>
        <v>154.50473313929857</v>
      </c>
      <c r="O194" s="5">
        <f t="shared" si="106"/>
        <v>5.7752658607014382</v>
      </c>
      <c r="P194" s="5">
        <f t="shared" si="134"/>
        <v>157.68266027916528</v>
      </c>
      <c r="Q194" s="5">
        <f t="shared" si="107"/>
        <v>2.5973387208347276</v>
      </c>
      <c r="R194" s="5">
        <f t="shared" si="135"/>
        <v>158.78387563439713</v>
      </c>
      <c r="S194" s="5">
        <f t="shared" si="108"/>
        <v>1.4961233656028696</v>
      </c>
      <c r="T194" s="5">
        <f t="shared" si="136"/>
        <v>159.00748717540455</v>
      </c>
      <c r="U194" s="5">
        <f t="shared" si="109"/>
        <v>1.2725118245954548</v>
      </c>
      <c r="V194" s="10"/>
      <c r="W194" s="1">
        <v>114.709602</v>
      </c>
      <c r="X194" s="5">
        <v>113.42495322227546</v>
      </c>
      <c r="Y194" s="5">
        <f t="shared" si="137"/>
        <v>1.0672811124494097</v>
      </c>
      <c r="Z194" s="5">
        <f t="shared" si="110"/>
        <v>114.49223433472487</v>
      </c>
      <c r="AA194" s="5">
        <f t="shared" si="111"/>
        <v>0.21736766527513396</v>
      </c>
      <c r="AB194" s="5">
        <f t="shared" si="138"/>
        <v>1.8949387103194199E-3</v>
      </c>
      <c r="AC194" s="5">
        <f t="shared" si="112"/>
        <v>1.0419039174834586</v>
      </c>
      <c r="AD194" s="5">
        <f t="shared" ref="AD194:AD253" si="144">X194+AC194</f>
        <v>114.46685713975891</v>
      </c>
      <c r="AE194" s="5">
        <f t="shared" ref="AE194:AE253" si="145">ABS(W194-AD194)</f>
        <v>0.2427448602410891</v>
      </c>
      <c r="AF194" s="5">
        <f t="shared" si="113"/>
        <v>2.1161686206625412E-3</v>
      </c>
      <c r="AG194" s="5">
        <f t="shared" si="114"/>
        <v>1.0589932192266132</v>
      </c>
      <c r="AH194" s="5">
        <f t="shared" ref="AH194:AH253" si="146">X194+AG194</f>
        <v>114.48394644150207</v>
      </c>
      <c r="AI194" s="5">
        <f t="shared" ref="AI194:AI253" si="147">ABS(W194-AH194)</f>
        <v>0.22565555849793384</v>
      </c>
      <c r="AJ194" s="5">
        <f t="shared" si="115"/>
        <v>1.9671897954796655E-3</v>
      </c>
      <c r="AK194" s="5">
        <f t="shared" si="116"/>
        <v>1.5839955450828045</v>
      </c>
      <c r="AL194" s="5">
        <f t="shared" ref="AL194:AL253" si="148">X194+AK194</f>
        <v>115.00894876735826</v>
      </c>
      <c r="AM194" s="5">
        <f t="shared" ref="AM194:AM253" si="149">ABS(W194-AL194)</f>
        <v>0.2993467673582586</v>
      </c>
      <c r="AN194" s="5">
        <f t="shared" si="117"/>
        <v>2.609605143240394E-3</v>
      </c>
      <c r="AP194" s="1">
        <v>160.279999</v>
      </c>
      <c r="AQ194" s="5">
        <v>158.78387563439713</v>
      </c>
      <c r="AR194" s="5">
        <f t="shared" si="139"/>
        <v>0.88257313961406292</v>
      </c>
      <c r="AS194" s="5">
        <f t="shared" si="118"/>
        <v>159.6664487740112</v>
      </c>
      <c r="AT194" s="5">
        <f t="shared" si="119"/>
        <v>0.61355022598880282</v>
      </c>
      <c r="AU194" s="5">
        <f t="shared" si="140"/>
        <v>3.864058762500002E-3</v>
      </c>
      <c r="AV194" s="5">
        <f t="shared" si="141"/>
        <v>1.0646271854201836</v>
      </c>
      <c r="AW194" s="5">
        <f t="shared" si="120"/>
        <v>159.84850281981733</v>
      </c>
      <c r="AX194" s="5">
        <f t="shared" si="121"/>
        <v>0.43149618018267688</v>
      </c>
      <c r="AY194" s="5">
        <f t="shared" si="122"/>
        <v>2.6921398981458494E-3</v>
      </c>
      <c r="AZ194" s="5">
        <f t="shared" si="142"/>
        <v>0.9385466416123559</v>
      </c>
      <c r="BA194" s="5">
        <f t="shared" si="123"/>
        <v>159.7224222760095</v>
      </c>
      <c r="BB194" s="5">
        <f t="shared" si="124"/>
        <v>0.55757672399050762</v>
      </c>
      <c r="BC194" s="5">
        <f t="shared" si="125"/>
        <v>3.4787667049493032E-3</v>
      </c>
      <c r="BD194" s="5">
        <f t="shared" si="143"/>
        <v>0.34918375009246061</v>
      </c>
      <c r="BE194" s="5">
        <f t="shared" si="126"/>
        <v>159.1330593844896</v>
      </c>
      <c r="BF194" s="5">
        <f t="shared" si="127"/>
        <v>1.146939615510405</v>
      </c>
      <c r="BG194" s="5">
        <f t="shared" si="128"/>
        <v>7.155849904331513E-3</v>
      </c>
    </row>
    <row r="195" spans="1:59" x14ac:dyDescent="0.2">
      <c r="A195" s="2">
        <v>194</v>
      </c>
      <c r="B195" s="1">
        <v>114.41011</v>
      </c>
      <c r="C195" s="5">
        <f t="shared" si="129"/>
        <v>109.21915868156685</v>
      </c>
      <c r="D195" s="5">
        <f t="shared" ref="D195:D253" si="150">ABS(B195-C195)</f>
        <v>5.1909513184331502</v>
      </c>
      <c r="E195" s="5">
        <f t="shared" si="130"/>
        <v>113.19230615768188</v>
      </c>
      <c r="F195" s="5">
        <f t="shared" ref="F195:F253" si="151">ABS(B195-E195)</f>
        <v>1.2178038423181192</v>
      </c>
      <c r="G195" s="5">
        <f t="shared" si="131"/>
        <v>114.13151005002396</v>
      </c>
      <c r="H195" s="5">
        <f t="shared" ref="H195:H253" si="152">ABS(B195-G195)</f>
        <v>0.27859994997604076</v>
      </c>
      <c r="I195" s="5">
        <f t="shared" si="132"/>
        <v>114.56557927572634</v>
      </c>
      <c r="J195" s="5">
        <f t="shared" ref="J195:J253" si="153">ABS(B195-I195)</f>
        <v>0.15546927572633251</v>
      </c>
      <c r="L195" s="2">
        <v>194</v>
      </c>
      <c r="M195" s="1">
        <v>158.759995</v>
      </c>
      <c r="N195" s="5">
        <f t="shared" si="133"/>
        <v>155.37102301840378</v>
      </c>
      <c r="O195" s="5">
        <f t="shared" ref="O195:O253" si="154">ABS(M195-N195)</f>
        <v>3.388971981596228</v>
      </c>
      <c r="P195" s="5">
        <f t="shared" si="134"/>
        <v>158.59172883145743</v>
      </c>
      <c r="Q195" s="5">
        <f t="shared" ref="Q195:Q253" si="155">ABS(M195-P195)</f>
        <v>0.16826616854257281</v>
      </c>
      <c r="R195" s="5">
        <f t="shared" si="135"/>
        <v>159.60674348547872</v>
      </c>
      <c r="S195" s="5">
        <f t="shared" ref="S195:S253" si="156">ABS(M195-R195)</f>
        <v>0.84674848547871306</v>
      </c>
      <c r="T195" s="5">
        <f t="shared" si="136"/>
        <v>159.96187104385115</v>
      </c>
      <c r="U195" s="5">
        <f t="shared" ref="U195:U253" si="157">ABS(M195-T195)</f>
        <v>1.2018760438511435</v>
      </c>
      <c r="V195" s="10"/>
      <c r="W195" s="1">
        <v>114.41011</v>
      </c>
      <c r="X195" s="5">
        <v>114.13151005002396</v>
      </c>
      <c r="Y195" s="5">
        <f t="shared" si="137"/>
        <v>1.0131724697442732</v>
      </c>
      <c r="Z195" s="5">
        <f t="shared" ref="Z195:Z253" si="158">X195+Y195</f>
        <v>115.14468251976824</v>
      </c>
      <c r="AA195" s="5">
        <f t="shared" ref="AA195:AA253" si="159">ABS(W195-Z195)</f>
        <v>0.73457251976823557</v>
      </c>
      <c r="AB195" s="5">
        <f t="shared" si="138"/>
        <v>6.4205210515769591E-3</v>
      </c>
      <c r="AC195" s="5">
        <f t="shared" ref="AC195:AC253" si="160">0.25*(X195-X194)+(1-0.25)*AC194</f>
        <v>0.9580671450497189</v>
      </c>
      <c r="AD195" s="5">
        <f t="shared" si="144"/>
        <v>115.08957719507369</v>
      </c>
      <c r="AE195" s="5">
        <f t="shared" si="145"/>
        <v>0.67946719507368414</v>
      </c>
      <c r="AF195" s="5">
        <f t="shared" ref="AF195:AF253" si="161">AE195/W195</f>
        <v>5.9388737155631095E-3</v>
      </c>
      <c r="AG195" s="5">
        <f t="shared" ref="AG195:AG253" si="162">0.45*(X195-X194)+(1-0.45)*AG194</f>
        <v>0.90039684306146217</v>
      </c>
      <c r="AH195" s="5">
        <f t="shared" si="146"/>
        <v>115.03190689308542</v>
      </c>
      <c r="AI195" s="5">
        <f t="shared" si="147"/>
        <v>0.62179689308541697</v>
      </c>
      <c r="AJ195" s="5">
        <f t="shared" ref="AJ195:AJ253" si="163">AI195/W195</f>
        <v>5.4348072306321261E-3</v>
      </c>
      <c r="AK195" s="5">
        <f t="shared" ref="AK195:AK253" si="164">0.85*(X195-X194)+(1-0.85)*AK194</f>
        <v>0.83817263534864561</v>
      </c>
      <c r="AL195" s="5">
        <f t="shared" si="148"/>
        <v>114.9696826853726</v>
      </c>
      <c r="AM195" s="5">
        <f t="shared" si="149"/>
        <v>0.55957268537260063</v>
      </c>
      <c r="AN195" s="5">
        <f t="shared" ref="AN195:AN253" si="165">AM195/W195</f>
        <v>4.8909373950658782E-3</v>
      </c>
      <c r="AP195" s="1">
        <v>158.759995</v>
      </c>
      <c r="AQ195" s="5">
        <v>159.60674348547872</v>
      </c>
      <c r="AR195" s="5">
        <f t="shared" si="139"/>
        <v>0.87361734633419086</v>
      </c>
      <c r="AS195" s="5">
        <f t="shared" ref="AS195:AS253" si="166">AQ195+AR195</f>
        <v>160.4803608318129</v>
      </c>
      <c r="AT195" s="5">
        <f t="shared" ref="AT195:AT253" si="167">ABS(AP195-AS195)</f>
        <v>1.7203658318128987</v>
      </c>
      <c r="AU195" s="5">
        <f t="shared" si="140"/>
        <v>1.077877910571755E-2</v>
      </c>
      <c r="AV195" s="5">
        <f t="shared" si="141"/>
        <v>1.0041873518355333</v>
      </c>
      <c r="AW195" s="5">
        <f t="shared" ref="AW195:AW253" si="168">AQ195+AV195</f>
        <v>160.61093083731424</v>
      </c>
      <c r="AX195" s="5">
        <f t="shared" ref="AX195:AX253" si="169">ABS(AP195-AW195)</f>
        <v>1.8509358373142391</v>
      </c>
      <c r="AY195" s="5">
        <f t="shared" ref="AY195:AY253" si="170">AX195/AP195</f>
        <v>1.1658704305919379E-2</v>
      </c>
      <c r="AZ195" s="5">
        <f t="shared" si="142"/>
        <v>0.88649118587350806</v>
      </c>
      <c r="BA195" s="5">
        <f t="shared" ref="BA195:BA253" si="171">AQ195+AZ195</f>
        <v>160.49323467135221</v>
      </c>
      <c r="BB195" s="5">
        <f t="shared" ref="BB195:BB253" si="172">ABS(AP195-BA195)</f>
        <v>1.7332396713522087</v>
      </c>
      <c r="BC195" s="5">
        <f t="shared" ref="BC195:BC253" si="173">BB195/AP195</f>
        <v>1.0917357810147377E-2</v>
      </c>
      <c r="BD195" s="5">
        <f t="shared" si="143"/>
        <v>0.7518152359332142</v>
      </c>
      <c r="BE195" s="5">
        <f t="shared" ref="BE195:BE253" si="174">AQ195+BD195</f>
        <v>160.35855872141192</v>
      </c>
      <c r="BF195" s="5">
        <f t="shared" ref="BF195:BF253" si="175">AP195-BE195</f>
        <v>-1.5985637214119208</v>
      </c>
      <c r="BG195" s="5">
        <f t="shared" ref="BG195:BG253" si="176">ABS(BF195/AP195)</f>
        <v>1.0069058779019997E-2</v>
      </c>
    </row>
    <row r="196" spans="1:59" x14ac:dyDescent="0.2">
      <c r="A196" s="2">
        <v>195</v>
      </c>
      <c r="B196" s="1">
        <v>115.363472</v>
      </c>
      <c r="C196" s="5">
        <f t="shared" ref="C196:C253" si="177">(0.15*B195) + ((1-0.15)*(C195))</f>
        <v>109.99780137933183</v>
      </c>
      <c r="D196" s="5">
        <f t="shared" si="150"/>
        <v>5.365670620668169</v>
      </c>
      <c r="E196" s="5">
        <f t="shared" ref="E196:E227" si="178">((0.35*B195)+(1-0.35)*E195)</f>
        <v>113.61853750249323</v>
      </c>
      <c r="F196" s="5">
        <f t="shared" si="151"/>
        <v>1.744934497506776</v>
      </c>
      <c r="G196" s="5">
        <f t="shared" ref="G196:G253" si="179">((0.55*B195)+(1-0.55)*G195)</f>
        <v>114.28474002251079</v>
      </c>
      <c r="H196" s="5">
        <f t="shared" si="152"/>
        <v>1.0787319774892126</v>
      </c>
      <c r="I196" s="5">
        <f t="shared" ref="I196:I253" si="180">((0.75*B195)+(1-0.75)*I195)</f>
        <v>114.44897731893158</v>
      </c>
      <c r="J196" s="5">
        <f t="shared" si="153"/>
        <v>0.91449468106841891</v>
      </c>
      <c r="L196" s="2">
        <v>195</v>
      </c>
      <c r="M196" s="1">
        <v>157.38000500000001</v>
      </c>
      <c r="N196" s="5">
        <f t="shared" ref="N196:N253" si="181">((0.15*M195)+(1-0.15)*N195)</f>
        <v>155.8793688156432</v>
      </c>
      <c r="O196" s="5">
        <f t="shared" si="154"/>
        <v>1.5006361843568072</v>
      </c>
      <c r="P196" s="5">
        <f t="shared" ref="P196:P253" si="182">((0.35*M195)+(1-0.35)*P195)</f>
        <v>158.65062199044732</v>
      </c>
      <c r="Q196" s="5">
        <f t="shared" si="155"/>
        <v>1.2706169904473086</v>
      </c>
      <c r="R196" s="5">
        <f t="shared" ref="R196:R253" si="183">((0.55*M195)+(1-0.55)*R195)</f>
        <v>159.14103181846542</v>
      </c>
      <c r="S196" s="5">
        <f t="shared" si="156"/>
        <v>1.7610268184654103</v>
      </c>
      <c r="T196" s="5">
        <f t="shared" ref="T196:T253" si="184">((0.75*M195)+(1-0.75)*T195)</f>
        <v>159.06046401096279</v>
      </c>
      <c r="U196" s="5">
        <f t="shared" si="157"/>
        <v>1.6804590109627782</v>
      </c>
      <c r="V196" s="10"/>
      <c r="W196" s="1">
        <v>115.363472</v>
      </c>
      <c r="X196" s="5">
        <v>114.28474002251079</v>
      </c>
      <c r="Y196" s="5">
        <f t="shared" ref="Y196:Y253" si="185">0.15*(X196-X195)+(1-0.15)*Y195</f>
        <v>0.88418109515565624</v>
      </c>
      <c r="Z196" s="5">
        <f t="shared" si="158"/>
        <v>115.16892111766644</v>
      </c>
      <c r="AA196" s="5">
        <f t="shared" si="159"/>
        <v>0.19455088233355866</v>
      </c>
      <c r="AB196" s="5">
        <f t="shared" ref="AB196:AB253" si="186">AA196/W196</f>
        <v>1.6864166703786331E-3</v>
      </c>
      <c r="AC196" s="5">
        <f t="shared" si="160"/>
        <v>0.7568578519089959</v>
      </c>
      <c r="AD196" s="5">
        <f t="shared" si="144"/>
        <v>115.04159787441978</v>
      </c>
      <c r="AE196" s="5">
        <f t="shared" si="145"/>
        <v>0.32187412558022288</v>
      </c>
      <c r="AF196" s="5">
        <f t="shared" si="161"/>
        <v>2.7900870180140114E-3</v>
      </c>
      <c r="AG196" s="5">
        <f t="shared" si="162"/>
        <v>0.56417175130287622</v>
      </c>
      <c r="AH196" s="5">
        <f t="shared" si="146"/>
        <v>114.84891177381367</v>
      </c>
      <c r="AI196" s="5">
        <f t="shared" si="147"/>
        <v>0.51456022618633313</v>
      </c>
      <c r="AJ196" s="5">
        <f t="shared" si="163"/>
        <v>4.4603392847463287E-3</v>
      </c>
      <c r="AK196" s="5">
        <f t="shared" si="164"/>
        <v>0.25597137191609953</v>
      </c>
      <c r="AL196" s="5">
        <f t="shared" si="148"/>
        <v>114.54071139442689</v>
      </c>
      <c r="AM196" s="5">
        <f t="shared" si="149"/>
        <v>0.82276060557310871</v>
      </c>
      <c r="AN196" s="5">
        <f t="shared" si="165"/>
        <v>7.1318987831183577E-3</v>
      </c>
      <c r="AP196" s="1">
        <v>157.38000500000001</v>
      </c>
      <c r="AQ196" s="5">
        <v>159.14103181846542</v>
      </c>
      <c r="AR196" s="5">
        <f t="shared" ref="AR196:AR253" si="187">0.15*(AQ196-AQ195)+(1-0.15)*AR195</f>
        <v>0.67271799433206803</v>
      </c>
      <c r="AS196" s="5">
        <f t="shared" si="166"/>
        <v>159.81374981279748</v>
      </c>
      <c r="AT196" s="5">
        <f t="shared" si="167"/>
        <v>2.433744812797471</v>
      </c>
      <c r="AU196" s="5">
        <f t="shared" ref="AU196:AU253" si="188">ABS(AT196/AQ196)</f>
        <v>1.5293006366665264E-2</v>
      </c>
      <c r="AV196" s="5">
        <f t="shared" ref="AV196:AV253" si="189">0.25*(AQ196-AQ195)+(1-0.25)*AV195</f>
        <v>0.63671259712332628</v>
      </c>
      <c r="AW196" s="5">
        <f t="shared" si="168"/>
        <v>159.77774441558876</v>
      </c>
      <c r="AX196" s="5">
        <f t="shared" si="169"/>
        <v>2.3977394155887453</v>
      </c>
      <c r="AY196" s="5">
        <f t="shared" si="170"/>
        <v>1.5235349723039754E-2</v>
      </c>
      <c r="AZ196" s="5">
        <f t="shared" ref="AZ196:AZ253" si="190">0.45*(AQ196-AQ195)+(1-0.45)*AZ195</f>
        <v>0.27799990207444669</v>
      </c>
      <c r="BA196" s="5">
        <f t="shared" si="171"/>
        <v>159.41903172053986</v>
      </c>
      <c r="BB196" s="5">
        <f t="shared" si="172"/>
        <v>2.0390267205398516</v>
      </c>
      <c r="BC196" s="5">
        <f t="shared" si="173"/>
        <v>1.295607228211647E-2</v>
      </c>
      <c r="BD196" s="5">
        <f t="shared" ref="BD196:BD253" si="191">0.85*(AQ196-AQ195)+(1-0.85)*BD195</f>
        <v>-0.28308263157131863</v>
      </c>
      <c r="BE196" s="5">
        <f t="shared" si="174"/>
        <v>158.8579491868941</v>
      </c>
      <c r="BF196" s="5">
        <f t="shared" si="175"/>
        <v>-1.4779441868940921</v>
      </c>
      <c r="BG196" s="5">
        <f t="shared" si="176"/>
        <v>9.3909273093115732E-3</v>
      </c>
    </row>
    <row r="197" spans="1:59" x14ac:dyDescent="0.2">
      <c r="A197" s="2">
        <v>196</v>
      </c>
      <c r="B197" s="1">
        <v>115.508217</v>
      </c>
      <c r="C197" s="5">
        <f t="shared" si="177"/>
        <v>110.80265197243205</v>
      </c>
      <c r="D197" s="5">
        <f t="shared" si="150"/>
        <v>4.7055650275679568</v>
      </c>
      <c r="E197" s="5">
        <f t="shared" si="178"/>
        <v>114.22926457662059</v>
      </c>
      <c r="F197" s="5">
        <f t="shared" si="151"/>
        <v>1.2789524233794083</v>
      </c>
      <c r="G197" s="5">
        <f t="shared" si="179"/>
        <v>114.87804261012985</v>
      </c>
      <c r="H197" s="5">
        <f t="shared" si="152"/>
        <v>0.63017438987014884</v>
      </c>
      <c r="I197" s="5">
        <f t="shared" si="180"/>
        <v>115.1348483297329</v>
      </c>
      <c r="J197" s="5">
        <f t="shared" si="153"/>
        <v>0.37336867026709797</v>
      </c>
      <c r="L197" s="2">
        <v>196</v>
      </c>
      <c r="M197" s="1">
        <v>156.85000600000001</v>
      </c>
      <c r="N197" s="5">
        <f t="shared" si="181"/>
        <v>156.10446424329672</v>
      </c>
      <c r="O197" s="5">
        <f t="shared" si="154"/>
        <v>0.74554175670328959</v>
      </c>
      <c r="P197" s="5">
        <f t="shared" si="182"/>
        <v>158.20590604379078</v>
      </c>
      <c r="Q197" s="5">
        <f t="shared" si="155"/>
        <v>1.3559000437907684</v>
      </c>
      <c r="R197" s="5">
        <f t="shared" si="183"/>
        <v>158.17246706830946</v>
      </c>
      <c r="S197" s="5">
        <f t="shared" si="156"/>
        <v>1.3224610683094511</v>
      </c>
      <c r="T197" s="5">
        <f t="shared" si="184"/>
        <v>157.80011975274073</v>
      </c>
      <c r="U197" s="5">
        <f t="shared" si="157"/>
        <v>0.95011375274071952</v>
      </c>
      <c r="V197" s="10"/>
      <c r="W197" s="1">
        <v>115.508217</v>
      </c>
      <c r="X197" s="5">
        <v>114.87804261012985</v>
      </c>
      <c r="Y197" s="5">
        <f t="shared" si="185"/>
        <v>0.84054931902516739</v>
      </c>
      <c r="Z197" s="5">
        <f t="shared" si="158"/>
        <v>115.71859192915502</v>
      </c>
      <c r="AA197" s="5">
        <f t="shared" si="159"/>
        <v>0.21037492915502298</v>
      </c>
      <c r="AB197" s="5">
        <f t="shared" si="186"/>
        <v>1.8212983856812799E-3</v>
      </c>
      <c r="AC197" s="5">
        <f t="shared" si="160"/>
        <v>0.71596903583651295</v>
      </c>
      <c r="AD197" s="5">
        <f t="shared" si="144"/>
        <v>115.59401164596636</v>
      </c>
      <c r="AE197" s="5">
        <f t="shared" si="145"/>
        <v>8.579464596635944E-2</v>
      </c>
      <c r="AF197" s="5">
        <f t="shared" si="161"/>
        <v>7.4275794566510745E-4</v>
      </c>
      <c r="AG197" s="5">
        <f t="shared" si="162"/>
        <v>0.57728062764516075</v>
      </c>
      <c r="AH197" s="5">
        <f t="shared" si="146"/>
        <v>115.45532323777502</v>
      </c>
      <c r="AI197" s="5">
        <f t="shared" si="147"/>
        <v>5.2893762224982765E-2</v>
      </c>
      <c r="AJ197" s="5">
        <f t="shared" si="163"/>
        <v>4.5792207341390065E-4</v>
      </c>
      <c r="AK197" s="5">
        <f t="shared" si="164"/>
        <v>0.54270290526361931</v>
      </c>
      <c r="AL197" s="5">
        <f t="shared" si="148"/>
        <v>115.42074551539348</v>
      </c>
      <c r="AM197" s="5">
        <f t="shared" si="149"/>
        <v>8.7471484606524541E-2</v>
      </c>
      <c r="AN197" s="5">
        <f t="shared" si="165"/>
        <v>7.5727499634527771E-4</v>
      </c>
      <c r="AP197" s="1">
        <v>156.85000600000001</v>
      </c>
      <c r="AQ197" s="5">
        <v>158.17246706830946</v>
      </c>
      <c r="AR197" s="5">
        <f t="shared" si="187"/>
        <v>0.42652558265886337</v>
      </c>
      <c r="AS197" s="5">
        <f t="shared" si="166"/>
        <v>158.59899265096831</v>
      </c>
      <c r="AT197" s="5">
        <f t="shared" si="167"/>
        <v>1.7489866509683054</v>
      </c>
      <c r="AU197" s="5">
        <f t="shared" si="188"/>
        <v>1.105746583704088E-2</v>
      </c>
      <c r="AV197" s="5">
        <f t="shared" si="189"/>
        <v>0.23539326030350399</v>
      </c>
      <c r="AW197" s="5">
        <f t="shared" si="168"/>
        <v>158.40786032861297</v>
      </c>
      <c r="AX197" s="5">
        <f t="shared" si="169"/>
        <v>1.5578543286129616</v>
      </c>
      <c r="AY197" s="5">
        <f t="shared" si="170"/>
        <v>9.9321279503997058E-3</v>
      </c>
      <c r="AZ197" s="5">
        <f t="shared" si="190"/>
        <v>-0.28295419142923761</v>
      </c>
      <c r="BA197" s="5">
        <f t="shared" si="171"/>
        <v>157.88951287688022</v>
      </c>
      <c r="BB197" s="5">
        <f t="shared" si="172"/>
        <v>1.0395068768802105</v>
      </c>
      <c r="BC197" s="5">
        <f t="shared" si="173"/>
        <v>6.627394562421696E-3</v>
      </c>
      <c r="BD197" s="5">
        <f t="shared" si="191"/>
        <v>-0.8657424323682662</v>
      </c>
      <c r="BE197" s="5">
        <f t="shared" si="174"/>
        <v>157.30672463594118</v>
      </c>
      <c r="BF197" s="5">
        <f t="shared" si="175"/>
        <v>-0.45671863594117212</v>
      </c>
      <c r="BG197" s="5">
        <f t="shared" si="176"/>
        <v>2.9118177779423999E-3</v>
      </c>
    </row>
    <row r="198" spans="1:59" x14ac:dyDescent="0.2">
      <c r="A198" s="2">
        <v>197</v>
      </c>
      <c r="B198" s="1">
        <v>118.071297</v>
      </c>
      <c r="C198" s="5">
        <f t="shared" si="177"/>
        <v>111.50848672656724</v>
      </c>
      <c r="D198" s="5">
        <f t="shared" si="150"/>
        <v>6.5628102734327598</v>
      </c>
      <c r="E198" s="5">
        <f t="shared" si="178"/>
        <v>114.67689792480338</v>
      </c>
      <c r="F198" s="5">
        <f t="shared" si="151"/>
        <v>3.3943990751966169</v>
      </c>
      <c r="G198" s="5">
        <f t="shared" si="179"/>
        <v>115.22463852455843</v>
      </c>
      <c r="H198" s="5">
        <f t="shared" si="152"/>
        <v>2.846658475441572</v>
      </c>
      <c r="I198" s="5">
        <f t="shared" si="180"/>
        <v>115.41487483243323</v>
      </c>
      <c r="J198" s="5">
        <f t="shared" si="153"/>
        <v>2.6564221675667739</v>
      </c>
      <c r="L198" s="2">
        <v>197</v>
      </c>
      <c r="M198" s="1">
        <v>156.16999799999999</v>
      </c>
      <c r="N198" s="5">
        <f t="shared" si="181"/>
        <v>156.21629550680223</v>
      </c>
      <c r="O198" s="5">
        <f t="shared" si="154"/>
        <v>4.6297506802233102E-2</v>
      </c>
      <c r="P198" s="5">
        <f t="shared" si="182"/>
        <v>157.73134102846399</v>
      </c>
      <c r="Q198" s="5">
        <f t="shared" si="155"/>
        <v>1.5613430284639946</v>
      </c>
      <c r="R198" s="5">
        <f t="shared" si="183"/>
        <v>157.44511348073928</v>
      </c>
      <c r="S198" s="5">
        <f t="shared" si="156"/>
        <v>1.2751154807392879</v>
      </c>
      <c r="T198" s="5">
        <f t="shared" si="184"/>
        <v>157.08753443818517</v>
      </c>
      <c r="U198" s="5">
        <f t="shared" si="157"/>
        <v>0.91753643818518071</v>
      </c>
      <c r="V198" s="10"/>
      <c r="W198" s="1">
        <v>118.071297</v>
      </c>
      <c r="X198" s="5">
        <v>115.22463852455843</v>
      </c>
      <c r="Y198" s="5">
        <f t="shared" si="185"/>
        <v>0.76645630833567868</v>
      </c>
      <c r="Z198" s="5">
        <f t="shared" si="158"/>
        <v>115.99109483289411</v>
      </c>
      <c r="AA198" s="5">
        <f t="shared" si="159"/>
        <v>2.0802021671058952</v>
      </c>
      <c r="AB198" s="5">
        <f t="shared" si="186"/>
        <v>1.7618186807128029E-2</v>
      </c>
      <c r="AC198" s="5">
        <f t="shared" si="160"/>
        <v>0.62362575548452881</v>
      </c>
      <c r="AD198" s="5">
        <f t="shared" si="144"/>
        <v>115.84826428004295</v>
      </c>
      <c r="AE198" s="5">
        <f t="shared" si="145"/>
        <v>2.2230327199570468</v>
      </c>
      <c r="AF198" s="5">
        <f t="shared" si="161"/>
        <v>1.8827884307538748E-2</v>
      </c>
      <c r="AG198" s="5">
        <f t="shared" si="162"/>
        <v>0.47347250669769769</v>
      </c>
      <c r="AH198" s="5">
        <f t="shared" si="146"/>
        <v>115.69811103125613</v>
      </c>
      <c r="AI198" s="5">
        <f t="shared" si="147"/>
        <v>2.3731859687438686</v>
      </c>
      <c r="AJ198" s="5">
        <f t="shared" si="163"/>
        <v>2.0099601080386782E-2</v>
      </c>
      <c r="AK198" s="5">
        <f t="shared" si="164"/>
        <v>0.37601196305383267</v>
      </c>
      <c r="AL198" s="5">
        <f t="shared" si="148"/>
        <v>115.60065048761226</v>
      </c>
      <c r="AM198" s="5">
        <f t="shared" si="149"/>
        <v>2.470646512387745</v>
      </c>
      <c r="AN198" s="5">
        <f t="shared" si="165"/>
        <v>2.0925039151452236E-2</v>
      </c>
      <c r="AP198" s="1">
        <v>156.16999799999999</v>
      </c>
      <c r="AQ198" s="5">
        <v>157.44511348073928</v>
      </c>
      <c r="AR198" s="5">
        <f t="shared" si="187"/>
        <v>0.25344370712450709</v>
      </c>
      <c r="AS198" s="5">
        <f t="shared" si="166"/>
        <v>157.6985571878638</v>
      </c>
      <c r="AT198" s="5">
        <f t="shared" si="167"/>
        <v>1.5285591878638058</v>
      </c>
      <c r="AU198" s="5">
        <f t="shared" si="188"/>
        <v>9.7085209827791757E-3</v>
      </c>
      <c r="AV198" s="5">
        <f t="shared" si="189"/>
        <v>-5.2934516649165708E-3</v>
      </c>
      <c r="AW198" s="5">
        <f t="shared" si="168"/>
        <v>157.43982002907435</v>
      </c>
      <c r="AX198" s="5">
        <f t="shared" si="169"/>
        <v>1.269822029074362</v>
      </c>
      <c r="AY198" s="5">
        <f t="shared" si="170"/>
        <v>8.1310241745303873E-3</v>
      </c>
      <c r="AZ198" s="5">
        <f t="shared" si="190"/>
        <v>-0.48293391969266092</v>
      </c>
      <c r="BA198" s="5">
        <f t="shared" si="171"/>
        <v>156.96217956104661</v>
      </c>
      <c r="BB198" s="5">
        <f t="shared" si="172"/>
        <v>0.7921815610466183</v>
      </c>
      <c r="BC198" s="5">
        <f t="shared" si="173"/>
        <v>5.0725592059405571E-3</v>
      </c>
      <c r="BD198" s="5">
        <f t="shared" si="191"/>
        <v>-0.74811191428989132</v>
      </c>
      <c r="BE198" s="5">
        <f t="shared" si="174"/>
        <v>156.69700156644939</v>
      </c>
      <c r="BF198" s="5">
        <f t="shared" si="175"/>
        <v>-0.52700356644939461</v>
      </c>
      <c r="BG198" s="5">
        <f t="shared" si="176"/>
        <v>3.3745506383972331E-3</v>
      </c>
    </row>
    <row r="199" spans="1:59" x14ac:dyDescent="0.2">
      <c r="A199" s="2">
        <v>198</v>
      </c>
      <c r="B199" s="1">
        <v>124.1558</v>
      </c>
      <c r="C199" s="5">
        <f t="shared" si="177"/>
        <v>112.49290826758215</v>
      </c>
      <c r="D199" s="5">
        <f t="shared" si="150"/>
        <v>11.662891732417847</v>
      </c>
      <c r="E199" s="5">
        <f t="shared" si="178"/>
        <v>115.86493760112219</v>
      </c>
      <c r="F199" s="5">
        <f t="shared" si="151"/>
        <v>8.2908623988778061</v>
      </c>
      <c r="G199" s="5">
        <f t="shared" si="179"/>
        <v>116.7903006860513</v>
      </c>
      <c r="H199" s="5">
        <f t="shared" si="152"/>
        <v>7.3654993139487033</v>
      </c>
      <c r="I199" s="5">
        <f t="shared" si="180"/>
        <v>117.4071914581083</v>
      </c>
      <c r="J199" s="5">
        <f t="shared" si="153"/>
        <v>6.7486085418916986</v>
      </c>
      <c r="L199" s="2">
        <v>198</v>
      </c>
      <c r="M199" s="1">
        <v>157.5</v>
      </c>
      <c r="N199" s="5">
        <f t="shared" si="181"/>
        <v>156.20935088078187</v>
      </c>
      <c r="O199" s="5">
        <f t="shared" si="154"/>
        <v>1.2906491192181306</v>
      </c>
      <c r="P199" s="5">
        <f t="shared" si="182"/>
        <v>157.18487096850157</v>
      </c>
      <c r="Q199" s="5">
        <f t="shared" si="155"/>
        <v>0.31512903149842941</v>
      </c>
      <c r="R199" s="5">
        <f t="shared" si="183"/>
        <v>156.74379996633269</v>
      </c>
      <c r="S199" s="5">
        <f t="shared" si="156"/>
        <v>0.75620003366731225</v>
      </c>
      <c r="T199" s="5">
        <f t="shared" si="184"/>
        <v>156.39938210954631</v>
      </c>
      <c r="U199" s="5">
        <f t="shared" si="157"/>
        <v>1.100617890453691</v>
      </c>
      <c r="V199" s="10"/>
      <c r="W199" s="1">
        <v>124.1558</v>
      </c>
      <c r="X199" s="5">
        <v>116.7903006860513</v>
      </c>
      <c r="Y199" s="5">
        <f t="shared" si="185"/>
        <v>0.88633718630925684</v>
      </c>
      <c r="Z199" s="5">
        <f t="shared" si="158"/>
        <v>117.67663787236056</v>
      </c>
      <c r="AA199" s="5">
        <f t="shared" si="159"/>
        <v>6.4791621276394409</v>
      </c>
      <c r="AB199" s="5">
        <f t="shared" si="186"/>
        <v>5.2185738625496685E-2</v>
      </c>
      <c r="AC199" s="5">
        <f t="shared" si="160"/>
        <v>0.85913485698661329</v>
      </c>
      <c r="AD199" s="5">
        <f t="shared" si="144"/>
        <v>117.64943554303791</v>
      </c>
      <c r="AE199" s="5">
        <f t="shared" si="145"/>
        <v>6.5063644569620891</v>
      </c>
      <c r="AF199" s="5">
        <f t="shared" si="161"/>
        <v>5.2404836962607379E-2</v>
      </c>
      <c r="AG199" s="5">
        <f t="shared" si="162"/>
        <v>0.96495785135552381</v>
      </c>
      <c r="AH199" s="5">
        <f t="shared" si="146"/>
        <v>117.75525853740682</v>
      </c>
      <c r="AI199" s="5">
        <f t="shared" si="147"/>
        <v>6.400541462593182</v>
      </c>
      <c r="AJ199" s="5">
        <f t="shared" si="163"/>
        <v>5.1552496642067319E-2</v>
      </c>
      <c r="AK199" s="5">
        <f t="shared" si="164"/>
        <v>1.3872146317270115</v>
      </c>
      <c r="AL199" s="5">
        <f t="shared" si="148"/>
        <v>118.1775153177783</v>
      </c>
      <c r="AM199" s="5">
        <f t="shared" si="149"/>
        <v>5.9782846822216982</v>
      </c>
      <c r="AN199" s="5">
        <f t="shared" si="165"/>
        <v>4.815147324749789E-2</v>
      </c>
      <c r="AP199" s="1">
        <v>157.5</v>
      </c>
      <c r="AQ199" s="5">
        <v>156.74379996633269</v>
      </c>
      <c r="AR199" s="5">
        <f t="shared" si="187"/>
        <v>0.11023012389484212</v>
      </c>
      <c r="AS199" s="5">
        <f t="shared" si="166"/>
        <v>156.85403009022752</v>
      </c>
      <c r="AT199" s="5">
        <f t="shared" si="167"/>
        <v>0.64596990977247515</v>
      </c>
      <c r="AU199" s="5">
        <f t="shared" si="188"/>
        <v>4.1211831658491396E-3</v>
      </c>
      <c r="AV199" s="5">
        <f t="shared" si="189"/>
        <v>-0.17929846735033561</v>
      </c>
      <c r="AW199" s="5">
        <f t="shared" si="168"/>
        <v>156.56450149898234</v>
      </c>
      <c r="AX199" s="5">
        <f t="shared" si="169"/>
        <v>0.93549850101766197</v>
      </c>
      <c r="AY199" s="5">
        <f t="shared" si="170"/>
        <v>5.9396730223343613E-3</v>
      </c>
      <c r="AZ199" s="5">
        <f t="shared" si="190"/>
        <v>-0.58120473731393019</v>
      </c>
      <c r="BA199" s="5">
        <f t="shared" si="171"/>
        <v>156.16259522901876</v>
      </c>
      <c r="BB199" s="5">
        <f t="shared" si="172"/>
        <v>1.3374047709812373</v>
      </c>
      <c r="BC199" s="5">
        <f t="shared" si="173"/>
        <v>8.491458863372936E-3</v>
      </c>
      <c r="BD199" s="5">
        <f t="shared" si="191"/>
        <v>-0.70833327438908755</v>
      </c>
      <c r="BE199" s="5">
        <f t="shared" si="174"/>
        <v>156.03546669194361</v>
      </c>
      <c r="BF199" s="5">
        <f t="shared" si="175"/>
        <v>1.4645333080563887</v>
      </c>
      <c r="BG199" s="5">
        <f t="shared" si="176"/>
        <v>9.2986241781358014E-3</v>
      </c>
    </row>
    <row r="200" spans="1:59" x14ac:dyDescent="0.2">
      <c r="A200" s="2">
        <v>199</v>
      </c>
      <c r="B200" s="1">
        <v>125.640739</v>
      </c>
      <c r="C200" s="5">
        <f t="shared" si="177"/>
        <v>114.24234202744482</v>
      </c>
      <c r="D200" s="5">
        <f t="shared" si="150"/>
        <v>11.398396972555176</v>
      </c>
      <c r="E200" s="5">
        <f t="shared" si="178"/>
        <v>118.76673944072942</v>
      </c>
      <c r="F200" s="5">
        <f t="shared" si="151"/>
        <v>6.8739995592705725</v>
      </c>
      <c r="G200" s="5">
        <f t="shared" si="179"/>
        <v>120.84132530872307</v>
      </c>
      <c r="H200" s="5">
        <f t="shared" si="152"/>
        <v>4.799413691276925</v>
      </c>
      <c r="I200" s="5">
        <f t="shared" si="180"/>
        <v>122.46864786452707</v>
      </c>
      <c r="J200" s="5">
        <f t="shared" si="153"/>
        <v>3.1720911354729253</v>
      </c>
      <c r="L200" s="2">
        <v>199</v>
      </c>
      <c r="M200" s="1">
        <v>159.36999499999999</v>
      </c>
      <c r="N200" s="5">
        <f t="shared" si="181"/>
        <v>156.40294824866459</v>
      </c>
      <c r="O200" s="5">
        <f t="shared" si="154"/>
        <v>2.9670467513354026</v>
      </c>
      <c r="P200" s="5">
        <f t="shared" si="182"/>
        <v>157.29516612952602</v>
      </c>
      <c r="Q200" s="5">
        <f t="shared" si="155"/>
        <v>2.074828870473965</v>
      </c>
      <c r="R200" s="5">
        <f t="shared" si="183"/>
        <v>157.15970998484971</v>
      </c>
      <c r="S200" s="5">
        <f t="shared" si="156"/>
        <v>2.2102850151502764</v>
      </c>
      <c r="T200" s="5">
        <f t="shared" si="184"/>
        <v>157.22484552738658</v>
      </c>
      <c r="U200" s="5">
        <f t="shared" si="157"/>
        <v>2.1451494726134115</v>
      </c>
      <c r="V200" s="10"/>
      <c r="W200" s="1">
        <v>125.640739</v>
      </c>
      <c r="X200" s="5">
        <v>120.84132530872307</v>
      </c>
      <c r="Y200" s="5">
        <f t="shared" si="185"/>
        <v>1.3610403017636346</v>
      </c>
      <c r="Z200" s="5">
        <f t="shared" si="158"/>
        <v>122.20236561048671</v>
      </c>
      <c r="AA200" s="5">
        <f t="shared" si="159"/>
        <v>3.4383733895132877</v>
      </c>
      <c r="AB200" s="5">
        <f t="shared" si="186"/>
        <v>2.7366707780294795E-2</v>
      </c>
      <c r="AC200" s="5">
        <f t="shared" si="160"/>
        <v>1.6571072984079038</v>
      </c>
      <c r="AD200" s="5">
        <f t="shared" si="144"/>
        <v>122.49843260713098</v>
      </c>
      <c r="AE200" s="5">
        <f t="shared" si="145"/>
        <v>3.1423063928690169</v>
      </c>
      <c r="AF200" s="5">
        <f t="shared" si="161"/>
        <v>2.5010250798262315E-2</v>
      </c>
      <c r="AG200" s="5">
        <f t="shared" si="162"/>
        <v>2.3536878984478373</v>
      </c>
      <c r="AH200" s="5">
        <f t="shared" si="146"/>
        <v>123.1950132071709</v>
      </c>
      <c r="AI200" s="5">
        <f t="shared" si="147"/>
        <v>2.4457257928290943</v>
      </c>
      <c r="AJ200" s="5">
        <f t="shared" si="163"/>
        <v>1.9466025210414389E-2</v>
      </c>
      <c r="AK200" s="5">
        <f t="shared" si="164"/>
        <v>3.6514531240300605</v>
      </c>
      <c r="AL200" s="5">
        <f t="shared" si="148"/>
        <v>124.49277843275313</v>
      </c>
      <c r="AM200" s="5">
        <f t="shared" si="149"/>
        <v>1.1479605672468693</v>
      </c>
      <c r="AN200" s="5">
        <f t="shared" si="165"/>
        <v>9.1368498496882406E-3</v>
      </c>
      <c r="AP200" s="1">
        <v>159.36999499999999</v>
      </c>
      <c r="AQ200" s="5">
        <v>157.15970998484971</v>
      </c>
      <c r="AR200" s="5">
        <f t="shared" si="187"/>
        <v>0.15608210808816947</v>
      </c>
      <c r="AS200" s="5">
        <f t="shared" si="166"/>
        <v>157.31579209293787</v>
      </c>
      <c r="AT200" s="5">
        <f t="shared" si="167"/>
        <v>2.0542029070621197</v>
      </c>
      <c r="AU200" s="5">
        <f t="shared" si="188"/>
        <v>1.3070798535198023E-2</v>
      </c>
      <c r="AV200" s="5">
        <f t="shared" si="189"/>
        <v>-3.0496345883495563E-2</v>
      </c>
      <c r="AW200" s="5">
        <f t="shared" si="168"/>
        <v>157.12921363896621</v>
      </c>
      <c r="AX200" s="5">
        <f t="shared" si="169"/>
        <v>2.2407813610337826</v>
      </c>
      <c r="AY200" s="5">
        <f t="shared" si="170"/>
        <v>1.406024616511899E-2</v>
      </c>
      <c r="AZ200" s="5">
        <f t="shared" si="190"/>
        <v>-0.13250309719000056</v>
      </c>
      <c r="BA200" s="5">
        <f t="shared" si="171"/>
        <v>157.0272068876597</v>
      </c>
      <c r="BB200" s="5">
        <f t="shared" si="172"/>
        <v>2.3427881123402869</v>
      </c>
      <c r="BC200" s="5">
        <f t="shared" si="173"/>
        <v>1.4700308626729185E-2</v>
      </c>
      <c r="BD200" s="5">
        <f t="shared" si="191"/>
        <v>0.24727352458110774</v>
      </c>
      <c r="BE200" s="5">
        <f t="shared" si="174"/>
        <v>157.40698350943083</v>
      </c>
      <c r="BF200" s="5">
        <f t="shared" si="175"/>
        <v>1.9630114905691585</v>
      </c>
      <c r="BG200" s="5">
        <f t="shared" si="176"/>
        <v>1.2317321654990067E-2</v>
      </c>
    </row>
    <row r="201" spans="1:59" x14ac:dyDescent="0.2">
      <c r="A201" s="2">
        <v>200</v>
      </c>
      <c r="B201" s="1">
        <v>124.610016</v>
      </c>
      <c r="C201" s="5">
        <f t="shared" si="177"/>
        <v>115.95210157332809</v>
      </c>
      <c r="D201" s="5">
        <f t="shared" si="150"/>
        <v>8.6579144266719084</v>
      </c>
      <c r="E201" s="5">
        <f t="shared" si="178"/>
        <v>121.17263928647412</v>
      </c>
      <c r="F201" s="5">
        <f t="shared" si="151"/>
        <v>3.4373767135258788</v>
      </c>
      <c r="G201" s="5">
        <f t="shared" si="179"/>
        <v>123.48100283892538</v>
      </c>
      <c r="H201" s="5">
        <f t="shared" si="152"/>
        <v>1.1290131610746243</v>
      </c>
      <c r="I201" s="5">
        <f t="shared" si="180"/>
        <v>124.84771621613177</v>
      </c>
      <c r="J201" s="5">
        <f t="shared" si="153"/>
        <v>0.2377002161317705</v>
      </c>
      <c r="L201" s="2">
        <v>200</v>
      </c>
      <c r="M201" s="1">
        <v>164.529999</v>
      </c>
      <c r="N201" s="5">
        <f t="shared" si="181"/>
        <v>156.84800526136488</v>
      </c>
      <c r="O201" s="5">
        <f t="shared" si="154"/>
        <v>7.6819937386351285</v>
      </c>
      <c r="P201" s="5">
        <f t="shared" si="182"/>
        <v>158.02135623419193</v>
      </c>
      <c r="Q201" s="5">
        <f t="shared" si="155"/>
        <v>6.5086427658080765</v>
      </c>
      <c r="R201" s="5">
        <f t="shared" si="183"/>
        <v>158.37536674318238</v>
      </c>
      <c r="S201" s="5">
        <f t="shared" si="156"/>
        <v>6.1546322568176208</v>
      </c>
      <c r="T201" s="5">
        <f t="shared" si="184"/>
        <v>158.83370763184664</v>
      </c>
      <c r="U201" s="5">
        <f t="shared" si="157"/>
        <v>5.6962913681533678</v>
      </c>
      <c r="V201" s="10"/>
      <c r="W201" s="1">
        <v>124.610016</v>
      </c>
      <c r="X201" s="5">
        <v>123.48100283892538</v>
      </c>
      <c r="Y201" s="5">
        <f t="shared" si="185"/>
        <v>1.5528358860294351</v>
      </c>
      <c r="Z201" s="5">
        <f t="shared" si="158"/>
        <v>125.03383872495482</v>
      </c>
      <c r="AA201" s="5">
        <f t="shared" si="159"/>
        <v>0.42382272495481743</v>
      </c>
      <c r="AB201" s="5">
        <f t="shared" si="186"/>
        <v>3.4011930867163796E-3</v>
      </c>
      <c r="AC201" s="5">
        <f t="shared" si="160"/>
        <v>1.9027498563565044</v>
      </c>
      <c r="AD201" s="5">
        <f t="shared" si="144"/>
        <v>125.38375269528188</v>
      </c>
      <c r="AE201" s="5">
        <f t="shared" si="145"/>
        <v>0.77373669528188316</v>
      </c>
      <c r="AF201" s="5">
        <f t="shared" si="161"/>
        <v>6.2092656763793625E-3</v>
      </c>
      <c r="AG201" s="5">
        <f t="shared" si="162"/>
        <v>2.4823832327373481</v>
      </c>
      <c r="AH201" s="5">
        <f t="shared" si="146"/>
        <v>125.96338607166273</v>
      </c>
      <c r="AI201" s="5">
        <f t="shared" si="147"/>
        <v>1.3533700716627237</v>
      </c>
      <c r="AJ201" s="5">
        <f t="shared" si="163"/>
        <v>1.08608450195747E-2</v>
      </c>
      <c r="AK201" s="5">
        <f t="shared" si="164"/>
        <v>2.7914438692764691</v>
      </c>
      <c r="AL201" s="5">
        <f t="shared" si="148"/>
        <v>126.27244670820184</v>
      </c>
      <c r="AM201" s="5">
        <f t="shared" si="149"/>
        <v>1.662430708201839</v>
      </c>
      <c r="AN201" s="5">
        <f t="shared" si="165"/>
        <v>1.3341068090400044E-2</v>
      </c>
      <c r="AP201" s="1">
        <v>164.529999</v>
      </c>
      <c r="AQ201" s="5">
        <v>158.37536674318238</v>
      </c>
      <c r="AR201" s="5">
        <f t="shared" si="187"/>
        <v>0.31501830562484462</v>
      </c>
      <c r="AS201" s="5">
        <f t="shared" si="166"/>
        <v>158.69038504880723</v>
      </c>
      <c r="AT201" s="5">
        <f t="shared" si="167"/>
        <v>5.8396139511927743</v>
      </c>
      <c r="AU201" s="5">
        <f t="shared" si="188"/>
        <v>3.6871983764130117E-2</v>
      </c>
      <c r="AV201" s="5">
        <f t="shared" si="189"/>
        <v>0.28104193017054596</v>
      </c>
      <c r="AW201" s="5">
        <f t="shared" si="168"/>
        <v>158.65640867335293</v>
      </c>
      <c r="AX201" s="5">
        <f t="shared" si="169"/>
        <v>5.8735903266470757</v>
      </c>
      <c r="AY201" s="5">
        <f t="shared" si="170"/>
        <v>3.5699205994932724E-2</v>
      </c>
      <c r="AZ201" s="5">
        <f t="shared" si="190"/>
        <v>0.47416883779520141</v>
      </c>
      <c r="BA201" s="5">
        <f t="shared" si="171"/>
        <v>158.84953558097757</v>
      </c>
      <c r="BB201" s="5">
        <f t="shared" si="172"/>
        <v>5.6804634190224306</v>
      </c>
      <c r="BC201" s="5">
        <f t="shared" si="173"/>
        <v>3.4525396301877023E-2</v>
      </c>
      <c r="BD201" s="5">
        <f t="shared" si="191"/>
        <v>1.0703992732699361</v>
      </c>
      <c r="BE201" s="5">
        <f t="shared" si="174"/>
        <v>159.44576601645232</v>
      </c>
      <c r="BF201" s="5">
        <f t="shared" si="175"/>
        <v>5.0842329835476789</v>
      </c>
      <c r="BG201" s="5">
        <f t="shared" si="176"/>
        <v>3.0901556035064941E-2</v>
      </c>
    </row>
    <row r="202" spans="1:59" x14ac:dyDescent="0.2">
      <c r="A202" s="2">
        <v>201</v>
      </c>
      <c r="B202" s="1">
        <v>126.304596</v>
      </c>
      <c r="C202" s="5">
        <f t="shared" si="177"/>
        <v>117.25078873732888</v>
      </c>
      <c r="D202" s="5">
        <f t="shared" si="150"/>
        <v>9.0538072626711283</v>
      </c>
      <c r="E202" s="5">
        <f t="shared" si="178"/>
        <v>122.37572113620818</v>
      </c>
      <c r="F202" s="5">
        <f t="shared" si="151"/>
        <v>3.9288748637918189</v>
      </c>
      <c r="G202" s="5">
        <f t="shared" si="179"/>
        <v>124.10196007751642</v>
      </c>
      <c r="H202" s="5">
        <f t="shared" si="152"/>
        <v>2.2026359224835801</v>
      </c>
      <c r="I202" s="5">
        <f t="shared" si="180"/>
        <v>124.66944105403294</v>
      </c>
      <c r="J202" s="5">
        <f t="shared" si="153"/>
        <v>1.6351549459670593</v>
      </c>
      <c r="L202" s="2">
        <v>201</v>
      </c>
      <c r="M202" s="1">
        <v>165.30999800000001</v>
      </c>
      <c r="N202" s="5">
        <f t="shared" si="181"/>
        <v>158.00030432216016</v>
      </c>
      <c r="O202" s="5">
        <f t="shared" si="154"/>
        <v>7.3096936778398458</v>
      </c>
      <c r="P202" s="5">
        <f t="shared" si="182"/>
        <v>160.29938120222477</v>
      </c>
      <c r="Q202" s="5">
        <f t="shared" si="155"/>
        <v>5.010616797775242</v>
      </c>
      <c r="R202" s="5">
        <f t="shared" si="183"/>
        <v>161.76041448443209</v>
      </c>
      <c r="S202" s="5">
        <f t="shared" si="156"/>
        <v>3.5495835155679174</v>
      </c>
      <c r="T202" s="5">
        <f t="shared" si="184"/>
        <v>163.10592615796168</v>
      </c>
      <c r="U202" s="5">
        <f t="shared" si="157"/>
        <v>2.2040718420383314</v>
      </c>
      <c r="V202" s="10"/>
      <c r="W202" s="1">
        <v>126.304596</v>
      </c>
      <c r="X202" s="5">
        <v>124.10196007751642</v>
      </c>
      <c r="Y202" s="5">
        <f t="shared" si="185"/>
        <v>1.4130540889136767</v>
      </c>
      <c r="Z202" s="5">
        <f t="shared" si="158"/>
        <v>125.51501416643011</v>
      </c>
      <c r="AA202" s="5">
        <f t="shared" si="159"/>
        <v>0.78958183356989764</v>
      </c>
      <c r="AB202" s="5">
        <f t="shared" si="186"/>
        <v>6.2514101511388989E-3</v>
      </c>
      <c r="AC202" s="5">
        <f t="shared" si="160"/>
        <v>1.58230170191514</v>
      </c>
      <c r="AD202" s="5">
        <f t="shared" si="144"/>
        <v>125.68426177943157</v>
      </c>
      <c r="AE202" s="5">
        <f t="shared" si="145"/>
        <v>0.6203342205684379</v>
      </c>
      <c r="AF202" s="5">
        <f t="shared" si="161"/>
        <v>4.9114144711601615E-3</v>
      </c>
      <c r="AG202" s="5">
        <f t="shared" si="162"/>
        <v>1.6447415353715125</v>
      </c>
      <c r="AH202" s="5">
        <f t="shared" si="146"/>
        <v>125.74670161288793</v>
      </c>
      <c r="AI202" s="5">
        <f t="shared" si="147"/>
        <v>0.5578943871120714</v>
      </c>
      <c r="AJ202" s="5">
        <f t="shared" si="163"/>
        <v>4.4170553153273333E-3</v>
      </c>
      <c r="AK202" s="5">
        <f t="shared" si="164"/>
        <v>0.94653023319385965</v>
      </c>
      <c r="AL202" s="5">
        <f t="shared" si="148"/>
        <v>125.04849031071028</v>
      </c>
      <c r="AM202" s="5">
        <f t="shared" si="149"/>
        <v>1.2561056892897255</v>
      </c>
      <c r="AN202" s="5">
        <f t="shared" si="165"/>
        <v>9.9450513209331307E-3</v>
      </c>
      <c r="AP202" s="1">
        <v>165.30999800000001</v>
      </c>
      <c r="AQ202" s="5">
        <v>161.76041448443209</v>
      </c>
      <c r="AR202" s="5">
        <f t="shared" si="187"/>
        <v>0.775522720968574</v>
      </c>
      <c r="AS202" s="5">
        <f t="shared" si="166"/>
        <v>162.53593720540067</v>
      </c>
      <c r="AT202" s="5">
        <f t="shared" si="167"/>
        <v>2.7740607945993361</v>
      </c>
      <c r="AU202" s="5">
        <f t="shared" si="188"/>
        <v>1.7149194402356783E-2</v>
      </c>
      <c r="AV202" s="5">
        <f t="shared" si="189"/>
        <v>1.0570433829403363</v>
      </c>
      <c r="AW202" s="5">
        <f t="shared" si="168"/>
        <v>162.81745786737244</v>
      </c>
      <c r="AX202" s="5">
        <f t="shared" si="169"/>
        <v>2.4925401326275676</v>
      </c>
      <c r="AY202" s="5">
        <f t="shared" si="170"/>
        <v>1.5077975698890078E-2</v>
      </c>
      <c r="AZ202" s="5">
        <f t="shared" si="190"/>
        <v>1.784064344349729</v>
      </c>
      <c r="BA202" s="5">
        <f t="shared" si="171"/>
        <v>163.54447882878182</v>
      </c>
      <c r="BB202" s="5">
        <f t="shared" si="172"/>
        <v>1.7655191712181875</v>
      </c>
      <c r="BC202" s="5">
        <f t="shared" si="173"/>
        <v>1.0680050768727172E-2</v>
      </c>
      <c r="BD202" s="5">
        <f t="shared" si="191"/>
        <v>3.0378504710527414</v>
      </c>
      <c r="BE202" s="5">
        <f t="shared" si="174"/>
        <v>164.79826495548483</v>
      </c>
      <c r="BF202" s="5">
        <f t="shared" si="175"/>
        <v>0.5117330445151822</v>
      </c>
      <c r="BG202" s="5">
        <f t="shared" si="176"/>
        <v>3.0955964594179125E-3</v>
      </c>
    </row>
    <row r="203" spans="1:59" x14ac:dyDescent="0.2">
      <c r="A203" s="2">
        <v>202</v>
      </c>
      <c r="B203" s="1">
        <v>124.794701</v>
      </c>
      <c r="C203" s="5">
        <f t="shared" si="177"/>
        <v>118.60885982672954</v>
      </c>
      <c r="D203" s="5">
        <f t="shared" si="150"/>
        <v>6.185841173270461</v>
      </c>
      <c r="E203" s="5">
        <f t="shared" si="178"/>
        <v>123.75082733853532</v>
      </c>
      <c r="F203" s="5">
        <f t="shared" si="151"/>
        <v>1.0438736614646871</v>
      </c>
      <c r="G203" s="5">
        <f t="shared" si="179"/>
        <v>125.31340983488241</v>
      </c>
      <c r="H203" s="5">
        <f t="shared" si="152"/>
        <v>0.51870883488240338</v>
      </c>
      <c r="I203" s="5">
        <f t="shared" si="180"/>
        <v>125.89580726350823</v>
      </c>
      <c r="J203" s="5">
        <f t="shared" si="153"/>
        <v>1.1011062635082283</v>
      </c>
      <c r="L203" s="2">
        <v>202</v>
      </c>
      <c r="M203" s="1">
        <v>165.990005</v>
      </c>
      <c r="N203" s="5">
        <f t="shared" si="181"/>
        <v>159.09675837383614</v>
      </c>
      <c r="O203" s="5">
        <f t="shared" si="154"/>
        <v>6.8932466261638581</v>
      </c>
      <c r="P203" s="5">
        <f t="shared" si="182"/>
        <v>162.05309708144611</v>
      </c>
      <c r="Q203" s="5">
        <f t="shared" si="155"/>
        <v>3.9369079185538851</v>
      </c>
      <c r="R203" s="5">
        <f t="shared" si="183"/>
        <v>163.71268541799446</v>
      </c>
      <c r="S203" s="5">
        <f t="shared" si="156"/>
        <v>2.2773195820055321</v>
      </c>
      <c r="T203" s="5">
        <f t="shared" si="184"/>
        <v>164.75898003949044</v>
      </c>
      <c r="U203" s="5">
        <f t="shared" si="157"/>
        <v>1.2310249605095578</v>
      </c>
      <c r="V203" s="10"/>
      <c r="W203" s="1">
        <v>124.794701</v>
      </c>
      <c r="X203" s="5">
        <v>125.31340983488241</v>
      </c>
      <c r="Y203" s="5">
        <f t="shared" si="185"/>
        <v>1.3828134391815226</v>
      </c>
      <c r="Z203" s="5">
        <f t="shared" si="158"/>
        <v>126.69622327406393</v>
      </c>
      <c r="AA203" s="5">
        <f t="shared" si="159"/>
        <v>1.9015222740639217</v>
      </c>
      <c r="AB203" s="5">
        <f t="shared" si="186"/>
        <v>1.5237203653894901E-2</v>
      </c>
      <c r="AC203" s="5">
        <f t="shared" si="160"/>
        <v>1.4895887157778507</v>
      </c>
      <c r="AD203" s="5">
        <f t="shared" si="144"/>
        <v>126.80299855066026</v>
      </c>
      <c r="AE203" s="5">
        <f t="shared" si="145"/>
        <v>2.0082975506602594</v>
      </c>
      <c r="AF203" s="5">
        <f t="shared" si="161"/>
        <v>1.6092811109505837E-2</v>
      </c>
      <c r="AG203" s="5">
        <f t="shared" si="162"/>
        <v>1.4497602352690244</v>
      </c>
      <c r="AH203" s="5">
        <f t="shared" si="146"/>
        <v>126.76317007015143</v>
      </c>
      <c r="AI203" s="5">
        <f t="shared" si="147"/>
        <v>1.9684690701514285</v>
      </c>
      <c r="AJ203" s="5">
        <f t="shared" si="163"/>
        <v>1.5773659092716032E-2</v>
      </c>
      <c r="AK203" s="5">
        <f t="shared" si="164"/>
        <v>1.1717118287401647</v>
      </c>
      <c r="AL203" s="5">
        <f t="shared" si="148"/>
        <v>126.48512166362258</v>
      </c>
      <c r="AM203" s="5">
        <f t="shared" si="149"/>
        <v>1.6904206636225751</v>
      </c>
      <c r="AN203" s="5">
        <f t="shared" si="165"/>
        <v>1.3545612514609695E-2</v>
      </c>
      <c r="AP203" s="1">
        <v>165.990005</v>
      </c>
      <c r="AQ203" s="5">
        <v>163.71268541799446</v>
      </c>
      <c r="AR203" s="5">
        <f t="shared" si="187"/>
        <v>0.95203495285764406</v>
      </c>
      <c r="AS203" s="5">
        <f t="shared" si="166"/>
        <v>164.66472037085211</v>
      </c>
      <c r="AT203" s="5">
        <f t="shared" si="167"/>
        <v>1.3252846291478875</v>
      </c>
      <c r="AU203" s="5">
        <f t="shared" si="188"/>
        <v>8.0951859397098303E-3</v>
      </c>
      <c r="AV203" s="5">
        <f t="shared" si="189"/>
        <v>1.2808502705958458</v>
      </c>
      <c r="AW203" s="5">
        <f t="shared" si="168"/>
        <v>164.9935356885903</v>
      </c>
      <c r="AX203" s="5">
        <f t="shared" si="169"/>
        <v>0.99646931140969741</v>
      </c>
      <c r="AY203" s="5">
        <f t="shared" si="170"/>
        <v>6.0031886342174481E-3</v>
      </c>
      <c r="AZ203" s="5">
        <f t="shared" si="190"/>
        <v>1.8597573094954196</v>
      </c>
      <c r="BA203" s="5">
        <f t="shared" si="171"/>
        <v>165.57244272748989</v>
      </c>
      <c r="BB203" s="5">
        <f t="shared" si="172"/>
        <v>0.41756227251011069</v>
      </c>
      <c r="BC203" s="5">
        <f t="shared" si="173"/>
        <v>2.5155868421722783E-3</v>
      </c>
      <c r="BD203" s="5">
        <f t="shared" si="191"/>
        <v>2.1151078641859296</v>
      </c>
      <c r="BE203" s="5">
        <f t="shared" si="174"/>
        <v>165.82779328218038</v>
      </c>
      <c r="BF203" s="5">
        <f t="shared" si="175"/>
        <v>0.1622117178196163</v>
      </c>
      <c r="BG203" s="5">
        <f t="shared" si="176"/>
        <v>9.7723786332566415E-4</v>
      </c>
    </row>
    <row r="204" spans="1:59" x14ac:dyDescent="0.2">
      <c r="A204" s="2">
        <v>203</v>
      </c>
      <c r="B204" s="1">
        <v>124.592552</v>
      </c>
      <c r="C204" s="5">
        <f t="shared" si="177"/>
        <v>119.53673600272012</v>
      </c>
      <c r="D204" s="5">
        <f t="shared" si="150"/>
        <v>5.0558159972798791</v>
      </c>
      <c r="E204" s="5">
        <f t="shared" si="178"/>
        <v>124.11618312004796</v>
      </c>
      <c r="F204" s="5">
        <f t="shared" si="151"/>
        <v>0.47636887995203381</v>
      </c>
      <c r="G204" s="5">
        <f t="shared" si="179"/>
        <v>125.02811997569708</v>
      </c>
      <c r="H204" s="5">
        <f t="shared" si="152"/>
        <v>0.43556797569708294</v>
      </c>
      <c r="I204" s="5">
        <f t="shared" si="180"/>
        <v>125.06997756587705</v>
      </c>
      <c r="J204" s="5">
        <f t="shared" si="153"/>
        <v>0.47742556587705565</v>
      </c>
      <c r="L204" s="2">
        <v>203</v>
      </c>
      <c r="M204" s="1">
        <v>168.38000500000001</v>
      </c>
      <c r="N204" s="5">
        <f t="shared" si="181"/>
        <v>160.13074536776074</v>
      </c>
      <c r="O204" s="5">
        <f t="shared" si="154"/>
        <v>8.2492596322392728</v>
      </c>
      <c r="P204" s="5">
        <f t="shared" si="182"/>
        <v>163.43101485293997</v>
      </c>
      <c r="Q204" s="5">
        <f t="shared" si="155"/>
        <v>4.9489901470600444</v>
      </c>
      <c r="R204" s="5">
        <f t="shared" si="183"/>
        <v>164.9652111880975</v>
      </c>
      <c r="S204" s="5">
        <f t="shared" si="156"/>
        <v>3.4147938119025127</v>
      </c>
      <c r="T204" s="5">
        <f t="shared" si="184"/>
        <v>165.68224875987261</v>
      </c>
      <c r="U204" s="5">
        <f t="shared" si="157"/>
        <v>2.6977562401274042</v>
      </c>
      <c r="V204" s="10"/>
      <c r="W204" s="1">
        <v>124.592552</v>
      </c>
      <c r="X204" s="5">
        <v>125.02811997569708</v>
      </c>
      <c r="Y204" s="5">
        <f t="shared" si="185"/>
        <v>1.1325979444264953</v>
      </c>
      <c r="Z204" s="5">
        <f t="shared" si="158"/>
        <v>126.16071792012357</v>
      </c>
      <c r="AA204" s="5">
        <f t="shared" si="159"/>
        <v>1.568165920123576</v>
      </c>
      <c r="AB204" s="5">
        <f t="shared" si="186"/>
        <v>1.2586353637925131E-2</v>
      </c>
      <c r="AC204" s="5">
        <f t="shared" si="160"/>
        <v>1.0458690720370565</v>
      </c>
      <c r="AD204" s="5">
        <f t="shared" si="144"/>
        <v>126.07398904773413</v>
      </c>
      <c r="AE204" s="5">
        <f t="shared" si="145"/>
        <v>1.4814370477341328</v>
      </c>
      <c r="AF204" s="5">
        <f t="shared" si="161"/>
        <v>1.1890253662467182E-2</v>
      </c>
      <c r="AG204" s="5">
        <f t="shared" si="162"/>
        <v>0.66898769276456682</v>
      </c>
      <c r="AH204" s="5">
        <f t="shared" si="146"/>
        <v>125.69710766846164</v>
      </c>
      <c r="AI204" s="5">
        <f t="shared" si="147"/>
        <v>1.1045556684616429</v>
      </c>
      <c r="AJ204" s="5">
        <f t="shared" si="163"/>
        <v>8.8653426768370777E-3</v>
      </c>
      <c r="AK204" s="5">
        <f t="shared" si="164"/>
        <v>-6.6739605996502471E-2</v>
      </c>
      <c r="AL204" s="5">
        <f t="shared" si="148"/>
        <v>124.96138036970058</v>
      </c>
      <c r="AM204" s="5">
        <f t="shared" si="149"/>
        <v>0.36882836970058008</v>
      </c>
      <c r="AN204" s="5">
        <f t="shared" si="165"/>
        <v>2.9602762266285397E-3</v>
      </c>
      <c r="AP204" s="1">
        <v>168.38000500000001</v>
      </c>
      <c r="AQ204" s="5">
        <v>164.9652111880975</v>
      </c>
      <c r="AR204" s="5">
        <f t="shared" si="187"/>
        <v>0.99710857544445253</v>
      </c>
      <c r="AS204" s="5">
        <f t="shared" si="166"/>
        <v>165.96231976354196</v>
      </c>
      <c r="AT204" s="5">
        <f t="shared" si="167"/>
        <v>2.4176852364580554</v>
      </c>
      <c r="AU204" s="5">
        <f t="shared" si="188"/>
        <v>1.4655727829192724E-2</v>
      </c>
      <c r="AV204" s="5">
        <f t="shared" si="189"/>
        <v>1.273769145472643</v>
      </c>
      <c r="AW204" s="5">
        <f t="shared" si="168"/>
        <v>166.23898033357014</v>
      </c>
      <c r="AX204" s="5">
        <f t="shared" si="169"/>
        <v>2.1410246664298711</v>
      </c>
      <c r="AY204" s="5">
        <f t="shared" si="170"/>
        <v>1.2715432966223459E-2</v>
      </c>
      <c r="AZ204" s="5">
        <f t="shared" si="190"/>
        <v>1.5865031167688461</v>
      </c>
      <c r="BA204" s="5">
        <f t="shared" si="171"/>
        <v>166.55171430486635</v>
      </c>
      <c r="BB204" s="5">
        <f t="shared" si="172"/>
        <v>1.8282906951336599</v>
      </c>
      <c r="BC204" s="5">
        <f t="shared" si="173"/>
        <v>1.085812234732776E-2</v>
      </c>
      <c r="BD204" s="5">
        <f t="shared" si="191"/>
        <v>1.3819130842154685</v>
      </c>
      <c r="BE204" s="5">
        <f t="shared" si="174"/>
        <v>166.34712427231295</v>
      </c>
      <c r="BF204" s="5">
        <f t="shared" si="175"/>
        <v>2.0328807276870577</v>
      </c>
      <c r="BG204" s="5">
        <f t="shared" si="176"/>
        <v>1.2073171797845341E-2</v>
      </c>
    </row>
    <row r="205" spans="1:59" x14ac:dyDescent="0.2">
      <c r="A205" s="2">
        <v>204</v>
      </c>
      <c r="B205" s="1">
        <v>128.81774899999999</v>
      </c>
      <c r="C205" s="5">
        <f t="shared" si="177"/>
        <v>120.2951084023121</v>
      </c>
      <c r="D205" s="5">
        <f t="shared" si="150"/>
        <v>8.5226405976878965</v>
      </c>
      <c r="E205" s="5">
        <f t="shared" si="178"/>
        <v>124.28291222803117</v>
      </c>
      <c r="F205" s="5">
        <f t="shared" si="151"/>
        <v>4.534836771968827</v>
      </c>
      <c r="G205" s="5">
        <f t="shared" si="179"/>
        <v>124.78855758906369</v>
      </c>
      <c r="H205" s="5">
        <f t="shared" si="152"/>
        <v>4.0291914109363063</v>
      </c>
      <c r="I205" s="5">
        <f t="shared" si="180"/>
        <v>124.71190839146925</v>
      </c>
      <c r="J205" s="5">
        <f t="shared" si="153"/>
        <v>4.1058406085307411</v>
      </c>
      <c r="L205" s="2">
        <v>204</v>
      </c>
      <c r="M205" s="1">
        <v>165.550003</v>
      </c>
      <c r="N205" s="5">
        <f t="shared" si="181"/>
        <v>161.36813431259662</v>
      </c>
      <c r="O205" s="5">
        <f t="shared" si="154"/>
        <v>4.1818686874033801</v>
      </c>
      <c r="P205" s="5">
        <f t="shared" si="182"/>
        <v>165.16316140441097</v>
      </c>
      <c r="Q205" s="5">
        <f t="shared" si="155"/>
        <v>0.38684159558903275</v>
      </c>
      <c r="R205" s="5">
        <f t="shared" si="183"/>
        <v>166.84334778464387</v>
      </c>
      <c r="S205" s="5">
        <f t="shared" si="156"/>
        <v>1.2933447846438639</v>
      </c>
      <c r="T205" s="5">
        <f t="shared" si="184"/>
        <v>167.70556593996815</v>
      </c>
      <c r="U205" s="5">
        <f t="shared" si="157"/>
        <v>2.1555629399681493</v>
      </c>
      <c r="V205" s="10"/>
      <c r="W205" s="1">
        <v>128.81774899999999</v>
      </c>
      <c r="X205" s="5">
        <v>124.78855758906369</v>
      </c>
      <c r="Y205" s="5">
        <f t="shared" si="185"/>
        <v>0.92677389476751182</v>
      </c>
      <c r="Z205" s="5">
        <f t="shared" si="158"/>
        <v>125.71533148383119</v>
      </c>
      <c r="AA205" s="5">
        <f t="shared" si="159"/>
        <v>3.1024175161687992</v>
      </c>
      <c r="AB205" s="5">
        <f t="shared" si="186"/>
        <v>2.4083773705506989E-2</v>
      </c>
      <c r="AC205" s="5">
        <f t="shared" si="160"/>
        <v>0.72451120736944363</v>
      </c>
      <c r="AD205" s="5">
        <f t="shared" si="144"/>
        <v>125.51306879643313</v>
      </c>
      <c r="AE205" s="5">
        <f t="shared" si="145"/>
        <v>3.3046802035668605</v>
      </c>
      <c r="AF205" s="5">
        <f t="shared" si="161"/>
        <v>2.5653919814783138E-2</v>
      </c>
      <c r="AG205" s="5">
        <f t="shared" si="162"/>
        <v>0.2601401570354841</v>
      </c>
      <c r="AH205" s="5">
        <f t="shared" si="146"/>
        <v>125.04869774609917</v>
      </c>
      <c r="AI205" s="5">
        <f t="shared" si="147"/>
        <v>3.7690512539008267</v>
      </c>
      <c r="AJ205" s="5">
        <f t="shared" si="163"/>
        <v>2.9258788351447029E-2</v>
      </c>
      <c r="AK205" s="5">
        <f t="shared" si="164"/>
        <v>-0.21363896953786105</v>
      </c>
      <c r="AL205" s="5">
        <f t="shared" si="148"/>
        <v>124.57491861952583</v>
      </c>
      <c r="AM205" s="5">
        <f t="shared" si="149"/>
        <v>4.2428303804741603</v>
      </c>
      <c r="AN205" s="5">
        <f t="shared" si="165"/>
        <v>3.2936690894002196E-2</v>
      </c>
      <c r="AP205" s="1">
        <v>165.550003</v>
      </c>
      <c r="AQ205" s="5">
        <v>166.84334778464387</v>
      </c>
      <c r="AR205" s="5">
        <f t="shared" si="187"/>
        <v>1.12926277860974</v>
      </c>
      <c r="AS205" s="5">
        <f t="shared" si="166"/>
        <v>167.9726105632536</v>
      </c>
      <c r="AT205" s="5">
        <f t="shared" si="167"/>
        <v>2.4226075632535924</v>
      </c>
      <c r="AU205" s="5">
        <f t="shared" si="188"/>
        <v>1.4520252652689622E-2</v>
      </c>
      <c r="AV205" s="5">
        <f t="shared" si="189"/>
        <v>1.4248610082410744</v>
      </c>
      <c r="AW205" s="5">
        <f t="shared" si="168"/>
        <v>168.26820879288493</v>
      </c>
      <c r="AX205" s="5">
        <f t="shared" si="169"/>
        <v>2.7182057928849304</v>
      </c>
      <c r="AY205" s="5">
        <f t="shared" si="170"/>
        <v>1.6419243392492903E-2</v>
      </c>
      <c r="AZ205" s="5">
        <f t="shared" si="190"/>
        <v>1.7177381826687315</v>
      </c>
      <c r="BA205" s="5">
        <f t="shared" si="171"/>
        <v>168.56108596731261</v>
      </c>
      <c r="BB205" s="5">
        <f t="shared" si="172"/>
        <v>3.0110829673126034</v>
      </c>
      <c r="BC205" s="5">
        <f t="shared" si="173"/>
        <v>1.8188359485034881E-2</v>
      </c>
      <c r="BD205" s="5">
        <f t="shared" si="191"/>
        <v>1.8037030696967342</v>
      </c>
      <c r="BE205" s="5">
        <f t="shared" si="174"/>
        <v>168.64705085434059</v>
      </c>
      <c r="BF205" s="5">
        <f t="shared" si="175"/>
        <v>-3.0970478543405875</v>
      </c>
      <c r="BG205" s="5">
        <f t="shared" si="176"/>
        <v>1.8707627896210836E-2</v>
      </c>
    </row>
    <row r="206" spans="1:59" x14ac:dyDescent="0.2">
      <c r="A206" s="2">
        <v>205</v>
      </c>
      <c r="B206" s="1">
        <v>133.94889800000001</v>
      </c>
      <c r="C206" s="5">
        <f t="shared" si="177"/>
        <v>121.57350449196528</v>
      </c>
      <c r="D206" s="5">
        <f t="shared" si="150"/>
        <v>12.375393508034733</v>
      </c>
      <c r="E206" s="5">
        <f t="shared" si="178"/>
        <v>125.87010509822025</v>
      </c>
      <c r="F206" s="5">
        <f t="shared" si="151"/>
        <v>8.0787929017797637</v>
      </c>
      <c r="G206" s="5">
        <f t="shared" si="179"/>
        <v>127.00461286507866</v>
      </c>
      <c r="H206" s="5">
        <f t="shared" si="152"/>
        <v>6.9442851349213583</v>
      </c>
      <c r="I206" s="5">
        <f t="shared" si="180"/>
        <v>127.79128884786731</v>
      </c>
      <c r="J206" s="5">
        <f t="shared" si="153"/>
        <v>6.1576091521327072</v>
      </c>
      <c r="L206" s="2">
        <v>205</v>
      </c>
      <c r="M206" s="1">
        <v>167.970001</v>
      </c>
      <c r="N206" s="5">
        <f t="shared" si="181"/>
        <v>161.99541461570712</v>
      </c>
      <c r="O206" s="5">
        <f t="shared" si="154"/>
        <v>5.974586384292877</v>
      </c>
      <c r="P206" s="5">
        <f t="shared" si="182"/>
        <v>165.29855596286714</v>
      </c>
      <c r="Q206" s="5">
        <f t="shared" si="155"/>
        <v>2.6714450371328553</v>
      </c>
      <c r="R206" s="5">
        <f t="shared" si="183"/>
        <v>166.13200815308974</v>
      </c>
      <c r="S206" s="5">
        <f t="shared" si="156"/>
        <v>1.8379928469102538</v>
      </c>
      <c r="T206" s="5">
        <f t="shared" si="184"/>
        <v>166.08889373499204</v>
      </c>
      <c r="U206" s="5">
        <f t="shared" si="157"/>
        <v>1.8811072650079552</v>
      </c>
      <c r="V206" s="10"/>
      <c r="W206" s="1">
        <v>133.94889800000001</v>
      </c>
      <c r="X206" s="5">
        <v>127.00461286507866</v>
      </c>
      <c r="Y206" s="5">
        <f t="shared" si="185"/>
        <v>1.1201661019546305</v>
      </c>
      <c r="Z206" s="5">
        <f t="shared" si="158"/>
        <v>128.12477896703328</v>
      </c>
      <c r="AA206" s="5">
        <f t="shared" si="159"/>
        <v>5.8241190329667347</v>
      </c>
      <c r="AB206" s="5">
        <f t="shared" si="186"/>
        <v>4.3480156387451084E-2</v>
      </c>
      <c r="AC206" s="5">
        <f t="shared" si="160"/>
        <v>1.0973972245308252</v>
      </c>
      <c r="AD206" s="5">
        <f t="shared" si="144"/>
        <v>128.10201008960948</v>
      </c>
      <c r="AE206" s="5">
        <f t="shared" si="145"/>
        <v>5.8468879103905351</v>
      </c>
      <c r="AF206" s="5">
        <f t="shared" si="161"/>
        <v>4.3650138207113394E-2</v>
      </c>
      <c r="AG206" s="5">
        <f t="shared" si="162"/>
        <v>1.1403019605762528</v>
      </c>
      <c r="AH206" s="5">
        <f t="shared" si="146"/>
        <v>128.14491482565492</v>
      </c>
      <c r="AI206" s="5">
        <f t="shared" si="147"/>
        <v>5.8039831743450918</v>
      </c>
      <c r="AJ206" s="5">
        <f t="shared" si="163"/>
        <v>4.3329831458151238E-2</v>
      </c>
      <c r="AK206" s="5">
        <f t="shared" si="164"/>
        <v>1.8516011391820453</v>
      </c>
      <c r="AL206" s="5">
        <f t="shared" si="148"/>
        <v>128.85621400426069</v>
      </c>
      <c r="AM206" s="5">
        <f t="shared" si="149"/>
        <v>5.0926839957393213</v>
      </c>
      <c r="AN206" s="5">
        <f t="shared" si="165"/>
        <v>3.8019603533724633E-2</v>
      </c>
      <c r="AP206" s="1">
        <v>167.970001</v>
      </c>
      <c r="AQ206" s="5">
        <v>166.13200815308974</v>
      </c>
      <c r="AR206" s="5">
        <f t="shared" si="187"/>
        <v>0.85317241708516023</v>
      </c>
      <c r="AS206" s="5">
        <f t="shared" si="166"/>
        <v>166.98518057017489</v>
      </c>
      <c r="AT206" s="5">
        <f t="shared" si="167"/>
        <v>0.9848204298251062</v>
      </c>
      <c r="AU206" s="5">
        <f t="shared" si="188"/>
        <v>5.9279391176539535E-3</v>
      </c>
      <c r="AV206" s="5">
        <f t="shared" si="189"/>
        <v>0.89081084829227453</v>
      </c>
      <c r="AW206" s="5">
        <f t="shared" si="168"/>
        <v>167.022819001382</v>
      </c>
      <c r="AX206" s="5">
        <f t="shared" si="169"/>
        <v>0.94718199861799235</v>
      </c>
      <c r="AY206" s="5">
        <f t="shared" si="170"/>
        <v>5.6389950168422775E-3</v>
      </c>
      <c r="AZ206" s="5">
        <f t="shared" si="190"/>
        <v>0.62465316626844603</v>
      </c>
      <c r="BA206" s="5">
        <f t="shared" si="171"/>
        <v>166.75666131935819</v>
      </c>
      <c r="BB206" s="5">
        <f t="shared" si="172"/>
        <v>1.2133396806418091</v>
      </c>
      <c r="BC206" s="5">
        <f t="shared" si="173"/>
        <v>7.2235498804444796E-3</v>
      </c>
      <c r="BD206" s="5">
        <f t="shared" si="191"/>
        <v>-0.33408322636649623</v>
      </c>
      <c r="BE206" s="5">
        <f t="shared" si="174"/>
        <v>165.79792492672325</v>
      </c>
      <c r="BF206" s="5">
        <f t="shared" si="175"/>
        <v>2.1720760732767417</v>
      </c>
      <c r="BG206" s="5">
        <f t="shared" si="176"/>
        <v>1.2931333335389704E-2</v>
      </c>
    </row>
    <row r="207" spans="1:59" x14ac:dyDescent="0.2">
      <c r="A207" s="2">
        <v>206</v>
      </c>
      <c r="B207" s="1">
        <v>131.17369099999999</v>
      </c>
      <c r="C207" s="5">
        <f t="shared" si="177"/>
        <v>123.42981351817048</v>
      </c>
      <c r="D207" s="5">
        <f t="shared" si="150"/>
        <v>7.7438774818295144</v>
      </c>
      <c r="E207" s="5">
        <f t="shared" si="178"/>
        <v>128.69768261384317</v>
      </c>
      <c r="F207" s="5">
        <f t="shared" si="151"/>
        <v>2.4760083861568205</v>
      </c>
      <c r="G207" s="5">
        <f t="shared" si="179"/>
        <v>130.82396968928541</v>
      </c>
      <c r="H207" s="5">
        <f t="shared" si="152"/>
        <v>0.34972131071458534</v>
      </c>
      <c r="I207" s="5">
        <f t="shared" si="180"/>
        <v>132.40949571196685</v>
      </c>
      <c r="J207" s="5">
        <f t="shared" si="153"/>
        <v>1.235804711966864</v>
      </c>
      <c r="L207" s="2">
        <v>206</v>
      </c>
      <c r="M207" s="1">
        <v>172.470001</v>
      </c>
      <c r="N207" s="5">
        <f t="shared" si="181"/>
        <v>162.89160257335104</v>
      </c>
      <c r="O207" s="5">
        <f t="shared" si="154"/>
        <v>9.5783984266489597</v>
      </c>
      <c r="P207" s="5">
        <f t="shared" si="182"/>
        <v>166.23356172586364</v>
      </c>
      <c r="Q207" s="5">
        <f t="shared" si="155"/>
        <v>6.2364392741363588</v>
      </c>
      <c r="R207" s="5">
        <f t="shared" si="183"/>
        <v>167.14290421889038</v>
      </c>
      <c r="S207" s="5">
        <f t="shared" si="156"/>
        <v>5.327096781109617</v>
      </c>
      <c r="T207" s="5">
        <f t="shared" si="184"/>
        <v>167.49972418374801</v>
      </c>
      <c r="U207" s="5">
        <f t="shared" si="157"/>
        <v>4.9702768162519817</v>
      </c>
      <c r="V207" s="10"/>
      <c r="W207" s="1">
        <v>131.17369099999999</v>
      </c>
      <c r="X207" s="5">
        <v>130.82396968928541</v>
      </c>
      <c r="Y207" s="5">
        <f t="shared" si="185"/>
        <v>1.5250447102924483</v>
      </c>
      <c r="Z207" s="5">
        <f t="shared" si="158"/>
        <v>132.34901439957787</v>
      </c>
      <c r="AA207" s="5">
        <f t="shared" si="159"/>
        <v>1.1753233995778771</v>
      </c>
      <c r="AB207" s="5">
        <f t="shared" si="186"/>
        <v>8.9600543418258873E-3</v>
      </c>
      <c r="AC207" s="5">
        <f t="shared" si="160"/>
        <v>1.7778871244498065</v>
      </c>
      <c r="AD207" s="5">
        <f t="shared" si="144"/>
        <v>132.60185681373522</v>
      </c>
      <c r="AE207" s="5">
        <f t="shared" si="145"/>
        <v>1.4281658137352338</v>
      </c>
      <c r="AF207" s="5">
        <f t="shared" si="161"/>
        <v>1.0887593410291656E-2</v>
      </c>
      <c r="AG207" s="5">
        <f t="shared" si="162"/>
        <v>2.3458766492099765</v>
      </c>
      <c r="AH207" s="5">
        <f t="shared" si="146"/>
        <v>133.16984633849538</v>
      </c>
      <c r="AI207" s="5">
        <f t="shared" si="147"/>
        <v>1.9961553384953845</v>
      </c>
      <c r="AJ207" s="5">
        <f t="shared" si="163"/>
        <v>1.5217650149795547E-2</v>
      </c>
      <c r="AK207" s="5">
        <f t="shared" si="164"/>
        <v>3.5241934714530441</v>
      </c>
      <c r="AL207" s="5">
        <f t="shared" si="148"/>
        <v>134.34816316073844</v>
      </c>
      <c r="AM207" s="5">
        <f t="shared" si="149"/>
        <v>3.1744721607384463</v>
      </c>
      <c r="AN207" s="5">
        <f t="shared" si="165"/>
        <v>2.4200524789215899E-2</v>
      </c>
      <c r="AP207" s="1">
        <v>172.470001</v>
      </c>
      <c r="AQ207" s="5">
        <v>167.14290421889038</v>
      </c>
      <c r="AR207" s="5">
        <f t="shared" si="187"/>
        <v>0.87683096439248165</v>
      </c>
      <c r="AS207" s="5">
        <f t="shared" si="166"/>
        <v>168.01973518328285</v>
      </c>
      <c r="AT207" s="5">
        <f t="shared" si="167"/>
        <v>4.4502658167171489</v>
      </c>
      <c r="AU207" s="5">
        <f t="shared" si="188"/>
        <v>2.6625514481243426E-2</v>
      </c>
      <c r="AV207" s="5">
        <f t="shared" si="189"/>
        <v>0.92083215266936502</v>
      </c>
      <c r="AW207" s="5">
        <f t="shared" si="168"/>
        <v>168.06373637155974</v>
      </c>
      <c r="AX207" s="5">
        <f t="shared" si="169"/>
        <v>4.4062646284402547</v>
      </c>
      <c r="AY207" s="5">
        <f t="shared" si="170"/>
        <v>2.5548006046803785E-2</v>
      </c>
      <c r="AZ207" s="5">
        <f t="shared" si="190"/>
        <v>0.79846247105793189</v>
      </c>
      <c r="BA207" s="5">
        <f t="shared" si="171"/>
        <v>167.94136668994832</v>
      </c>
      <c r="BB207" s="5">
        <f t="shared" si="172"/>
        <v>4.5286343100516717</v>
      </c>
      <c r="BC207" s="5">
        <f t="shared" si="173"/>
        <v>2.6257518894846368E-2</v>
      </c>
      <c r="BD207" s="5">
        <f t="shared" si="191"/>
        <v>0.80914917197556668</v>
      </c>
      <c r="BE207" s="5">
        <f t="shared" si="174"/>
        <v>167.95205339086596</v>
      </c>
      <c r="BF207" s="5">
        <f t="shared" si="175"/>
        <v>4.5179476091340405</v>
      </c>
      <c r="BG207" s="5">
        <f t="shared" si="176"/>
        <v>2.6195556229712324E-2</v>
      </c>
    </row>
    <row r="208" spans="1:59" x14ac:dyDescent="0.2">
      <c r="A208" s="2">
        <v>207</v>
      </c>
      <c r="B208" s="1">
        <v>120.671806</v>
      </c>
      <c r="C208" s="5">
        <f t="shared" si="177"/>
        <v>124.5913951404449</v>
      </c>
      <c r="D208" s="5">
        <f t="shared" si="150"/>
        <v>3.9195891404448986</v>
      </c>
      <c r="E208" s="5">
        <f t="shared" si="178"/>
        <v>129.56428554899804</v>
      </c>
      <c r="F208" s="5">
        <f t="shared" si="151"/>
        <v>8.8924795489980397</v>
      </c>
      <c r="G208" s="5">
        <f t="shared" si="179"/>
        <v>131.01631641017843</v>
      </c>
      <c r="H208" s="5">
        <f t="shared" si="152"/>
        <v>10.34451041017843</v>
      </c>
      <c r="I208" s="5">
        <f t="shared" si="180"/>
        <v>131.48264217799172</v>
      </c>
      <c r="J208" s="5">
        <f t="shared" si="153"/>
        <v>10.810836177991717</v>
      </c>
      <c r="L208" s="2">
        <v>207</v>
      </c>
      <c r="M208" s="1">
        <v>166.300003</v>
      </c>
      <c r="N208" s="5">
        <f t="shared" si="181"/>
        <v>164.32836233734838</v>
      </c>
      <c r="O208" s="5">
        <f t="shared" si="154"/>
        <v>1.9716406626516232</v>
      </c>
      <c r="P208" s="5">
        <f t="shared" si="182"/>
        <v>168.41631547181137</v>
      </c>
      <c r="Q208" s="5">
        <f t="shared" si="155"/>
        <v>2.1163124718113693</v>
      </c>
      <c r="R208" s="5">
        <f t="shared" si="183"/>
        <v>170.07280744850067</v>
      </c>
      <c r="S208" s="5">
        <f t="shared" si="156"/>
        <v>3.7728044485006649</v>
      </c>
      <c r="T208" s="5">
        <f t="shared" si="184"/>
        <v>171.22743179593698</v>
      </c>
      <c r="U208" s="5">
        <f t="shared" si="157"/>
        <v>4.9274287959369758</v>
      </c>
      <c r="V208" s="10"/>
      <c r="W208" s="1">
        <v>120.671806</v>
      </c>
      <c r="X208" s="5">
        <v>131.01631641017843</v>
      </c>
      <c r="Y208" s="5">
        <f t="shared" si="185"/>
        <v>1.3251400118825349</v>
      </c>
      <c r="Z208" s="5">
        <f t="shared" si="158"/>
        <v>132.34145642206096</v>
      </c>
      <c r="AA208" s="5">
        <f t="shared" si="159"/>
        <v>11.669650422060954</v>
      </c>
      <c r="AB208" s="5">
        <f t="shared" si="186"/>
        <v>9.6705691319983675E-2</v>
      </c>
      <c r="AC208" s="5">
        <f t="shared" si="160"/>
        <v>1.3815020235606117</v>
      </c>
      <c r="AD208" s="5">
        <f t="shared" si="144"/>
        <v>132.39781843373905</v>
      </c>
      <c r="AE208" s="5">
        <f t="shared" si="145"/>
        <v>11.726012433739044</v>
      </c>
      <c r="AF208" s="5">
        <f t="shared" si="161"/>
        <v>9.7172759921559826E-2</v>
      </c>
      <c r="AG208" s="5">
        <f t="shared" si="162"/>
        <v>1.3767881814673495</v>
      </c>
      <c r="AH208" s="5">
        <f t="shared" si="146"/>
        <v>132.39310459164579</v>
      </c>
      <c r="AI208" s="5">
        <f t="shared" si="147"/>
        <v>11.721298591645791</v>
      </c>
      <c r="AJ208" s="5">
        <f t="shared" si="163"/>
        <v>9.7133696595589125E-2</v>
      </c>
      <c r="AK208" s="5">
        <f t="shared" si="164"/>
        <v>0.69212373347703016</v>
      </c>
      <c r="AL208" s="5">
        <f t="shared" si="148"/>
        <v>131.70844014365545</v>
      </c>
      <c r="AM208" s="5">
        <f t="shared" si="149"/>
        <v>11.036634143655448</v>
      </c>
      <c r="AN208" s="5">
        <f t="shared" si="165"/>
        <v>9.1459923485817787E-2</v>
      </c>
      <c r="AP208" s="1">
        <v>166.300003</v>
      </c>
      <c r="AQ208" s="5">
        <v>170.07280744850067</v>
      </c>
      <c r="AR208" s="5">
        <f t="shared" si="187"/>
        <v>1.1847918041751528</v>
      </c>
      <c r="AS208" s="5">
        <f t="shared" si="166"/>
        <v>171.25759925267582</v>
      </c>
      <c r="AT208" s="5">
        <f t="shared" si="167"/>
        <v>4.9575962526758133</v>
      </c>
      <c r="AU208" s="5">
        <f t="shared" si="188"/>
        <v>2.9149846627756826E-2</v>
      </c>
      <c r="AV208" s="5">
        <f t="shared" si="189"/>
        <v>1.4230999219045961</v>
      </c>
      <c r="AW208" s="5">
        <f t="shared" si="168"/>
        <v>171.49590737040526</v>
      </c>
      <c r="AX208" s="5">
        <f t="shared" si="169"/>
        <v>5.195904370405259</v>
      </c>
      <c r="AY208" s="5">
        <f t="shared" si="170"/>
        <v>3.1244162818236745E-2</v>
      </c>
      <c r="AZ208" s="5">
        <f t="shared" si="190"/>
        <v>1.7576108124064929</v>
      </c>
      <c r="BA208" s="5">
        <f t="shared" si="171"/>
        <v>171.83041826090715</v>
      </c>
      <c r="BB208" s="5">
        <f t="shared" si="172"/>
        <v>5.530415260907148</v>
      </c>
      <c r="BC208" s="5">
        <f t="shared" si="173"/>
        <v>3.3255653404330655E-2</v>
      </c>
      <c r="BD208" s="5">
        <f t="shared" si="191"/>
        <v>2.6117901209650807</v>
      </c>
      <c r="BE208" s="5">
        <f t="shared" si="174"/>
        <v>172.68459756946575</v>
      </c>
      <c r="BF208" s="5">
        <f t="shared" si="175"/>
        <v>-6.3845945694657473</v>
      </c>
      <c r="BG208" s="5">
        <f t="shared" si="176"/>
        <v>3.8392029189955858E-2</v>
      </c>
    </row>
    <row r="209" spans="1:59" x14ac:dyDescent="0.2">
      <c r="A209" s="2">
        <v>208</v>
      </c>
      <c r="B209" s="1">
        <v>120.751671</v>
      </c>
      <c r="C209" s="5">
        <f t="shared" si="177"/>
        <v>124.00345676937816</v>
      </c>
      <c r="D209" s="5">
        <f t="shared" si="150"/>
        <v>3.2517857693781593</v>
      </c>
      <c r="E209" s="5">
        <f t="shared" si="178"/>
        <v>126.45191770684873</v>
      </c>
      <c r="F209" s="5">
        <f t="shared" si="151"/>
        <v>5.7002467068487306</v>
      </c>
      <c r="G209" s="5">
        <f t="shared" si="179"/>
        <v>125.32683568458029</v>
      </c>
      <c r="H209" s="5">
        <f t="shared" si="152"/>
        <v>4.5751646845802867</v>
      </c>
      <c r="I209" s="5">
        <f t="shared" si="180"/>
        <v>123.37451504449794</v>
      </c>
      <c r="J209" s="5">
        <f t="shared" si="153"/>
        <v>2.6228440444979384</v>
      </c>
      <c r="L209" s="2">
        <v>208</v>
      </c>
      <c r="M209" s="1">
        <v>166.69000199999999</v>
      </c>
      <c r="N209" s="5">
        <f t="shared" si="181"/>
        <v>164.62410843674613</v>
      </c>
      <c r="O209" s="5">
        <f t="shared" si="154"/>
        <v>2.0658935632538658</v>
      </c>
      <c r="P209" s="5">
        <f t="shared" si="182"/>
        <v>167.67560610667741</v>
      </c>
      <c r="Q209" s="5">
        <f t="shared" si="155"/>
        <v>0.98560410667741394</v>
      </c>
      <c r="R209" s="5">
        <f t="shared" si="183"/>
        <v>167.99776500182531</v>
      </c>
      <c r="S209" s="5">
        <f t="shared" si="156"/>
        <v>1.3077630018253217</v>
      </c>
      <c r="T209" s="5">
        <f t="shared" si="184"/>
        <v>167.53186019898425</v>
      </c>
      <c r="U209" s="5">
        <f t="shared" si="157"/>
        <v>0.84185819898425507</v>
      </c>
      <c r="V209" s="10"/>
      <c r="W209" s="1">
        <v>120.751671</v>
      </c>
      <c r="X209" s="5">
        <v>125.32683568458029</v>
      </c>
      <c r="Y209" s="5">
        <f t="shared" si="185"/>
        <v>0.27294690126043297</v>
      </c>
      <c r="Z209" s="5">
        <f t="shared" si="158"/>
        <v>125.59978258584073</v>
      </c>
      <c r="AA209" s="5">
        <f t="shared" si="159"/>
        <v>4.8481115858407264</v>
      </c>
      <c r="AB209" s="5">
        <f t="shared" si="186"/>
        <v>4.0149436820967277E-2</v>
      </c>
      <c r="AC209" s="5">
        <f t="shared" si="160"/>
        <v>-0.38624366372907737</v>
      </c>
      <c r="AD209" s="5">
        <f t="shared" si="144"/>
        <v>124.94059202085121</v>
      </c>
      <c r="AE209" s="5">
        <f t="shared" si="145"/>
        <v>4.1889210208512111</v>
      </c>
      <c r="AF209" s="5">
        <f t="shared" si="161"/>
        <v>3.4690377252429169E-2</v>
      </c>
      <c r="AG209" s="5">
        <f t="shared" si="162"/>
        <v>-1.8030328267121232</v>
      </c>
      <c r="AH209" s="5">
        <f t="shared" si="146"/>
        <v>123.52380285786816</v>
      </c>
      <c r="AI209" s="5">
        <f t="shared" si="147"/>
        <v>2.7721318578681604</v>
      </c>
      <c r="AJ209" s="5">
        <f t="shared" si="163"/>
        <v>2.2957296035001955E-2</v>
      </c>
      <c r="AK209" s="5">
        <f t="shared" si="164"/>
        <v>-4.7322400567368677</v>
      </c>
      <c r="AL209" s="5">
        <f t="shared" si="148"/>
        <v>120.59459562784342</v>
      </c>
      <c r="AM209" s="5">
        <f t="shared" si="149"/>
        <v>0.15707537215658363</v>
      </c>
      <c r="AN209" s="5">
        <f t="shared" si="165"/>
        <v>1.3008132380758824E-3</v>
      </c>
      <c r="AP209" s="1">
        <v>166.69000199999999</v>
      </c>
      <c r="AQ209" s="5">
        <v>167.99776500182531</v>
      </c>
      <c r="AR209" s="5">
        <f t="shared" si="187"/>
        <v>0.69581666654757668</v>
      </c>
      <c r="AS209" s="5">
        <f t="shared" si="166"/>
        <v>168.6935816683729</v>
      </c>
      <c r="AT209" s="5">
        <f t="shared" si="167"/>
        <v>2.0035796683729075</v>
      </c>
      <c r="AU209" s="5">
        <f t="shared" si="188"/>
        <v>1.1926228115898675E-2</v>
      </c>
      <c r="AV209" s="5">
        <f t="shared" si="189"/>
        <v>0.54856432975960856</v>
      </c>
      <c r="AW209" s="5">
        <f t="shared" si="168"/>
        <v>168.54632933158493</v>
      </c>
      <c r="AX209" s="5">
        <f t="shared" si="169"/>
        <v>1.8563273315849358</v>
      </c>
      <c r="AY209" s="5">
        <f t="shared" si="170"/>
        <v>1.1136404759206469E-2</v>
      </c>
      <c r="AZ209" s="5">
        <f t="shared" si="190"/>
        <v>3.29168458196617E-2</v>
      </c>
      <c r="BA209" s="5">
        <f t="shared" si="171"/>
        <v>168.03068184764498</v>
      </c>
      <c r="BB209" s="5">
        <f t="shared" si="172"/>
        <v>1.3406798476449922</v>
      </c>
      <c r="BC209" s="5">
        <f t="shared" si="173"/>
        <v>8.0429529759378868E-3</v>
      </c>
      <c r="BD209" s="5">
        <f t="shared" si="191"/>
        <v>-1.3720175615292891</v>
      </c>
      <c r="BE209" s="5">
        <f t="shared" si="174"/>
        <v>166.62574744029604</v>
      </c>
      <c r="BF209" s="5">
        <f t="shared" si="175"/>
        <v>6.4254559703954328E-2</v>
      </c>
      <c r="BG209" s="5">
        <f t="shared" si="176"/>
        <v>3.8547338732381999E-4</v>
      </c>
    </row>
    <row r="210" spans="1:59" x14ac:dyDescent="0.2">
      <c r="A210" s="2">
        <v>209</v>
      </c>
      <c r="B210" s="1">
        <v>112.625694</v>
      </c>
      <c r="C210" s="5">
        <f t="shared" si="177"/>
        <v>123.51568890397142</v>
      </c>
      <c r="D210" s="5">
        <f t="shared" si="150"/>
        <v>10.889994903971427</v>
      </c>
      <c r="E210" s="5">
        <f t="shared" si="178"/>
        <v>124.45683135945168</v>
      </c>
      <c r="F210" s="5">
        <f t="shared" si="151"/>
        <v>11.831137359451688</v>
      </c>
      <c r="G210" s="5">
        <f t="shared" si="179"/>
        <v>122.81049510806113</v>
      </c>
      <c r="H210" s="5">
        <f t="shared" si="152"/>
        <v>10.184801108061137</v>
      </c>
      <c r="I210" s="5">
        <f t="shared" si="180"/>
        <v>121.4073820111245</v>
      </c>
      <c r="J210" s="5">
        <f t="shared" si="153"/>
        <v>8.7816880111245013</v>
      </c>
      <c r="L210" s="2">
        <v>209</v>
      </c>
      <c r="M210" s="1">
        <v>164.270004</v>
      </c>
      <c r="N210" s="5">
        <f t="shared" si="181"/>
        <v>164.93399247123421</v>
      </c>
      <c r="O210" s="5">
        <f t="shared" si="154"/>
        <v>0.66398847123420524</v>
      </c>
      <c r="P210" s="5">
        <f t="shared" si="182"/>
        <v>167.3306446693403</v>
      </c>
      <c r="Q210" s="5">
        <f t="shared" si="155"/>
        <v>3.0606406693403017</v>
      </c>
      <c r="R210" s="5">
        <f t="shared" si="183"/>
        <v>167.2784953508214</v>
      </c>
      <c r="S210" s="5">
        <f t="shared" si="156"/>
        <v>3.0084913508214015</v>
      </c>
      <c r="T210" s="5">
        <f t="shared" si="184"/>
        <v>166.90046654974606</v>
      </c>
      <c r="U210" s="5">
        <f t="shared" si="157"/>
        <v>2.6304625497460563</v>
      </c>
      <c r="V210" s="10"/>
      <c r="W210" s="1">
        <v>112.625694</v>
      </c>
      <c r="X210" s="5">
        <v>122.81049510806113</v>
      </c>
      <c r="Y210" s="5">
        <f t="shared" si="185"/>
        <v>-0.14544622040650532</v>
      </c>
      <c r="Z210" s="5">
        <f t="shared" si="158"/>
        <v>122.66504888765462</v>
      </c>
      <c r="AA210" s="5">
        <f t="shared" si="159"/>
        <v>10.039354887654625</v>
      </c>
      <c r="AB210" s="5">
        <f t="shared" si="186"/>
        <v>8.9139116760111825E-2</v>
      </c>
      <c r="AC210" s="5">
        <f t="shared" si="160"/>
        <v>-0.91876789192659691</v>
      </c>
      <c r="AD210" s="5">
        <f t="shared" si="144"/>
        <v>121.89172721613454</v>
      </c>
      <c r="AE210" s="5">
        <f t="shared" si="145"/>
        <v>9.2660332161345451</v>
      </c>
      <c r="AF210" s="5">
        <f t="shared" si="161"/>
        <v>8.2272817924962535E-2</v>
      </c>
      <c r="AG210" s="5">
        <f t="shared" si="162"/>
        <v>-2.1240213141252879</v>
      </c>
      <c r="AH210" s="5">
        <f t="shared" si="146"/>
        <v>120.68647379393585</v>
      </c>
      <c r="AI210" s="5">
        <f t="shared" si="147"/>
        <v>8.0607797939358505</v>
      </c>
      <c r="AJ210" s="5">
        <f t="shared" si="163"/>
        <v>7.1571410640416125E-2</v>
      </c>
      <c r="AK210" s="5">
        <f t="shared" si="164"/>
        <v>-2.8487254985518122</v>
      </c>
      <c r="AL210" s="5">
        <f t="shared" si="148"/>
        <v>119.96176960950932</v>
      </c>
      <c r="AM210" s="5">
        <f t="shared" si="149"/>
        <v>7.3360756095093222</v>
      </c>
      <c r="AN210" s="5">
        <f t="shared" si="165"/>
        <v>6.5136784946331364E-2</v>
      </c>
      <c r="AP210" s="1">
        <v>164.270004</v>
      </c>
      <c r="AQ210" s="5">
        <v>167.2784953508214</v>
      </c>
      <c r="AR210" s="5">
        <f t="shared" si="187"/>
        <v>0.48355371891485327</v>
      </c>
      <c r="AS210" s="5">
        <f t="shared" si="166"/>
        <v>167.76204906973626</v>
      </c>
      <c r="AT210" s="5">
        <f t="shared" si="167"/>
        <v>3.4920450697362639</v>
      </c>
      <c r="AU210" s="5">
        <f t="shared" si="188"/>
        <v>2.0875636539010253E-2</v>
      </c>
      <c r="AV210" s="5">
        <f t="shared" si="189"/>
        <v>0.23160583456872824</v>
      </c>
      <c r="AW210" s="5">
        <f t="shared" si="168"/>
        <v>167.51010118539014</v>
      </c>
      <c r="AX210" s="5">
        <f t="shared" si="169"/>
        <v>3.240097185390141</v>
      </c>
      <c r="AY210" s="5">
        <f t="shared" si="170"/>
        <v>1.9724216877660398E-2</v>
      </c>
      <c r="AZ210" s="5">
        <f t="shared" si="190"/>
        <v>-0.30556707775094682</v>
      </c>
      <c r="BA210" s="5">
        <f t="shared" si="171"/>
        <v>166.97292827307047</v>
      </c>
      <c r="BB210" s="5">
        <f t="shared" si="172"/>
        <v>2.7029242730704652</v>
      </c>
      <c r="BC210" s="5">
        <f t="shared" si="173"/>
        <v>1.6454156006902303E-2</v>
      </c>
      <c r="BD210" s="5">
        <f t="shared" si="191"/>
        <v>-0.81718183758271912</v>
      </c>
      <c r="BE210" s="5">
        <f t="shared" si="174"/>
        <v>166.46131351323868</v>
      </c>
      <c r="BF210" s="5">
        <f t="shared" si="175"/>
        <v>-2.1913095132386786</v>
      </c>
      <c r="BG210" s="5">
        <f t="shared" si="176"/>
        <v>1.3339681377487997E-2</v>
      </c>
    </row>
    <row r="211" spans="1:59" x14ac:dyDescent="0.2">
      <c r="A211" s="2">
        <v>210</v>
      </c>
      <c r="B211" s="1">
        <v>117.117943</v>
      </c>
      <c r="C211" s="5">
        <f t="shared" si="177"/>
        <v>121.8821896683757</v>
      </c>
      <c r="D211" s="5">
        <f t="shared" si="150"/>
        <v>4.764246668375705</v>
      </c>
      <c r="E211" s="5">
        <f t="shared" si="178"/>
        <v>120.3159332836436</v>
      </c>
      <c r="F211" s="5">
        <f t="shared" si="151"/>
        <v>3.1979902836436054</v>
      </c>
      <c r="G211" s="5">
        <f t="shared" si="179"/>
        <v>117.2088544986275</v>
      </c>
      <c r="H211" s="5">
        <f t="shared" si="152"/>
        <v>9.0911498627505694E-2</v>
      </c>
      <c r="I211" s="5">
        <f t="shared" si="180"/>
        <v>114.82111600278111</v>
      </c>
      <c r="J211" s="5">
        <f t="shared" si="153"/>
        <v>2.2968269972188864</v>
      </c>
      <c r="L211" s="2">
        <v>210</v>
      </c>
      <c r="M211" s="1">
        <v>165.75</v>
      </c>
      <c r="N211" s="5">
        <f t="shared" si="181"/>
        <v>164.83439420054907</v>
      </c>
      <c r="O211" s="5">
        <f t="shared" si="154"/>
        <v>0.91560579945092968</v>
      </c>
      <c r="P211" s="5">
        <f t="shared" si="182"/>
        <v>166.25942043507121</v>
      </c>
      <c r="Q211" s="5">
        <f t="shared" si="155"/>
        <v>0.50942043507120616</v>
      </c>
      <c r="R211" s="5">
        <f t="shared" si="183"/>
        <v>165.62382510786964</v>
      </c>
      <c r="S211" s="5">
        <f t="shared" si="156"/>
        <v>0.12617489213036492</v>
      </c>
      <c r="T211" s="5">
        <f t="shared" si="184"/>
        <v>164.92761963743652</v>
      </c>
      <c r="U211" s="5">
        <f t="shared" si="157"/>
        <v>0.82238036256347868</v>
      </c>
      <c r="V211" s="10"/>
      <c r="W211" s="1">
        <v>117.117943</v>
      </c>
      <c r="X211" s="5">
        <v>117.2088544986275</v>
      </c>
      <c r="Y211" s="5">
        <f t="shared" si="185"/>
        <v>-0.96387537876057405</v>
      </c>
      <c r="Z211" s="5">
        <f t="shared" si="158"/>
        <v>116.24497911986693</v>
      </c>
      <c r="AA211" s="5">
        <f t="shared" si="159"/>
        <v>0.8729638801330708</v>
      </c>
      <c r="AB211" s="5">
        <f t="shared" si="186"/>
        <v>7.4537159530975615E-3</v>
      </c>
      <c r="AC211" s="5">
        <f t="shared" si="160"/>
        <v>-2.0894860713033552</v>
      </c>
      <c r="AD211" s="5">
        <f t="shared" si="144"/>
        <v>115.11936842732415</v>
      </c>
      <c r="AE211" s="5">
        <f t="shared" si="145"/>
        <v>1.9985745726758495</v>
      </c>
      <c r="AF211" s="5">
        <f t="shared" si="161"/>
        <v>1.7064631784694591E-2</v>
      </c>
      <c r="AG211" s="5">
        <f t="shared" si="162"/>
        <v>-3.688949997014042</v>
      </c>
      <c r="AH211" s="5">
        <f t="shared" si="146"/>
        <v>113.51990450161347</v>
      </c>
      <c r="AI211" s="5">
        <f t="shared" si="147"/>
        <v>3.5980384983865292</v>
      </c>
      <c r="AJ211" s="5">
        <f t="shared" si="163"/>
        <v>3.0721496691472196E-2</v>
      </c>
      <c r="AK211" s="5">
        <f t="shared" si="164"/>
        <v>-5.1887033428013574</v>
      </c>
      <c r="AL211" s="5">
        <f t="shared" si="148"/>
        <v>112.02015115582614</v>
      </c>
      <c r="AM211" s="5">
        <f t="shared" si="149"/>
        <v>5.0977918441738552</v>
      </c>
      <c r="AN211" s="5">
        <f t="shared" si="165"/>
        <v>4.35269926502539E-2</v>
      </c>
      <c r="AP211" s="1">
        <v>165.75</v>
      </c>
      <c r="AQ211" s="5">
        <v>165.62382510786964</v>
      </c>
      <c r="AR211" s="5">
        <f t="shared" si="187"/>
        <v>0.16282012463486029</v>
      </c>
      <c r="AS211" s="5">
        <f t="shared" si="166"/>
        <v>165.7866452325045</v>
      </c>
      <c r="AT211" s="5">
        <f t="shared" si="167"/>
        <v>3.6645232504497471E-2</v>
      </c>
      <c r="AU211" s="5">
        <f t="shared" si="188"/>
        <v>2.2125580350913093E-4</v>
      </c>
      <c r="AV211" s="5">
        <f t="shared" si="189"/>
        <v>-0.23996318481139545</v>
      </c>
      <c r="AW211" s="5">
        <f t="shared" si="168"/>
        <v>165.38386192305825</v>
      </c>
      <c r="AX211" s="5">
        <f t="shared" si="169"/>
        <v>0.36613807694175193</v>
      </c>
      <c r="AY211" s="5">
        <f t="shared" si="170"/>
        <v>2.2089778397692424E-3</v>
      </c>
      <c r="AZ211" s="5">
        <f t="shared" si="190"/>
        <v>-0.91266350209131575</v>
      </c>
      <c r="BA211" s="5">
        <f t="shared" si="171"/>
        <v>164.71116160577833</v>
      </c>
      <c r="BB211" s="5">
        <f t="shared" si="172"/>
        <v>1.0388383942216706</v>
      </c>
      <c r="BC211" s="5">
        <f t="shared" si="173"/>
        <v>6.2675016242634725E-3</v>
      </c>
      <c r="BD211" s="5">
        <f t="shared" si="191"/>
        <v>-1.5290469821464094</v>
      </c>
      <c r="BE211" s="5">
        <f t="shared" si="174"/>
        <v>164.09477812572322</v>
      </c>
      <c r="BF211" s="5">
        <f t="shared" si="175"/>
        <v>1.6552218742767764</v>
      </c>
      <c r="BG211" s="5">
        <f t="shared" si="176"/>
        <v>9.9862556517452579E-3</v>
      </c>
    </row>
    <row r="212" spans="1:59" x14ac:dyDescent="0.2">
      <c r="A212" s="2">
        <v>211</v>
      </c>
      <c r="B212" s="1">
        <v>113.29454</v>
      </c>
      <c r="C212" s="5">
        <f t="shared" si="177"/>
        <v>121.16755266811934</v>
      </c>
      <c r="D212" s="5">
        <f t="shared" si="150"/>
        <v>7.873012668119344</v>
      </c>
      <c r="E212" s="5">
        <f t="shared" si="178"/>
        <v>119.19663668436834</v>
      </c>
      <c r="F212" s="5">
        <f t="shared" si="151"/>
        <v>5.9020966843683453</v>
      </c>
      <c r="G212" s="5">
        <f t="shared" si="179"/>
        <v>117.15885317438237</v>
      </c>
      <c r="H212" s="5">
        <f t="shared" si="152"/>
        <v>3.8643131743823744</v>
      </c>
      <c r="I212" s="5">
        <f t="shared" si="180"/>
        <v>116.54373625069528</v>
      </c>
      <c r="J212" s="5">
        <f t="shared" si="153"/>
        <v>3.2491962506952774</v>
      </c>
      <c r="L212" s="2">
        <v>211</v>
      </c>
      <c r="M212" s="1">
        <v>164.270004</v>
      </c>
      <c r="N212" s="5">
        <f t="shared" si="181"/>
        <v>164.97173507046671</v>
      </c>
      <c r="O212" s="5">
        <f t="shared" si="154"/>
        <v>0.7017310704667068</v>
      </c>
      <c r="P212" s="5">
        <f t="shared" si="182"/>
        <v>166.08112328279628</v>
      </c>
      <c r="Q212" s="5">
        <f t="shared" si="155"/>
        <v>1.8111192827962839</v>
      </c>
      <c r="R212" s="5">
        <f t="shared" si="183"/>
        <v>165.69322129854135</v>
      </c>
      <c r="S212" s="5">
        <f t="shared" si="156"/>
        <v>1.4232172985413456</v>
      </c>
      <c r="T212" s="5">
        <f t="shared" si="184"/>
        <v>165.54440490935912</v>
      </c>
      <c r="U212" s="5">
        <f t="shared" si="157"/>
        <v>1.274400909359116</v>
      </c>
      <c r="V212" s="10"/>
      <c r="W212" s="1">
        <v>113.29454</v>
      </c>
      <c r="X212" s="5">
        <v>117.15885317438237</v>
      </c>
      <c r="Y212" s="5">
        <f t="shared" si="185"/>
        <v>-0.8267942705832575</v>
      </c>
      <c r="Z212" s="5">
        <f t="shared" si="158"/>
        <v>116.33205890379911</v>
      </c>
      <c r="AA212" s="5">
        <f t="shared" si="159"/>
        <v>3.0375189037991106</v>
      </c>
      <c r="AB212" s="5">
        <f t="shared" si="186"/>
        <v>2.6810814570579575E-2</v>
      </c>
      <c r="AC212" s="5">
        <f t="shared" si="160"/>
        <v>-1.5796148845387989</v>
      </c>
      <c r="AD212" s="5">
        <f t="shared" si="144"/>
        <v>115.57923828984357</v>
      </c>
      <c r="AE212" s="5">
        <f t="shared" si="145"/>
        <v>2.2846982898435755</v>
      </c>
      <c r="AF212" s="5">
        <f t="shared" si="161"/>
        <v>2.0166005262421079E-2</v>
      </c>
      <c r="AG212" s="5">
        <f t="shared" si="162"/>
        <v>-2.0514230942680318</v>
      </c>
      <c r="AH212" s="5">
        <f t="shared" si="146"/>
        <v>115.10743008011434</v>
      </c>
      <c r="AI212" s="5">
        <f t="shared" si="147"/>
        <v>1.812890080114343</v>
      </c>
      <c r="AJ212" s="5">
        <f t="shared" si="163"/>
        <v>1.600156618416336E-2</v>
      </c>
      <c r="AK212" s="5">
        <f t="shared" si="164"/>
        <v>-0.82080662702856444</v>
      </c>
      <c r="AL212" s="5">
        <f t="shared" si="148"/>
        <v>116.33804654735381</v>
      </c>
      <c r="AM212" s="5">
        <f t="shared" si="149"/>
        <v>3.0435065473538145</v>
      </c>
      <c r="AN212" s="5">
        <f t="shared" si="165"/>
        <v>2.6863664809917712E-2</v>
      </c>
      <c r="AP212" s="1">
        <v>164.270004</v>
      </c>
      <c r="AQ212" s="5">
        <v>165.69322129854135</v>
      </c>
      <c r="AR212" s="5">
        <f t="shared" si="187"/>
        <v>0.14880653454038784</v>
      </c>
      <c r="AS212" s="5">
        <f t="shared" si="166"/>
        <v>165.84202783308174</v>
      </c>
      <c r="AT212" s="5">
        <f t="shared" si="167"/>
        <v>1.5720238330817438</v>
      </c>
      <c r="AU212" s="5">
        <f t="shared" si="188"/>
        <v>9.4875567072796284E-3</v>
      </c>
      <c r="AV212" s="5">
        <f t="shared" si="189"/>
        <v>-0.16262334094061892</v>
      </c>
      <c r="AW212" s="5">
        <f t="shared" si="168"/>
        <v>165.53059795760072</v>
      </c>
      <c r="AX212" s="5">
        <f t="shared" si="169"/>
        <v>1.2605939576007188</v>
      </c>
      <c r="AY212" s="5">
        <f t="shared" si="170"/>
        <v>7.6739144512391853E-3</v>
      </c>
      <c r="AZ212" s="5">
        <f t="shared" si="190"/>
        <v>-0.47073664034795393</v>
      </c>
      <c r="BA212" s="5">
        <f t="shared" si="171"/>
        <v>165.22248465819339</v>
      </c>
      <c r="BB212" s="5">
        <f t="shared" si="172"/>
        <v>0.95248065819339445</v>
      </c>
      <c r="BC212" s="5">
        <f t="shared" si="173"/>
        <v>5.798262829490127E-3</v>
      </c>
      <c r="BD212" s="5">
        <f t="shared" si="191"/>
        <v>-0.17037028525100739</v>
      </c>
      <c r="BE212" s="5">
        <f t="shared" si="174"/>
        <v>165.52285101329034</v>
      </c>
      <c r="BF212" s="5">
        <f t="shared" si="175"/>
        <v>-1.2528470132903351</v>
      </c>
      <c r="BG212" s="5">
        <f t="shared" si="176"/>
        <v>7.6267546282541947E-3</v>
      </c>
    </row>
    <row r="213" spans="1:59" x14ac:dyDescent="0.2">
      <c r="A213" s="2">
        <v>212</v>
      </c>
      <c r="B213" s="1">
        <v>111.807106</v>
      </c>
      <c r="C213" s="5">
        <f t="shared" si="177"/>
        <v>119.98660076790144</v>
      </c>
      <c r="D213" s="5">
        <f t="shared" si="150"/>
        <v>8.1794947679014314</v>
      </c>
      <c r="E213" s="5">
        <f t="shared" si="178"/>
        <v>117.13090284483943</v>
      </c>
      <c r="F213" s="5">
        <f t="shared" si="151"/>
        <v>5.3237968448394213</v>
      </c>
      <c r="G213" s="5">
        <f t="shared" si="179"/>
        <v>115.03348092847207</v>
      </c>
      <c r="H213" s="5">
        <f t="shared" si="152"/>
        <v>3.2263749284720689</v>
      </c>
      <c r="I213" s="5">
        <f t="shared" si="180"/>
        <v>114.10683906267383</v>
      </c>
      <c r="J213" s="5">
        <f t="shared" si="153"/>
        <v>2.2997330626738233</v>
      </c>
      <c r="L213" s="2">
        <v>212</v>
      </c>
      <c r="M213" s="1">
        <v>166.449997</v>
      </c>
      <c r="N213" s="5">
        <f t="shared" si="181"/>
        <v>164.86647540989668</v>
      </c>
      <c r="O213" s="5">
        <f t="shared" si="154"/>
        <v>1.5835215901033166</v>
      </c>
      <c r="P213" s="5">
        <f t="shared" si="182"/>
        <v>165.44723153381759</v>
      </c>
      <c r="Q213" s="5">
        <f t="shared" si="155"/>
        <v>1.0027654661824101</v>
      </c>
      <c r="R213" s="5">
        <f t="shared" si="183"/>
        <v>164.91045178434359</v>
      </c>
      <c r="S213" s="5">
        <f t="shared" si="156"/>
        <v>1.5395452156564033</v>
      </c>
      <c r="T213" s="5">
        <f t="shared" si="184"/>
        <v>164.58860422733977</v>
      </c>
      <c r="U213" s="5">
        <f t="shared" si="157"/>
        <v>1.8613927726602242</v>
      </c>
      <c r="V213" s="10"/>
      <c r="W213" s="1">
        <v>111.807106</v>
      </c>
      <c r="X213" s="5">
        <v>115.03348092847207</v>
      </c>
      <c r="Y213" s="5">
        <f t="shared" si="185"/>
        <v>-1.0215809668823137</v>
      </c>
      <c r="Z213" s="5">
        <f t="shared" si="158"/>
        <v>114.01189996158976</v>
      </c>
      <c r="AA213" s="5">
        <f t="shared" si="159"/>
        <v>2.2047939615897576</v>
      </c>
      <c r="AB213" s="5">
        <f t="shared" si="186"/>
        <v>1.9719622843916179E-2</v>
      </c>
      <c r="AC213" s="5">
        <f t="shared" si="160"/>
        <v>-1.7160542248816739</v>
      </c>
      <c r="AD213" s="5">
        <f t="shared" si="144"/>
        <v>113.3174267035904</v>
      </c>
      <c r="AE213" s="5">
        <f t="shared" si="145"/>
        <v>1.5103207035903949</v>
      </c>
      <c r="AF213" s="5">
        <f t="shared" si="161"/>
        <v>1.3508271143252691E-2</v>
      </c>
      <c r="AG213" s="5">
        <f t="shared" si="162"/>
        <v>-2.0847002125070522</v>
      </c>
      <c r="AH213" s="5">
        <f t="shared" si="146"/>
        <v>112.94878071596501</v>
      </c>
      <c r="AI213" s="5">
        <f t="shared" si="147"/>
        <v>1.14167471596501</v>
      </c>
      <c r="AJ213" s="5">
        <f t="shared" si="163"/>
        <v>1.0211110517116952E-2</v>
      </c>
      <c r="AK213" s="5">
        <f t="shared" si="164"/>
        <v>-1.9296874030780387</v>
      </c>
      <c r="AL213" s="5">
        <f t="shared" si="148"/>
        <v>113.10379352539404</v>
      </c>
      <c r="AM213" s="5">
        <f t="shared" si="149"/>
        <v>1.2966875253940344</v>
      </c>
      <c r="AN213" s="5">
        <f t="shared" si="165"/>
        <v>1.1597541263558279E-2</v>
      </c>
      <c r="AP213" s="1">
        <v>166.449997</v>
      </c>
      <c r="AQ213" s="5">
        <v>164.91045178434359</v>
      </c>
      <c r="AR213" s="5">
        <f t="shared" si="187"/>
        <v>9.0701272296667274E-3</v>
      </c>
      <c r="AS213" s="5">
        <f t="shared" si="166"/>
        <v>164.91952191157327</v>
      </c>
      <c r="AT213" s="5">
        <f t="shared" si="167"/>
        <v>1.5304750884267264</v>
      </c>
      <c r="AU213" s="5">
        <f t="shared" si="188"/>
        <v>9.2806433544197469E-3</v>
      </c>
      <c r="AV213" s="5">
        <f t="shared" si="189"/>
        <v>-0.31765988425490244</v>
      </c>
      <c r="AW213" s="5">
        <f t="shared" si="168"/>
        <v>164.59279190008868</v>
      </c>
      <c r="AX213" s="5">
        <f t="shared" si="169"/>
        <v>1.8572050999113117</v>
      </c>
      <c r="AY213" s="5">
        <f t="shared" si="170"/>
        <v>1.1157735856921112E-2</v>
      </c>
      <c r="AZ213" s="5">
        <f t="shared" si="190"/>
        <v>-0.61115143358036339</v>
      </c>
      <c r="BA213" s="5">
        <f t="shared" si="171"/>
        <v>164.29930035076322</v>
      </c>
      <c r="BB213" s="5">
        <f t="shared" si="172"/>
        <v>2.1506966492367781</v>
      </c>
      <c r="BC213" s="5">
        <f t="shared" si="173"/>
        <v>1.2920977398616463E-2</v>
      </c>
      <c r="BD213" s="5">
        <f t="shared" si="191"/>
        <v>-0.69090962985574111</v>
      </c>
      <c r="BE213" s="5">
        <f t="shared" si="174"/>
        <v>164.21954215448784</v>
      </c>
      <c r="BF213" s="5">
        <f t="shared" si="175"/>
        <v>2.2304548455121562</v>
      </c>
      <c r="BG213" s="5">
        <f t="shared" si="176"/>
        <v>1.3400149508636857E-2</v>
      </c>
    </row>
    <row r="214" spans="1:59" x14ac:dyDescent="0.2">
      <c r="A214" s="2">
        <v>213</v>
      </c>
      <c r="B214" s="1">
        <v>115.161316</v>
      </c>
      <c r="C214" s="5">
        <f t="shared" si="177"/>
        <v>118.75967655271621</v>
      </c>
      <c r="D214" s="5">
        <f t="shared" si="150"/>
        <v>3.5983605527162155</v>
      </c>
      <c r="E214" s="5">
        <f t="shared" si="178"/>
        <v>115.26757394914563</v>
      </c>
      <c r="F214" s="5">
        <f t="shared" si="151"/>
        <v>0.10625794914562903</v>
      </c>
      <c r="G214" s="5">
        <f t="shared" si="179"/>
        <v>113.25897471781244</v>
      </c>
      <c r="H214" s="5">
        <f t="shared" si="152"/>
        <v>1.9023412821875638</v>
      </c>
      <c r="I214" s="5">
        <f t="shared" si="180"/>
        <v>112.38203926566847</v>
      </c>
      <c r="J214" s="5">
        <f t="shared" si="153"/>
        <v>2.7792767343315319</v>
      </c>
      <c r="L214" s="2">
        <v>213</v>
      </c>
      <c r="M214" s="1">
        <v>168.470001</v>
      </c>
      <c r="N214" s="5">
        <f t="shared" si="181"/>
        <v>165.10400364841217</v>
      </c>
      <c r="O214" s="5">
        <f t="shared" si="154"/>
        <v>3.3659973515878221</v>
      </c>
      <c r="P214" s="5">
        <f t="shared" si="182"/>
        <v>165.79819944698141</v>
      </c>
      <c r="Q214" s="5">
        <f t="shared" si="155"/>
        <v>2.6718015530185824</v>
      </c>
      <c r="R214" s="5">
        <f t="shared" si="183"/>
        <v>165.75720165295462</v>
      </c>
      <c r="S214" s="5">
        <f t="shared" si="156"/>
        <v>2.712799347045376</v>
      </c>
      <c r="T214" s="5">
        <f t="shared" si="184"/>
        <v>165.98464880683494</v>
      </c>
      <c r="U214" s="5">
        <f t="shared" si="157"/>
        <v>2.4853521931650562</v>
      </c>
      <c r="V214" s="10"/>
      <c r="W214" s="1">
        <v>115.161316</v>
      </c>
      <c r="X214" s="5">
        <v>113.25897471781244</v>
      </c>
      <c r="Y214" s="5">
        <f t="shared" si="185"/>
        <v>-1.1345197534489122</v>
      </c>
      <c r="Z214" s="5">
        <f t="shared" si="158"/>
        <v>112.12445496436352</v>
      </c>
      <c r="AA214" s="5">
        <f t="shared" si="159"/>
        <v>3.0368610356364769</v>
      </c>
      <c r="AB214" s="5">
        <f t="shared" si="186"/>
        <v>2.6370496110312572E-2</v>
      </c>
      <c r="AC214" s="5">
        <f t="shared" si="160"/>
        <v>-1.7306672213261649</v>
      </c>
      <c r="AD214" s="5">
        <f t="shared" si="144"/>
        <v>111.52830749648626</v>
      </c>
      <c r="AE214" s="5">
        <f t="shared" si="145"/>
        <v>3.6330085035137358</v>
      </c>
      <c r="AF214" s="5">
        <f t="shared" si="161"/>
        <v>3.1547125629527675E-2</v>
      </c>
      <c r="AG214" s="5">
        <f t="shared" si="162"/>
        <v>-1.9451129116757158</v>
      </c>
      <c r="AH214" s="5">
        <f t="shared" si="146"/>
        <v>111.31386180613671</v>
      </c>
      <c r="AI214" s="5">
        <f t="shared" si="147"/>
        <v>3.8474541938632854</v>
      </c>
      <c r="AJ214" s="5">
        <f t="shared" si="163"/>
        <v>3.3409258659941724E-2</v>
      </c>
      <c r="AK214" s="5">
        <f t="shared" si="164"/>
        <v>-1.7977833895223978</v>
      </c>
      <c r="AL214" s="5">
        <f t="shared" si="148"/>
        <v>111.46119132829004</v>
      </c>
      <c r="AM214" s="5">
        <f t="shared" si="149"/>
        <v>3.7001246717099576</v>
      </c>
      <c r="AN214" s="5">
        <f t="shared" si="165"/>
        <v>3.2129926960108357E-2</v>
      </c>
      <c r="AP214" s="1">
        <v>168.470001</v>
      </c>
      <c r="AQ214" s="5">
        <v>165.75720165295462</v>
      </c>
      <c r="AR214" s="5">
        <f t="shared" si="187"/>
        <v>0.13472208843687083</v>
      </c>
      <c r="AS214" s="5">
        <f t="shared" si="166"/>
        <v>165.89192374139148</v>
      </c>
      <c r="AT214" s="5">
        <f t="shared" si="167"/>
        <v>2.5780772586085163</v>
      </c>
      <c r="AU214" s="5">
        <f t="shared" si="188"/>
        <v>1.5553334834924574E-2</v>
      </c>
      <c r="AV214" s="5">
        <f t="shared" si="189"/>
        <v>-2.6557446038419946E-2</v>
      </c>
      <c r="AW214" s="5">
        <f t="shared" si="168"/>
        <v>165.7306442069162</v>
      </c>
      <c r="AX214" s="5">
        <f t="shared" si="169"/>
        <v>2.7393567930838003</v>
      </c>
      <c r="AY214" s="5">
        <f t="shared" si="170"/>
        <v>1.6260205240242152E-2</v>
      </c>
      <c r="AZ214" s="5">
        <f t="shared" si="190"/>
        <v>4.490415240576251E-2</v>
      </c>
      <c r="BA214" s="5">
        <f t="shared" si="171"/>
        <v>165.80210580536038</v>
      </c>
      <c r="BB214" s="5">
        <f t="shared" si="172"/>
        <v>2.6678951946396126</v>
      </c>
      <c r="BC214" s="5">
        <f t="shared" si="173"/>
        <v>1.5836025279299504E-2</v>
      </c>
      <c r="BD214" s="5">
        <f t="shared" si="191"/>
        <v>0.61610094384101222</v>
      </c>
      <c r="BE214" s="5">
        <f t="shared" si="174"/>
        <v>166.37330259679564</v>
      </c>
      <c r="BF214" s="5">
        <f t="shared" si="175"/>
        <v>2.096698403204357</v>
      </c>
      <c r="BG214" s="5">
        <f t="shared" si="176"/>
        <v>1.2445529713057679E-2</v>
      </c>
    </row>
    <row r="215" spans="1:59" x14ac:dyDescent="0.2">
      <c r="A215" s="2">
        <v>214</v>
      </c>
      <c r="B215" s="1">
        <v>115.34101099999999</v>
      </c>
      <c r="C215" s="5">
        <f t="shared" si="177"/>
        <v>118.21992246980878</v>
      </c>
      <c r="D215" s="5">
        <f t="shared" si="150"/>
        <v>2.8789114698087843</v>
      </c>
      <c r="E215" s="5">
        <f t="shared" si="178"/>
        <v>115.23038366694466</v>
      </c>
      <c r="F215" s="5">
        <f t="shared" si="151"/>
        <v>0.11062733305533357</v>
      </c>
      <c r="G215" s="5">
        <f t="shared" si="179"/>
        <v>114.30526242301559</v>
      </c>
      <c r="H215" s="5">
        <f t="shared" si="152"/>
        <v>1.0357485769844033</v>
      </c>
      <c r="I215" s="5">
        <f t="shared" si="180"/>
        <v>114.46649681641712</v>
      </c>
      <c r="J215" s="5">
        <f t="shared" si="153"/>
        <v>0.87451418358287469</v>
      </c>
      <c r="L215" s="2">
        <v>214</v>
      </c>
      <c r="M215" s="1">
        <v>168.300003</v>
      </c>
      <c r="N215" s="5">
        <f t="shared" si="181"/>
        <v>165.60890325115034</v>
      </c>
      <c r="O215" s="5">
        <f t="shared" si="154"/>
        <v>2.6910997488496662</v>
      </c>
      <c r="P215" s="5">
        <f t="shared" si="182"/>
        <v>166.73332999053792</v>
      </c>
      <c r="Q215" s="5">
        <f t="shared" si="155"/>
        <v>1.5666730094620789</v>
      </c>
      <c r="R215" s="5">
        <f t="shared" si="183"/>
        <v>167.24924129382958</v>
      </c>
      <c r="S215" s="5">
        <f t="shared" si="156"/>
        <v>1.0507617061704195</v>
      </c>
      <c r="T215" s="5">
        <f t="shared" si="184"/>
        <v>167.84866295170872</v>
      </c>
      <c r="U215" s="5">
        <f t="shared" si="157"/>
        <v>0.45134004829128571</v>
      </c>
      <c r="V215" s="10"/>
      <c r="W215" s="1">
        <v>115.34101099999999</v>
      </c>
      <c r="X215" s="5">
        <v>114.30526242301559</v>
      </c>
      <c r="Y215" s="5">
        <f t="shared" si="185"/>
        <v>-0.80739863465110195</v>
      </c>
      <c r="Z215" s="5">
        <f t="shared" si="158"/>
        <v>113.49786378836448</v>
      </c>
      <c r="AA215" s="5">
        <f t="shared" si="159"/>
        <v>1.843147211635511</v>
      </c>
      <c r="AB215" s="5">
        <f t="shared" si="186"/>
        <v>1.5979981410389327E-2</v>
      </c>
      <c r="AC215" s="5">
        <f t="shared" si="160"/>
        <v>-1.0364284896938347</v>
      </c>
      <c r="AD215" s="5">
        <f t="shared" si="144"/>
        <v>113.26883393332176</v>
      </c>
      <c r="AE215" s="5">
        <f t="shared" si="145"/>
        <v>2.0721770666782362</v>
      </c>
      <c r="AF215" s="5">
        <f t="shared" si="161"/>
        <v>1.7965657216913386E-2</v>
      </c>
      <c r="AG215" s="5">
        <f t="shared" si="162"/>
        <v>-0.59898263408022356</v>
      </c>
      <c r="AH215" s="5">
        <f t="shared" si="146"/>
        <v>113.70627978893536</v>
      </c>
      <c r="AI215" s="5">
        <f t="shared" si="147"/>
        <v>1.6347312110646328</v>
      </c>
      <c r="AJ215" s="5">
        <f t="shared" si="163"/>
        <v>1.4173026548767054E-2</v>
      </c>
      <c r="AK215" s="5">
        <f t="shared" si="164"/>
        <v>0.61967704099432275</v>
      </c>
      <c r="AL215" s="5">
        <f t="shared" si="148"/>
        <v>114.92493946400991</v>
      </c>
      <c r="AM215" s="5">
        <f t="shared" si="149"/>
        <v>0.41607153599008484</v>
      </c>
      <c r="AN215" s="5">
        <f t="shared" si="165"/>
        <v>3.6073165336662849E-3</v>
      </c>
      <c r="AP215" s="1">
        <v>168.300003</v>
      </c>
      <c r="AQ215" s="5">
        <v>167.24924129382958</v>
      </c>
      <c r="AR215" s="5">
        <f t="shared" si="187"/>
        <v>0.33831972130258481</v>
      </c>
      <c r="AS215" s="5">
        <f t="shared" si="166"/>
        <v>167.58756101513217</v>
      </c>
      <c r="AT215" s="5">
        <f t="shared" si="167"/>
        <v>0.71244198486783716</v>
      </c>
      <c r="AU215" s="5">
        <f t="shared" si="188"/>
        <v>4.2597621331877554E-3</v>
      </c>
      <c r="AV215" s="5">
        <f t="shared" si="189"/>
        <v>0.35309182568992603</v>
      </c>
      <c r="AW215" s="5">
        <f t="shared" si="168"/>
        <v>167.6023331195195</v>
      </c>
      <c r="AX215" s="5">
        <f t="shared" si="169"/>
        <v>0.69766988048050393</v>
      </c>
      <c r="AY215" s="5">
        <f t="shared" si="170"/>
        <v>4.1453943436976877E-3</v>
      </c>
      <c r="AZ215" s="5">
        <f t="shared" si="190"/>
        <v>0.69611512221690319</v>
      </c>
      <c r="BA215" s="5">
        <f t="shared" si="171"/>
        <v>167.94535641604648</v>
      </c>
      <c r="BB215" s="5">
        <f t="shared" si="172"/>
        <v>0.35464658395352444</v>
      </c>
      <c r="BC215" s="5">
        <f t="shared" si="173"/>
        <v>2.1072286252634496E-3</v>
      </c>
      <c r="BD215" s="5">
        <f t="shared" si="191"/>
        <v>1.360648836319871</v>
      </c>
      <c r="BE215" s="5">
        <f t="shared" si="174"/>
        <v>168.60989013014947</v>
      </c>
      <c r="BF215" s="5">
        <f t="shared" si="175"/>
        <v>-0.30988713014946256</v>
      </c>
      <c r="BG215" s="5">
        <f t="shared" si="176"/>
        <v>1.8412782211861432E-3</v>
      </c>
    </row>
    <row r="216" spans="1:59" x14ac:dyDescent="0.2">
      <c r="A216" s="2">
        <v>215</v>
      </c>
      <c r="B216" s="1">
        <v>111.936882</v>
      </c>
      <c r="C216" s="5">
        <f t="shared" si="177"/>
        <v>117.78808574933745</v>
      </c>
      <c r="D216" s="5">
        <f t="shared" si="150"/>
        <v>5.8512037493374578</v>
      </c>
      <c r="E216" s="5">
        <f t="shared" si="178"/>
        <v>115.26910323351403</v>
      </c>
      <c r="F216" s="5">
        <f t="shared" si="151"/>
        <v>3.3322212335140335</v>
      </c>
      <c r="G216" s="5">
        <f t="shared" si="179"/>
        <v>114.87492414035702</v>
      </c>
      <c r="H216" s="5">
        <f t="shared" si="152"/>
        <v>2.9380421403570267</v>
      </c>
      <c r="I216" s="5">
        <f t="shared" si="180"/>
        <v>115.12238245410428</v>
      </c>
      <c r="J216" s="5">
        <f t="shared" si="153"/>
        <v>3.185500454104286</v>
      </c>
      <c r="L216" s="2">
        <v>215</v>
      </c>
      <c r="M216" s="1">
        <v>170</v>
      </c>
      <c r="N216" s="5">
        <f t="shared" si="181"/>
        <v>166.01256821347778</v>
      </c>
      <c r="O216" s="5">
        <f t="shared" si="154"/>
        <v>3.9874317865222224</v>
      </c>
      <c r="P216" s="5">
        <f t="shared" si="182"/>
        <v>167.28166554384967</v>
      </c>
      <c r="Q216" s="5">
        <f t="shared" si="155"/>
        <v>2.7183344561503304</v>
      </c>
      <c r="R216" s="5">
        <f t="shared" si="183"/>
        <v>167.82716023222332</v>
      </c>
      <c r="S216" s="5">
        <f t="shared" si="156"/>
        <v>2.1728397677766793</v>
      </c>
      <c r="T216" s="5">
        <f t="shared" si="184"/>
        <v>168.18716798792718</v>
      </c>
      <c r="U216" s="5">
        <f t="shared" si="157"/>
        <v>1.8128320120728176</v>
      </c>
      <c r="V216" s="10"/>
      <c r="W216" s="1">
        <v>111.936882</v>
      </c>
      <c r="X216" s="5">
        <v>114.87492414035702</v>
      </c>
      <c r="Y216" s="5">
        <f t="shared" si="185"/>
        <v>-0.60083958185222175</v>
      </c>
      <c r="Z216" s="5">
        <f t="shared" si="158"/>
        <v>114.2740845585048</v>
      </c>
      <c r="AA216" s="5">
        <f t="shared" si="159"/>
        <v>2.3372025585047993</v>
      </c>
      <c r="AB216" s="5">
        <f t="shared" si="186"/>
        <v>2.0879646786166505E-2</v>
      </c>
      <c r="AC216" s="5">
        <f t="shared" si="160"/>
        <v>-0.63490593793501793</v>
      </c>
      <c r="AD216" s="5">
        <f t="shared" si="144"/>
        <v>114.24001820242201</v>
      </c>
      <c r="AE216" s="5">
        <f t="shared" si="145"/>
        <v>2.3031362024220101</v>
      </c>
      <c r="AF216" s="5">
        <f t="shared" si="161"/>
        <v>2.0575311383266959E-2</v>
      </c>
      <c r="AG216" s="5">
        <f t="shared" si="162"/>
        <v>-7.3092675940478358E-2</v>
      </c>
      <c r="AH216" s="5">
        <f t="shared" si="146"/>
        <v>114.80183146441655</v>
      </c>
      <c r="AI216" s="5">
        <f t="shared" si="147"/>
        <v>2.8649494644165543</v>
      </c>
      <c r="AJ216" s="5">
        <f t="shared" si="163"/>
        <v>2.5594329708206045E-2</v>
      </c>
      <c r="AK216" s="5">
        <f t="shared" si="164"/>
        <v>0.57716401588936606</v>
      </c>
      <c r="AL216" s="5">
        <f t="shared" si="148"/>
        <v>115.45208815624639</v>
      </c>
      <c r="AM216" s="5">
        <f t="shared" si="149"/>
        <v>3.5152061562463928</v>
      </c>
      <c r="AN216" s="5">
        <f t="shared" si="165"/>
        <v>3.1403466788063585E-2</v>
      </c>
      <c r="AP216" s="1">
        <v>170</v>
      </c>
      <c r="AQ216" s="5">
        <v>167.82716023222332</v>
      </c>
      <c r="AR216" s="5">
        <f t="shared" si="187"/>
        <v>0.37425960386625751</v>
      </c>
      <c r="AS216" s="5">
        <f t="shared" si="166"/>
        <v>168.20141983608957</v>
      </c>
      <c r="AT216" s="5">
        <f t="shared" si="167"/>
        <v>1.7985801639104295</v>
      </c>
      <c r="AU216" s="5">
        <f t="shared" si="188"/>
        <v>1.0716859901709144E-2</v>
      </c>
      <c r="AV216" s="5">
        <f t="shared" si="189"/>
        <v>0.40929860386587863</v>
      </c>
      <c r="AW216" s="5">
        <f t="shared" si="168"/>
        <v>168.23645883608921</v>
      </c>
      <c r="AX216" s="5">
        <f t="shared" si="169"/>
        <v>1.7635411639107872</v>
      </c>
      <c r="AY216" s="5">
        <f t="shared" si="170"/>
        <v>1.0373771552416396E-2</v>
      </c>
      <c r="AZ216" s="5">
        <f t="shared" si="190"/>
        <v>0.64292683949647822</v>
      </c>
      <c r="BA216" s="5">
        <f t="shared" si="171"/>
        <v>168.4700870717198</v>
      </c>
      <c r="BB216" s="5">
        <f t="shared" si="172"/>
        <v>1.5299129282801971</v>
      </c>
      <c r="BC216" s="5">
        <f t="shared" si="173"/>
        <v>8.9994878134129243E-3</v>
      </c>
      <c r="BD216" s="5">
        <f t="shared" si="191"/>
        <v>0.69532842308265663</v>
      </c>
      <c r="BE216" s="5">
        <f t="shared" si="174"/>
        <v>168.52248865530598</v>
      </c>
      <c r="BF216" s="5">
        <f t="shared" si="175"/>
        <v>1.4775113446940225</v>
      </c>
      <c r="BG216" s="5">
        <f t="shared" si="176"/>
        <v>8.6912432040824848E-3</v>
      </c>
    </row>
    <row r="217" spans="1:59" x14ac:dyDescent="0.2">
      <c r="A217" s="2">
        <v>216</v>
      </c>
      <c r="B217" s="1">
        <v>110.149963</v>
      </c>
      <c r="C217" s="5">
        <f t="shared" si="177"/>
        <v>116.91040518693683</v>
      </c>
      <c r="D217" s="5">
        <f t="shared" si="150"/>
        <v>6.7604421869368281</v>
      </c>
      <c r="E217" s="5">
        <f t="shared" si="178"/>
        <v>114.10282580178412</v>
      </c>
      <c r="F217" s="5">
        <f t="shared" si="151"/>
        <v>3.9528628017841214</v>
      </c>
      <c r="G217" s="5">
        <f t="shared" si="179"/>
        <v>113.25900096316066</v>
      </c>
      <c r="H217" s="5">
        <f t="shared" si="152"/>
        <v>3.1090379631606595</v>
      </c>
      <c r="I217" s="5">
        <f t="shared" si="180"/>
        <v>112.73325711352608</v>
      </c>
      <c r="J217" s="5">
        <f t="shared" si="153"/>
        <v>2.5832941135260796</v>
      </c>
      <c r="L217" s="2">
        <v>216</v>
      </c>
      <c r="M217" s="1">
        <v>170.33999600000001</v>
      </c>
      <c r="N217" s="5">
        <f t="shared" si="181"/>
        <v>166.61068298145611</v>
      </c>
      <c r="O217" s="5">
        <f t="shared" si="154"/>
        <v>3.7293130185439054</v>
      </c>
      <c r="P217" s="5">
        <f t="shared" si="182"/>
        <v>168.23308260350228</v>
      </c>
      <c r="Q217" s="5">
        <f t="shared" si="155"/>
        <v>2.1069133964977311</v>
      </c>
      <c r="R217" s="5">
        <f t="shared" si="183"/>
        <v>169.02222210450049</v>
      </c>
      <c r="S217" s="5">
        <f t="shared" si="156"/>
        <v>1.3177738954995277</v>
      </c>
      <c r="T217" s="5">
        <f t="shared" si="184"/>
        <v>169.5467919969818</v>
      </c>
      <c r="U217" s="5">
        <f t="shared" si="157"/>
        <v>0.79320400301821792</v>
      </c>
      <c r="V217" s="10"/>
      <c r="W217" s="1">
        <v>110.149963</v>
      </c>
      <c r="X217" s="5">
        <v>113.25900096316066</v>
      </c>
      <c r="Y217" s="5">
        <f t="shared" si="185"/>
        <v>-0.75310212115384323</v>
      </c>
      <c r="Z217" s="5">
        <f t="shared" si="158"/>
        <v>112.50589884200681</v>
      </c>
      <c r="AA217" s="5">
        <f t="shared" si="159"/>
        <v>2.3559358420068151</v>
      </c>
      <c r="AB217" s="5">
        <f t="shared" si="186"/>
        <v>2.138843970385006E-2</v>
      </c>
      <c r="AC217" s="5">
        <f t="shared" si="160"/>
        <v>-0.88016024775035462</v>
      </c>
      <c r="AD217" s="5">
        <f t="shared" si="144"/>
        <v>112.37884071541031</v>
      </c>
      <c r="AE217" s="5">
        <f t="shared" si="145"/>
        <v>2.2288777154103059</v>
      </c>
      <c r="AF217" s="5">
        <f t="shared" si="161"/>
        <v>2.0234938394035645E-2</v>
      </c>
      <c r="AG217" s="5">
        <f t="shared" si="162"/>
        <v>-0.76736640150562729</v>
      </c>
      <c r="AH217" s="5">
        <f t="shared" si="146"/>
        <v>112.49163456165503</v>
      </c>
      <c r="AI217" s="5">
        <f t="shared" si="147"/>
        <v>2.3416715616550334</v>
      </c>
      <c r="AJ217" s="5">
        <f t="shared" si="163"/>
        <v>2.1258940973543798E-2</v>
      </c>
      <c r="AK217" s="5">
        <f t="shared" si="164"/>
        <v>-1.286960098233505</v>
      </c>
      <c r="AL217" s="5">
        <f t="shared" si="148"/>
        <v>111.97204086492715</v>
      </c>
      <c r="AM217" s="5">
        <f t="shared" si="149"/>
        <v>1.8220778649271523</v>
      </c>
      <c r="AN217" s="5">
        <f t="shared" si="165"/>
        <v>1.6541792800485573E-2</v>
      </c>
      <c r="AP217" s="1">
        <v>170.33999600000001</v>
      </c>
      <c r="AQ217" s="5">
        <v>169.02222210450049</v>
      </c>
      <c r="AR217" s="5">
        <f t="shared" si="187"/>
        <v>0.49737994412789366</v>
      </c>
      <c r="AS217" s="5">
        <f t="shared" si="166"/>
        <v>169.51960204862837</v>
      </c>
      <c r="AT217" s="5">
        <f t="shared" si="167"/>
        <v>0.82039395137164206</v>
      </c>
      <c r="AU217" s="5">
        <f t="shared" si="188"/>
        <v>4.8537638492554035E-3</v>
      </c>
      <c r="AV217" s="5">
        <f t="shared" si="189"/>
        <v>0.60573942096870026</v>
      </c>
      <c r="AW217" s="5">
        <f t="shared" si="168"/>
        <v>169.62796152546917</v>
      </c>
      <c r="AX217" s="5">
        <f t="shared" si="169"/>
        <v>0.71203447453083868</v>
      </c>
      <c r="AY217" s="5">
        <f t="shared" si="170"/>
        <v>4.1800780277747489E-3</v>
      </c>
      <c r="AZ217" s="5">
        <f t="shared" si="190"/>
        <v>0.89138760424778729</v>
      </c>
      <c r="BA217" s="5">
        <f t="shared" si="171"/>
        <v>169.91360970874828</v>
      </c>
      <c r="BB217" s="5">
        <f t="shared" si="172"/>
        <v>0.42638629125173111</v>
      </c>
      <c r="BC217" s="5">
        <f t="shared" si="173"/>
        <v>2.5031484164865841E-3</v>
      </c>
      <c r="BD217" s="5">
        <f t="shared" si="191"/>
        <v>1.1201018548979889</v>
      </c>
      <c r="BE217" s="5">
        <f t="shared" si="174"/>
        <v>170.14232395939848</v>
      </c>
      <c r="BF217" s="5">
        <f t="shared" si="175"/>
        <v>0.19767204060153176</v>
      </c>
      <c r="BG217" s="5">
        <f t="shared" si="176"/>
        <v>1.1604558250754671E-3</v>
      </c>
    </row>
    <row r="218" spans="1:59" x14ac:dyDescent="0.2">
      <c r="A218" s="2">
        <v>217</v>
      </c>
      <c r="B218" s="1">
        <v>106.655991</v>
      </c>
      <c r="C218" s="5">
        <f t="shared" si="177"/>
        <v>115.8963388588963</v>
      </c>
      <c r="D218" s="5">
        <f t="shared" si="150"/>
        <v>9.2403478588962997</v>
      </c>
      <c r="E218" s="5">
        <f t="shared" si="178"/>
        <v>112.71932382115968</v>
      </c>
      <c r="F218" s="5">
        <f t="shared" si="151"/>
        <v>6.0633328211596762</v>
      </c>
      <c r="G218" s="5">
        <f t="shared" si="179"/>
        <v>111.54903008342229</v>
      </c>
      <c r="H218" s="5">
        <f t="shared" si="152"/>
        <v>4.8930390834222948</v>
      </c>
      <c r="I218" s="5">
        <f t="shared" si="180"/>
        <v>110.79578652838151</v>
      </c>
      <c r="J218" s="5">
        <f t="shared" si="153"/>
        <v>4.1397955283815122</v>
      </c>
      <c r="L218" s="2">
        <v>217</v>
      </c>
      <c r="M218" s="1">
        <v>168.699997</v>
      </c>
      <c r="N218" s="5">
        <f t="shared" si="181"/>
        <v>167.17007993423769</v>
      </c>
      <c r="O218" s="5">
        <f t="shared" si="154"/>
        <v>1.5299170657623051</v>
      </c>
      <c r="P218" s="5">
        <f t="shared" si="182"/>
        <v>168.97050229227648</v>
      </c>
      <c r="Q218" s="5">
        <f t="shared" si="155"/>
        <v>0.27050529227648212</v>
      </c>
      <c r="R218" s="5">
        <f t="shared" si="183"/>
        <v>169.7469977470252</v>
      </c>
      <c r="S218" s="5">
        <f t="shared" si="156"/>
        <v>1.0470007470252085</v>
      </c>
      <c r="T218" s="5">
        <f t="shared" si="184"/>
        <v>170.14169499924546</v>
      </c>
      <c r="U218" s="5">
        <f t="shared" si="157"/>
        <v>1.4416979992454628</v>
      </c>
      <c r="V218" s="10"/>
      <c r="W218" s="1">
        <v>106.655991</v>
      </c>
      <c r="X218" s="5">
        <v>111.54903008342229</v>
      </c>
      <c r="Y218" s="5">
        <f t="shared" si="185"/>
        <v>-0.89663243494152134</v>
      </c>
      <c r="Z218" s="5">
        <f t="shared" si="158"/>
        <v>110.65239764848077</v>
      </c>
      <c r="AA218" s="5">
        <f t="shared" si="159"/>
        <v>3.9964066484807717</v>
      </c>
      <c r="AB218" s="5">
        <f t="shared" si="186"/>
        <v>3.747006249729349E-2</v>
      </c>
      <c r="AC218" s="5">
        <f t="shared" si="160"/>
        <v>-1.0876129057473571</v>
      </c>
      <c r="AD218" s="5">
        <f t="shared" si="144"/>
        <v>110.46141717767493</v>
      </c>
      <c r="AE218" s="5">
        <f t="shared" si="145"/>
        <v>3.8054261776749314</v>
      </c>
      <c r="AF218" s="5">
        <f t="shared" si="161"/>
        <v>3.5679441370292379E-2</v>
      </c>
      <c r="AG218" s="5">
        <f t="shared" si="162"/>
        <v>-1.1915384167103591</v>
      </c>
      <c r="AH218" s="5">
        <f t="shared" si="146"/>
        <v>110.35749166671194</v>
      </c>
      <c r="AI218" s="5">
        <f t="shared" si="147"/>
        <v>3.7015006667119366</v>
      </c>
      <c r="AJ218" s="5">
        <f t="shared" si="163"/>
        <v>3.4705042182880626E-2</v>
      </c>
      <c r="AK218" s="5">
        <f t="shared" si="164"/>
        <v>-1.6465192625126353</v>
      </c>
      <c r="AL218" s="5">
        <f t="shared" si="148"/>
        <v>109.90251082090965</v>
      </c>
      <c r="AM218" s="5">
        <f t="shared" si="149"/>
        <v>3.2465198209096542</v>
      </c>
      <c r="AN218" s="5">
        <f t="shared" si="165"/>
        <v>3.0439169806313591E-2</v>
      </c>
      <c r="AP218" s="1">
        <v>168.699997</v>
      </c>
      <c r="AQ218" s="5">
        <v>169.7469977470252</v>
      </c>
      <c r="AR218" s="5">
        <f t="shared" si="187"/>
        <v>0.53148929888741747</v>
      </c>
      <c r="AS218" s="5">
        <f t="shared" si="166"/>
        <v>170.27848704591261</v>
      </c>
      <c r="AT218" s="5">
        <f t="shared" si="167"/>
        <v>1.5784900459126163</v>
      </c>
      <c r="AU218" s="5">
        <f t="shared" si="188"/>
        <v>9.2990748988977575E-3</v>
      </c>
      <c r="AV218" s="5">
        <f t="shared" si="189"/>
        <v>0.63549847635770496</v>
      </c>
      <c r="AW218" s="5">
        <f t="shared" si="168"/>
        <v>170.3824962233829</v>
      </c>
      <c r="AX218" s="5">
        <f t="shared" si="169"/>
        <v>1.682499223382905</v>
      </c>
      <c r="AY218" s="5">
        <f t="shared" si="170"/>
        <v>9.9733210035736104E-3</v>
      </c>
      <c r="AZ218" s="5">
        <f t="shared" si="190"/>
        <v>0.81641222147240655</v>
      </c>
      <c r="BA218" s="5">
        <f t="shared" si="171"/>
        <v>170.56340996849761</v>
      </c>
      <c r="BB218" s="5">
        <f t="shared" si="172"/>
        <v>1.8634129684976131</v>
      </c>
      <c r="BC218" s="5">
        <f t="shared" si="173"/>
        <v>1.1045720223086981E-2</v>
      </c>
      <c r="BD218" s="5">
        <f t="shared" si="191"/>
        <v>0.78407457438070938</v>
      </c>
      <c r="BE218" s="5">
        <f t="shared" si="174"/>
        <v>170.5310723214059</v>
      </c>
      <c r="BF218" s="5">
        <f t="shared" si="175"/>
        <v>-1.8310753214059048</v>
      </c>
      <c r="BG218" s="5">
        <f t="shared" si="176"/>
        <v>1.0854032922157697E-2</v>
      </c>
    </row>
    <row r="219" spans="1:59" x14ac:dyDescent="0.2">
      <c r="A219" s="2">
        <v>218</v>
      </c>
      <c r="B219" s="1">
        <v>109.890411</v>
      </c>
      <c r="C219" s="5">
        <f t="shared" si="177"/>
        <v>114.51028668006185</v>
      </c>
      <c r="D219" s="5">
        <f t="shared" si="150"/>
        <v>4.6198756800618526</v>
      </c>
      <c r="E219" s="5">
        <f t="shared" si="178"/>
        <v>110.59715733375378</v>
      </c>
      <c r="F219" s="5">
        <f t="shared" si="151"/>
        <v>0.70674633375378448</v>
      </c>
      <c r="G219" s="5">
        <f t="shared" si="179"/>
        <v>108.85785858754002</v>
      </c>
      <c r="H219" s="5">
        <f t="shared" si="152"/>
        <v>1.0325524124599781</v>
      </c>
      <c r="I219" s="5">
        <f t="shared" si="180"/>
        <v>107.69093988209539</v>
      </c>
      <c r="J219" s="5">
        <f t="shared" si="153"/>
        <v>2.1994711179046078</v>
      </c>
      <c r="L219" s="2">
        <v>218</v>
      </c>
      <c r="M219" s="1">
        <v>161.36999499999999</v>
      </c>
      <c r="N219" s="5">
        <f t="shared" si="181"/>
        <v>167.39956749410203</v>
      </c>
      <c r="O219" s="5">
        <f t="shared" si="154"/>
        <v>6.029572494102041</v>
      </c>
      <c r="P219" s="5">
        <f t="shared" si="182"/>
        <v>168.87582543997971</v>
      </c>
      <c r="Q219" s="5">
        <f t="shared" si="155"/>
        <v>7.505830439979718</v>
      </c>
      <c r="R219" s="5">
        <f t="shared" si="183"/>
        <v>169.17114733616134</v>
      </c>
      <c r="S219" s="5">
        <f t="shared" si="156"/>
        <v>7.8011523361613513</v>
      </c>
      <c r="T219" s="5">
        <f t="shared" si="184"/>
        <v>169.06042149981135</v>
      </c>
      <c r="U219" s="5">
        <f t="shared" si="157"/>
        <v>7.6904264998113661</v>
      </c>
      <c r="V219" s="10"/>
      <c r="W219" s="1">
        <v>109.890411</v>
      </c>
      <c r="X219" s="5">
        <v>108.85785858754002</v>
      </c>
      <c r="Y219" s="5">
        <f t="shared" si="185"/>
        <v>-1.165813294082634</v>
      </c>
      <c r="Z219" s="5">
        <f t="shared" si="158"/>
        <v>107.69204529345738</v>
      </c>
      <c r="AA219" s="5">
        <f t="shared" si="159"/>
        <v>2.1983657065426172</v>
      </c>
      <c r="AB219" s="5">
        <f t="shared" si="186"/>
        <v>2.0005073113636977E-2</v>
      </c>
      <c r="AC219" s="5">
        <f t="shared" si="160"/>
        <v>-1.488502553281086</v>
      </c>
      <c r="AD219" s="5">
        <f t="shared" si="144"/>
        <v>107.36935603425894</v>
      </c>
      <c r="AE219" s="5">
        <f t="shared" si="145"/>
        <v>2.5210549657410581</v>
      </c>
      <c r="AF219" s="5">
        <f t="shared" si="161"/>
        <v>2.2941537326137202E-2</v>
      </c>
      <c r="AG219" s="5">
        <f t="shared" si="162"/>
        <v>-1.8663733023377205</v>
      </c>
      <c r="AH219" s="5">
        <f t="shared" si="146"/>
        <v>106.9914852852023</v>
      </c>
      <c r="AI219" s="5">
        <f t="shared" si="147"/>
        <v>2.8989257147976986</v>
      </c>
      <c r="AJ219" s="5">
        <f t="shared" si="163"/>
        <v>2.6380151720405327E-2</v>
      </c>
      <c r="AK219" s="5">
        <f t="shared" si="164"/>
        <v>-2.5344736608768272</v>
      </c>
      <c r="AL219" s="5">
        <f t="shared" si="148"/>
        <v>106.32338492666319</v>
      </c>
      <c r="AM219" s="5">
        <f t="shared" si="149"/>
        <v>3.5670260733368053</v>
      </c>
      <c r="AN219" s="5">
        <f t="shared" si="165"/>
        <v>3.2459848324134538E-2</v>
      </c>
      <c r="AP219" s="1">
        <v>161.36999499999999</v>
      </c>
      <c r="AQ219" s="5">
        <v>169.17114733616134</v>
      </c>
      <c r="AR219" s="5">
        <f t="shared" si="187"/>
        <v>0.36538834242472512</v>
      </c>
      <c r="AS219" s="5">
        <f t="shared" si="166"/>
        <v>169.53653567858606</v>
      </c>
      <c r="AT219" s="5">
        <f t="shared" si="167"/>
        <v>8.1665406785860739</v>
      </c>
      <c r="AU219" s="5">
        <f t="shared" si="188"/>
        <v>4.8273838696372237E-2</v>
      </c>
      <c r="AV219" s="5">
        <f t="shared" si="189"/>
        <v>0.33266125455231255</v>
      </c>
      <c r="AW219" s="5">
        <f t="shared" si="168"/>
        <v>169.50380859071365</v>
      </c>
      <c r="AX219" s="5">
        <f t="shared" si="169"/>
        <v>8.1338135907136575</v>
      </c>
      <c r="AY219" s="5">
        <f t="shared" si="170"/>
        <v>5.0404745880506835E-2</v>
      </c>
      <c r="AZ219" s="5">
        <f t="shared" si="190"/>
        <v>0.18989403692108447</v>
      </c>
      <c r="BA219" s="5">
        <f t="shared" si="171"/>
        <v>169.36104137308243</v>
      </c>
      <c r="BB219" s="5">
        <f t="shared" si="172"/>
        <v>7.9910463730824404</v>
      </c>
      <c r="BC219" s="5">
        <f t="shared" si="173"/>
        <v>4.9520026155311224E-2</v>
      </c>
      <c r="BD219" s="5">
        <f t="shared" si="191"/>
        <v>-0.37186166307717855</v>
      </c>
      <c r="BE219" s="5">
        <f t="shared" si="174"/>
        <v>168.79928567308417</v>
      </c>
      <c r="BF219" s="5">
        <f t="shared" si="175"/>
        <v>-7.4292906730841821</v>
      </c>
      <c r="BG219" s="5">
        <f t="shared" si="176"/>
        <v>4.6038860403287384E-2</v>
      </c>
    </row>
    <row r="220" spans="1:59" x14ac:dyDescent="0.2">
      <c r="A220" s="2">
        <v>219</v>
      </c>
      <c r="B220" s="1">
        <v>111.61743199999999</v>
      </c>
      <c r="C220" s="5">
        <f t="shared" si="177"/>
        <v>113.81730532805257</v>
      </c>
      <c r="D220" s="5">
        <f t="shared" si="150"/>
        <v>2.1998733280525755</v>
      </c>
      <c r="E220" s="5">
        <f t="shared" si="178"/>
        <v>110.34979611693996</v>
      </c>
      <c r="F220" s="5">
        <f t="shared" si="151"/>
        <v>1.2676358830600378</v>
      </c>
      <c r="G220" s="5">
        <f t="shared" si="179"/>
        <v>109.42576241439301</v>
      </c>
      <c r="H220" s="5">
        <f t="shared" si="152"/>
        <v>2.1916695856069879</v>
      </c>
      <c r="I220" s="5">
        <f t="shared" si="180"/>
        <v>109.34054322052386</v>
      </c>
      <c r="J220" s="5">
        <f t="shared" si="153"/>
        <v>2.2768887794761383</v>
      </c>
      <c r="L220" s="2">
        <v>219</v>
      </c>
      <c r="M220" s="1">
        <v>162.679993</v>
      </c>
      <c r="N220" s="5">
        <f t="shared" si="181"/>
        <v>166.49513161998672</v>
      </c>
      <c r="O220" s="5">
        <f t="shared" si="154"/>
        <v>3.8151386199867261</v>
      </c>
      <c r="P220" s="5">
        <f t="shared" si="182"/>
        <v>166.2487847859868</v>
      </c>
      <c r="Q220" s="5">
        <f t="shared" si="155"/>
        <v>3.5687917859868037</v>
      </c>
      <c r="R220" s="5">
        <f t="shared" si="183"/>
        <v>164.8805135512726</v>
      </c>
      <c r="S220" s="5">
        <f t="shared" si="156"/>
        <v>2.2005205512726036</v>
      </c>
      <c r="T220" s="5">
        <f t="shared" si="184"/>
        <v>163.29260162495282</v>
      </c>
      <c r="U220" s="5">
        <f t="shared" si="157"/>
        <v>0.61260862495282709</v>
      </c>
      <c r="V220" s="10"/>
      <c r="W220" s="1">
        <v>111.61743199999999</v>
      </c>
      <c r="X220" s="5">
        <v>109.42576241439301</v>
      </c>
      <c r="Y220" s="5">
        <f t="shared" si="185"/>
        <v>-0.90575572594229126</v>
      </c>
      <c r="Z220" s="5">
        <f t="shared" si="158"/>
        <v>108.52000668845072</v>
      </c>
      <c r="AA220" s="5">
        <f t="shared" si="159"/>
        <v>3.0974253115492729</v>
      </c>
      <c r="AB220" s="5">
        <f t="shared" si="186"/>
        <v>2.7750372464663702E-2</v>
      </c>
      <c r="AC220" s="5">
        <f t="shared" si="160"/>
        <v>-0.97440095824756856</v>
      </c>
      <c r="AD220" s="5">
        <f t="shared" si="144"/>
        <v>108.45136145614543</v>
      </c>
      <c r="AE220" s="5">
        <f t="shared" si="145"/>
        <v>3.1660705438545591</v>
      </c>
      <c r="AF220" s="5">
        <f t="shared" si="161"/>
        <v>2.8365377048403688E-2</v>
      </c>
      <c r="AG220" s="5">
        <f t="shared" si="162"/>
        <v>-0.77094859420190365</v>
      </c>
      <c r="AH220" s="5">
        <f t="shared" si="146"/>
        <v>108.65481382019111</v>
      </c>
      <c r="AI220" s="5">
        <f t="shared" si="147"/>
        <v>2.9626181798088851</v>
      </c>
      <c r="AJ220" s="5">
        <f t="shared" si="163"/>
        <v>2.6542611908585079E-2</v>
      </c>
      <c r="AK220" s="5">
        <f t="shared" si="164"/>
        <v>0.10254720369351195</v>
      </c>
      <c r="AL220" s="5">
        <f t="shared" si="148"/>
        <v>109.52830961808652</v>
      </c>
      <c r="AM220" s="5">
        <f t="shared" si="149"/>
        <v>2.0891223819134694</v>
      </c>
      <c r="AN220" s="5">
        <f t="shared" si="165"/>
        <v>1.8716811025660127E-2</v>
      </c>
      <c r="AP220" s="1">
        <v>162.679993</v>
      </c>
      <c r="AQ220" s="5">
        <v>164.8805135512726</v>
      </c>
      <c r="AR220" s="5">
        <f t="shared" si="187"/>
        <v>-0.33301497667229463</v>
      </c>
      <c r="AS220" s="5">
        <f t="shared" si="166"/>
        <v>164.5474985746003</v>
      </c>
      <c r="AT220" s="5">
        <f t="shared" si="167"/>
        <v>1.8675055746003011</v>
      </c>
      <c r="AU220" s="5">
        <f t="shared" si="188"/>
        <v>1.1326417745657773E-2</v>
      </c>
      <c r="AV220" s="5">
        <f t="shared" si="189"/>
        <v>-0.82316250530795065</v>
      </c>
      <c r="AW220" s="5">
        <f t="shared" si="168"/>
        <v>164.05735104596465</v>
      </c>
      <c r="AX220" s="5">
        <f t="shared" si="169"/>
        <v>1.3773580459646553</v>
      </c>
      <c r="AY220" s="5">
        <f t="shared" si="170"/>
        <v>8.466671411552466E-3</v>
      </c>
      <c r="AZ220" s="5">
        <f t="shared" si="190"/>
        <v>-1.8263434828933369</v>
      </c>
      <c r="BA220" s="5">
        <f t="shared" si="171"/>
        <v>163.05417006837925</v>
      </c>
      <c r="BB220" s="5">
        <f t="shared" si="172"/>
        <v>0.3741770683792538</v>
      </c>
      <c r="BC220" s="5">
        <f t="shared" si="173"/>
        <v>2.3000804307832358E-3</v>
      </c>
      <c r="BD220" s="5">
        <f t="shared" si="191"/>
        <v>-3.702817966617006</v>
      </c>
      <c r="BE220" s="5">
        <f t="shared" si="174"/>
        <v>161.17769558465559</v>
      </c>
      <c r="BF220" s="5">
        <f t="shared" si="175"/>
        <v>1.5022974153444011</v>
      </c>
      <c r="BG220" s="5">
        <f t="shared" si="176"/>
        <v>9.234678386938467E-3</v>
      </c>
    </row>
    <row r="221" spans="1:59" x14ac:dyDescent="0.2">
      <c r="A221" s="2">
        <v>220</v>
      </c>
      <c r="B221" s="1">
        <v>106.935509</v>
      </c>
      <c r="C221" s="5">
        <f t="shared" si="177"/>
        <v>113.48732432884468</v>
      </c>
      <c r="D221" s="5">
        <f t="shared" si="150"/>
        <v>6.5518153288446825</v>
      </c>
      <c r="E221" s="5">
        <f t="shared" si="178"/>
        <v>110.79346867601097</v>
      </c>
      <c r="F221" s="5">
        <f t="shared" si="151"/>
        <v>3.857959676010978</v>
      </c>
      <c r="G221" s="5">
        <f t="shared" si="179"/>
        <v>110.63118068647685</v>
      </c>
      <c r="H221" s="5">
        <f t="shared" si="152"/>
        <v>3.6956716864768566</v>
      </c>
      <c r="I221" s="5">
        <f t="shared" si="180"/>
        <v>111.04820980513095</v>
      </c>
      <c r="J221" s="5">
        <f t="shared" si="153"/>
        <v>4.1127008051309559</v>
      </c>
      <c r="L221" s="2">
        <v>220</v>
      </c>
      <c r="M221" s="1">
        <v>158.78999300000001</v>
      </c>
      <c r="N221" s="5">
        <f t="shared" si="181"/>
        <v>165.92286082698871</v>
      </c>
      <c r="O221" s="5">
        <f t="shared" si="154"/>
        <v>7.1328678269887007</v>
      </c>
      <c r="P221" s="5">
        <f t="shared" si="182"/>
        <v>164.99970766089143</v>
      </c>
      <c r="Q221" s="5">
        <f t="shared" si="155"/>
        <v>6.2097146608914215</v>
      </c>
      <c r="R221" s="5">
        <f t="shared" si="183"/>
        <v>163.67022724807265</v>
      </c>
      <c r="S221" s="5">
        <f t="shared" si="156"/>
        <v>4.8802342480726395</v>
      </c>
      <c r="T221" s="5">
        <f t="shared" si="184"/>
        <v>162.8331451562382</v>
      </c>
      <c r="U221" s="5">
        <f t="shared" si="157"/>
        <v>4.0431521562381931</v>
      </c>
      <c r="V221" s="10"/>
      <c r="W221" s="1">
        <v>106.935509</v>
      </c>
      <c r="X221" s="5">
        <v>110.63118068647685</v>
      </c>
      <c r="Y221" s="5">
        <f t="shared" si="185"/>
        <v>-0.58907962623837051</v>
      </c>
      <c r="Z221" s="5">
        <f t="shared" si="158"/>
        <v>110.04210106023848</v>
      </c>
      <c r="AA221" s="5">
        <f t="shared" si="159"/>
        <v>3.1065920602384836</v>
      </c>
      <c r="AB221" s="5">
        <f t="shared" si="186"/>
        <v>2.9051080312700282E-2</v>
      </c>
      <c r="AC221" s="5">
        <f t="shared" si="160"/>
        <v>-0.4294461506647147</v>
      </c>
      <c r="AD221" s="5">
        <f t="shared" si="144"/>
        <v>110.20173453581214</v>
      </c>
      <c r="AE221" s="5">
        <f t="shared" si="145"/>
        <v>3.2662255358121399</v>
      </c>
      <c r="AF221" s="5">
        <f t="shared" si="161"/>
        <v>3.0543881694266216E-2</v>
      </c>
      <c r="AG221" s="5">
        <f t="shared" si="162"/>
        <v>0.11841649562668405</v>
      </c>
      <c r="AH221" s="5">
        <f t="shared" si="146"/>
        <v>110.74959718210354</v>
      </c>
      <c r="AI221" s="5">
        <f t="shared" si="147"/>
        <v>3.8140881821035464</v>
      </c>
      <c r="AJ221" s="5">
        <f t="shared" si="163"/>
        <v>3.566718125504547E-2</v>
      </c>
      <c r="AK221" s="5">
        <f t="shared" si="164"/>
        <v>1.0399876118252966</v>
      </c>
      <c r="AL221" s="5">
        <f t="shared" si="148"/>
        <v>111.67116829830215</v>
      </c>
      <c r="AM221" s="5">
        <f t="shared" si="149"/>
        <v>4.7356592983021528</v>
      </c>
      <c r="AN221" s="5">
        <f t="shared" si="165"/>
        <v>4.4285189667934842E-2</v>
      </c>
      <c r="AP221" s="1">
        <v>158.78999300000001</v>
      </c>
      <c r="AQ221" s="5">
        <v>163.67022724807265</v>
      </c>
      <c r="AR221" s="5">
        <f t="shared" si="187"/>
        <v>-0.46460567565144301</v>
      </c>
      <c r="AS221" s="5">
        <f t="shared" si="166"/>
        <v>163.20562157242119</v>
      </c>
      <c r="AT221" s="5">
        <f t="shared" si="167"/>
        <v>4.4156285724211841</v>
      </c>
      <c r="AU221" s="5">
        <f t="shared" si="188"/>
        <v>2.6978813719910576E-2</v>
      </c>
      <c r="AV221" s="5">
        <f t="shared" si="189"/>
        <v>-0.91994345478095063</v>
      </c>
      <c r="AW221" s="5">
        <f t="shared" si="168"/>
        <v>162.75028379329169</v>
      </c>
      <c r="AX221" s="5">
        <f t="shared" si="169"/>
        <v>3.9602907932916764</v>
      </c>
      <c r="AY221" s="5">
        <f t="shared" si="170"/>
        <v>2.4940430555291201E-2</v>
      </c>
      <c r="AZ221" s="5">
        <f t="shared" si="190"/>
        <v>-1.5491177520313131</v>
      </c>
      <c r="BA221" s="5">
        <f t="shared" si="171"/>
        <v>162.12110949604133</v>
      </c>
      <c r="BB221" s="5">
        <f t="shared" si="172"/>
        <v>3.331116496041318</v>
      </c>
      <c r="BC221" s="5">
        <f t="shared" si="173"/>
        <v>2.0978126096657224E-2</v>
      </c>
      <c r="BD221" s="5">
        <f t="shared" si="191"/>
        <v>-1.5841660527125088</v>
      </c>
      <c r="BE221" s="5">
        <f t="shared" si="174"/>
        <v>162.08606119536014</v>
      </c>
      <c r="BF221" s="5">
        <f t="shared" si="175"/>
        <v>-3.2960681953601352</v>
      </c>
      <c r="BG221" s="5">
        <f t="shared" si="176"/>
        <v>2.0757405004483722E-2</v>
      </c>
    </row>
    <row r="222" spans="1:59" x14ac:dyDescent="0.2">
      <c r="A222" s="2">
        <v>221</v>
      </c>
      <c r="B222" s="1">
        <v>108.033615</v>
      </c>
      <c r="C222" s="5">
        <f t="shared" si="177"/>
        <v>112.50455202951798</v>
      </c>
      <c r="D222" s="5">
        <f t="shared" si="150"/>
        <v>4.4709370295179838</v>
      </c>
      <c r="E222" s="5">
        <f t="shared" si="178"/>
        <v>109.44318278940713</v>
      </c>
      <c r="F222" s="5">
        <f t="shared" si="151"/>
        <v>1.4095677894071343</v>
      </c>
      <c r="G222" s="5">
        <f t="shared" si="179"/>
        <v>108.59856125891457</v>
      </c>
      <c r="H222" s="5">
        <f t="shared" si="152"/>
        <v>0.56494625891457417</v>
      </c>
      <c r="I222" s="5">
        <f t="shared" si="180"/>
        <v>107.96368420128273</v>
      </c>
      <c r="J222" s="5">
        <f t="shared" si="153"/>
        <v>6.993079871726593E-2</v>
      </c>
      <c r="L222" s="2">
        <v>221</v>
      </c>
      <c r="M222" s="1">
        <v>158.759995</v>
      </c>
      <c r="N222" s="5">
        <f t="shared" si="181"/>
        <v>164.85293065294039</v>
      </c>
      <c r="O222" s="5">
        <f t="shared" si="154"/>
        <v>6.0929356529403833</v>
      </c>
      <c r="P222" s="5">
        <f t="shared" si="182"/>
        <v>162.82630752957942</v>
      </c>
      <c r="Q222" s="5">
        <f t="shared" si="155"/>
        <v>4.0663125295794202</v>
      </c>
      <c r="R222" s="5">
        <f t="shared" si="183"/>
        <v>160.9860984116327</v>
      </c>
      <c r="S222" s="5">
        <f t="shared" si="156"/>
        <v>2.2261034116326925</v>
      </c>
      <c r="T222" s="5">
        <f t="shared" si="184"/>
        <v>159.80078103905956</v>
      </c>
      <c r="U222" s="5">
        <f t="shared" si="157"/>
        <v>1.0407860390595545</v>
      </c>
      <c r="V222" s="10"/>
      <c r="W222" s="1">
        <v>108.033615</v>
      </c>
      <c r="X222" s="5">
        <v>108.59856125891457</v>
      </c>
      <c r="Y222" s="5">
        <f t="shared" si="185"/>
        <v>-0.80561059643695709</v>
      </c>
      <c r="Z222" s="5">
        <f t="shared" si="158"/>
        <v>107.79295066247761</v>
      </c>
      <c r="AA222" s="5">
        <f t="shared" si="159"/>
        <v>0.24066433752238936</v>
      </c>
      <c r="AB222" s="5">
        <f t="shared" si="186"/>
        <v>2.2276801301371742E-3</v>
      </c>
      <c r="AC222" s="5">
        <f t="shared" si="160"/>
        <v>-0.83023946988910624</v>
      </c>
      <c r="AD222" s="5">
        <f t="shared" si="144"/>
        <v>107.76832178902546</v>
      </c>
      <c r="AE222" s="5">
        <f t="shared" si="145"/>
        <v>0.26529321097453362</v>
      </c>
      <c r="AF222" s="5">
        <f t="shared" si="161"/>
        <v>2.4556542977344008E-3</v>
      </c>
      <c r="AG222" s="5">
        <f t="shared" si="162"/>
        <v>-0.84954966980835023</v>
      </c>
      <c r="AH222" s="5">
        <f t="shared" si="146"/>
        <v>107.74901158910622</v>
      </c>
      <c r="AI222" s="5">
        <f t="shared" si="147"/>
        <v>0.28460341089378005</v>
      </c>
      <c r="AJ222" s="5">
        <f t="shared" si="163"/>
        <v>2.6343968115274128E-3</v>
      </c>
      <c r="AK222" s="5">
        <f t="shared" si="164"/>
        <v>-1.5717283716541444</v>
      </c>
      <c r="AL222" s="5">
        <f t="shared" si="148"/>
        <v>107.02683288726043</v>
      </c>
      <c r="AM222" s="5">
        <f t="shared" si="149"/>
        <v>1.0067821127395717</v>
      </c>
      <c r="AN222" s="5">
        <f t="shared" si="165"/>
        <v>9.3191560121317039E-3</v>
      </c>
      <c r="AP222" s="1">
        <v>158.759995</v>
      </c>
      <c r="AQ222" s="5">
        <v>160.9860984116327</v>
      </c>
      <c r="AR222" s="5">
        <f t="shared" si="187"/>
        <v>-0.79753414976971948</v>
      </c>
      <c r="AS222" s="5">
        <f t="shared" si="166"/>
        <v>160.18856426186298</v>
      </c>
      <c r="AT222" s="5">
        <f t="shared" si="167"/>
        <v>1.4285692618629753</v>
      </c>
      <c r="AU222" s="5">
        <f t="shared" si="188"/>
        <v>8.8738672218156463E-3</v>
      </c>
      <c r="AV222" s="5">
        <f t="shared" si="189"/>
        <v>-1.3609898001957013</v>
      </c>
      <c r="AW222" s="5">
        <f t="shared" si="168"/>
        <v>159.62510861143699</v>
      </c>
      <c r="AX222" s="5">
        <f t="shared" si="169"/>
        <v>0.86511361143698196</v>
      </c>
      <c r="AY222" s="5">
        <f t="shared" si="170"/>
        <v>5.4491914757050855E-3</v>
      </c>
      <c r="AZ222" s="5">
        <f t="shared" si="190"/>
        <v>-2.059872740015201</v>
      </c>
      <c r="BA222" s="5">
        <f t="shared" si="171"/>
        <v>158.92622567161749</v>
      </c>
      <c r="BB222" s="5">
        <f t="shared" si="172"/>
        <v>0.16623067161748395</v>
      </c>
      <c r="BC222" s="5">
        <f t="shared" si="173"/>
        <v>1.0470564175659237E-3</v>
      </c>
      <c r="BD222" s="5">
        <f t="shared" si="191"/>
        <v>-2.5191344188808364</v>
      </c>
      <c r="BE222" s="5">
        <f t="shared" si="174"/>
        <v>158.46696399275186</v>
      </c>
      <c r="BF222" s="5">
        <f t="shared" si="175"/>
        <v>0.29303100724814612</v>
      </c>
      <c r="BG222" s="5">
        <f t="shared" si="176"/>
        <v>1.8457484031046117E-3</v>
      </c>
    </row>
    <row r="223" spans="1:59" x14ac:dyDescent="0.2">
      <c r="A223" s="2">
        <v>222</v>
      </c>
      <c r="B223" s="1">
        <v>112.086624</v>
      </c>
      <c r="C223" s="5">
        <f t="shared" si="177"/>
        <v>111.83391147509028</v>
      </c>
      <c r="D223" s="5">
        <f t="shared" si="150"/>
        <v>0.25271252490972529</v>
      </c>
      <c r="E223" s="5">
        <f t="shared" si="178"/>
        <v>108.94983406311464</v>
      </c>
      <c r="F223" s="5">
        <f t="shared" si="151"/>
        <v>3.1367899368853642</v>
      </c>
      <c r="G223" s="5">
        <f t="shared" si="179"/>
        <v>108.28784081651156</v>
      </c>
      <c r="H223" s="5">
        <f t="shared" si="152"/>
        <v>3.7987831834884389</v>
      </c>
      <c r="I223" s="5">
        <f t="shared" si="180"/>
        <v>108.01613230032068</v>
      </c>
      <c r="J223" s="5">
        <f t="shared" si="153"/>
        <v>4.070491699679323</v>
      </c>
      <c r="L223" s="2">
        <v>222</v>
      </c>
      <c r="M223" s="1">
        <v>161.490005</v>
      </c>
      <c r="N223" s="5">
        <f t="shared" si="181"/>
        <v>163.93899030499932</v>
      </c>
      <c r="O223" s="5">
        <f t="shared" si="154"/>
        <v>2.4489853049993258</v>
      </c>
      <c r="P223" s="5">
        <f t="shared" si="182"/>
        <v>161.40309814422662</v>
      </c>
      <c r="Q223" s="5">
        <f t="shared" si="155"/>
        <v>8.6906855773378311E-2</v>
      </c>
      <c r="R223" s="5">
        <f t="shared" si="183"/>
        <v>159.76174153523471</v>
      </c>
      <c r="S223" s="5">
        <f t="shared" si="156"/>
        <v>1.7282634647652912</v>
      </c>
      <c r="T223" s="5">
        <f t="shared" si="184"/>
        <v>159.02019150976489</v>
      </c>
      <c r="U223" s="5">
        <f t="shared" si="157"/>
        <v>2.4698134902351114</v>
      </c>
      <c r="V223" s="10"/>
      <c r="W223" s="1">
        <v>112.086624</v>
      </c>
      <c r="X223" s="5">
        <v>108.28784081651156</v>
      </c>
      <c r="Y223" s="5">
        <f t="shared" si="185"/>
        <v>-0.73137707333186508</v>
      </c>
      <c r="Z223" s="5">
        <f t="shared" si="158"/>
        <v>107.55646374317969</v>
      </c>
      <c r="AA223" s="5">
        <f t="shared" si="159"/>
        <v>4.5301602568203094</v>
      </c>
      <c r="AB223" s="5">
        <f t="shared" si="186"/>
        <v>4.0416600082631711E-2</v>
      </c>
      <c r="AC223" s="5">
        <f t="shared" si="160"/>
        <v>-0.70035971301758226</v>
      </c>
      <c r="AD223" s="5">
        <f t="shared" si="144"/>
        <v>107.58748110349399</v>
      </c>
      <c r="AE223" s="5">
        <f t="shared" si="145"/>
        <v>4.4991428965060152</v>
      </c>
      <c r="AF223" s="5">
        <f t="shared" si="161"/>
        <v>4.0139873393867362E-2</v>
      </c>
      <c r="AG223" s="5">
        <f t="shared" si="162"/>
        <v>-0.60707651747594715</v>
      </c>
      <c r="AH223" s="5">
        <f t="shared" si="146"/>
        <v>107.68076429903562</v>
      </c>
      <c r="AI223" s="5">
        <f t="shared" si="147"/>
        <v>4.4058597009643847</v>
      </c>
      <c r="AJ223" s="5">
        <f t="shared" si="163"/>
        <v>3.9307631399125596E-2</v>
      </c>
      <c r="AK223" s="5">
        <f t="shared" si="164"/>
        <v>-0.49987163179068028</v>
      </c>
      <c r="AL223" s="5">
        <f t="shared" si="148"/>
        <v>107.78796918472088</v>
      </c>
      <c r="AM223" s="5">
        <f t="shared" si="149"/>
        <v>4.2986548152791215</v>
      </c>
      <c r="AN223" s="5">
        <f t="shared" si="165"/>
        <v>3.8351184663025638E-2</v>
      </c>
      <c r="AP223" s="1">
        <v>161.490005</v>
      </c>
      <c r="AQ223" s="5">
        <v>159.76174153523471</v>
      </c>
      <c r="AR223" s="5">
        <f t="shared" si="187"/>
        <v>-0.86155755876396023</v>
      </c>
      <c r="AS223" s="5">
        <f t="shared" si="166"/>
        <v>158.90018397647074</v>
      </c>
      <c r="AT223" s="5">
        <f t="shared" si="167"/>
        <v>2.5898210235292538</v>
      </c>
      <c r="AU223" s="5">
        <f t="shared" si="188"/>
        <v>1.62105207332012E-2</v>
      </c>
      <c r="AV223" s="5">
        <f t="shared" si="189"/>
        <v>-1.3268315692462735</v>
      </c>
      <c r="AW223" s="5">
        <f t="shared" si="168"/>
        <v>158.43490996598842</v>
      </c>
      <c r="AX223" s="5">
        <f t="shared" si="169"/>
        <v>3.0550950340115719</v>
      </c>
      <c r="AY223" s="5">
        <f t="shared" si="170"/>
        <v>1.8918167932508095E-2</v>
      </c>
      <c r="AZ223" s="5">
        <f t="shared" si="190"/>
        <v>-1.6838906013874566</v>
      </c>
      <c r="BA223" s="5">
        <f t="shared" si="171"/>
        <v>158.07785093384726</v>
      </c>
      <c r="BB223" s="5">
        <f t="shared" si="172"/>
        <v>3.4121540661527376</v>
      </c>
      <c r="BC223" s="5">
        <f t="shared" si="173"/>
        <v>2.1129196609739023E-2</v>
      </c>
      <c r="BD223" s="5">
        <f t="shared" si="191"/>
        <v>-1.4185735077704176</v>
      </c>
      <c r="BE223" s="5">
        <f t="shared" si="174"/>
        <v>158.34316802746429</v>
      </c>
      <c r="BF223" s="5">
        <f t="shared" si="175"/>
        <v>3.1468369725357093</v>
      </c>
      <c r="BG223" s="5">
        <f t="shared" si="176"/>
        <v>1.9486264630035211E-2</v>
      </c>
    </row>
    <row r="224" spans="1:59" x14ac:dyDescent="0.2">
      <c r="A224" s="2">
        <v>223</v>
      </c>
      <c r="B224" s="1">
        <v>114.76200900000001</v>
      </c>
      <c r="C224" s="5">
        <f t="shared" si="177"/>
        <v>111.87181835382673</v>
      </c>
      <c r="D224" s="5">
        <f t="shared" si="150"/>
        <v>2.8901906461732807</v>
      </c>
      <c r="E224" s="5">
        <f t="shared" si="178"/>
        <v>110.04771054102451</v>
      </c>
      <c r="F224" s="5">
        <f t="shared" si="151"/>
        <v>4.7142984589754917</v>
      </c>
      <c r="G224" s="5">
        <f t="shared" si="179"/>
        <v>110.3771715674302</v>
      </c>
      <c r="H224" s="5">
        <f t="shared" si="152"/>
        <v>4.3848374325698103</v>
      </c>
      <c r="I224" s="5">
        <f t="shared" si="180"/>
        <v>111.06900107508017</v>
      </c>
      <c r="J224" s="5">
        <f t="shared" si="153"/>
        <v>3.69300792491984</v>
      </c>
      <c r="L224" s="2">
        <v>223</v>
      </c>
      <c r="M224" s="1">
        <v>164.63999899999999</v>
      </c>
      <c r="N224" s="5">
        <f t="shared" si="181"/>
        <v>163.57164250924941</v>
      </c>
      <c r="O224" s="5">
        <f t="shared" si="154"/>
        <v>1.068356490750574</v>
      </c>
      <c r="P224" s="5">
        <f t="shared" si="182"/>
        <v>161.43351554374729</v>
      </c>
      <c r="Q224" s="5">
        <f t="shared" si="155"/>
        <v>3.2064834562526983</v>
      </c>
      <c r="R224" s="5">
        <f t="shared" si="183"/>
        <v>160.71228644085562</v>
      </c>
      <c r="S224" s="5">
        <f t="shared" si="156"/>
        <v>3.9277125591443678</v>
      </c>
      <c r="T224" s="5">
        <f t="shared" si="184"/>
        <v>160.87255162744123</v>
      </c>
      <c r="U224" s="5">
        <f t="shared" si="157"/>
        <v>3.7674473725587632</v>
      </c>
      <c r="V224" s="10"/>
      <c r="W224" s="1">
        <v>114.76200900000001</v>
      </c>
      <c r="X224" s="5">
        <v>110.3771715674302</v>
      </c>
      <c r="Y224" s="5">
        <f t="shared" si="185"/>
        <v>-0.30827089969429011</v>
      </c>
      <c r="Z224" s="5">
        <f t="shared" si="158"/>
        <v>110.0689006677359</v>
      </c>
      <c r="AA224" s="5">
        <f t="shared" si="159"/>
        <v>4.693108332264103</v>
      </c>
      <c r="AB224" s="5">
        <f t="shared" si="186"/>
        <v>4.0894267825723606E-2</v>
      </c>
      <c r="AC224" s="5">
        <f t="shared" si="160"/>
        <v>-2.9370970335280688E-3</v>
      </c>
      <c r="AD224" s="5">
        <f t="shared" si="144"/>
        <v>110.37423447039667</v>
      </c>
      <c r="AE224" s="5">
        <f t="shared" si="145"/>
        <v>4.3877745296033339</v>
      </c>
      <c r="AF224" s="5">
        <f t="shared" si="161"/>
        <v>3.8233685239889216E-2</v>
      </c>
      <c r="AG224" s="5">
        <f t="shared" si="162"/>
        <v>0.60630675330161443</v>
      </c>
      <c r="AH224" s="5">
        <f t="shared" si="146"/>
        <v>110.98347832073181</v>
      </c>
      <c r="AI224" s="5">
        <f t="shared" si="147"/>
        <v>3.7785306792682007</v>
      </c>
      <c r="AJ224" s="5">
        <f t="shared" si="163"/>
        <v>3.2924926220733904E-2</v>
      </c>
      <c r="AK224" s="5">
        <f t="shared" si="164"/>
        <v>1.7009503935122372</v>
      </c>
      <c r="AL224" s="5">
        <f t="shared" si="148"/>
        <v>112.07812196094244</v>
      </c>
      <c r="AM224" s="5">
        <f t="shared" si="149"/>
        <v>2.6838870390575664</v>
      </c>
      <c r="AN224" s="5">
        <f t="shared" si="165"/>
        <v>2.3386546318281742E-2</v>
      </c>
      <c r="AP224" s="1">
        <v>164.63999899999999</v>
      </c>
      <c r="AQ224" s="5">
        <v>160.71228644085562</v>
      </c>
      <c r="AR224" s="5">
        <f t="shared" si="187"/>
        <v>-0.58974218910622878</v>
      </c>
      <c r="AS224" s="5">
        <f t="shared" si="166"/>
        <v>160.12254425174939</v>
      </c>
      <c r="AT224" s="5">
        <f t="shared" si="167"/>
        <v>4.5174547482506</v>
      </c>
      <c r="AU224" s="5">
        <f t="shared" si="188"/>
        <v>2.8108956995724698E-2</v>
      </c>
      <c r="AV224" s="5">
        <f t="shared" si="189"/>
        <v>-0.75748745052947619</v>
      </c>
      <c r="AW224" s="5">
        <f t="shared" si="168"/>
        <v>159.95479899032614</v>
      </c>
      <c r="AX224" s="5">
        <f t="shared" si="169"/>
        <v>4.6852000096738493</v>
      </c>
      <c r="AY224" s="5">
        <f t="shared" si="170"/>
        <v>2.8457240270475522E-2</v>
      </c>
      <c r="AZ224" s="5">
        <f t="shared" si="190"/>
        <v>-0.4983946232336891</v>
      </c>
      <c r="BA224" s="5">
        <f t="shared" si="171"/>
        <v>160.21389181762194</v>
      </c>
      <c r="BB224" s="5">
        <f t="shared" si="172"/>
        <v>4.4261071823780469</v>
      </c>
      <c r="BC224" s="5">
        <f t="shared" si="173"/>
        <v>2.6883547189392579E-2</v>
      </c>
      <c r="BD224" s="5">
        <f t="shared" si="191"/>
        <v>0.59517714361221585</v>
      </c>
      <c r="BE224" s="5">
        <f t="shared" si="174"/>
        <v>161.30746358446783</v>
      </c>
      <c r="BF224" s="5">
        <f t="shared" si="175"/>
        <v>3.3325354155321634</v>
      </c>
      <c r="BG224" s="5">
        <f t="shared" si="176"/>
        <v>2.0241347399013065E-2</v>
      </c>
    </row>
    <row r="225" spans="1:59" x14ac:dyDescent="0.2">
      <c r="A225" s="2">
        <v>224</v>
      </c>
      <c r="B225" s="1">
        <v>113.893501</v>
      </c>
      <c r="C225" s="5">
        <f t="shared" si="177"/>
        <v>112.30534695075271</v>
      </c>
      <c r="D225" s="5">
        <f t="shared" si="150"/>
        <v>1.5881540492472936</v>
      </c>
      <c r="E225" s="5">
        <f t="shared" si="178"/>
        <v>111.69771500166593</v>
      </c>
      <c r="F225" s="5">
        <f t="shared" si="151"/>
        <v>2.195785998334074</v>
      </c>
      <c r="G225" s="5">
        <f t="shared" si="179"/>
        <v>112.78883215534358</v>
      </c>
      <c r="H225" s="5">
        <f t="shared" si="152"/>
        <v>1.1046688446564161</v>
      </c>
      <c r="I225" s="5">
        <f t="shared" si="180"/>
        <v>113.83875701877004</v>
      </c>
      <c r="J225" s="5">
        <f t="shared" si="153"/>
        <v>5.4743981229961491E-2</v>
      </c>
      <c r="L225" s="2">
        <v>224</v>
      </c>
      <c r="M225" s="1">
        <v>164.509995</v>
      </c>
      <c r="N225" s="5">
        <f t="shared" si="181"/>
        <v>163.731895982862</v>
      </c>
      <c r="O225" s="5">
        <f t="shared" si="154"/>
        <v>0.778099017138004</v>
      </c>
      <c r="P225" s="5">
        <f t="shared" si="182"/>
        <v>162.55578475343574</v>
      </c>
      <c r="Q225" s="5">
        <f t="shared" si="155"/>
        <v>1.9542102465642586</v>
      </c>
      <c r="R225" s="5">
        <f t="shared" si="183"/>
        <v>162.872528348385</v>
      </c>
      <c r="S225" s="5">
        <f t="shared" si="156"/>
        <v>1.637466651615</v>
      </c>
      <c r="T225" s="5">
        <f t="shared" si="184"/>
        <v>163.6981371568603</v>
      </c>
      <c r="U225" s="5">
        <f t="shared" si="157"/>
        <v>0.81185784313970544</v>
      </c>
      <c r="V225" s="10"/>
      <c r="W225" s="1">
        <v>113.893501</v>
      </c>
      <c r="X225" s="5">
        <v>112.78883215534358</v>
      </c>
      <c r="Y225" s="5">
        <f t="shared" si="185"/>
        <v>9.9718823446861726E-2</v>
      </c>
      <c r="Z225" s="5">
        <f t="shared" si="158"/>
        <v>112.88855097879045</v>
      </c>
      <c r="AA225" s="5">
        <f t="shared" si="159"/>
        <v>1.0049500212095523</v>
      </c>
      <c r="AB225" s="5">
        <f t="shared" si="186"/>
        <v>8.8235940803115046E-3</v>
      </c>
      <c r="AC225" s="5">
        <f t="shared" si="160"/>
        <v>0.60071232420320109</v>
      </c>
      <c r="AD225" s="5">
        <f t="shared" si="144"/>
        <v>113.38954447954679</v>
      </c>
      <c r="AE225" s="5">
        <f t="shared" si="145"/>
        <v>0.50395652045321526</v>
      </c>
      <c r="AF225" s="5">
        <f t="shared" si="161"/>
        <v>4.4248048925391737E-3</v>
      </c>
      <c r="AG225" s="5">
        <f t="shared" si="162"/>
        <v>1.418715978876913</v>
      </c>
      <c r="AH225" s="5">
        <f t="shared" si="146"/>
        <v>114.2075481342205</v>
      </c>
      <c r="AI225" s="5">
        <f t="shared" si="147"/>
        <v>0.31404713422050179</v>
      </c>
      <c r="AJ225" s="5">
        <f t="shared" si="163"/>
        <v>2.757375367893044E-3</v>
      </c>
      <c r="AK225" s="5">
        <f t="shared" si="164"/>
        <v>2.3050540587532158</v>
      </c>
      <c r="AL225" s="5">
        <f t="shared" si="148"/>
        <v>115.0938862140968</v>
      </c>
      <c r="AM225" s="5">
        <f t="shared" si="149"/>
        <v>1.2003852140967979</v>
      </c>
      <c r="AN225" s="5">
        <f t="shared" si="165"/>
        <v>1.0539540918114352E-2</v>
      </c>
      <c r="AP225" s="1">
        <v>164.509995</v>
      </c>
      <c r="AQ225" s="5">
        <v>162.872528348385</v>
      </c>
      <c r="AR225" s="5">
        <f t="shared" si="187"/>
        <v>-0.17724457461088711</v>
      </c>
      <c r="AS225" s="5">
        <f t="shared" si="166"/>
        <v>162.69528377377412</v>
      </c>
      <c r="AT225" s="5">
        <f t="shared" si="167"/>
        <v>1.8147112262258815</v>
      </c>
      <c r="AU225" s="5">
        <f t="shared" si="188"/>
        <v>1.1141911067679915E-2</v>
      </c>
      <c r="AV225" s="5">
        <f t="shared" si="189"/>
        <v>-2.8055111014761547E-2</v>
      </c>
      <c r="AW225" s="5">
        <f t="shared" si="168"/>
        <v>162.84447323737024</v>
      </c>
      <c r="AX225" s="5">
        <f t="shared" si="169"/>
        <v>1.6655217626297656</v>
      </c>
      <c r="AY225" s="5">
        <f t="shared" si="170"/>
        <v>1.012413721506566E-2</v>
      </c>
      <c r="AZ225" s="5">
        <f t="shared" si="190"/>
        <v>0.69799181560969314</v>
      </c>
      <c r="BA225" s="5">
        <f t="shared" si="171"/>
        <v>163.5705201639947</v>
      </c>
      <c r="BB225" s="5">
        <f t="shared" si="172"/>
        <v>0.9394748360053029</v>
      </c>
      <c r="BC225" s="5">
        <f t="shared" si="173"/>
        <v>5.710746243748308E-3</v>
      </c>
      <c r="BD225" s="5">
        <f t="shared" si="191"/>
        <v>1.9254821929418073</v>
      </c>
      <c r="BE225" s="5">
        <f t="shared" si="174"/>
        <v>164.79801054132682</v>
      </c>
      <c r="BF225" s="5">
        <f t="shared" si="175"/>
        <v>-0.28801554132681417</v>
      </c>
      <c r="BG225" s="5">
        <f t="shared" si="176"/>
        <v>1.7507479793359313E-3</v>
      </c>
    </row>
    <row r="226" spans="1:59" x14ac:dyDescent="0.2">
      <c r="A226" s="2">
        <v>225</v>
      </c>
      <c r="B226" s="1">
        <v>115.610542</v>
      </c>
      <c r="C226" s="5">
        <f t="shared" si="177"/>
        <v>112.54357005813981</v>
      </c>
      <c r="D226" s="5">
        <f t="shared" si="150"/>
        <v>3.0669719418601886</v>
      </c>
      <c r="E226" s="5">
        <f t="shared" si="178"/>
        <v>112.46624010108286</v>
      </c>
      <c r="F226" s="5">
        <f t="shared" si="151"/>
        <v>3.144301898917135</v>
      </c>
      <c r="G226" s="5">
        <f t="shared" si="179"/>
        <v>113.39640001990462</v>
      </c>
      <c r="H226" s="5">
        <f t="shared" si="152"/>
        <v>2.214141980095377</v>
      </c>
      <c r="I226" s="5">
        <f t="shared" si="180"/>
        <v>113.8798150046925</v>
      </c>
      <c r="J226" s="5">
        <f t="shared" si="153"/>
        <v>1.7307269953074922</v>
      </c>
      <c r="L226" s="2">
        <v>225</v>
      </c>
      <c r="M226" s="1">
        <v>164.61000100000001</v>
      </c>
      <c r="N226" s="5">
        <f t="shared" si="181"/>
        <v>163.84861083543271</v>
      </c>
      <c r="O226" s="5">
        <f t="shared" si="154"/>
        <v>0.76139016456730246</v>
      </c>
      <c r="P226" s="5">
        <f t="shared" si="182"/>
        <v>163.23975833973321</v>
      </c>
      <c r="Q226" s="5">
        <f t="shared" si="155"/>
        <v>1.370242660266797</v>
      </c>
      <c r="R226" s="5">
        <f t="shared" si="183"/>
        <v>163.77313500677326</v>
      </c>
      <c r="S226" s="5">
        <f t="shared" si="156"/>
        <v>0.83686599322675193</v>
      </c>
      <c r="T226" s="5">
        <f t="shared" si="184"/>
        <v>164.30703053921508</v>
      </c>
      <c r="U226" s="5">
        <f t="shared" si="157"/>
        <v>0.30297046078493395</v>
      </c>
      <c r="V226" s="10"/>
      <c r="W226" s="1">
        <v>115.610542</v>
      </c>
      <c r="X226" s="5">
        <v>113.39640001990462</v>
      </c>
      <c r="Y226" s="5">
        <f t="shared" si="185"/>
        <v>0.17589617961398754</v>
      </c>
      <c r="Z226" s="5">
        <f t="shared" si="158"/>
        <v>113.5722961995186</v>
      </c>
      <c r="AA226" s="5">
        <f t="shared" si="159"/>
        <v>2.0382458004813913</v>
      </c>
      <c r="AB226" s="5">
        <f t="shared" si="186"/>
        <v>1.7630276315817213E-2</v>
      </c>
      <c r="AC226" s="5">
        <f t="shared" si="160"/>
        <v>0.60242620929265933</v>
      </c>
      <c r="AD226" s="5">
        <f t="shared" si="144"/>
        <v>113.99882622919728</v>
      </c>
      <c r="AE226" s="5">
        <f t="shared" si="145"/>
        <v>1.6117157708027179</v>
      </c>
      <c r="AF226" s="5">
        <f t="shared" si="161"/>
        <v>1.3940906624265441E-2</v>
      </c>
      <c r="AG226" s="5">
        <f t="shared" si="162"/>
        <v>1.0536993274347675</v>
      </c>
      <c r="AH226" s="5">
        <f t="shared" si="146"/>
        <v>114.45009934733939</v>
      </c>
      <c r="AI226" s="5">
        <f t="shared" si="147"/>
        <v>1.1604426526606062</v>
      </c>
      <c r="AJ226" s="5">
        <f t="shared" si="163"/>
        <v>1.0037515892457336E-2</v>
      </c>
      <c r="AK226" s="5">
        <f t="shared" si="164"/>
        <v>0.86219079368986118</v>
      </c>
      <c r="AL226" s="5">
        <f t="shared" si="148"/>
        <v>114.25859081359448</v>
      </c>
      <c r="AM226" s="5">
        <f t="shared" si="149"/>
        <v>1.3519511864055147</v>
      </c>
      <c r="AN226" s="5">
        <f t="shared" si="165"/>
        <v>1.1694013046020619E-2</v>
      </c>
      <c r="AP226" s="1">
        <v>164.61000100000001</v>
      </c>
      <c r="AQ226" s="5">
        <v>163.77313500677326</v>
      </c>
      <c r="AR226" s="5">
        <f t="shared" si="187"/>
        <v>-1.5566889661015687E-2</v>
      </c>
      <c r="AS226" s="5">
        <f t="shared" si="166"/>
        <v>163.75756811711224</v>
      </c>
      <c r="AT226" s="5">
        <f t="shared" si="167"/>
        <v>0.85243288288776853</v>
      </c>
      <c r="AU226" s="5">
        <f t="shared" si="188"/>
        <v>5.2049616248264034E-3</v>
      </c>
      <c r="AV226" s="5">
        <f t="shared" si="189"/>
        <v>0.20411033133599277</v>
      </c>
      <c r="AW226" s="5">
        <f t="shared" si="168"/>
        <v>163.97724533810924</v>
      </c>
      <c r="AX226" s="5">
        <f t="shared" si="169"/>
        <v>0.63275566189076926</v>
      </c>
      <c r="AY226" s="5">
        <f t="shared" si="170"/>
        <v>3.8439685198153255E-3</v>
      </c>
      <c r="AZ226" s="5">
        <f t="shared" si="190"/>
        <v>0.78916849486004637</v>
      </c>
      <c r="BA226" s="5">
        <f t="shared" si="171"/>
        <v>164.56230350163329</v>
      </c>
      <c r="BB226" s="5">
        <f t="shared" si="172"/>
        <v>4.7697498366716218E-2</v>
      </c>
      <c r="BC226" s="5">
        <f t="shared" si="173"/>
        <v>2.8976063469385565E-4</v>
      </c>
      <c r="BD226" s="5">
        <f t="shared" si="191"/>
        <v>1.0543379885712885</v>
      </c>
      <c r="BE226" s="5">
        <f t="shared" si="174"/>
        <v>164.82747299534455</v>
      </c>
      <c r="BF226" s="5">
        <f t="shared" si="175"/>
        <v>-0.21747199534453898</v>
      </c>
      <c r="BG226" s="5">
        <f t="shared" si="176"/>
        <v>1.3211347671672692E-3</v>
      </c>
    </row>
    <row r="227" spans="1:59" x14ac:dyDescent="0.2">
      <c r="A227" s="2">
        <v>226</v>
      </c>
      <c r="B227" s="1">
        <v>116.58886</v>
      </c>
      <c r="C227" s="5">
        <f t="shared" si="177"/>
        <v>113.00361584941884</v>
      </c>
      <c r="D227" s="5">
        <f t="shared" si="150"/>
        <v>3.5852441505811612</v>
      </c>
      <c r="E227" s="5">
        <f t="shared" si="178"/>
        <v>113.56674576570387</v>
      </c>
      <c r="F227" s="5">
        <f t="shared" si="151"/>
        <v>3.0221142342961258</v>
      </c>
      <c r="G227" s="5">
        <f t="shared" si="179"/>
        <v>114.61417810895708</v>
      </c>
      <c r="H227" s="5">
        <f t="shared" si="152"/>
        <v>1.9746818910429198</v>
      </c>
      <c r="I227" s="5">
        <f t="shared" si="180"/>
        <v>115.17786025117312</v>
      </c>
      <c r="J227" s="5">
        <f t="shared" si="153"/>
        <v>1.4109997488268817</v>
      </c>
      <c r="L227" s="2">
        <v>226</v>
      </c>
      <c r="M227" s="1">
        <v>163.679993</v>
      </c>
      <c r="N227" s="5">
        <f t="shared" si="181"/>
        <v>163.96281936011781</v>
      </c>
      <c r="O227" s="5">
        <f t="shared" si="154"/>
        <v>0.28282636011780937</v>
      </c>
      <c r="P227" s="5">
        <f t="shared" si="182"/>
        <v>163.71934327082658</v>
      </c>
      <c r="Q227" s="5">
        <f t="shared" si="155"/>
        <v>3.9350270826588485E-2</v>
      </c>
      <c r="R227" s="5">
        <f t="shared" si="183"/>
        <v>164.23341130304797</v>
      </c>
      <c r="S227" s="5">
        <f t="shared" si="156"/>
        <v>0.55341830304797668</v>
      </c>
      <c r="T227" s="5">
        <f t="shared" si="184"/>
        <v>164.53425838480376</v>
      </c>
      <c r="U227" s="5">
        <f t="shared" si="157"/>
        <v>0.85426538480376735</v>
      </c>
      <c r="V227" s="10"/>
      <c r="W227" s="1">
        <v>116.58886</v>
      </c>
      <c r="X227" s="5">
        <v>114.61417810895708</v>
      </c>
      <c r="Y227" s="5">
        <f t="shared" si="185"/>
        <v>0.3321784660297582</v>
      </c>
      <c r="Z227" s="5">
        <f t="shared" si="158"/>
        <v>114.94635657498684</v>
      </c>
      <c r="AA227" s="5">
        <f t="shared" si="159"/>
        <v>1.6425034250131603</v>
      </c>
      <c r="AB227" s="5">
        <f t="shared" si="186"/>
        <v>1.408799627179784E-2</v>
      </c>
      <c r="AC227" s="5">
        <f t="shared" si="160"/>
        <v>0.75626417923260925</v>
      </c>
      <c r="AD227" s="5">
        <f t="shared" si="144"/>
        <v>115.37044228818969</v>
      </c>
      <c r="AE227" s="5">
        <f t="shared" si="145"/>
        <v>1.2184177118103037</v>
      </c>
      <c r="AF227" s="5">
        <f t="shared" si="161"/>
        <v>1.0450550008039393E-2</v>
      </c>
      <c r="AG227" s="5">
        <f t="shared" si="162"/>
        <v>1.1275347701627285</v>
      </c>
      <c r="AH227" s="5">
        <f t="shared" si="146"/>
        <v>115.7417128791198</v>
      </c>
      <c r="AI227" s="5">
        <f t="shared" si="147"/>
        <v>0.84714712088019439</v>
      </c>
      <c r="AJ227" s="5">
        <f t="shared" si="163"/>
        <v>7.2661069066135E-3</v>
      </c>
      <c r="AK227" s="5">
        <f t="shared" si="164"/>
        <v>1.1644399947480693</v>
      </c>
      <c r="AL227" s="5">
        <f t="shared" si="148"/>
        <v>115.77861810370514</v>
      </c>
      <c r="AM227" s="5">
        <f t="shared" si="149"/>
        <v>0.81024189629485477</v>
      </c>
      <c r="AN227" s="5">
        <f t="shared" si="165"/>
        <v>6.9495653040509602E-3</v>
      </c>
      <c r="AP227" s="1">
        <v>163.679993</v>
      </c>
      <c r="AQ227" s="5">
        <v>164.23341130304797</v>
      </c>
      <c r="AR227" s="5">
        <f t="shared" si="187"/>
        <v>5.5809588229343704E-2</v>
      </c>
      <c r="AS227" s="5">
        <f t="shared" si="166"/>
        <v>164.28922089127732</v>
      </c>
      <c r="AT227" s="5">
        <f t="shared" si="167"/>
        <v>0.60922789127732813</v>
      </c>
      <c r="AU227" s="5">
        <f t="shared" si="188"/>
        <v>3.7095246724989728E-3</v>
      </c>
      <c r="AV227" s="5">
        <f t="shared" si="189"/>
        <v>0.26815182257067294</v>
      </c>
      <c r="AW227" s="5">
        <f t="shared" si="168"/>
        <v>164.50156312561865</v>
      </c>
      <c r="AX227" s="5">
        <f t="shared" si="169"/>
        <v>0.82157012561864917</v>
      </c>
      <c r="AY227" s="5">
        <f t="shared" si="170"/>
        <v>5.0193680397985427E-3</v>
      </c>
      <c r="AZ227" s="5">
        <f t="shared" si="190"/>
        <v>0.64116700549664662</v>
      </c>
      <c r="BA227" s="5">
        <f t="shared" si="171"/>
        <v>164.87457830854461</v>
      </c>
      <c r="BB227" s="5">
        <f t="shared" si="172"/>
        <v>1.1945853085446174</v>
      </c>
      <c r="BC227" s="5">
        <f t="shared" si="173"/>
        <v>7.2982976517149377E-3</v>
      </c>
      <c r="BD227" s="5">
        <f t="shared" si="191"/>
        <v>0.54938555011919976</v>
      </c>
      <c r="BE227" s="5">
        <f t="shared" si="174"/>
        <v>164.78279685316718</v>
      </c>
      <c r="BF227" s="5">
        <f t="shared" si="175"/>
        <v>-1.1028038531671882</v>
      </c>
      <c r="BG227" s="5">
        <f t="shared" si="176"/>
        <v>6.7375604858877789E-3</v>
      </c>
    </row>
    <row r="228" spans="1:59" x14ac:dyDescent="0.2">
      <c r="A228" s="2">
        <v>227</v>
      </c>
      <c r="B228" s="1">
        <v>112.82534800000001</v>
      </c>
      <c r="C228" s="5">
        <f t="shared" si="177"/>
        <v>113.54140247200601</v>
      </c>
      <c r="D228" s="5">
        <f t="shared" si="150"/>
        <v>0.71605447200600736</v>
      </c>
      <c r="E228" s="5">
        <f t="shared" ref="E228:E253" si="192">((0.35*B227)+(1-0.35)*E227)</f>
        <v>114.62448574770751</v>
      </c>
      <c r="F228" s="5">
        <f t="shared" si="151"/>
        <v>1.7991377477075048</v>
      </c>
      <c r="G228" s="5">
        <f t="shared" si="179"/>
        <v>115.70025314903069</v>
      </c>
      <c r="H228" s="5">
        <f t="shared" si="152"/>
        <v>2.8749051490306812</v>
      </c>
      <c r="I228" s="5">
        <f t="shared" si="180"/>
        <v>116.23611006279327</v>
      </c>
      <c r="J228" s="5">
        <f t="shared" si="153"/>
        <v>3.4107620627932675</v>
      </c>
      <c r="L228" s="2">
        <v>227</v>
      </c>
      <c r="M228" s="1">
        <v>165.61000100000001</v>
      </c>
      <c r="N228" s="5">
        <f t="shared" si="181"/>
        <v>163.92039540610011</v>
      </c>
      <c r="O228" s="5">
        <f t="shared" si="154"/>
        <v>1.6896055938998984</v>
      </c>
      <c r="P228" s="5">
        <f t="shared" si="182"/>
        <v>163.70557067603727</v>
      </c>
      <c r="Q228" s="5">
        <f t="shared" si="155"/>
        <v>1.9044303239627425</v>
      </c>
      <c r="R228" s="5">
        <f t="shared" si="183"/>
        <v>163.9290312363716</v>
      </c>
      <c r="S228" s="5">
        <f t="shared" si="156"/>
        <v>1.6809697636284113</v>
      </c>
      <c r="T228" s="5">
        <f t="shared" si="184"/>
        <v>163.89355934620096</v>
      </c>
      <c r="U228" s="5">
        <f t="shared" si="157"/>
        <v>1.7164416537990519</v>
      </c>
      <c r="V228" s="10"/>
      <c r="W228" s="1">
        <v>112.82534800000001</v>
      </c>
      <c r="X228" s="5">
        <v>115.70025314903069</v>
      </c>
      <c r="Y228" s="5">
        <f t="shared" si="185"/>
        <v>0.44526295213633593</v>
      </c>
      <c r="Z228" s="5">
        <f t="shared" si="158"/>
        <v>116.14551610116702</v>
      </c>
      <c r="AA228" s="5">
        <f t="shared" si="159"/>
        <v>3.3201681011670132</v>
      </c>
      <c r="AB228" s="5">
        <f t="shared" si="186"/>
        <v>2.9427501532430577E-2</v>
      </c>
      <c r="AC228" s="5">
        <f t="shared" si="160"/>
        <v>0.83871689444285935</v>
      </c>
      <c r="AD228" s="5">
        <f t="shared" si="144"/>
        <v>116.53897004347354</v>
      </c>
      <c r="AE228" s="5">
        <f t="shared" si="145"/>
        <v>3.713622043473535</v>
      </c>
      <c r="AF228" s="5">
        <f t="shared" si="161"/>
        <v>3.2914784747426921E-2</v>
      </c>
      <c r="AG228" s="5">
        <f t="shared" si="162"/>
        <v>1.108877891622625</v>
      </c>
      <c r="AH228" s="5">
        <f t="shared" si="146"/>
        <v>116.80913104065331</v>
      </c>
      <c r="AI228" s="5">
        <f t="shared" si="147"/>
        <v>3.9837830406533072</v>
      </c>
      <c r="AJ228" s="5">
        <f t="shared" si="163"/>
        <v>3.5309290964059839E-2</v>
      </c>
      <c r="AK228" s="5">
        <f t="shared" si="164"/>
        <v>1.0978297832747785</v>
      </c>
      <c r="AL228" s="5">
        <f t="shared" si="148"/>
        <v>116.79808293230546</v>
      </c>
      <c r="AM228" s="5">
        <f t="shared" si="149"/>
        <v>3.9727349323054568</v>
      </c>
      <c r="AN228" s="5">
        <f t="shared" si="165"/>
        <v>3.5211368745837655E-2</v>
      </c>
      <c r="AP228" s="1">
        <v>165.61000100000001</v>
      </c>
      <c r="AQ228" s="5">
        <v>163.9290312363716</v>
      </c>
      <c r="AR228" s="5">
        <f t="shared" si="187"/>
        <v>1.7811399934862041E-3</v>
      </c>
      <c r="AS228" s="5">
        <f t="shared" si="166"/>
        <v>163.93081237636508</v>
      </c>
      <c r="AT228" s="5">
        <f t="shared" si="167"/>
        <v>1.6791886236349285</v>
      </c>
      <c r="AU228" s="5">
        <f t="shared" si="188"/>
        <v>1.0243387708512E-2</v>
      </c>
      <c r="AV228" s="5">
        <f t="shared" si="189"/>
        <v>0.12501885025891146</v>
      </c>
      <c r="AW228" s="5">
        <f t="shared" si="168"/>
        <v>164.05405008663053</v>
      </c>
      <c r="AX228" s="5">
        <f t="shared" si="169"/>
        <v>1.555950913369486</v>
      </c>
      <c r="AY228" s="5">
        <f t="shared" si="170"/>
        <v>9.3952714448053525E-3</v>
      </c>
      <c r="AZ228" s="5">
        <f t="shared" si="190"/>
        <v>0.21567082301878782</v>
      </c>
      <c r="BA228" s="5">
        <f t="shared" si="171"/>
        <v>164.1447020593904</v>
      </c>
      <c r="BB228" s="5">
        <f t="shared" si="172"/>
        <v>1.465298940609614</v>
      </c>
      <c r="BC228" s="5">
        <f t="shared" si="173"/>
        <v>8.8478892081500192E-3</v>
      </c>
      <c r="BD228" s="5">
        <f t="shared" si="191"/>
        <v>-0.17631522415703704</v>
      </c>
      <c r="BE228" s="5">
        <f t="shared" si="174"/>
        <v>163.75271601221456</v>
      </c>
      <c r="BF228" s="5">
        <f t="shared" si="175"/>
        <v>1.857284987785448</v>
      </c>
      <c r="BG228" s="5">
        <f t="shared" si="176"/>
        <v>1.1214811766020386E-2</v>
      </c>
    </row>
    <row r="229" spans="1:59" x14ac:dyDescent="0.2">
      <c r="A229" s="2">
        <v>228</v>
      </c>
      <c r="B229" s="1">
        <v>116.29935500000001</v>
      </c>
      <c r="C229" s="5">
        <f t="shared" si="177"/>
        <v>113.4339943012051</v>
      </c>
      <c r="D229" s="5">
        <f t="shared" si="150"/>
        <v>2.8653606987949019</v>
      </c>
      <c r="E229" s="5">
        <f t="shared" si="192"/>
        <v>113.99478753600988</v>
      </c>
      <c r="F229" s="5">
        <f t="shared" si="151"/>
        <v>2.304567463990125</v>
      </c>
      <c r="G229" s="5">
        <f t="shared" si="179"/>
        <v>114.11905531706381</v>
      </c>
      <c r="H229" s="5">
        <f t="shared" si="152"/>
        <v>2.1802996829361945</v>
      </c>
      <c r="I229" s="5">
        <f t="shared" si="180"/>
        <v>113.67803851569832</v>
      </c>
      <c r="J229" s="5">
        <f t="shared" si="153"/>
        <v>2.621316484301687</v>
      </c>
      <c r="L229" s="2">
        <v>228</v>
      </c>
      <c r="M229" s="1">
        <v>168.720001</v>
      </c>
      <c r="N229" s="5">
        <f t="shared" si="181"/>
        <v>164.1738362451851</v>
      </c>
      <c r="O229" s="5">
        <f t="shared" si="154"/>
        <v>4.546164754814896</v>
      </c>
      <c r="P229" s="5">
        <f t="shared" si="182"/>
        <v>164.37212128942423</v>
      </c>
      <c r="Q229" s="5">
        <f t="shared" si="155"/>
        <v>4.3478797105757678</v>
      </c>
      <c r="R229" s="5">
        <f t="shared" si="183"/>
        <v>164.85356460636723</v>
      </c>
      <c r="S229" s="5">
        <f t="shared" si="156"/>
        <v>3.8664363936327675</v>
      </c>
      <c r="T229" s="5">
        <f t="shared" si="184"/>
        <v>165.18089058655025</v>
      </c>
      <c r="U229" s="5">
        <f t="shared" si="157"/>
        <v>3.5391104134497482</v>
      </c>
      <c r="V229" s="10"/>
      <c r="W229" s="1">
        <v>116.29935500000001</v>
      </c>
      <c r="X229" s="5">
        <v>114.11905531706381</v>
      </c>
      <c r="Y229" s="5">
        <f t="shared" si="185"/>
        <v>0.14129383452085423</v>
      </c>
      <c r="Z229" s="5">
        <f t="shared" si="158"/>
        <v>114.26034915158466</v>
      </c>
      <c r="AA229" s="5">
        <f t="shared" si="159"/>
        <v>2.0390058484153428</v>
      </c>
      <c r="AB229" s="5">
        <f t="shared" si="186"/>
        <v>1.753239171803956E-2</v>
      </c>
      <c r="AC229" s="5">
        <f t="shared" si="160"/>
        <v>0.23373821284042573</v>
      </c>
      <c r="AD229" s="5">
        <f t="shared" si="144"/>
        <v>114.35279352990423</v>
      </c>
      <c r="AE229" s="5">
        <f t="shared" si="145"/>
        <v>1.946561470095773</v>
      </c>
      <c r="AF229" s="5">
        <f t="shared" si="161"/>
        <v>1.6737508734212436E-2</v>
      </c>
      <c r="AG229" s="5">
        <f t="shared" si="162"/>
        <v>-0.1016561839926502</v>
      </c>
      <c r="AH229" s="5">
        <f t="shared" si="146"/>
        <v>114.01739913307117</v>
      </c>
      <c r="AI229" s="5">
        <f t="shared" si="147"/>
        <v>2.2819558669288398</v>
      </c>
      <c r="AJ229" s="5">
        <f t="shared" si="163"/>
        <v>1.9621397443939734E-2</v>
      </c>
      <c r="AK229" s="5">
        <f t="shared" si="164"/>
        <v>-1.1793436896806271</v>
      </c>
      <c r="AL229" s="5">
        <f t="shared" si="148"/>
        <v>112.93971162738319</v>
      </c>
      <c r="AM229" s="5">
        <f t="shared" si="149"/>
        <v>3.3596433726168158</v>
      </c>
      <c r="AN229" s="5">
        <f t="shared" si="165"/>
        <v>2.8887893424832972E-2</v>
      </c>
      <c r="AP229" s="1">
        <v>168.720001</v>
      </c>
      <c r="AQ229" s="5">
        <v>164.85356460636723</v>
      </c>
      <c r="AR229" s="5">
        <f t="shared" si="187"/>
        <v>0.14019397449380763</v>
      </c>
      <c r="AS229" s="5">
        <f t="shared" si="166"/>
        <v>164.99375858086103</v>
      </c>
      <c r="AT229" s="5">
        <f t="shared" si="167"/>
        <v>3.7262424191389698</v>
      </c>
      <c r="AU229" s="5">
        <f t="shared" si="188"/>
        <v>2.2603347571139201E-2</v>
      </c>
      <c r="AV229" s="5">
        <f t="shared" si="189"/>
        <v>0.32489748019309084</v>
      </c>
      <c r="AW229" s="5">
        <f t="shared" si="168"/>
        <v>165.17846208656033</v>
      </c>
      <c r="AX229" s="5">
        <f t="shared" si="169"/>
        <v>3.5415389134396662</v>
      </c>
      <c r="AY229" s="5">
        <f t="shared" si="170"/>
        <v>2.0990628807782345E-2</v>
      </c>
      <c r="AZ229" s="5">
        <f t="shared" si="190"/>
        <v>0.53465896915836642</v>
      </c>
      <c r="BA229" s="5">
        <f t="shared" si="171"/>
        <v>165.38822357552559</v>
      </c>
      <c r="BB229" s="5">
        <f t="shared" si="172"/>
        <v>3.3317774244744101</v>
      </c>
      <c r="BC229" s="5">
        <f t="shared" si="173"/>
        <v>1.9747376746841117E-2</v>
      </c>
      <c r="BD229" s="5">
        <f t="shared" si="191"/>
        <v>0.75940608087272921</v>
      </c>
      <c r="BE229" s="5">
        <f t="shared" si="174"/>
        <v>165.61297068723997</v>
      </c>
      <c r="BF229" s="5">
        <f t="shared" si="175"/>
        <v>3.1070303127600312</v>
      </c>
      <c r="BG229" s="5">
        <f t="shared" si="176"/>
        <v>1.8415305205931282E-2</v>
      </c>
    </row>
    <row r="230" spans="1:59" x14ac:dyDescent="0.2">
      <c r="A230" s="2">
        <v>229</v>
      </c>
      <c r="B230" s="1">
        <v>112.96511099999999</v>
      </c>
      <c r="C230" s="5">
        <f t="shared" si="177"/>
        <v>113.86379840602433</v>
      </c>
      <c r="D230" s="5">
        <f t="shared" si="150"/>
        <v>0.89868740602433661</v>
      </c>
      <c r="E230" s="5">
        <f t="shared" si="192"/>
        <v>114.80138614840642</v>
      </c>
      <c r="F230" s="5">
        <f t="shared" si="151"/>
        <v>1.836275148406429</v>
      </c>
      <c r="G230" s="5">
        <f t="shared" si="179"/>
        <v>115.31822014267871</v>
      </c>
      <c r="H230" s="5">
        <f t="shared" si="152"/>
        <v>2.3531091426787185</v>
      </c>
      <c r="I230" s="5">
        <f t="shared" si="180"/>
        <v>115.64402587892459</v>
      </c>
      <c r="J230" s="5">
        <f t="shared" si="153"/>
        <v>2.6789148789246013</v>
      </c>
      <c r="L230" s="2">
        <v>229</v>
      </c>
      <c r="M230" s="1">
        <v>166.88999899999999</v>
      </c>
      <c r="N230" s="5">
        <f t="shared" si="181"/>
        <v>164.85576095840733</v>
      </c>
      <c r="O230" s="5">
        <f t="shared" si="154"/>
        <v>2.0342380415926584</v>
      </c>
      <c r="P230" s="5">
        <f t="shared" si="182"/>
        <v>165.89387918812574</v>
      </c>
      <c r="Q230" s="5">
        <f t="shared" si="155"/>
        <v>0.99611981187425158</v>
      </c>
      <c r="R230" s="5">
        <f t="shared" si="183"/>
        <v>166.98010462286524</v>
      </c>
      <c r="S230" s="5">
        <f t="shared" si="156"/>
        <v>9.0105622865252144E-2</v>
      </c>
      <c r="T230" s="5">
        <f t="shared" si="184"/>
        <v>167.83522339663756</v>
      </c>
      <c r="U230" s="5">
        <f t="shared" si="157"/>
        <v>0.94522439663757041</v>
      </c>
      <c r="V230" s="10"/>
      <c r="W230" s="1">
        <v>112.96511099999999</v>
      </c>
      <c r="X230" s="5">
        <v>115.31822014267871</v>
      </c>
      <c r="Y230" s="5">
        <f t="shared" si="185"/>
        <v>0.29997448318496117</v>
      </c>
      <c r="Z230" s="5">
        <f t="shared" si="158"/>
        <v>115.61819462586368</v>
      </c>
      <c r="AA230" s="5">
        <f t="shared" si="159"/>
        <v>2.6530836258636867</v>
      </c>
      <c r="AB230" s="5">
        <f t="shared" si="186"/>
        <v>2.3485867471627474E-2</v>
      </c>
      <c r="AC230" s="5">
        <f t="shared" si="160"/>
        <v>0.47509486603404444</v>
      </c>
      <c r="AD230" s="5">
        <f t="shared" si="144"/>
        <v>115.79331500871275</v>
      </c>
      <c r="AE230" s="5">
        <f t="shared" si="145"/>
        <v>2.8282040087127598</v>
      </c>
      <c r="AF230" s="5">
        <f t="shared" si="161"/>
        <v>2.5036084005731291E-2</v>
      </c>
      <c r="AG230" s="5">
        <f t="shared" si="162"/>
        <v>0.48371327033074768</v>
      </c>
      <c r="AH230" s="5">
        <f t="shared" si="146"/>
        <v>115.80193341300946</v>
      </c>
      <c r="AI230" s="5">
        <f t="shared" si="147"/>
        <v>2.8368224130094717</v>
      </c>
      <c r="AJ230" s="5">
        <f t="shared" si="163"/>
        <v>2.5112376625819204E-2</v>
      </c>
      <c r="AK230" s="5">
        <f t="shared" si="164"/>
        <v>0.84238854832057131</v>
      </c>
      <c r="AL230" s="5">
        <f t="shared" si="148"/>
        <v>116.16060869099928</v>
      </c>
      <c r="AM230" s="5">
        <f t="shared" si="149"/>
        <v>3.1954976909992894</v>
      </c>
      <c r="AN230" s="5">
        <f t="shared" si="165"/>
        <v>2.8287474448631219E-2</v>
      </c>
      <c r="AP230" s="1">
        <v>166.88999899999999</v>
      </c>
      <c r="AQ230" s="5">
        <v>166.98010462286524</v>
      </c>
      <c r="AR230" s="5">
        <f t="shared" si="187"/>
        <v>0.43814588079443828</v>
      </c>
      <c r="AS230" s="5">
        <f t="shared" si="166"/>
        <v>167.41825050365969</v>
      </c>
      <c r="AT230" s="5">
        <f t="shared" si="167"/>
        <v>0.5282515036597033</v>
      </c>
      <c r="AU230" s="5">
        <f t="shared" si="188"/>
        <v>3.1635595441312698E-3</v>
      </c>
      <c r="AV230" s="5">
        <f t="shared" si="189"/>
        <v>0.77530811426932122</v>
      </c>
      <c r="AW230" s="5">
        <f t="shared" si="168"/>
        <v>167.75541273713455</v>
      </c>
      <c r="AX230" s="5">
        <f t="shared" si="169"/>
        <v>0.86541373713455982</v>
      </c>
      <c r="AY230" s="5">
        <f t="shared" si="170"/>
        <v>5.1855338385768694E-3</v>
      </c>
      <c r="AZ230" s="5">
        <f t="shared" si="190"/>
        <v>1.2510054404612072</v>
      </c>
      <c r="BA230" s="5">
        <f t="shared" si="171"/>
        <v>168.23111006332644</v>
      </c>
      <c r="BB230" s="5">
        <f t="shared" si="172"/>
        <v>1.3411110633264514</v>
      </c>
      <c r="BC230" s="5">
        <f t="shared" si="173"/>
        <v>8.0358983244193764E-3</v>
      </c>
      <c r="BD230" s="5">
        <f t="shared" si="191"/>
        <v>1.9214699261542196</v>
      </c>
      <c r="BE230" s="5">
        <f t="shared" si="174"/>
        <v>168.90157454901947</v>
      </c>
      <c r="BF230" s="5">
        <f t="shared" si="175"/>
        <v>-2.0115755490194829</v>
      </c>
      <c r="BG230" s="5">
        <f t="shared" si="176"/>
        <v>1.2053301941834651E-2</v>
      </c>
    </row>
    <row r="231" spans="1:59" x14ac:dyDescent="0.2">
      <c r="A231" s="2">
        <v>230</v>
      </c>
      <c r="B231" s="1">
        <v>114.881805</v>
      </c>
      <c r="C231" s="5">
        <f t="shared" si="177"/>
        <v>113.72899529512068</v>
      </c>
      <c r="D231" s="5">
        <f t="shared" si="150"/>
        <v>1.1528097048793171</v>
      </c>
      <c r="E231" s="5">
        <f t="shared" si="192"/>
        <v>114.15868984646417</v>
      </c>
      <c r="F231" s="5">
        <f t="shared" si="151"/>
        <v>0.72311515353582934</v>
      </c>
      <c r="G231" s="5">
        <f t="shared" si="179"/>
        <v>114.02401011420541</v>
      </c>
      <c r="H231" s="5">
        <f t="shared" si="152"/>
        <v>0.85779488579458985</v>
      </c>
      <c r="I231" s="5">
        <f t="shared" si="180"/>
        <v>113.63483971973115</v>
      </c>
      <c r="J231" s="5">
        <f t="shared" si="153"/>
        <v>1.2469652802688529</v>
      </c>
      <c r="L231" s="2">
        <v>230</v>
      </c>
      <c r="M231" s="1">
        <v>171.550003</v>
      </c>
      <c r="N231" s="5">
        <f t="shared" si="181"/>
        <v>165.16089666464623</v>
      </c>
      <c r="O231" s="5">
        <f t="shared" si="154"/>
        <v>6.3891063353537731</v>
      </c>
      <c r="P231" s="5">
        <f t="shared" si="182"/>
        <v>166.24252112228172</v>
      </c>
      <c r="Q231" s="5">
        <f t="shared" si="155"/>
        <v>5.3074818777182884</v>
      </c>
      <c r="R231" s="5">
        <f t="shared" si="183"/>
        <v>166.93054653028935</v>
      </c>
      <c r="S231" s="5">
        <f t="shared" si="156"/>
        <v>4.6194564697106557</v>
      </c>
      <c r="T231" s="5">
        <f t="shared" si="184"/>
        <v>167.12630509915937</v>
      </c>
      <c r="U231" s="5">
        <f t="shared" si="157"/>
        <v>4.4236979008406365</v>
      </c>
      <c r="V231" s="10"/>
      <c r="W231" s="1">
        <v>114.881805</v>
      </c>
      <c r="X231" s="5">
        <v>114.02401011420541</v>
      </c>
      <c r="Y231" s="5">
        <f t="shared" si="185"/>
        <v>6.0846806436221756E-2</v>
      </c>
      <c r="Z231" s="5">
        <f t="shared" si="158"/>
        <v>114.08485692064163</v>
      </c>
      <c r="AA231" s="5">
        <f t="shared" si="159"/>
        <v>0.79694807935837275</v>
      </c>
      <c r="AB231" s="5">
        <f t="shared" si="186"/>
        <v>6.9371131430113996E-3</v>
      </c>
      <c r="AC231" s="5">
        <f t="shared" si="160"/>
        <v>3.2768642407207949E-2</v>
      </c>
      <c r="AD231" s="5">
        <f t="shared" si="144"/>
        <v>114.05677875661262</v>
      </c>
      <c r="AE231" s="5">
        <f t="shared" si="145"/>
        <v>0.82502624338738428</v>
      </c>
      <c r="AF231" s="5">
        <f t="shared" si="161"/>
        <v>7.1815222905610189E-3</v>
      </c>
      <c r="AG231" s="5">
        <f t="shared" si="162"/>
        <v>-0.31635221413107445</v>
      </c>
      <c r="AH231" s="5">
        <f t="shared" si="146"/>
        <v>113.70765790007434</v>
      </c>
      <c r="AI231" s="5">
        <f t="shared" si="147"/>
        <v>1.174147099925662</v>
      </c>
      <c r="AJ231" s="5">
        <f t="shared" si="163"/>
        <v>1.0220479212749678E-2</v>
      </c>
      <c r="AK231" s="5">
        <f t="shared" si="164"/>
        <v>-0.97372024195422058</v>
      </c>
      <c r="AL231" s="5">
        <f t="shared" si="148"/>
        <v>113.05028987225118</v>
      </c>
      <c r="AM231" s="5">
        <f t="shared" si="149"/>
        <v>1.8315151277488155</v>
      </c>
      <c r="AN231" s="5">
        <f t="shared" si="165"/>
        <v>1.5942604033326386E-2</v>
      </c>
      <c r="AP231" s="1">
        <v>171.550003</v>
      </c>
      <c r="AQ231" s="5">
        <v>166.93054653028935</v>
      </c>
      <c r="AR231" s="5">
        <f t="shared" si="187"/>
        <v>0.36499028478888862</v>
      </c>
      <c r="AS231" s="5">
        <f t="shared" si="166"/>
        <v>167.29553681507824</v>
      </c>
      <c r="AT231" s="5">
        <f t="shared" si="167"/>
        <v>4.2544661849217675</v>
      </c>
      <c r="AU231" s="5">
        <f t="shared" si="188"/>
        <v>2.5486444951821924E-2</v>
      </c>
      <c r="AV231" s="5">
        <f t="shared" si="189"/>
        <v>0.56909156255801774</v>
      </c>
      <c r="AW231" s="5">
        <f t="shared" si="168"/>
        <v>167.49963809284736</v>
      </c>
      <c r="AX231" s="5">
        <f t="shared" si="169"/>
        <v>4.0503649071526411</v>
      </c>
      <c r="AY231" s="5">
        <f t="shared" si="170"/>
        <v>2.3610404175583962E-2</v>
      </c>
      <c r="AZ231" s="5">
        <f t="shared" si="190"/>
        <v>0.66575185059451214</v>
      </c>
      <c r="BA231" s="5">
        <f t="shared" si="171"/>
        <v>167.59629838088387</v>
      </c>
      <c r="BB231" s="5">
        <f t="shared" si="172"/>
        <v>3.953704619116138</v>
      </c>
      <c r="BC231" s="5">
        <f t="shared" si="173"/>
        <v>2.3046951617460117E-2</v>
      </c>
      <c r="BD231" s="5">
        <f t="shared" si="191"/>
        <v>0.24609611023362402</v>
      </c>
      <c r="BE231" s="5">
        <f t="shared" si="174"/>
        <v>167.17664264052297</v>
      </c>
      <c r="BF231" s="5">
        <f t="shared" si="175"/>
        <v>4.3733603594770329</v>
      </c>
      <c r="BG231" s="5">
        <f t="shared" si="176"/>
        <v>2.5493210626624314E-2</v>
      </c>
    </row>
    <row r="232" spans="1:59" x14ac:dyDescent="0.2">
      <c r="A232" s="2">
        <v>231</v>
      </c>
      <c r="B232" s="1">
        <v>114.77198799999999</v>
      </c>
      <c r="C232" s="5">
        <f t="shared" si="177"/>
        <v>113.90191675085258</v>
      </c>
      <c r="D232" s="5">
        <f t="shared" si="150"/>
        <v>0.87007124914741496</v>
      </c>
      <c r="E232" s="5">
        <f t="shared" si="192"/>
        <v>114.41178015020171</v>
      </c>
      <c r="F232" s="5">
        <f t="shared" si="151"/>
        <v>0.36020784979828591</v>
      </c>
      <c r="G232" s="5">
        <f t="shared" si="179"/>
        <v>114.49579730139243</v>
      </c>
      <c r="H232" s="5">
        <f t="shared" si="152"/>
        <v>0.2761906986075644</v>
      </c>
      <c r="I232" s="5">
        <f t="shared" si="180"/>
        <v>114.57006367993279</v>
      </c>
      <c r="J232" s="5">
        <f t="shared" si="153"/>
        <v>0.20192432006720651</v>
      </c>
      <c r="L232" s="2">
        <v>231</v>
      </c>
      <c r="M232" s="1">
        <v>173.779999</v>
      </c>
      <c r="N232" s="5">
        <f t="shared" si="181"/>
        <v>166.11926261494929</v>
      </c>
      <c r="O232" s="5">
        <f t="shared" si="154"/>
        <v>7.6607363850507113</v>
      </c>
      <c r="P232" s="5">
        <f t="shared" si="182"/>
        <v>168.10013977948313</v>
      </c>
      <c r="Q232" s="5">
        <f t="shared" si="155"/>
        <v>5.6798592205168745</v>
      </c>
      <c r="R232" s="5">
        <f t="shared" si="183"/>
        <v>169.47124758863021</v>
      </c>
      <c r="S232" s="5">
        <f t="shared" si="156"/>
        <v>4.3087514113697978</v>
      </c>
      <c r="T232" s="5">
        <f t="shared" si="184"/>
        <v>170.44407852478983</v>
      </c>
      <c r="U232" s="5">
        <f t="shared" si="157"/>
        <v>3.3359204752101732</v>
      </c>
      <c r="V232" s="10"/>
      <c r="W232" s="1">
        <v>114.77198799999999</v>
      </c>
      <c r="X232" s="5">
        <v>114.49579730139243</v>
      </c>
      <c r="Y232" s="5">
        <f t="shared" si="185"/>
        <v>0.12248786354884131</v>
      </c>
      <c r="Z232" s="5">
        <f t="shared" si="158"/>
        <v>114.61828516494127</v>
      </c>
      <c r="AA232" s="5">
        <f t="shared" si="159"/>
        <v>0.15370283505872351</v>
      </c>
      <c r="AB232" s="5">
        <f t="shared" si="186"/>
        <v>1.3392016443831531E-3</v>
      </c>
      <c r="AC232" s="5">
        <f t="shared" si="160"/>
        <v>0.14252327860216063</v>
      </c>
      <c r="AD232" s="5">
        <f t="shared" si="144"/>
        <v>114.63832057999458</v>
      </c>
      <c r="AE232" s="5">
        <f t="shared" si="145"/>
        <v>0.1336674200054091</v>
      </c>
      <c r="AF232" s="5">
        <f t="shared" si="161"/>
        <v>1.164634527419784E-3</v>
      </c>
      <c r="AG232" s="5">
        <f t="shared" si="162"/>
        <v>3.8310516462067457E-2</v>
      </c>
      <c r="AH232" s="5">
        <f t="shared" si="146"/>
        <v>114.53410781785449</v>
      </c>
      <c r="AI232" s="5">
        <f t="shared" si="147"/>
        <v>0.23788018214550277</v>
      </c>
      <c r="AJ232" s="5">
        <f t="shared" si="163"/>
        <v>2.0726327590100016E-3</v>
      </c>
      <c r="AK232" s="5">
        <f t="shared" si="164"/>
        <v>0.2549610728158328</v>
      </c>
      <c r="AL232" s="5">
        <f t="shared" si="148"/>
        <v>114.75075837420826</v>
      </c>
      <c r="AM232" s="5">
        <f t="shared" si="149"/>
        <v>2.1229625791733042E-2</v>
      </c>
      <c r="AN232" s="5">
        <f t="shared" si="165"/>
        <v>1.8497218843794048E-4</v>
      </c>
      <c r="AP232" s="1">
        <v>173.779999</v>
      </c>
      <c r="AQ232" s="5">
        <v>169.47124758863021</v>
      </c>
      <c r="AR232" s="5">
        <f t="shared" si="187"/>
        <v>0.69134690082168393</v>
      </c>
      <c r="AS232" s="5">
        <f t="shared" si="166"/>
        <v>170.16259448945189</v>
      </c>
      <c r="AT232" s="5">
        <f t="shared" si="167"/>
        <v>3.6174045105481127</v>
      </c>
      <c r="AU232" s="5">
        <f t="shared" si="188"/>
        <v>2.1345240340290051E-2</v>
      </c>
      <c r="AV232" s="5">
        <f t="shared" si="189"/>
        <v>1.0619939365037276</v>
      </c>
      <c r="AW232" s="5">
        <f t="shared" si="168"/>
        <v>170.53324152513395</v>
      </c>
      <c r="AX232" s="5">
        <f t="shared" si="169"/>
        <v>3.2467574748660581</v>
      </c>
      <c r="AY232" s="5">
        <f t="shared" si="170"/>
        <v>1.8683148196278088E-2</v>
      </c>
      <c r="AZ232" s="5">
        <f t="shared" si="190"/>
        <v>1.5094789940803679</v>
      </c>
      <c r="BA232" s="5">
        <f t="shared" si="171"/>
        <v>170.98072658271059</v>
      </c>
      <c r="BB232" s="5">
        <f t="shared" si="172"/>
        <v>2.7992724172894157</v>
      </c>
      <c r="BC232" s="5">
        <f t="shared" si="173"/>
        <v>1.6108139218538122E-2</v>
      </c>
      <c r="BD232" s="5">
        <f t="shared" si="191"/>
        <v>2.1965103161247725</v>
      </c>
      <c r="BE232" s="5">
        <f t="shared" si="174"/>
        <v>171.66775790475498</v>
      </c>
      <c r="BF232" s="5">
        <f t="shared" si="175"/>
        <v>2.1122410952450252</v>
      </c>
      <c r="BG232" s="5">
        <f t="shared" si="176"/>
        <v>1.2154684701344861E-2</v>
      </c>
    </row>
    <row r="233" spans="1:59" x14ac:dyDescent="0.2">
      <c r="A233" s="2">
        <v>232</v>
      </c>
      <c r="B233" s="1">
        <v>116.768547</v>
      </c>
      <c r="C233" s="5">
        <f t="shared" si="177"/>
        <v>114.03242743822469</v>
      </c>
      <c r="D233" s="5">
        <f t="shared" si="150"/>
        <v>2.7361195617753111</v>
      </c>
      <c r="E233" s="5">
        <f t="shared" si="192"/>
        <v>114.5378528976311</v>
      </c>
      <c r="F233" s="5">
        <f t="shared" si="151"/>
        <v>2.2306941023689006</v>
      </c>
      <c r="G233" s="5">
        <f t="shared" si="179"/>
        <v>114.6477021856266</v>
      </c>
      <c r="H233" s="5">
        <f t="shared" si="152"/>
        <v>2.1208448143733989</v>
      </c>
      <c r="I233" s="5">
        <f t="shared" si="180"/>
        <v>114.7215069199832</v>
      </c>
      <c r="J233" s="5">
        <f t="shared" si="153"/>
        <v>2.0470400800167994</v>
      </c>
      <c r="L233" s="2">
        <v>232</v>
      </c>
      <c r="M233" s="1">
        <v>174.38000500000001</v>
      </c>
      <c r="N233" s="5">
        <f t="shared" si="181"/>
        <v>167.26837307270691</v>
      </c>
      <c r="O233" s="5">
        <f t="shared" si="154"/>
        <v>7.1116319272931037</v>
      </c>
      <c r="P233" s="5">
        <f t="shared" si="182"/>
        <v>170.08809050666403</v>
      </c>
      <c r="Q233" s="5">
        <f t="shared" si="155"/>
        <v>4.2919144933359803</v>
      </c>
      <c r="R233" s="5">
        <f t="shared" si="183"/>
        <v>171.84106086488362</v>
      </c>
      <c r="S233" s="5">
        <f t="shared" si="156"/>
        <v>2.5389441351163953</v>
      </c>
      <c r="T233" s="5">
        <f t="shared" si="184"/>
        <v>172.94601888119746</v>
      </c>
      <c r="U233" s="5">
        <f t="shared" si="157"/>
        <v>1.4339861188025509</v>
      </c>
      <c r="V233" s="10"/>
      <c r="W233" s="1">
        <v>116.768547</v>
      </c>
      <c r="X233" s="5">
        <v>114.6477021856266</v>
      </c>
      <c r="Y233" s="5">
        <f t="shared" si="185"/>
        <v>0.12690041665164067</v>
      </c>
      <c r="Z233" s="5">
        <f t="shared" si="158"/>
        <v>114.77460260227824</v>
      </c>
      <c r="AA233" s="5">
        <f t="shared" si="159"/>
        <v>1.9939443977217621</v>
      </c>
      <c r="AB233" s="5">
        <f t="shared" si="186"/>
        <v>1.7076040157644183E-2</v>
      </c>
      <c r="AC233" s="5">
        <f t="shared" si="160"/>
        <v>0.14486868001016306</v>
      </c>
      <c r="AD233" s="5">
        <f t="shared" si="144"/>
        <v>114.79257086563676</v>
      </c>
      <c r="AE233" s="5">
        <f t="shared" si="145"/>
        <v>1.9759761343632363</v>
      </c>
      <c r="AF233" s="5">
        <f t="shared" si="161"/>
        <v>1.6922160848359586E-2</v>
      </c>
      <c r="AG233" s="5">
        <f t="shared" si="162"/>
        <v>8.9427981959513778E-2</v>
      </c>
      <c r="AH233" s="5">
        <f t="shared" si="146"/>
        <v>114.73713016758612</v>
      </c>
      <c r="AI233" s="5">
        <f t="shared" si="147"/>
        <v>2.0314168324138819</v>
      </c>
      <c r="AJ233" s="5">
        <f t="shared" si="163"/>
        <v>1.7396952215341703E-2</v>
      </c>
      <c r="AK233" s="5">
        <f t="shared" si="164"/>
        <v>0.16736331252141973</v>
      </c>
      <c r="AL233" s="5">
        <f t="shared" si="148"/>
        <v>114.81506549814802</v>
      </c>
      <c r="AM233" s="5">
        <f t="shared" si="149"/>
        <v>1.9534815018519822</v>
      </c>
      <c r="AN233" s="5">
        <f t="shared" si="165"/>
        <v>1.6729517939895085E-2</v>
      </c>
      <c r="AP233" s="1">
        <v>174.38000500000001</v>
      </c>
      <c r="AQ233" s="5">
        <v>171.84106086488362</v>
      </c>
      <c r="AR233" s="5">
        <f t="shared" si="187"/>
        <v>0.94311685713644278</v>
      </c>
      <c r="AS233" s="5">
        <f t="shared" si="166"/>
        <v>172.78417772202005</v>
      </c>
      <c r="AT233" s="5">
        <f t="shared" si="167"/>
        <v>1.5958272779799643</v>
      </c>
      <c r="AU233" s="5">
        <f t="shared" si="188"/>
        <v>9.2866470327178808E-3</v>
      </c>
      <c r="AV233" s="5">
        <f t="shared" si="189"/>
        <v>1.3889487714411484</v>
      </c>
      <c r="AW233" s="5">
        <f t="shared" si="168"/>
        <v>173.23000963632475</v>
      </c>
      <c r="AX233" s="5">
        <f t="shared" si="169"/>
        <v>1.1499953636752593</v>
      </c>
      <c r="AY233" s="5">
        <f t="shared" si="170"/>
        <v>6.5947662042747345E-3</v>
      </c>
      <c r="AZ233" s="5">
        <f t="shared" si="190"/>
        <v>1.8966294210582371</v>
      </c>
      <c r="BA233" s="5">
        <f t="shared" si="171"/>
        <v>173.73769028594185</v>
      </c>
      <c r="BB233" s="5">
        <f t="shared" si="172"/>
        <v>0.6423147140581591</v>
      </c>
      <c r="BC233" s="5">
        <f t="shared" si="173"/>
        <v>3.6834195185288534E-3</v>
      </c>
      <c r="BD233" s="5">
        <f t="shared" si="191"/>
        <v>2.3438178322341141</v>
      </c>
      <c r="BE233" s="5">
        <f t="shared" si="174"/>
        <v>174.18487869711774</v>
      </c>
      <c r="BF233" s="5">
        <f t="shared" si="175"/>
        <v>0.19512630288227228</v>
      </c>
      <c r="BG233" s="5">
        <f t="shared" si="176"/>
        <v>1.1189717701996411E-3</v>
      </c>
    </row>
    <row r="234" spans="1:59" x14ac:dyDescent="0.2">
      <c r="A234" s="2">
        <v>233</v>
      </c>
      <c r="B234" s="1">
        <v>124.18575300000001</v>
      </c>
      <c r="C234" s="5">
        <f t="shared" si="177"/>
        <v>114.44284537249098</v>
      </c>
      <c r="D234" s="5">
        <f t="shared" si="150"/>
        <v>9.7429076275090267</v>
      </c>
      <c r="E234" s="5">
        <f t="shared" si="192"/>
        <v>115.31859583346021</v>
      </c>
      <c r="F234" s="5">
        <f t="shared" si="151"/>
        <v>8.8671571665397977</v>
      </c>
      <c r="G234" s="5">
        <f t="shared" si="179"/>
        <v>115.81416683353197</v>
      </c>
      <c r="H234" s="5">
        <f t="shared" si="152"/>
        <v>8.3715861664680347</v>
      </c>
      <c r="I234" s="5">
        <f t="shared" si="180"/>
        <v>116.25678697999579</v>
      </c>
      <c r="J234" s="5">
        <f t="shared" si="153"/>
        <v>7.9289660200042107</v>
      </c>
      <c r="L234" s="2">
        <v>233</v>
      </c>
      <c r="M234" s="1">
        <v>175.36000100000001</v>
      </c>
      <c r="N234" s="5">
        <f t="shared" si="181"/>
        <v>168.33511786180088</v>
      </c>
      <c r="O234" s="5">
        <f t="shared" si="154"/>
        <v>7.0248831381991295</v>
      </c>
      <c r="P234" s="5">
        <f t="shared" si="182"/>
        <v>171.59026057933164</v>
      </c>
      <c r="Q234" s="5">
        <f t="shared" si="155"/>
        <v>3.76974042066837</v>
      </c>
      <c r="R234" s="5">
        <f t="shared" si="183"/>
        <v>173.23748013919763</v>
      </c>
      <c r="S234" s="5">
        <f t="shared" si="156"/>
        <v>2.122520860802382</v>
      </c>
      <c r="T234" s="5">
        <f t="shared" si="184"/>
        <v>174.02150847029938</v>
      </c>
      <c r="U234" s="5">
        <f t="shared" si="157"/>
        <v>1.3384925297006305</v>
      </c>
      <c r="V234" s="10"/>
      <c r="W234" s="1">
        <v>124.18575300000001</v>
      </c>
      <c r="X234" s="5">
        <v>115.81416683353197</v>
      </c>
      <c r="Y234" s="5">
        <f t="shared" si="185"/>
        <v>0.28283505133970027</v>
      </c>
      <c r="Z234" s="5">
        <f t="shared" si="158"/>
        <v>116.09700188487167</v>
      </c>
      <c r="AA234" s="5">
        <f t="shared" si="159"/>
        <v>8.088751115128332</v>
      </c>
      <c r="AB234" s="5">
        <f t="shared" si="186"/>
        <v>6.5134292136782637E-2</v>
      </c>
      <c r="AC234" s="5">
        <f t="shared" si="160"/>
        <v>0.40026767198396518</v>
      </c>
      <c r="AD234" s="5">
        <f t="shared" si="144"/>
        <v>116.21443450551594</v>
      </c>
      <c r="AE234" s="5">
        <f t="shared" si="145"/>
        <v>7.9713184944840663</v>
      </c>
      <c r="AF234" s="5">
        <f t="shared" si="161"/>
        <v>6.4188671420980684E-2</v>
      </c>
      <c r="AG234" s="5">
        <f t="shared" si="162"/>
        <v>0.57409448163514976</v>
      </c>
      <c r="AH234" s="5">
        <f t="shared" si="146"/>
        <v>116.38826131516711</v>
      </c>
      <c r="AI234" s="5">
        <f t="shared" si="147"/>
        <v>7.7974916848328917</v>
      </c>
      <c r="AJ234" s="5">
        <f t="shared" si="163"/>
        <v>6.2788939121163859E-2</v>
      </c>
      <c r="AK234" s="5">
        <f t="shared" si="164"/>
        <v>1.0165994475977786</v>
      </c>
      <c r="AL234" s="5">
        <f t="shared" si="148"/>
        <v>116.83076628112975</v>
      </c>
      <c r="AM234" s="5">
        <f t="shared" si="149"/>
        <v>7.3549867188702507</v>
      </c>
      <c r="AN234" s="5">
        <f t="shared" si="165"/>
        <v>5.9225688464201287E-2</v>
      </c>
      <c r="AP234" s="1">
        <v>175.36000100000001</v>
      </c>
      <c r="AQ234" s="5">
        <v>173.23748013919763</v>
      </c>
      <c r="AR234" s="5">
        <f t="shared" si="187"/>
        <v>1.0111122197130784</v>
      </c>
      <c r="AS234" s="5">
        <f t="shared" si="166"/>
        <v>174.24859235891071</v>
      </c>
      <c r="AT234" s="5">
        <f t="shared" si="167"/>
        <v>1.111408641089298</v>
      </c>
      <c r="AU234" s="5">
        <f t="shared" si="188"/>
        <v>6.415520707160326E-3</v>
      </c>
      <c r="AV234" s="5">
        <f t="shared" si="189"/>
        <v>1.3908163971593646</v>
      </c>
      <c r="AW234" s="5">
        <f t="shared" si="168"/>
        <v>174.628296536357</v>
      </c>
      <c r="AX234" s="5">
        <f t="shared" si="169"/>
        <v>0.73170446364301256</v>
      </c>
      <c r="AY234" s="5">
        <f t="shared" si="170"/>
        <v>4.1725847369435886E-3</v>
      </c>
      <c r="AZ234" s="5">
        <f t="shared" si="190"/>
        <v>1.6715348550233364</v>
      </c>
      <c r="BA234" s="5">
        <f t="shared" si="171"/>
        <v>174.90901499422097</v>
      </c>
      <c r="BB234" s="5">
        <f t="shared" si="172"/>
        <v>0.45098600577904335</v>
      </c>
      <c r="BC234" s="5">
        <f t="shared" si="173"/>
        <v>2.5717723723042369E-3</v>
      </c>
      <c r="BD234" s="5">
        <f t="shared" si="191"/>
        <v>1.5385290580020283</v>
      </c>
      <c r="BE234" s="5">
        <f t="shared" si="174"/>
        <v>174.77600919719967</v>
      </c>
      <c r="BF234" s="5">
        <f t="shared" si="175"/>
        <v>0.58399180280034102</v>
      </c>
      <c r="BG234" s="5">
        <f t="shared" si="176"/>
        <v>3.3302452068322067E-3</v>
      </c>
    </row>
    <row r="235" spans="1:59" x14ac:dyDescent="0.2">
      <c r="A235" s="2">
        <v>234</v>
      </c>
      <c r="B235" s="1">
        <v>120.891434</v>
      </c>
      <c r="C235" s="5">
        <f t="shared" si="177"/>
        <v>115.90428151661732</v>
      </c>
      <c r="D235" s="5">
        <f t="shared" si="150"/>
        <v>4.9871524833826868</v>
      </c>
      <c r="E235" s="5">
        <f t="shared" si="192"/>
        <v>118.42210084174914</v>
      </c>
      <c r="F235" s="5">
        <f t="shared" si="151"/>
        <v>2.469333158250862</v>
      </c>
      <c r="G235" s="5">
        <f t="shared" si="179"/>
        <v>120.41853922508939</v>
      </c>
      <c r="H235" s="5">
        <f t="shared" si="152"/>
        <v>0.47289477491061405</v>
      </c>
      <c r="I235" s="5">
        <f t="shared" si="180"/>
        <v>122.20351149499896</v>
      </c>
      <c r="J235" s="5">
        <f t="shared" si="153"/>
        <v>1.3120774949989595</v>
      </c>
      <c r="L235" s="2">
        <v>234</v>
      </c>
      <c r="M235" s="1">
        <v>171.550003</v>
      </c>
      <c r="N235" s="5">
        <f t="shared" si="181"/>
        <v>169.38885033253075</v>
      </c>
      <c r="O235" s="5">
        <f t="shared" si="154"/>
        <v>2.1611526674692527</v>
      </c>
      <c r="P235" s="5">
        <f t="shared" si="182"/>
        <v>172.90966972656557</v>
      </c>
      <c r="Q235" s="5">
        <f t="shared" si="155"/>
        <v>1.359666726565564</v>
      </c>
      <c r="R235" s="5">
        <f t="shared" si="183"/>
        <v>174.40486661263895</v>
      </c>
      <c r="S235" s="5">
        <f t="shared" si="156"/>
        <v>2.8548636126389511</v>
      </c>
      <c r="T235" s="5">
        <f t="shared" si="184"/>
        <v>175.02537786757486</v>
      </c>
      <c r="U235" s="5">
        <f t="shared" si="157"/>
        <v>3.4753748675748568</v>
      </c>
      <c r="V235" s="10"/>
      <c r="W235" s="1">
        <v>120.891434</v>
      </c>
      <c r="X235" s="5">
        <v>120.41853922508939</v>
      </c>
      <c r="Y235" s="5">
        <f t="shared" si="185"/>
        <v>0.93106565237235805</v>
      </c>
      <c r="Z235" s="5">
        <f t="shared" si="158"/>
        <v>121.34960487746174</v>
      </c>
      <c r="AA235" s="5">
        <f t="shared" si="159"/>
        <v>0.45817087746173968</v>
      </c>
      <c r="AB235" s="5">
        <f t="shared" si="186"/>
        <v>3.7899366588846953E-3</v>
      </c>
      <c r="AC235" s="5">
        <f t="shared" si="160"/>
        <v>1.4512938518773286</v>
      </c>
      <c r="AD235" s="5">
        <f t="shared" si="144"/>
        <v>121.86983307696671</v>
      </c>
      <c r="AE235" s="5">
        <f t="shared" si="145"/>
        <v>0.97839907696670991</v>
      </c>
      <c r="AF235" s="5">
        <f t="shared" si="161"/>
        <v>8.0932043288253971E-3</v>
      </c>
      <c r="AG235" s="5">
        <f t="shared" si="162"/>
        <v>2.387719541100171</v>
      </c>
      <c r="AH235" s="5">
        <f t="shared" si="146"/>
        <v>122.80625876618956</v>
      </c>
      <c r="AI235" s="5">
        <f t="shared" si="147"/>
        <v>1.9148247661895539</v>
      </c>
      <c r="AJ235" s="5">
        <f t="shared" si="163"/>
        <v>1.5839209634898977E-2</v>
      </c>
      <c r="AK235" s="5">
        <f t="shared" si="164"/>
        <v>4.0662064499634729</v>
      </c>
      <c r="AL235" s="5">
        <f t="shared" si="148"/>
        <v>124.48474567505286</v>
      </c>
      <c r="AM235" s="5">
        <f t="shared" si="149"/>
        <v>3.5933116750528598</v>
      </c>
      <c r="AN235" s="5">
        <f t="shared" si="165"/>
        <v>2.9723459770134415E-2</v>
      </c>
      <c r="AP235" s="1">
        <v>171.550003</v>
      </c>
      <c r="AQ235" s="5">
        <v>174.40486661263895</v>
      </c>
      <c r="AR235" s="5">
        <f t="shared" si="187"/>
        <v>1.0345533577723154</v>
      </c>
      <c r="AS235" s="5">
        <f t="shared" si="166"/>
        <v>175.43941997041128</v>
      </c>
      <c r="AT235" s="5">
        <f t="shared" si="167"/>
        <v>3.8894169704112755</v>
      </c>
      <c r="AU235" s="5">
        <f t="shared" si="188"/>
        <v>2.2301080502815585E-2</v>
      </c>
      <c r="AV235" s="5">
        <f t="shared" si="189"/>
        <v>1.334958916229855</v>
      </c>
      <c r="AW235" s="5">
        <f t="shared" si="168"/>
        <v>175.73982552886881</v>
      </c>
      <c r="AX235" s="5">
        <f t="shared" si="169"/>
        <v>4.1898225288688025</v>
      </c>
      <c r="AY235" s="5">
        <f t="shared" si="170"/>
        <v>2.4423331131441614E-2</v>
      </c>
      <c r="AZ235" s="5">
        <f t="shared" si="190"/>
        <v>1.4446680833114316</v>
      </c>
      <c r="BA235" s="5">
        <f t="shared" si="171"/>
        <v>175.84953469595038</v>
      </c>
      <c r="BB235" s="5">
        <f t="shared" si="172"/>
        <v>4.2995316959503782</v>
      </c>
      <c r="BC235" s="5">
        <f t="shared" si="173"/>
        <v>2.50628482702526E-2</v>
      </c>
      <c r="BD235" s="5">
        <f t="shared" si="191"/>
        <v>1.223057861125431</v>
      </c>
      <c r="BE235" s="5">
        <f t="shared" si="174"/>
        <v>175.62792447376438</v>
      </c>
      <c r="BF235" s="5">
        <f t="shared" si="175"/>
        <v>-4.077921473764377</v>
      </c>
      <c r="BG235" s="5">
        <f t="shared" si="176"/>
        <v>2.3771037029736319E-2</v>
      </c>
    </row>
    <row r="236" spans="1:59" x14ac:dyDescent="0.2">
      <c r="A236" s="2">
        <v>235</v>
      </c>
      <c r="B236" s="1">
        <v>120.98127700000001</v>
      </c>
      <c r="C236" s="5">
        <f t="shared" si="177"/>
        <v>116.65235438912472</v>
      </c>
      <c r="D236" s="5">
        <f t="shared" si="150"/>
        <v>4.3289226108752814</v>
      </c>
      <c r="E236" s="5">
        <f t="shared" si="192"/>
        <v>119.28636744713694</v>
      </c>
      <c r="F236" s="5">
        <f t="shared" si="151"/>
        <v>1.6949095528630664</v>
      </c>
      <c r="G236" s="5">
        <f t="shared" si="179"/>
        <v>120.67863135129022</v>
      </c>
      <c r="H236" s="5">
        <f t="shared" si="152"/>
        <v>0.30264564870978461</v>
      </c>
      <c r="I236" s="5">
        <f t="shared" si="180"/>
        <v>121.21945337374974</v>
      </c>
      <c r="J236" s="5">
        <f t="shared" si="153"/>
        <v>0.23817637374973799</v>
      </c>
      <c r="L236" s="2">
        <v>235</v>
      </c>
      <c r="M236" s="1">
        <v>173.470001</v>
      </c>
      <c r="N236" s="5">
        <f t="shared" si="181"/>
        <v>169.71302323265112</v>
      </c>
      <c r="O236" s="5">
        <f t="shared" si="154"/>
        <v>3.7569777673488716</v>
      </c>
      <c r="P236" s="5">
        <f t="shared" si="182"/>
        <v>172.4337863722676</v>
      </c>
      <c r="Q236" s="5">
        <f t="shared" si="155"/>
        <v>1.0362146277323916</v>
      </c>
      <c r="R236" s="5">
        <f t="shared" si="183"/>
        <v>172.83469162568753</v>
      </c>
      <c r="S236" s="5">
        <f t="shared" si="156"/>
        <v>0.63530937431247025</v>
      </c>
      <c r="T236" s="5">
        <f t="shared" si="184"/>
        <v>172.41884671689371</v>
      </c>
      <c r="U236" s="5">
        <f t="shared" si="157"/>
        <v>1.0511542831062854</v>
      </c>
      <c r="V236" s="10"/>
      <c r="W236" s="1">
        <v>120.98127700000001</v>
      </c>
      <c r="X236" s="5">
        <v>120.67863135129022</v>
      </c>
      <c r="Y236" s="5">
        <f t="shared" si="185"/>
        <v>0.83041962344662901</v>
      </c>
      <c r="Z236" s="5">
        <f t="shared" si="158"/>
        <v>121.50905097473685</v>
      </c>
      <c r="AA236" s="5">
        <f t="shared" si="159"/>
        <v>0.52777397473684573</v>
      </c>
      <c r="AB236" s="5">
        <f t="shared" si="186"/>
        <v>4.362443411279629E-3</v>
      </c>
      <c r="AC236" s="5">
        <f t="shared" si="160"/>
        <v>1.1534934204582044</v>
      </c>
      <c r="AD236" s="5">
        <f t="shared" si="144"/>
        <v>121.83212477174843</v>
      </c>
      <c r="AE236" s="5">
        <f t="shared" si="145"/>
        <v>0.85084777174841975</v>
      </c>
      <c r="AF236" s="5">
        <f t="shared" si="161"/>
        <v>7.0328880042191955E-3</v>
      </c>
      <c r="AG236" s="5">
        <f t="shared" si="162"/>
        <v>1.4302872043954684</v>
      </c>
      <c r="AH236" s="5">
        <f t="shared" si="146"/>
        <v>122.10891855568569</v>
      </c>
      <c r="AI236" s="5">
        <f t="shared" si="147"/>
        <v>1.1276415556856847</v>
      </c>
      <c r="AJ236" s="5">
        <f t="shared" si="163"/>
        <v>9.3207939579418118E-3</v>
      </c>
      <c r="AK236" s="5">
        <f t="shared" si="164"/>
        <v>0.83100927476522768</v>
      </c>
      <c r="AL236" s="5">
        <f t="shared" si="148"/>
        <v>121.50964062605544</v>
      </c>
      <c r="AM236" s="5">
        <f t="shared" si="149"/>
        <v>0.52836362605543741</v>
      </c>
      <c r="AN236" s="5">
        <f t="shared" si="165"/>
        <v>4.3673173168393437E-3</v>
      </c>
      <c r="AP236" s="1">
        <v>173.470001</v>
      </c>
      <c r="AQ236" s="5">
        <v>172.83469162568753</v>
      </c>
      <c r="AR236" s="5">
        <f t="shared" si="187"/>
        <v>0.64384410606375375</v>
      </c>
      <c r="AS236" s="5">
        <f t="shared" si="166"/>
        <v>173.47853573175129</v>
      </c>
      <c r="AT236" s="5">
        <f t="shared" si="167"/>
        <v>8.5347317512969312E-3</v>
      </c>
      <c r="AU236" s="5">
        <f t="shared" si="188"/>
        <v>4.9380894952390785E-5</v>
      </c>
      <c r="AV236" s="5">
        <f t="shared" si="189"/>
        <v>0.60867544043453403</v>
      </c>
      <c r="AW236" s="5">
        <f t="shared" si="168"/>
        <v>173.44336706612205</v>
      </c>
      <c r="AX236" s="5">
        <f t="shared" si="169"/>
        <v>2.6633933877945992E-2</v>
      </c>
      <c r="AY236" s="5">
        <f t="shared" si="170"/>
        <v>1.5353625251864726E-4</v>
      </c>
      <c r="AZ236" s="5">
        <f t="shared" si="190"/>
        <v>8.7988701693144544E-2</v>
      </c>
      <c r="BA236" s="5">
        <f t="shared" si="171"/>
        <v>172.92268032738068</v>
      </c>
      <c r="BB236" s="5">
        <f t="shared" si="172"/>
        <v>0.54732067261932116</v>
      </c>
      <c r="BC236" s="5">
        <f t="shared" si="173"/>
        <v>3.1551315470351622E-3</v>
      </c>
      <c r="BD236" s="5">
        <f t="shared" si="191"/>
        <v>-1.1511900597398999</v>
      </c>
      <c r="BE236" s="5">
        <f t="shared" si="174"/>
        <v>171.68350156594764</v>
      </c>
      <c r="BF236" s="5">
        <f t="shared" si="175"/>
        <v>1.7864994340523594</v>
      </c>
      <c r="BG236" s="5">
        <f t="shared" si="176"/>
        <v>1.0298607388907316E-2</v>
      </c>
    </row>
    <row r="237" spans="1:59" x14ac:dyDescent="0.2">
      <c r="A237" s="2">
        <v>236</v>
      </c>
      <c r="B237" s="1">
        <v>120.502106</v>
      </c>
      <c r="C237" s="5">
        <f t="shared" si="177"/>
        <v>117.30169278075601</v>
      </c>
      <c r="D237" s="5">
        <f t="shared" si="150"/>
        <v>3.200413219243984</v>
      </c>
      <c r="E237" s="5">
        <f t="shared" si="192"/>
        <v>119.87958579063901</v>
      </c>
      <c r="F237" s="5">
        <f t="shared" si="151"/>
        <v>0.62252020936098518</v>
      </c>
      <c r="G237" s="5">
        <f t="shared" si="179"/>
        <v>120.8450864580806</v>
      </c>
      <c r="H237" s="5">
        <f t="shared" si="152"/>
        <v>0.34298045808060351</v>
      </c>
      <c r="I237" s="5">
        <f t="shared" si="180"/>
        <v>121.04082109343744</v>
      </c>
      <c r="J237" s="5">
        <f t="shared" si="153"/>
        <v>0.53871509343744606</v>
      </c>
      <c r="L237" s="2">
        <v>236</v>
      </c>
      <c r="M237" s="1">
        <v>172.61000100000001</v>
      </c>
      <c r="N237" s="5">
        <f t="shared" si="181"/>
        <v>170.27656989775346</v>
      </c>
      <c r="O237" s="5">
        <f t="shared" si="154"/>
        <v>2.3334311022465499</v>
      </c>
      <c r="P237" s="5">
        <f t="shared" si="182"/>
        <v>172.79646149197396</v>
      </c>
      <c r="Q237" s="5">
        <f t="shared" si="155"/>
        <v>0.18646049197394632</v>
      </c>
      <c r="R237" s="5">
        <f t="shared" si="183"/>
        <v>173.18411178155938</v>
      </c>
      <c r="S237" s="5">
        <f t="shared" si="156"/>
        <v>0.57411078155936934</v>
      </c>
      <c r="T237" s="5">
        <f t="shared" si="184"/>
        <v>173.20721242922343</v>
      </c>
      <c r="U237" s="5">
        <f t="shared" si="157"/>
        <v>0.59721142922342096</v>
      </c>
      <c r="V237" s="10"/>
      <c r="W237" s="1">
        <v>120.502106</v>
      </c>
      <c r="X237" s="5">
        <v>120.8450864580806</v>
      </c>
      <c r="Y237" s="5">
        <f t="shared" si="185"/>
        <v>0.7308249459481917</v>
      </c>
      <c r="Z237" s="5">
        <f t="shared" si="158"/>
        <v>121.57591140402879</v>
      </c>
      <c r="AA237" s="5">
        <f t="shared" si="159"/>
        <v>1.0738054040287892</v>
      </c>
      <c r="AB237" s="5">
        <f t="shared" si="186"/>
        <v>8.9110924254617533E-3</v>
      </c>
      <c r="AC237" s="5">
        <f t="shared" si="160"/>
        <v>0.90673384204124829</v>
      </c>
      <c r="AD237" s="5">
        <f t="shared" si="144"/>
        <v>121.75182030012185</v>
      </c>
      <c r="AE237" s="5">
        <f t="shared" si="145"/>
        <v>1.2497143001218518</v>
      </c>
      <c r="AF237" s="5">
        <f t="shared" si="161"/>
        <v>1.0370891776130882E-2</v>
      </c>
      <c r="AG237" s="5">
        <f t="shared" si="162"/>
        <v>0.86156276047317881</v>
      </c>
      <c r="AH237" s="5">
        <f t="shared" si="146"/>
        <v>121.70664921855378</v>
      </c>
      <c r="AI237" s="5">
        <f t="shared" si="147"/>
        <v>1.2045432185537805</v>
      </c>
      <c r="AJ237" s="5">
        <f t="shared" si="163"/>
        <v>9.9960345801241059E-3</v>
      </c>
      <c r="AK237" s="5">
        <f t="shared" si="164"/>
        <v>0.26613823198660724</v>
      </c>
      <c r="AL237" s="5">
        <f t="shared" si="148"/>
        <v>121.1112246900672</v>
      </c>
      <c r="AM237" s="5">
        <f t="shared" si="149"/>
        <v>0.60911869006720565</v>
      </c>
      <c r="AN237" s="5">
        <f t="shared" si="165"/>
        <v>5.0548385442093901E-3</v>
      </c>
      <c r="AP237" s="1">
        <v>172.61000100000001</v>
      </c>
      <c r="AQ237" s="5">
        <v>173.18411178155938</v>
      </c>
      <c r="AR237" s="5">
        <f t="shared" si="187"/>
        <v>0.59968051353496876</v>
      </c>
      <c r="AS237" s="5">
        <f t="shared" si="166"/>
        <v>173.78379229509434</v>
      </c>
      <c r="AT237" s="5">
        <f t="shared" si="167"/>
        <v>1.1737912950943326</v>
      </c>
      <c r="AU237" s="5">
        <f t="shared" si="188"/>
        <v>6.77770774131324E-3</v>
      </c>
      <c r="AV237" s="5">
        <f t="shared" si="189"/>
        <v>0.54386161929386412</v>
      </c>
      <c r="AW237" s="5">
        <f t="shared" si="168"/>
        <v>173.72797340085324</v>
      </c>
      <c r="AX237" s="5">
        <f t="shared" si="169"/>
        <v>1.1179724008532332</v>
      </c>
      <c r="AY237" s="5">
        <f t="shared" si="170"/>
        <v>6.4768692102216783E-3</v>
      </c>
      <c r="AZ237" s="5">
        <f t="shared" si="190"/>
        <v>0.20563285607356399</v>
      </c>
      <c r="BA237" s="5">
        <f t="shared" si="171"/>
        <v>173.38974463763296</v>
      </c>
      <c r="BB237" s="5">
        <f t="shared" si="172"/>
        <v>0.77974363763294718</v>
      </c>
      <c r="BC237" s="5">
        <f t="shared" si="173"/>
        <v>4.517372302390214E-3</v>
      </c>
      <c r="BD237" s="5">
        <f t="shared" si="191"/>
        <v>0.12432862353009119</v>
      </c>
      <c r="BE237" s="5">
        <f t="shared" si="174"/>
        <v>173.30844040508947</v>
      </c>
      <c r="BF237" s="5">
        <f t="shared" si="175"/>
        <v>-0.69843940508945934</v>
      </c>
      <c r="BG237" s="5">
        <f t="shared" si="176"/>
        <v>4.0463437868206676E-3</v>
      </c>
    </row>
    <row r="238" spans="1:59" x14ac:dyDescent="0.2">
      <c r="A238" s="2">
        <v>237</v>
      </c>
      <c r="B238" s="1">
        <v>118.81501</v>
      </c>
      <c r="C238" s="5">
        <f t="shared" si="177"/>
        <v>117.7817547636426</v>
      </c>
      <c r="D238" s="5">
        <f t="shared" si="150"/>
        <v>1.0332552363574052</v>
      </c>
      <c r="E238" s="5">
        <f t="shared" si="192"/>
        <v>120.09746786391537</v>
      </c>
      <c r="F238" s="5">
        <f t="shared" si="151"/>
        <v>1.2824578639153685</v>
      </c>
      <c r="G238" s="5">
        <f t="shared" si="179"/>
        <v>120.65644720613628</v>
      </c>
      <c r="H238" s="5">
        <f t="shared" si="152"/>
        <v>1.8414372061362769</v>
      </c>
      <c r="I238" s="5">
        <f t="shared" si="180"/>
        <v>120.63678477335935</v>
      </c>
      <c r="J238" s="5">
        <f t="shared" si="153"/>
        <v>1.8217747733593512</v>
      </c>
      <c r="L238" s="2">
        <v>237</v>
      </c>
      <c r="M238" s="1">
        <v>174.86000100000001</v>
      </c>
      <c r="N238" s="5">
        <f t="shared" si="181"/>
        <v>170.62658456309046</v>
      </c>
      <c r="O238" s="5">
        <f t="shared" si="154"/>
        <v>4.2334164369095504</v>
      </c>
      <c r="P238" s="5">
        <f t="shared" si="182"/>
        <v>172.73120031978308</v>
      </c>
      <c r="Q238" s="5">
        <f t="shared" si="155"/>
        <v>2.1288006802169264</v>
      </c>
      <c r="R238" s="5">
        <f t="shared" si="183"/>
        <v>172.86835085170173</v>
      </c>
      <c r="S238" s="5">
        <f t="shared" si="156"/>
        <v>1.9916501482982767</v>
      </c>
      <c r="T238" s="5">
        <f t="shared" si="184"/>
        <v>172.75930385730587</v>
      </c>
      <c r="U238" s="5">
        <f t="shared" si="157"/>
        <v>2.1006971426941448</v>
      </c>
      <c r="V238" s="10"/>
      <c r="W238" s="1">
        <v>118.81501</v>
      </c>
      <c r="X238" s="5">
        <v>120.65644720613628</v>
      </c>
      <c r="Y238" s="5">
        <f t="shared" si="185"/>
        <v>0.59290531626431442</v>
      </c>
      <c r="Z238" s="5">
        <f t="shared" si="158"/>
        <v>121.2493525224006</v>
      </c>
      <c r="AA238" s="5">
        <f t="shared" si="159"/>
        <v>2.4343425224005983</v>
      </c>
      <c r="AB238" s="5">
        <f t="shared" si="186"/>
        <v>2.0488510015700866E-2</v>
      </c>
      <c r="AC238" s="5">
        <f t="shared" si="160"/>
        <v>0.63289056854485537</v>
      </c>
      <c r="AD238" s="5">
        <f t="shared" si="144"/>
        <v>121.28933777468113</v>
      </c>
      <c r="AE238" s="5">
        <f t="shared" si="145"/>
        <v>2.4743277746811287</v>
      </c>
      <c r="AF238" s="5">
        <f t="shared" si="161"/>
        <v>2.0825043693394704E-2</v>
      </c>
      <c r="AG238" s="5">
        <f t="shared" si="162"/>
        <v>0.38897185488530284</v>
      </c>
      <c r="AH238" s="5">
        <f t="shared" si="146"/>
        <v>121.04541906102158</v>
      </c>
      <c r="AI238" s="5">
        <f t="shared" si="147"/>
        <v>2.2304090610215752</v>
      </c>
      <c r="AJ238" s="5">
        <f t="shared" si="163"/>
        <v>1.8772115248919939E-2</v>
      </c>
      <c r="AK238" s="5">
        <f t="shared" si="164"/>
        <v>-0.1204226293546838</v>
      </c>
      <c r="AL238" s="5">
        <f t="shared" si="148"/>
        <v>120.5360245767816</v>
      </c>
      <c r="AM238" s="5">
        <f t="shared" si="149"/>
        <v>1.7210145767815987</v>
      </c>
      <c r="AN238" s="5">
        <f t="shared" si="165"/>
        <v>1.4484824575460615E-2</v>
      </c>
      <c r="AP238" s="1">
        <v>174.86000100000001</v>
      </c>
      <c r="AQ238" s="5">
        <v>172.86835085170173</v>
      </c>
      <c r="AR238" s="5">
        <f t="shared" si="187"/>
        <v>0.46236429702607651</v>
      </c>
      <c r="AS238" s="5">
        <f t="shared" si="166"/>
        <v>173.33071514872782</v>
      </c>
      <c r="AT238" s="5">
        <f t="shared" si="167"/>
        <v>1.5292858512721921</v>
      </c>
      <c r="AU238" s="5">
        <f t="shared" si="188"/>
        <v>8.8465346243981804E-3</v>
      </c>
      <c r="AV238" s="5">
        <f t="shared" si="189"/>
        <v>0.32895598200598658</v>
      </c>
      <c r="AW238" s="5">
        <f t="shared" si="168"/>
        <v>173.19730683370773</v>
      </c>
      <c r="AX238" s="5">
        <f t="shared" si="169"/>
        <v>1.6626941662922832</v>
      </c>
      <c r="AY238" s="5">
        <f t="shared" si="170"/>
        <v>9.5087164404870552E-3</v>
      </c>
      <c r="AZ238" s="5">
        <f t="shared" si="190"/>
        <v>-2.8994347595480516E-2</v>
      </c>
      <c r="BA238" s="5">
        <f t="shared" si="171"/>
        <v>172.83935650410626</v>
      </c>
      <c r="BB238" s="5">
        <f t="shared" si="172"/>
        <v>2.0206444958937482</v>
      </c>
      <c r="BC238" s="5">
        <f t="shared" si="173"/>
        <v>1.1555784538133156E-2</v>
      </c>
      <c r="BD238" s="5">
        <f t="shared" si="191"/>
        <v>-0.24974749684948544</v>
      </c>
      <c r="BE238" s="5">
        <f t="shared" si="174"/>
        <v>172.61860335485224</v>
      </c>
      <c r="BF238" s="5">
        <f t="shared" si="175"/>
        <v>2.2413976451477708</v>
      </c>
      <c r="BG238" s="5">
        <f t="shared" si="176"/>
        <v>1.2818241063305098E-2</v>
      </c>
    </row>
    <row r="239" spans="1:59" x14ac:dyDescent="0.2">
      <c r="A239" s="2">
        <v>238</v>
      </c>
      <c r="B239" s="1">
        <v>115.78025100000001</v>
      </c>
      <c r="C239" s="5">
        <f t="shared" si="177"/>
        <v>117.93674304909621</v>
      </c>
      <c r="D239" s="5">
        <f t="shared" si="150"/>
        <v>2.156492049096201</v>
      </c>
      <c r="E239" s="5">
        <f t="shared" si="192"/>
        <v>119.648607611545</v>
      </c>
      <c r="F239" s="5">
        <f t="shared" si="151"/>
        <v>3.8683566115449963</v>
      </c>
      <c r="G239" s="5">
        <f t="shared" si="179"/>
        <v>119.64365674276132</v>
      </c>
      <c r="H239" s="5">
        <f t="shared" si="152"/>
        <v>3.8634057427613158</v>
      </c>
      <c r="I239" s="5">
        <f t="shared" si="180"/>
        <v>119.27045369333983</v>
      </c>
      <c r="J239" s="5">
        <f t="shared" si="153"/>
        <v>3.4902026933398247</v>
      </c>
      <c r="L239" s="2">
        <v>238</v>
      </c>
      <c r="M239" s="1">
        <v>171.58999600000001</v>
      </c>
      <c r="N239" s="5">
        <f t="shared" si="181"/>
        <v>171.26159702862688</v>
      </c>
      <c r="O239" s="5">
        <f t="shared" si="154"/>
        <v>0.32839897137313301</v>
      </c>
      <c r="P239" s="5">
        <f t="shared" si="182"/>
        <v>173.47628055785901</v>
      </c>
      <c r="Q239" s="5">
        <f t="shared" si="155"/>
        <v>1.8862845578589997</v>
      </c>
      <c r="R239" s="5">
        <f t="shared" si="183"/>
        <v>173.96375843326578</v>
      </c>
      <c r="S239" s="5">
        <f t="shared" si="156"/>
        <v>2.3737624332657674</v>
      </c>
      <c r="T239" s="5">
        <f t="shared" si="184"/>
        <v>174.33482671432648</v>
      </c>
      <c r="U239" s="5">
        <f t="shared" si="157"/>
        <v>2.7448307143264685</v>
      </c>
      <c r="V239" s="10"/>
      <c r="W239" s="1">
        <v>115.78025100000001</v>
      </c>
      <c r="X239" s="5">
        <v>119.64365674276132</v>
      </c>
      <c r="Y239" s="5">
        <f t="shared" si="185"/>
        <v>0.35205094931842396</v>
      </c>
      <c r="Z239" s="5">
        <f t="shared" si="158"/>
        <v>119.99570769207975</v>
      </c>
      <c r="AA239" s="5">
        <f t="shared" si="159"/>
        <v>4.2154566920797407</v>
      </c>
      <c r="AB239" s="5">
        <f t="shared" si="186"/>
        <v>3.640911688885301E-2</v>
      </c>
      <c r="AC239" s="5">
        <f t="shared" si="160"/>
        <v>0.22147031056490274</v>
      </c>
      <c r="AD239" s="5">
        <f t="shared" si="144"/>
        <v>119.86512705332622</v>
      </c>
      <c r="AE239" s="5">
        <f t="shared" si="145"/>
        <v>4.0848760533262123</v>
      </c>
      <c r="AF239" s="5">
        <f t="shared" si="161"/>
        <v>3.5281285176400355E-2</v>
      </c>
      <c r="AG239" s="5">
        <f t="shared" si="162"/>
        <v>-0.24182118833181324</v>
      </c>
      <c r="AH239" s="5">
        <f t="shared" si="146"/>
        <v>119.40183555442951</v>
      </c>
      <c r="AI239" s="5">
        <f t="shared" si="147"/>
        <v>3.6215845544295036</v>
      </c>
      <c r="AJ239" s="5">
        <f t="shared" si="163"/>
        <v>3.1279812603183105E-2</v>
      </c>
      <c r="AK239" s="5">
        <f t="shared" si="164"/>
        <v>-0.87893528827191447</v>
      </c>
      <c r="AL239" s="5">
        <f t="shared" si="148"/>
        <v>118.7647214544894</v>
      </c>
      <c r="AM239" s="5">
        <f t="shared" si="149"/>
        <v>2.9844704544893972</v>
      </c>
      <c r="AN239" s="5">
        <f t="shared" si="165"/>
        <v>2.5777025258732572E-2</v>
      </c>
      <c r="AP239" s="1">
        <v>171.58999600000001</v>
      </c>
      <c r="AQ239" s="5">
        <v>173.96375843326578</v>
      </c>
      <c r="AR239" s="5">
        <f t="shared" si="187"/>
        <v>0.55732078970677201</v>
      </c>
      <c r="AS239" s="5">
        <f t="shared" si="166"/>
        <v>174.52107922297256</v>
      </c>
      <c r="AT239" s="5">
        <f t="shared" si="167"/>
        <v>2.9310832229725463</v>
      </c>
      <c r="AU239" s="5">
        <f t="shared" si="188"/>
        <v>1.6848815232380365E-2</v>
      </c>
      <c r="AV239" s="5">
        <f t="shared" si="189"/>
        <v>0.52056888189550155</v>
      </c>
      <c r="AW239" s="5">
        <f t="shared" si="168"/>
        <v>174.48432731516129</v>
      </c>
      <c r="AX239" s="5">
        <f t="shared" si="169"/>
        <v>2.8943313151612813</v>
      </c>
      <c r="AY239" s="5">
        <f t="shared" si="170"/>
        <v>1.6867715966152719E-2</v>
      </c>
      <c r="AZ239" s="5">
        <f t="shared" si="190"/>
        <v>0.47698652052630663</v>
      </c>
      <c r="BA239" s="5">
        <f t="shared" si="171"/>
        <v>174.44074495379209</v>
      </c>
      <c r="BB239" s="5">
        <f t="shared" si="172"/>
        <v>2.8507489537920776</v>
      </c>
      <c r="BC239" s="5">
        <f t="shared" si="173"/>
        <v>1.661372469402049E-2</v>
      </c>
      <c r="BD239" s="5">
        <f t="shared" si="191"/>
        <v>0.89363431980201669</v>
      </c>
      <c r="BE239" s="5">
        <f t="shared" si="174"/>
        <v>174.85739275306778</v>
      </c>
      <c r="BF239" s="5">
        <f t="shared" si="175"/>
        <v>-3.2673967530677714</v>
      </c>
      <c r="BG239" s="5">
        <f t="shared" si="176"/>
        <v>1.9041883730026844E-2</v>
      </c>
    </row>
    <row r="240" spans="1:59" x14ac:dyDescent="0.2">
      <c r="A240" s="2">
        <v>239</v>
      </c>
      <c r="B240" s="1">
        <v>117.30761699999999</v>
      </c>
      <c r="C240" s="5">
        <f t="shared" si="177"/>
        <v>117.61326924173177</v>
      </c>
      <c r="D240" s="5">
        <f t="shared" si="150"/>
        <v>0.30565224173177796</v>
      </c>
      <c r="E240" s="5">
        <f t="shared" si="192"/>
        <v>118.29468279750427</v>
      </c>
      <c r="F240" s="5">
        <f t="shared" si="151"/>
        <v>0.98706579750427181</v>
      </c>
      <c r="G240" s="5">
        <f t="shared" si="179"/>
        <v>117.5187835842426</v>
      </c>
      <c r="H240" s="5">
        <f t="shared" si="152"/>
        <v>0.21116658424260493</v>
      </c>
      <c r="I240" s="5">
        <f t="shared" si="180"/>
        <v>116.65280167333496</v>
      </c>
      <c r="J240" s="5">
        <f t="shared" si="153"/>
        <v>0.65481532666503028</v>
      </c>
      <c r="L240" s="2">
        <v>239</v>
      </c>
      <c r="M240" s="1">
        <v>173.259995</v>
      </c>
      <c r="N240" s="5">
        <f t="shared" si="181"/>
        <v>171.31085687433284</v>
      </c>
      <c r="O240" s="5">
        <f t="shared" si="154"/>
        <v>1.9491381256671616</v>
      </c>
      <c r="P240" s="5">
        <f t="shared" si="182"/>
        <v>172.81608096260834</v>
      </c>
      <c r="Q240" s="5">
        <f t="shared" si="155"/>
        <v>0.44391403739166435</v>
      </c>
      <c r="R240" s="5">
        <f t="shared" si="183"/>
        <v>172.6581890949696</v>
      </c>
      <c r="S240" s="5">
        <f t="shared" si="156"/>
        <v>0.60180590503040321</v>
      </c>
      <c r="T240" s="5">
        <f t="shared" si="184"/>
        <v>172.27620367858162</v>
      </c>
      <c r="U240" s="5">
        <f t="shared" si="157"/>
        <v>0.98379132141837999</v>
      </c>
      <c r="V240" s="10"/>
      <c r="W240" s="1">
        <v>117.30761699999999</v>
      </c>
      <c r="X240" s="5">
        <v>117.5187835842426</v>
      </c>
      <c r="Y240" s="5">
        <f t="shared" si="185"/>
        <v>-1.9487666857148256E-2</v>
      </c>
      <c r="Z240" s="5">
        <f t="shared" si="158"/>
        <v>117.49929591738545</v>
      </c>
      <c r="AA240" s="5">
        <f t="shared" si="159"/>
        <v>0.19167891738545961</v>
      </c>
      <c r="AB240" s="5">
        <f t="shared" si="186"/>
        <v>1.6339852627426539E-3</v>
      </c>
      <c r="AC240" s="5">
        <f t="shared" si="160"/>
        <v>-0.36511555670600404</v>
      </c>
      <c r="AD240" s="5">
        <f t="shared" si="144"/>
        <v>117.1536680275366</v>
      </c>
      <c r="AE240" s="5">
        <f t="shared" si="145"/>
        <v>0.15394897246339667</v>
      </c>
      <c r="AF240" s="5">
        <f t="shared" si="161"/>
        <v>1.3123527388967135E-3</v>
      </c>
      <c r="AG240" s="5">
        <f t="shared" si="162"/>
        <v>-1.0891945749159233</v>
      </c>
      <c r="AH240" s="5">
        <f t="shared" si="146"/>
        <v>116.42958900932668</v>
      </c>
      <c r="AI240" s="5">
        <f t="shared" si="147"/>
        <v>0.87802799067331705</v>
      </c>
      <c r="AJ240" s="5">
        <f t="shared" si="163"/>
        <v>7.4848335779706199E-3</v>
      </c>
      <c r="AK240" s="5">
        <f t="shared" si="164"/>
        <v>-1.9379824779817028</v>
      </c>
      <c r="AL240" s="5">
        <f t="shared" si="148"/>
        <v>115.58080110626089</v>
      </c>
      <c r="AM240" s="5">
        <f t="shared" si="149"/>
        <v>1.7268158937391007</v>
      </c>
      <c r="AN240" s="5">
        <f t="shared" si="165"/>
        <v>1.4720407232712781E-2</v>
      </c>
      <c r="AP240" s="1">
        <v>173.259995</v>
      </c>
      <c r="AQ240" s="5">
        <v>172.6581890949696</v>
      </c>
      <c r="AR240" s="5">
        <f t="shared" si="187"/>
        <v>0.27788727050632911</v>
      </c>
      <c r="AS240" s="5">
        <f t="shared" si="166"/>
        <v>172.93607636547594</v>
      </c>
      <c r="AT240" s="5">
        <f t="shared" si="167"/>
        <v>0.32391863452406255</v>
      </c>
      <c r="AU240" s="5">
        <f t="shared" si="188"/>
        <v>1.8760687588695434E-3</v>
      </c>
      <c r="AV240" s="5">
        <f t="shared" si="189"/>
        <v>6.4034326847581036E-2</v>
      </c>
      <c r="AW240" s="5">
        <f t="shared" si="168"/>
        <v>172.72222342181718</v>
      </c>
      <c r="AX240" s="5">
        <f t="shared" si="169"/>
        <v>0.53777157818282717</v>
      </c>
      <c r="AY240" s="5">
        <f t="shared" si="170"/>
        <v>3.1038415889532212E-3</v>
      </c>
      <c r="AZ240" s="5">
        <f t="shared" si="190"/>
        <v>-0.32516361594381266</v>
      </c>
      <c r="BA240" s="5">
        <f t="shared" si="171"/>
        <v>172.33302547902579</v>
      </c>
      <c r="BB240" s="5">
        <f t="shared" si="172"/>
        <v>0.92696952097421104</v>
      </c>
      <c r="BC240" s="5">
        <f t="shared" si="173"/>
        <v>5.3501647681232535E-3</v>
      </c>
      <c r="BD240" s="5">
        <f t="shared" si="191"/>
        <v>-0.97568878958145089</v>
      </c>
      <c r="BE240" s="5">
        <f t="shared" si="174"/>
        <v>171.68250030538815</v>
      </c>
      <c r="BF240" s="5">
        <f t="shared" si="175"/>
        <v>1.5774946946118575</v>
      </c>
      <c r="BG240" s="5">
        <f t="shared" si="176"/>
        <v>9.1047832167596311E-3</v>
      </c>
    </row>
    <row r="241" spans="1:59" x14ac:dyDescent="0.2">
      <c r="A241" s="2">
        <v>240</v>
      </c>
      <c r="B241" s="1">
        <v>116.668724</v>
      </c>
      <c r="C241" s="5">
        <f t="shared" si="177"/>
        <v>117.567421405472</v>
      </c>
      <c r="D241" s="5">
        <f t="shared" si="150"/>
        <v>0.89869740547200649</v>
      </c>
      <c r="E241" s="5">
        <f t="shared" si="192"/>
        <v>117.94920976837776</v>
      </c>
      <c r="F241" s="5">
        <f t="shared" si="151"/>
        <v>1.2804857683777584</v>
      </c>
      <c r="G241" s="5">
        <f t="shared" si="179"/>
        <v>117.40264196290917</v>
      </c>
      <c r="H241" s="5">
        <f t="shared" si="152"/>
        <v>0.73391796290917455</v>
      </c>
      <c r="I241" s="5">
        <f t="shared" si="180"/>
        <v>117.14391316833374</v>
      </c>
      <c r="J241" s="5">
        <f t="shared" si="153"/>
        <v>0.47518916833374192</v>
      </c>
      <c r="L241" s="2">
        <v>240</v>
      </c>
      <c r="M241" s="1">
        <v>172.86999499999999</v>
      </c>
      <c r="N241" s="5">
        <f t="shared" si="181"/>
        <v>171.60322759318291</v>
      </c>
      <c r="O241" s="5">
        <f t="shared" si="154"/>
        <v>1.2667674068170811</v>
      </c>
      <c r="P241" s="5">
        <f t="shared" si="182"/>
        <v>172.97145087569544</v>
      </c>
      <c r="Q241" s="5">
        <f t="shared" si="155"/>
        <v>0.10145587569545</v>
      </c>
      <c r="R241" s="5">
        <f t="shared" si="183"/>
        <v>172.98918234273634</v>
      </c>
      <c r="S241" s="5">
        <f t="shared" si="156"/>
        <v>0.11918734273635323</v>
      </c>
      <c r="T241" s="5">
        <f t="shared" si="184"/>
        <v>173.01404716964541</v>
      </c>
      <c r="U241" s="5">
        <f t="shared" si="157"/>
        <v>0.14405216964541978</v>
      </c>
      <c r="V241" s="10"/>
      <c r="W241" s="1">
        <v>116.668724</v>
      </c>
      <c r="X241" s="5">
        <v>117.40264196290917</v>
      </c>
      <c r="Y241" s="5">
        <f t="shared" si="185"/>
        <v>-3.3985760028589967E-2</v>
      </c>
      <c r="Z241" s="5">
        <f t="shared" si="158"/>
        <v>117.36865620288059</v>
      </c>
      <c r="AA241" s="5">
        <f t="shared" si="159"/>
        <v>0.69993220288058922</v>
      </c>
      <c r="AB241" s="5">
        <f t="shared" si="186"/>
        <v>5.999313088232535E-3</v>
      </c>
      <c r="AC241" s="5">
        <f t="shared" si="160"/>
        <v>-0.30287207286285961</v>
      </c>
      <c r="AD241" s="5">
        <f t="shared" si="144"/>
        <v>117.09976989004632</v>
      </c>
      <c r="AE241" s="5">
        <f t="shared" si="145"/>
        <v>0.43104589004632032</v>
      </c>
      <c r="AF241" s="5">
        <f t="shared" si="161"/>
        <v>3.6946139056626723E-3</v>
      </c>
      <c r="AG241" s="5">
        <f t="shared" si="162"/>
        <v>-0.65132074580379973</v>
      </c>
      <c r="AH241" s="5">
        <f t="shared" si="146"/>
        <v>116.75132121710537</v>
      </c>
      <c r="AI241" s="5">
        <f t="shared" si="147"/>
        <v>8.2597217105373488E-2</v>
      </c>
      <c r="AJ241" s="5">
        <f t="shared" si="163"/>
        <v>7.0796366218399279E-4</v>
      </c>
      <c r="AK241" s="5">
        <f t="shared" si="164"/>
        <v>-0.38941774983066779</v>
      </c>
      <c r="AL241" s="5">
        <f t="shared" si="148"/>
        <v>117.0132242130785</v>
      </c>
      <c r="AM241" s="5">
        <f t="shared" si="149"/>
        <v>0.3445002130785042</v>
      </c>
      <c r="AN241" s="5">
        <f t="shared" si="165"/>
        <v>2.9528068986038125E-3</v>
      </c>
      <c r="AP241" s="1">
        <v>172.86999499999999</v>
      </c>
      <c r="AQ241" s="5">
        <v>172.98918234273634</v>
      </c>
      <c r="AR241" s="5">
        <f t="shared" si="187"/>
        <v>0.28585316709539099</v>
      </c>
      <c r="AS241" s="5">
        <f t="shared" si="166"/>
        <v>173.27503550983172</v>
      </c>
      <c r="AT241" s="5">
        <f t="shared" si="167"/>
        <v>0.40504050983173556</v>
      </c>
      <c r="AU241" s="5">
        <f t="shared" si="188"/>
        <v>2.3414210319188948E-3</v>
      </c>
      <c r="AV241" s="5">
        <f t="shared" si="189"/>
        <v>0.13077405707737119</v>
      </c>
      <c r="AW241" s="5">
        <f t="shared" si="168"/>
        <v>173.1199563998137</v>
      </c>
      <c r="AX241" s="5">
        <f t="shared" si="169"/>
        <v>0.24996139981371357</v>
      </c>
      <c r="AY241" s="5">
        <f t="shared" si="170"/>
        <v>1.4459501766845865E-3</v>
      </c>
      <c r="AZ241" s="5">
        <f t="shared" si="190"/>
        <v>-2.9893027274063233E-2</v>
      </c>
      <c r="BA241" s="5">
        <f t="shared" si="171"/>
        <v>172.95928931546229</v>
      </c>
      <c r="BB241" s="5">
        <f t="shared" si="172"/>
        <v>8.9294315462296936E-2</v>
      </c>
      <c r="BC241" s="5">
        <f t="shared" si="173"/>
        <v>5.1654027908253791E-4</v>
      </c>
      <c r="BD241" s="5">
        <f t="shared" si="191"/>
        <v>0.13499094216451274</v>
      </c>
      <c r="BE241" s="5">
        <f t="shared" si="174"/>
        <v>173.12417328490085</v>
      </c>
      <c r="BF241" s="5">
        <f t="shared" si="175"/>
        <v>-0.25417828490085981</v>
      </c>
      <c r="BG241" s="5">
        <f t="shared" si="176"/>
        <v>1.4703435659893427E-3</v>
      </c>
    </row>
    <row r="242" spans="1:59" x14ac:dyDescent="0.2">
      <c r="A242" s="2">
        <v>241</v>
      </c>
      <c r="B242" s="1">
        <v>115.55064400000001</v>
      </c>
      <c r="C242" s="5">
        <f t="shared" si="177"/>
        <v>117.4326167946512</v>
      </c>
      <c r="D242" s="5">
        <f t="shared" si="150"/>
        <v>1.8819727946511904</v>
      </c>
      <c r="E242" s="5">
        <f t="shared" si="192"/>
        <v>117.50103974944554</v>
      </c>
      <c r="F242" s="5">
        <f t="shared" si="151"/>
        <v>1.9503957494455335</v>
      </c>
      <c r="G242" s="5">
        <f t="shared" si="179"/>
        <v>116.99898708330913</v>
      </c>
      <c r="H242" s="5">
        <f t="shared" si="152"/>
        <v>1.4483430833091262</v>
      </c>
      <c r="I242" s="5">
        <f t="shared" si="180"/>
        <v>116.78752129208343</v>
      </c>
      <c r="J242" s="5">
        <f t="shared" si="153"/>
        <v>1.2368772920834203</v>
      </c>
      <c r="L242" s="2">
        <v>241</v>
      </c>
      <c r="M242" s="1">
        <v>176.85000600000001</v>
      </c>
      <c r="N242" s="5">
        <f t="shared" si="181"/>
        <v>171.79324270420545</v>
      </c>
      <c r="O242" s="5">
        <f t="shared" si="154"/>
        <v>5.0567632957945534</v>
      </c>
      <c r="P242" s="5">
        <f t="shared" si="182"/>
        <v>172.93594131920202</v>
      </c>
      <c r="Q242" s="5">
        <f t="shared" si="155"/>
        <v>3.914064680797992</v>
      </c>
      <c r="R242" s="5">
        <f t="shared" si="183"/>
        <v>172.92362930423133</v>
      </c>
      <c r="S242" s="5">
        <f t="shared" si="156"/>
        <v>3.9263766957686812</v>
      </c>
      <c r="T242" s="5">
        <f t="shared" si="184"/>
        <v>172.90600804241134</v>
      </c>
      <c r="U242" s="5">
        <f t="shared" si="157"/>
        <v>3.9439979575886639</v>
      </c>
      <c r="V242" s="10"/>
      <c r="W242" s="1">
        <v>115.55064400000001</v>
      </c>
      <c r="X242" s="5">
        <v>116.99898708330913</v>
      </c>
      <c r="Y242" s="5">
        <f t="shared" si="185"/>
        <v>-8.9436127964307513E-2</v>
      </c>
      <c r="Z242" s="5">
        <f t="shared" si="158"/>
        <v>116.90955095534483</v>
      </c>
      <c r="AA242" s="5">
        <f t="shared" si="159"/>
        <v>1.3589069553448212</v>
      </c>
      <c r="AB242" s="5">
        <f t="shared" si="186"/>
        <v>1.1760271585719774E-2</v>
      </c>
      <c r="AC242" s="5">
        <f t="shared" si="160"/>
        <v>-0.3280677745471548</v>
      </c>
      <c r="AD242" s="5">
        <f t="shared" si="144"/>
        <v>116.67091930876198</v>
      </c>
      <c r="AE242" s="5">
        <f t="shared" si="145"/>
        <v>1.1202753087619755</v>
      </c>
      <c r="AF242" s="5">
        <f t="shared" si="161"/>
        <v>9.6951022511131604E-3</v>
      </c>
      <c r="AG242" s="5">
        <f t="shared" si="162"/>
        <v>-0.53987110601210808</v>
      </c>
      <c r="AH242" s="5">
        <f t="shared" si="146"/>
        <v>116.45911597729702</v>
      </c>
      <c r="AI242" s="5">
        <f t="shared" si="147"/>
        <v>0.90847197729701179</v>
      </c>
      <c r="AJ242" s="5">
        <f t="shared" si="163"/>
        <v>7.8621108965607478E-3</v>
      </c>
      <c r="AK242" s="5">
        <f t="shared" si="164"/>
        <v>-0.40151931013463443</v>
      </c>
      <c r="AL242" s="5">
        <f t="shared" si="148"/>
        <v>116.5974677731745</v>
      </c>
      <c r="AM242" s="5">
        <f t="shared" si="149"/>
        <v>1.0468237731744949</v>
      </c>
      <c r="AN242" s="5">
        <f t="shared" si="165"/>
        <v>9.0594369441549354E-3</v>
      </c>
      <c r="AP242" s="1">
        <v>176.85000600000001</v>
      </c>
      <c r="AQ242" s="5">
        <v>172.92362930423133</v>
      </c>
      <c r="AR242" s="5">
        <f t="shared" si="187"/>
        <v>0.23314223625533001</v>
      </c>
      <c r="AS242" s="5">
        <f t="shared" si="166"/>
        <v>173.15677154048666</v>
      </c>
      <c r="AT242" s="5">
        <f t="shared" si="167"/>
        <v>3.6932344595133486</v>
      </c>
      <c r="AU242" s="5">
        <f t="shared" si="188"/>
        <v>2.1357604361956203E-2</v>
      </c>
      <c r="AV242" s="5">
        <f t="shared" si="189"/>
        <v>8.1692283181774489E-2</v>
      </c>
      <c r="AW242" s="5">
        <f t="shared" si="168"/>
        <v>173.00532158741311</v>
      </c>
      <c r="AX242" s="5">
        <f t="shared" si="169"/>
        <v>3.8446844125869006</v>
      </c>
      <c r="AY242" s="5">
        <f t="shared" si="170"/>
        <v>2.1739803687577487E-2</v>
      </c>
      <c r="AZ242" s="5">
        <f t="shared" si="190"/>
        <v>-4.5940032327991799E-2</v>
      </c>
      <c r="BA242" s="5">
        <f t="shared" si="171"/>
        <v>172.87768927190334</v>
      </c>
      <c r="BB242" s="5">
        <f t="shared" si="172"/>
        <v>3.972316728096672</v>
      </c>
      <c r="BC242" s="5">
        <f t="shared" si="173"/>
        <v>2.2461501799986773E-2</v>
      </c>
      <c r="BD242" s="5">
        <f t="shared" si="191"/>
        <v>-3.5471441404586336E-2</v>
      </c>
      <c r="BE242" s="5">
        <f t="shared" si="174"/>
        <v>172.88815786282674</v>
      </c>
      <c r="BF242" s="5">
        <f t="shared" si="175"/>
        <v>3.9618481371732628</v>
      </c>
      <c r="BG242" s="5">
        <f t="shared" si="176"/>
        <v>2.240230705546746E-2</v>
      </c>
    </row>
    <row r="243" spans="1:59" x14ac:dyDescent="0.2">
      <c r="A243" s="2">
        <v>242</v>
      </c>
      <c r="B243" s="1">
        <v>114.84187300000001</v>
      </c>
      <c r="C243" s="5">
        <f t="shared" si="177"/>
        <v>117.15032087545352</v>
      </c>
      <c r="D243" s="5">
        <f t="shared" si="150"/>
        <v>2.3084478754535098</v>
      </c>
      <c r="E243" s="5">
        <f t="shared" si="192"/>
        <v>116.8184012371396</v>
      </c>
      <c r="F243" s="5">
        <f t="shared" si="151"/>
        <v>1.9765282371395898</v>
      </c>
      <c r="G243" s="5">
        <f t="shared" si="179"/>
        <v>116.20239838748911</v>
      </c>
      <c r="H243" s="5">
        <f t="shared" si="152"/>
        <v>1.3605253874891048</v>
      </c>
      <c r="I243" s="5">
        <f t="shared" si="180"/>
        <v>115.85986332302085</v>
      </c>
      <c r="J243" s="5">
        <f t="shared" si="153"/>
        <v>1.0179903230208396</v>
      </c>
      <c r="L243" s="2">
        <v>242</v>
      </c>
      <c r="M243" s="1">
        <v>175.53999300000001</v>
      </c>
      <c r="N243" s="5">
        <f t="shared" si="181"/>
        <v>172.55175719857465</v>
      </c>
      <c r="O243" s="5">
        <f t="shared" si="154"/>
        <v>2.9882358014253612</v>
      </c>
      <c r="P243" s="5">
        <f t="shared" si="182"/>
        <v>174.30586395748131</v>
      </c>
      <c r="Q243" s="5">
        <f t="shared" si="155"/>
        <v>1.2341290425187026</v>
      </c>
      <c r="R243" s="5">
        <f t="shared" si="183"/>
        <v>175.0831364869041</v>
      </c>
      <c r="S243" s="5">
        <f t="shared" si="156"/>
        <v>0.45685651309591435</v>
      </c>
      <c r="T243" s="5">
        <f t="shared" si="184"/>
        <v>175.86400651060285</v>
      </c>
      <c r="U243" s="5">
        <f t="shared" si="157"/>
        <v>0.32401351060283901</v>
      </c>
      <c r="V243" s="10"/>
      <c r="W243" s="1">
        <v>114.84187300000001</v>
      </c>
      <c r="X243" s="5">
        <v>116.20239838748911</v>
      </c>
      <c r="Y243" s="5">
        <f t="shared" si="185"/>
        <v>-0.19550901314266439</v>
      </c>
      <c r="Z243" s="5">
        <f t="shared" si="158"/>
        <v>116.00688937434644</v>
      </c>
      <c r="AA243" s="5">
        <f t="shared" si="159"/>
        <v>1.1650163743464361</v>
      </c>
      <c r="AB243" s="5">
        <f t="shared" si="186"/>
        <v>1.0144526067999919E-2</v>
      </c>
      <c r="AC243" s="5">
        <f t="shared" si="160"/>
        <v>-0.44519800486537114</v>
      </c>
      <c r="AD243" s="5">
        <f t="shared" si="144"/>
        <v>115.75720038262374</v>
      </c>
      <c r="AE243" s="5">
        <f t="shared" si="145"/>
        <v>0.91532738262372959</v>
      </c>
      <c r="AF243" s="5">
        <f t="shared" si="161"/>
        <v>7.9703278840090805E-3</v>
      </c>
      <c r="AG243" s="5">
        <f t="shared" si="162"/>
        <v>-0.6553940214256686</v>
      </c>
      <c r="AH243" s="5">
        <f t="shared" si="146"/>
        <v>115.54700436606345</v>
      </c>
      <c r="AI243" s="5">
        <f t="shared" si="147"/>
        <v>0.70513136606344062</v>
      </c>
      <c r="AJ243" s="5">
        <f t="shared" si="163"/>
        <v>6.1400197301156919E-3</v>
      </c>
      <c r="AK243" s="5">
        <f t="shared" si="164"/>
        <v>-0.73732828796721228</v>
      </c>
      <c r="AL243" s="5">
        <f t="shared" si="148"/>
        <v>115.4650700995219</v>
      </c>
      <c r="AM243" s="5">
        <f t="shared" si="149"/>
        <v>0.62319709952188873</v>
      </c>
      <c r="AN243" s="5">
        <f t="shared" si="165"/>
        <v>5.4265668370097782E-3</v>
      </c>
      <c r="AP243" s="1">
        <v>175.53999300000001</v>
      </c>
      <c r="AQ243" s="5">
        <v>175.0831364869041</v>
      </c>
      <c r="AR243" s="5">
        <f t="shared" si="187"/>
        <v>0.52209697821794587</v>
      </c>
      <c r="AS243" s="5">
        <f t="shared" si="166"/>
        <v>175.60523346512204</v>
      </c>
      <c r="AT243" s="5">
        <f t="shared" si="167"/>
        <v>6.5240465122030855E-2</v>
      </c>
      <c r="AU243" s="5">
        <f t="shared" si="188"/>
        <v>3.7262563620403684E-4</v>
      </c>
      <c r="AV243" s="5">
        <f t="shared" si="189"/>
        <v>0.60114600805452312</v>
      </c>
      <c r="AW243" s="5">
        <f t="shared" si="168"/>
        <v>175.68428249495861</v>
      </c>
      <c r="AX243" s="5">
        <f t="shared" si="169"/>
        <v>0.14428949495859911</v>
      </c>
      <c r="AY243" s="5">
        <f t="shared" si="170"/>
        <v>8.2197505248048574E-4</v>
      </c>
      <c r="AZ243" s="5">
        <f t="shared" si="190"/>
        <v>0.94651121442235053</v>
      </c>
      <c r="BA243" s="5">
        <f t="shared" si="171"/>
        <v>176.02964770132644</v>
      </c>
      <c r="BB243" s="5">
        <f t="shared" si="172"/>
        <v>0.48965470132642963</v>
      </c>
      <c r="BC243" s="5">
        <f t="shared" si="173"/>
        <v>2.7894196243156374E-3</v>
      </c>
      <c r="BD243" s="5">
        <f t="shared" si="191"/>
        <v>1.8302603890611657</v>
      </c>
      <c r="BE243" s="5">
        <f t="shared" si="174"/>
        <v>176.91339687596525</v>
      </c>
      <c r="BF243" s="5">
        <f t="shared" si="175"/>
        <v>-1.3734038759652378</v>
      </c>
      <c r="BG243" s="5">
        <f t="shared" si="176"/>
        <v>7.8238802024176782E-3</v>
      </c>
    </row>
    <row r="244" spans="1:59" x14ac:dyDescent="0.2">
      <c r="A244" s="2">
        <v>243</v>
      </c>
      <c r="B244" s="1">
        <v>114.85185199999999</v>
      </c>
      <c r="C244" s="5">
        <f t="shared" si="177"/>
        <v>116.80405369413549</v>
      </c>
      <c r="D244" s="5">
        <f t="shared" si="150"/>
        <v>1.9522016941354963</v>
      </c>
      <c r="E244" s="5">
        <f t="shared" si="192"/>
        <v>116.12661635414074</v>
      </c>
      <c r="F244" s="5">
        <f t="shared" si="151"/>
        <v>1.2747643541407427</v>
      </c>
      <c r="G244" s="5">
        <f t="shared" si="179"/>
        <v>115.4541094243701</v>
      </c>
      <c r="H244" s="5">
        <f t="shared" si="152"/>
        <v>0.60225742437010865</v>
      </c>
      <c r="I244" s="5">
        <f t="shared" si="180"/>
        <v>115.09637058075521</v>
      </c>
      <c r="J244" s="5">
        <f t="shared" si="153"/>
        <v>0.24451858075521216</v>
      </c>
      <c r="L244" s="2">
        <v>243</v>
      </c>
      <c r="M244" s="1">
        <v>170.16999799999999</v>
      </c>
      <c r="N244" s="5">
        <f t="shared" si="181"/>
        <v>172.99999256878846</v>
      </c>
      <c r="O244" s="5">
        <f t="shared" si="154"/>
        <v>2.8299945687884644</v>
      </c>
      <c r="P244" s="5">
        <f t="shared" si="182"/>
        <v>174.73780912236285</v>
      </c>
      <c r="Q244" s="5">
        <f t="shared" si="155"/>
        <v>4.5678111223628548</v>
      </c>
      <c r="R244" s="5">
        <f t="shared" si="183"/>
        <v>175.33440756910684</v>
      </c>
      <c r="S244" s="5">
        <f t="shared" si="156"/>
        <v>5.1644095691068514</v>
      </c>
      <c r="T244" s="5">
        <f t="shared" si="184"/>
        <v>175.62099637765073</v>
      </c>
      <c r="U244" s="5">
        <f t="shared" si="157"/>
        <v>5.450998377650734</v>
      </c>
      <c r="V244" s="10"/>
      <c r="W244" s="1">
        <v>114.85185199999999</v>
      </c>
      <c r="X244" s="5">
        <v>115.4541094243701</v>
      </c>
      <c r="Y244" s="5">
        <f t="shared" si="185"/>
        <v>-0.27842600563911607</v>
      </c>
      <c r="Z244" s="5">
        <f t="shared" si="158"/>
        <v>115.17568341873098</v>
      </c>
      <c r="AA244" s="5">
        <f t="shared" si="159"/>
        <v>0.32383141873098964</v>
      </c>
      <c r="AB244" s="5">
        <f t="shared" si="186"/>
        <v>2.819557657032728E-3</v>
      </c>
      <c r="AC244" s="5">
        <f t="shared" si="160"/>
        <v>-0.52097074442878055</v>
      </c>
      <c r="AD244" s="5">
        <f t="shared" si="144"/>
        <v>114.93313867994132</v>
      </c>
      <c r="AE244" s="5">
        <f t="shared" si="145"/>
        <v>8.1286679941328543E-2</v>
      </c>
      <c r="AF244" s="5">
        <f t="shared" si="161"/>
        <v>7.0775245262330252E-4</v>
      </c>
      <c r="AG244" s="5">
        <f t="shared" si="162"/>
        <v>-0.69719674518767183</v>
      </c>
      <c r="AH244" s="5">
        <f t="shared" si="146"/>
        <v>114.75691267918243</v>
      </c>
      <c r="AI244" s="5">
        <f t="shared" si="147"/>
        <v>9.4939320817559292E-2</v>
      </c>
      <c r="AJ244" s="5">
        <f t="shared" si="163"/>
        <v>8.2662420469771178E-4</v>
      </c>
      <c r="AK244" s="5">
        <f t="shared" si="164"/>
        <v>-0.74664486184623957</v>
      </c>
      <c r="AL244" s="5">
        <f t="shared" si="148"/>
        <v>114.70746456252387</v>
      </c>
      <c r="AM244" s="5">
        <f t="shared" si="149"/>
        <v>0.14438743747612648</v>
      </c>
      <c r="AN244" s="5">
        <f t="shared" si="165"/>
        <v>1.2571624659228524E-3</v>
      </c>
      <c r="AP244" s="1">
        <v>170.16999799999999</v>
      </c>
      <c r="AQ244" s="5">
        <v>175.33440756910684</v>
      </c>
      <c r="AR244" s="5">
        <f t="shared" si="187"/>
        <v>0.48147309381566628</v>
      </c>
      <c r="AS244" s="5">
        <f t="shared" si="166"/>
        <v>175.81588066292252</v>
      </c>
      <c r="AT244" s="5">
        <f t="shared" si="167"/>
        <v>5.6458826629225314</v>
      </c>
      <c r="AU244" s="5">
        <f t="shared" si="188"/>
        <v>3.2200654402058798E-2</v>
      </c>
      <c r="AV244" s="5">
        <f t="shared" si="189"/>
        <v>0.51367727659157947</v>
      </c>
      <c r="AW244" s="5">
        <f t="shared" si="168"/>
        <v>175.84808484569842</v>
      </c>
      <c r="AX244" s="5">
        <f t="shared" si="169"/>
        <v>5.6780868456984308</v>
      </c>
      <c r="AY244" s="5">
        <f t="shared" si="170"/>
        <v>3.3367144105498729E-2</v>
      </c>
      <c r="AZ244" s="5">
        <f t="shared" si="190"/>
        <v>0.63365315492352969</v>
      </c>
      <c r="BA244" s="5">
        <f t="shared" si="171"/>
        <v>175.96806072403038</v>
      </c>
      <c r="BB244" s="5">
        <f t="shared" si="172"/>
        <v>5.7980627240303875</v>
      </c>
      <c r="BC244" s="5">
        <f t="shared" si="173"/>
        <v>3.4072179539135848E-2</v>
      </c>
      <c r="BD244" s="5">
        <f t="shared" si="191"/>
        <v>0.48811947823151125</v>
      </c>
      <c r="BE244" s="5">
        <f t="shared" si="174"/>
        <v>175.82252704733835</v>
      </c>
      <c r="BF244" s="5">
        <f t="shared" si="175"/>
        <v>-5.652529047338362</v>
      </c>
      <c r="BG244" s="5">
        <f t="shared" si="176"/>
        <v>3.3216954303180765E-2</v>
      </c>
    </row>
    <row r="245" spans="1:59" x14ac:dyDescent="0.2">
      <c r="A245" s="2">
        <v>244</v>
      </c>
      <c r="B245" s="1">
        <v>116.39917800000001</v>
      </c>
      <c r="C245" s="5">
        <f t="shared" si="177"/>
        <v>116.51122344001516</v>
      </c>
      <c r="D245" s="5">
        <f t="shared" si="150"/>
        <v>0.1120454400151516</v>
      </c>
      <c r="E245" s="5">
        <f t="shared" si="192"/>
        <v>115.68044883019147</v>
      </c>
      <c r="F245" s="5">
        <f t="shared" si="151"/>
        <v>0.71872916980854029</v>
      </c>
      <c r="G245" s="5">
        <f t="shared" si="179"/>
        <v>115.12286784096653</v>
      </c>
      <c r="H245" s="5">
        <f t="shared" si="152"/>
        <v>1.2763101590334713</v>
      </c>
      <c r="I245" s="5">
        <f t="shared" si="180"/>
        <v>114.91298164518879</v>
      </c>
      <c r="J245" s="5">
        <f t="shared" si="153"/>
        <v>1.4861963548112129</v>
      </c>
      <c r="L245" s="2">
        <v>244</v>
      </c>
      <c r="M245" s="1">
        <v>166.75</v>
      </c>
      <c r="N245" s="5">
        <f t="shared" si="181"/>
        <v>172.57549338347019</v>
      </c>
      <c r="O245" s="5">
        <f t="shared" si="154"/>
        <v>5.8254933834701887</v>
      </c>
      <c r="P245" s="5">
        <f t="shared" si="182"/>
        <v>173.13907522953585</v>
      </c>
      <c r="Q245" s="5">
        <f t="shared" si="155"/>
        <v>6.3890752295358482</v>
      </c>
      <c r="R245" s="5">
        <f t="shared" si="183"/>
        <v>172.49398230609808</v>
      </c>
      <c r="S245" s="5">
        <f t="shared" si="156"/>
        <v>5.7439823060980757</v>
      </c>
      <c r="T245" s="5">
        <f t="shared" si="184"/>
        <v>171.53274759441268</v>
      </c>
      <c r="U245" s="5">
        <f t="shared" si="157"/>
        <v>4.7827475944126832</v>
      </c>
      <c r="V245" s="10"/>
      <c r="W245" s="1">
        <v>116.39917800000001</v>
      </c>
      <c r="X245" s="5">
        <v>115.12286784096653</v>
      </c>
      <c r="Y245" s="5">
        <f t="shared" si="185"/>
        <v>-0.28634834230378381</v>
      </c>
      <c r="Z245" s="5">
        <f t="shared" si="158"/>
        <v>114.83651949866275</v>
      </c>
      <c r="AA245" s="5">
        <f t="shared" si="159"/>
        <v>1.5626585013372534</v>
      </c>
      <c r="AB245" s="5">
        <f t="shared" si="186"/>
        <v>1.3424996019621833E-2</v>
      </c>
      <c r="AC245" s="5">
        <f t="shared" si="160"/>
        <v>-0.47353845417247731</v>
      </c>
      <c r="AD245" s="5">
        <f t="shared" si="144"/>
        <v>114.64932938679405</v>
      </c>
      <c r="AE245" s="5">
        <f t="shared" si="145"/>
        <v>1.7498486132059554</v>
      </c>
      <c r="AF245" s="5">
        <f t="shared" si="161"/>
        <v>1.5033169849412126E-2</v>
      </c>
      <c r="AG245" s="5">
        <f t="shared" si="162"/>
        <v>-0.53251692238482495</v>
      </c>
      <c r="AH245" s="5">
        <f t="shared" si="146"/>
        <v>114.59035091858171</v>
      </c>
      <c r="AI245" s="5">
        <f t="shared" si="147"/>
        <v>1.8088270814183005</v>
      </c>
      <c r="AJ245" s="5">
        <f t="shared" si="163"/>
        <v>1.553986129883409E-2</v>
      </c>
      <c r="AK245" s="5">
        <f t="shared" si="164"/>
        <v>-0.39355207516996837</v>
      </c>
      <c r="AL245" s="5">
        <f t="shared" si="148"/>
        <v>114.72931576579657</v>
      </c>
      <c r="AM245" s="5">
        <f t="shared" si="149"/>
        <v>1.6698622342034355</v>
      </c>
      <c r="AN245" s="5">
        <f t="shared" si="165"/>
        <v>1.4345996792206174E-2</v>
      </c>
      <c r="AP245" s="1">
        <v>166.75</v>
      </c>
      <c r="AQ245" s="5">
        <v>172.49398230609808</v>
      </c>
      <c r="AR245" s="5">
        <f t="shared" si="187"/>
        <v>-1.6811659707998916E-2</v>
      </c>
      <c r="AS245" s="5">
        <f t="shared" si="166"/>
        <v>172.47717064639008</v>
      </c>
      <c r="AT245" s="5">
        <f t="shared" si="167"/>
        <v>5.7271706463900784</v>
      </c>
      <c r="AU245" s="5">
        <f t="shared" si="188"/>
        <v>3.3202147517395503E-2</v>
      </c>
      <c r="AV245" s="5">
        <f t="shared" si="189"/>
        <v>-0.32484835830850745</v>
      </c>
      <c r="AW245" s="5">
        <f t="shared" si="168"/>
        <v>172.16913394778956</v>
      </c>
      <c r="AX245" s="5">
        <f t="shared" si="169"/>
        <v>5.419133947789561</v>
      </c>
      <c r="AY245" s="5">
        <f t="shared" si="170"/>
        <v>3.2498554409532601E-2</v>
      </c>
      <c r="AZ245" s="5">
        <f t="shared" si="190"/>
        <v>-0.92968213314600456</v>
      </c>
      <c r="BA245" s="5">
        <f t="shared" si="171"/>
        <v>171.56430017295207</v>
      </c>
      <c r="BB245" s="5">
        <f t="shared" si="172"/>
        <v>4.8143001729520734</v>
      </c>
      <c r="BC245" s="5">
        <f t="shared" si="173"/>
        <v>2.8871365355034921E-2</v>
      </c>
      <c r="BD245" s="5">
        <f t="shared" si="191"/>
        <v>-2.3411435518227259</v>
      </c>
      <c r="BE245" s="5">
        <f t="shared" si="174"/>
        <v>170.15283875427534</v>
      </c>
      <c r="BF245" s="5">
        <f t="shared" si="175"/>
        <v>-3.4028387542753364</v>
      </c>
      <c r="BG245" s="5">
        <f t="shared" si="176"/>
        <v>2.040682911109647E-2</v>
      </c>
    </row>
    <row r="246" spans="1:59" x14ac:dyDescent="0.2">
      <c r="A246" s="2">
        <v>245</v>
      </c>
      <c r="B246" s="1">
        <v>111.008476</v>
      </c>
      <c r="C246" s="5">
        <f t="shared" si="177"/>
        <v>116.49441662401287</v>
      </c>
      <c r="D246" s="5">
        <f t="shared" si="150"/>
        <v>5.4859406240128692</v>
      </c>
      <c r="E246" s="5">
        <f t="shared" si="192"/>
        <v>115.93200403962445</v>
      </c>
      <c r="F246" s="5">
        <f t="shared" si="151"/>
        <v>4.9235280396244434</v>
      </c>
      <c r="G246" s="5">
        <f t="shared" si="179"/>
        <v>115.82483842843494</v>
      </c>
      <c r="H246" s="5">
        <f t="shared" si="152"/>
        <v>4.8163624284349424</v>
      </c>
      <c r="I246" s="5">
        <f t="shared" si="180"/>
        <v>116.0276289112972</v>
      </c>
      <c r="J246" s="5">
        <f t="shared" si="153"/>
        <v>5.0191529112971978</v>
      </c>
      <c r="L246" s="2">
        <v>245</v>
      </c>
      <c r="M246" s="1">
        <v>161.16000399999999</v>
      </c>
      <c r="N246" s="5">
        <f t="shared" si="181"/>
        <v>171.70166937594965</v>
      </c>
      <c r="O246" s="5">
        <f t="shared" si="154"/>
        <v>10.541665375949663</v>
      </c>
      <c r="P246" s="5">
        <f t="shared" si="182"/>
        <v>170.90289889919831</v>
      </c>
      <c r="Q246" s="5">
        <f t="shared" si="155"/>
        <v>9.7428948991983191</v>
      </c>
      <c r="R246" s="5">
        <f t="shared" si="183"/>
        <v>169.33479203774414</v>
      </c>
      <c r="S246" s="5">
        <f t="shared" si="156"/>
        <v>8.1747880377441504</v>
      </c>
      <c r="T246" s="5">
        <f t="shared" si="184"/>
        <v>167.94568689860318</v>
      </c>
      <c r="U246" s="5">
        <f t="shared" si="157"/>
        <v>6.7856828986031985</v>
      </c>
      <c r="V246" s="10"/>
      <c r="W246" s="1">
        <v>111.008476</v>
      </c>
      <c r="X246" s="5">
        <v>115.82483842843494</v>
      </c>
      <c r="Y246" s="5">
        <f t="shared" si="185"/>
        <v>-0.13810050283795486</v>
      </c>
      <c r="Z246" s="5">
        <f t="shared" si="158"/>
        <v>115.68673792559699</v>
      </c>
      <c r="AA246" s="5">
        <f t="shared" si="159"/>
        <v>4.6782619255969848</v>
      </c>
      <c r="AB246" s="5">
        <f t="shared" si="186"/>
        <v>4.2143285757719841E-2</v>
      </c>
      <c r="AC246" s="5">
        <f t="shared" si="160"/>
        <v>-0.17966119376225564</v>
      </c>
      <c r="AD246" s="5">
        <f t="shared" si="144"/>
        <v>115.64517723467269</v>
      </c>
      <c r="AE246" s="5">
        <f t="shared" si="145"/>
        <v>4.6367012346726852</v>
      </c>
      <c r="AF246" s="5">
        <f t="shared" si="161"/>
        <v>4.176889370747406E-2</v>
      </c>
      <c r="AG246" s="5">
        <f t="shared" si="162"/>
        <v>2.3002457049130398E-2</v>
      </c>
      <c r="AH246" s="5">
        <f t="shared" si="146"/>
        <v>115.84784088548408</v>
      </c>
      <c r="AI246" s="5">
        <f t="shared" si="147"/>
        <v>4.8393648854840734</v>
      </c>
      <c r="AJ246" s="5">
        <f t="shared" si="163"/>
        <v>4.3594552955434442E-2</v>
      </c>
      <c r="AK246" s="5">
        <f t="shared" si="164"/>
        <v>0.53764218807265252</v>
      </c>
      <c r="AL246" s="5">
        <f t="shared" si="148"/>
        <v>116.3624806165076</v>
      </c>
      <c r="AM246" s="5">
        <f t="shared" si="149"/>
        <v>5.354004616507595</v>
      </c>
      <c r="AN246" s="5">
        <f t="shared" si="165"/>
        <v>4.8230592918937061E-2</v>
      </c>
      <c r="AP246" s="1">
        <v>161.16000399999999</v>
      </c>
      <c r="AQ246" s="5">
        <v>169.33479203774414</v>
      </c>
      <c r="AR246" s="5">
        <f t="shared" si="187"/>
        <v>-0.48816845100488987</v>
      </c>
      <c r="AS246" s="5">
        <f t="shared" si="166"/>
        <v>168.84662358673924</v>
      </c>
      <c r="AT246" s="5">
        <f t="shared" si="167"/>
        <v>7.6866195867392548</v>
      </c>
      <c r="AU246" s="5">
        <f t="shared" si="188"/>
        <v>4.5393031722777526E-2</v>
      </c>
      <c r="AV246" s="5">
        <f t="shared" si="189"/>
        <v>-1.0334338358198654</v>
      </c>
      <c r="AW246" s="5">
        <f t="shared" si="168"/>
        <v>168.30135820192427</v>
      </c>
      <c r="AX246" s="5">
        <f t="shared" si="169"/>
        <v>7.1413542019242868</v>
      </c>
      <c r="AY246" s="5">
        <f t="shared" si="170"/>
        <v>4.4312199209949679E-2</v>
      </c>
      <c r="AZ246" s="5">
        <f t="shared" si="190"/>
        <v>-1.932960793989575</v>
      </c>
      <c r="BA246" s="5">
        <f t="shared" si="171"/>
        <v>167.40183124375457</v>
      </c>
      <c r="BB246" s="5">
        <f t="shared" si="172"/>
        <v>6.2418272437545852</v>
      </c>
      <c r="BC246" s="5">
        <f t="shared" si="173"/>
        <v>3.8730622293572207E-2</v>
      </c>
      <c r="BD246" s="5">
        <f t="shared" si="191"/>
        <v>-3.0364832608742569</v>
      </c>
      <c r="BE246" s="5">
        <f t="shared" si="174"/>
        <v>166.29830877686987</v>
      </c>
      <c r="BF246" s="5">
        <f t="shared" si="175"/>
        <v>-5.1383047768698873</v>
      </c>
      <c r="BG246" s="5">
        <f t="shared" si="176"/>
        <v>3.1883250492286457E-2</v>
      </c>
    </row>
    <row r="247" spans="1:59" x14ac:dyDescent="0.2">
      <c r="A247" s="2">
        <v>246</v>
      </c>
      <c r="B247" s="1">
        <v>115.12138400000001</v>
      </c>
      <c r="C247" s="5">
        <f t="shared" si="177"/>
        <v>115.67152553041093</v>
      </c>
      <c r="D247" s="5">
        <f t="shared" si="150"/>
        <v>0.55014153041092584</v>
      </c>
      <c r="E247" s="5">
        <f t="shared" si="192"/>
        <v>114.20876922575587</v>
      </c>
      <c r="F247" s="5">
        <f t="shared" si="151"/>
        <v>0.91261477424413329</v>
      </c>
      <c r="G247" s="5">
        <f t="shared" si="179"/>
        <v>113.17583909279573</v>
      </c>
      <c r="H247" s="5">
        <f t="shared" si="152"/>
        <v>1.9455449072042796</v>
      </c>
      <c r="I247" s="5">
        <f t="shared" si="180"/>
        <v>112.26326422782431</v>
      </c>
      <c r="J247" s="5">
        <f t="shared" si="153"/>
        <v>2.8581197721756979</v>
      </c>
      <c r="L247" s="2">
        <v>246</v>
      </c>
      <c r="M247" s="1">
        <v>164.60000600000001</v>
      </c>
      <c r="N247" s="5">
        <f t="shared" si="181"/>
        <v>170.12041956955719</v>
      </c>
      <c r="O247" s="5">
        <f t="shared" si="154"/>
        <v>5.5204135695571779</v>
      </c>
      <c r="P247" s="5">
        <f t="shared" si="182"/>
        <v>167.49288568447889</v>
      </c>
      <c r="Q247" s="5">
        <f t="shared" si="155"/>
        <v>2.8928796844788849</v>
      </c>
      <c r="R247" s="5">
        <f t="shared" si="183"/>
        <v>164.83865861698484</v>
      </c>
      <c r="S247" s="5">
        <f t="shared" si="156"/>
        <v>0.23865261698483664</v>
      </c>
      <c r="T247" s="5">
        <f t="shared" si="184"/>
        <v>162.85642472465079</v>
      </c>
      <c r="U247" s="5">
        <f t="shared" si="157"/>
        <v>1.7435812753492144</v>
      </c>
      <c r="V247" s="10"/>
      <c r="W247" s="1">
        <v>115.12138400000001</v>
      </c>
      <c r="X247" s="5">
        <v>113.17583909279573</v>
      </c>
      <c r="Y247" s="5">
        <f t="shared" si="185"/>
        <v>-0.51473532775814423</v>
      </c>
      <c r="Z247" s="5">
        <f t="shared" si="158"/>
        <v>112.66110376503758</v>
      </c>
      <c r="AA247" s="5">
        <f t="shared" si="159"/>
        <v>2.4602802349624255</v>
      </c>
      <c r="AB247" s="5">
        <f t="shared" si="186"/>
        <v>2.1371183610530822E-2</v>
      </c>
      <c r="AC247" s="5">
        <f t="shared" si="160"/>
        <v>-0.7969957292314962</v>
      </c>
      <c r="AD247" s="5">
        <f t="shared" si="144"/>
        <v>112.37884336356423</v>
      </c>
      <c r="AE247" s="5">
        <f t="shared" si="145"/>
        <v>2.7425406364357769</v>
      </c>
      <c r="AF247" s="5">
        <f t="shared" si="161"/>
        <v>2.3823033924225381E-2</v>
      </c>
      <c r="AG247" s="5">
        <f t="shared" si="162"/>
        <v>-1.1793983496606264</v>
      </c>
      <c r="AH247" s="5">
        <f t="shared" si="146"/>
        <v>111.9964407431351</v>
      </c>
      <c r="AI247" s="5">
        <f t="shared" si="147"/>
        <v>3.1249432568649098</v>
      </c>
      <c r="AJ247" s="5">
        <f t="shared" si="163"/>
        <v>2.714476796825957E-2</v>
      </c>
      <c r="AK247" s="5">
        <f t="shared" si="164"/>
        <v>-2.1710031070824369</v>
      </c>
      <c r="AL247" s="5">
        <f t="shared" si="148"/>
        <v>111.00483598571329</v>
      </c>
      <c r="AM247" s="5">
        <f t="shared" si="149"/>
        <v>4.116548014286721</v>
      </c>
      <c r="AN247" s="5">
        <f t="shared" si="165"/>
        <v>3.5758326309616992E-2</v>
      </c>
      <c r="AP247" s="1">
        <v>164.60000600000001</v>
      </c>
      <c r="AQ247" s="5">
        <v>164.83865861698484</v>
      </c>
      <c r="AR247" s="5">
        <f t="shared" si="187"/>
        <v>-1.0893631964680504</v>
      </c>
      <c r="AS247" s="5">
        <f t="shared" si="166"/>
        <v>163.7492954205168</v>
      </c>
      <c r="AT247" s="5">
        <f t="shared" si="167"/>
        <v>0.85071057948320572</v>
      </c>
      <c r="AU247" s="5">
        <f t="shared" si="188"/>
        <v>5.1608681277848564E-3</v>
      </c>
      <c r="AV247" s="5">
        <f t="shared" si="189"/>
        <v>-1.8991087320547222</v>
      </c>
      <c r="AW247" s="5">
        <f t="shared" si="168"/>
        <v>162.93954988493013</v>
      </c>
      <c r="AX247" s="5">
        <f t="shared" si="169"/>
        <v>1.6604561150698771</v>
      </c>
      <c r="AY247" s="5">
        <f t="shared" si="170"/>
        <v>1.0087825361743165E-2</v>
      </c>
      <c r="AZ247" s="5">
        <f t="shared" si="190"/>
        <v>-3.0863884760359483</v>
      </c>
      <c r="BA247" s="5">
        <f t="shared" si="171"/>
        <v>161.75227014094889</v>
      </c>
      <c r="BB247" s="5">
        <f t="shared" si="172"/>
        <v>2.847735859051113</v>
      </c>
      <c r="BC247" s="5">
        <f t="shared" si="173"/>
        <v>1.7300946265160603E-2</v>
      </c>
      <c r="BD247" s="5">
        <f t="shared" si="191"/>
        <v>-4.2771858967765368</v>
      </c>
      <c r="BE247" s="5">
        <f t="shared" si="174"/>
        <v>160.56147272020831</v>
      </c>
      <c r="BF247" s="5">
        <f t="shared" si="175"/>
        <v>4.0385332797916931</v>
      </c>
      <c r="BG247" s="5">
        <f t="shared" si="176"/>
        <v>2.4535438229520434E-2</v>
      </c>
    </row>
    <row r="248" spans="1:59" x14ac:dyDescent="0.2">
      <c r="A248" s="2">
        <v>247</v>
      </c>
      <c r="B248" s="1">
        <v>108.672516</v>
      </c>
      <c r="C248" s="5">
        <f t="shared" si="177"/>
        <v>115.58900430084928</v>
      </c>
      <c r="D248" s="5">
        <f t="shared" si="150"/>
        <v>6.9164883008492808</v>
      </c>
      <c r="E248" s="5">
        <f t="shared" si="192"/>
        <v>114.52818439674132</v>
      </c>
      <c r="F248" s="5">
        <f t="shared" si="151"/>
        <v>5.8556683967413221</v>
      </c>
      <c r="G248" s="5">
        <f t="shared" si="179"/>
        <v>114.24588879175809</v>
      </c>
      <c r="H248" s="5">
        <f t="shared" si="152"/>
        <v>5.5733727917580893</v>
      </c>
      <c r="I248" s="5">
        <f t="shared" si="180"/>
        <v>114.40685405695608</v>
      </c>
      <c r="J248" s="5">
        <f t="shared" si="153"/>
        <v>5.7343380569560765</v>
      </c>
      <c r="L248" s="2">
        <v>247</v>
      </c>
      <c r="M248" s="1">
        <v>164.949997</v>
      </c>
      <c r="N248" s="5">
        <f t="shared" si="181"/>
        <v>169.2923575341236</v>
      </c>
      <c r="O248" s="5">
        <f t="shared" si="154"/>
        <v>4.3423605341235998</v>
      </c>
      <c r="P248" s="5">
        <f t="shared" si="182"/>
        <v>166.48037779491128</v>
      </c>
      <c r="Q248" s="5">
        <f t="shared" si="155"/>
        <v>1.5303807949112809</v>
      </c>
      <c r="R248" s="5">
        <f t="shared" si="183"/>
        <v>164.7073996776432</v>
      </c>
      <c r="S248" s="5">
        <f t="shared" si="156"/>
        <v>0.24259732235680076</v>
      </c>
      <c r="T248" s="5">
        <f t="shared" si="184"/>
        <v>164.1641106811627</v>
      </c>
      <c r="U248" s="5">
        <f t="shared" si="157"/>
        <v>0.78588631883729931</v>
      </c>
      <c r="V248" s="10"/>
      <c r="W248" s="1">
        <v>108.672516</v>
      </c>
      <c r="X248" s="5">
        <v>114.24588879175809</v>
      </c>
      <c r="Y248" s="5">
        <f t="shared" si="185"/>
        <v>-0.27701757375006797</v>
      </c>
      <c r="Z248" s="5">
        <f t="shared" si="158"/>
        <v>113.96887121800802</v>
      </c>
      <c r="AA248" s="5">
        <f t="shared" si="159"/>
        <v>5.2963552180080171</v>
      </c>
      <c r="AB248" s="5">
        <f t="shared" si="186"/>
        <v>4.8736841778909558E-2</v>
      </c>
      <c r="AC248" s="5">
        <f t="shared" si="160"/>
        <v>-0.33023437218303098</v>
      </c>
      <c r="AD248" s="5">
        <f t="shared" si="144"/>
        <v>113.91565441957506</v>
      </c>
      <c r="AE248" s="5">
        <f t="shared" si="145"/>
        <v>5.243138419575061</v>
      </c>
      <c r="AF248" s="5">
        <f t="shared" si="161"/>
        <v>4.8247142999570017E-2</v>
      </c>
      <c r="AG248" s="5">
        <f t="shared" si="162"/>
        <v>-0.16714672778028056</v>
      </c>
      <c r="AH248" s="5">
        <f t="shared" si="146"/>
        <v>114.07874206397781</v>
      </c>
      <c r="AI248" s="5">
        <f t="shared" si="147"/>
        <v>5.4062260639778117</v>
      </c>
      <c r="AJ248" s="5">
        <f t="shared" si="163"/>
        <v>4.974786876175584E-2</v>
      </c>
      <c r="AK248" s="5">
        <f t="shared" si="164"/>
        <v>0.58389177805564418</v>
      </c>
      <c r="AL248" s="5">
        <f t="shared" si="148"/>
        <v>114.82978056981374</v>
      </c>
      <c r="AM248" s="5">
        <f t="shared" si="149"/>
        <v>6.1572645698137336</v>
      </c>
      <c r="AN248" s="5">
        <f t="shared" si="165"/>
        <v>5.6658894046529053E-2</v>
      </c>
      <c r="AP248" s="1">
        <v>164.949997</v>
      </c>
      <c r="AQ248" s="5">
        <v>164.7073996776432</v>
      </c>
      <c r="AR248" s="5">
        <f t="shared" si="187"/>
        <v>-0.94564755789909016</v>
      </c>
      <c r="AS248" s="5">
        <f t="shared" si="166"/>
        <v>163.7617521197441</v>
      </c>
      <c r="AT248" s="5">
        <f t="shared" si="167"/>
        <v>1.188244880255894</v>
      </c>
      <c r="AU248" s="5">
        <f t="shared" si="188"/>
        <v>7.2142774555451995E-3</v>
      </c>
      <c r="AV248" s="5">
        <f t="shared" si="189"/>
        <v>-1.4571462838764537</v>
      </c>
      <c r="AW248" s="5">
        <f t="shared" si="168"/>
        <v>163.25025339376674</v>
      </c>
      <c r="AX248" s="5">
        <f t="shared" si="169"/>
        <v>1.6997436062332554</v>
      </c>
      <c r="AY248" s="5">
        <f t="shared" si="170"/>
        <v>1.030459919458656E-2</v>
      </c>
      <c r="AZ248" s="5">
        <f t="shared" si="190"/>
        <v>-1.7565801845235136</v>
      </c>
      <c r="BA248" s="5">
        <f t="shared" si="171"/>
        <v>162.9508194931197</v>
      </c>
      <c r="BB248" s="5">
        <f t="shared" si="172"/>
        <v>1.9991775068803008</v>
      </c>
      <c r="BC248" s="5">
        <f t="shared" si="173"/>
        <v>1.2119900231827836E-2</v>
      </c>
      <c r="BD248" s="5">
        <f t="shared" si="191"/>
        <v>-0.75314798295688201</v>
      </c>
      <c r="BE248" s="5">
        <f t="shared" si="174"/>
        <v>163.95425169468632</v>
      </c>
      <c r="BF248" s="5">
        <f t="shared" si="175"/>
        <v>0.995745305313676</v>
      </c>
      <c r="BG248" s="5">
        <f t="shared" si="176"/>
        <v>6.0366494296673189E-3</v>
      </c>
    </row>
    <row r="249" spans="1:59" x14ac:dyDescent="0.2">
      <c r="A249" s="2">
        <v>248</v>
      </c>
      <c r="B249" s="1">
        <v>108.58266399999999</v>
      </c>
      <c r="C249" s="5">
        <f t="shared" si="177"/>
        <v>114.5515310557219</v>
      </c>
      <c r="D249" s="5">
        <f t="shared" si="150"/>
        <v>5.9688670557219012</v>
      </c>
      <c r="E249" s="5">
        <f t="shared" si="192"/>
        <v>112.47870045788186</v>
      </c>
      <c r="F249" s="5">
        <f t="shared" si="151"/>
        <v>3.8960364578818627</v>
      </c>
      <c r="G249" s="5">
        <f t="shared" si="179"/>
        <v>111.18053375629114</v>
      </c>
      <c r="H249" s="5">
        <f t="shared" si="152"/>
        <v>2.5978697562911464</v>
      </c>
      <c r="I249" s="5">
        <f t="shared" si="180"/>
        <v>110.10610051423903</v>
      </c>
      <c r="J249" s="5">
        <f t="shared" si="153"/>
        <v>1.5234365142390374</v>
      </c>
      <c r="L249" s="2">
        <v>248</v>
      </c>
      <c r="M249" s="1">
        <v>173.61000100000001</v>
      </c>
      <c r="N249" s="5">
        <f t="shared" si="181"/>
        <v>168.64100345400504</v>
      </c>
      <c r="O249" s="5">
        <f t="shared" si="154"/>
        <v>4.9689975459949665</v>
      </c>
      <c r="P249" s="5">
        <f t="shared" si="182"/>
        <v>165.94474451669231</v>
      </c>
      <c r="Q249" s="5">
        <f t="shared" si="155"/>
        <v>7.6652564833077008</v>
      </c>
      <c r="R249" s="5">
        <f t="shared" si="183"/>
        <v>164.84082820493944</v>
      </c>
      <c r="S249" s="5">
        <f t="shared" si="156"/>
        <v>8.7691727950605696</v>
      </c>
      <c r="T249" s="5">
        <f t="shared" si="184"/>
        <v>164.75352542029066</v>
      </c>
      <c r="U249" s="5">
        <f t="shared" si="157"/>
        <v>8.856475579709354</v>
      </c>
      <c r="V249" s="10"/>
      <c r="W249" s="1">
        <v>108.58266399999999</v>
      </c>
      <c r="X249" s="5">
        <v>111.18053375629114</v>
      </c>
      <c r="Y249" s="5">
        <f t="shared" si="185"/>
        <v>-0.69526819300760034</v>
      </c>
      <c r="Z249" s="5">
        <f t="shared" si="158"/>
        <v>110.48526556328353</v>
      </c>
      <c r="AA249" s="5">
        <f t="shared" si="159"/>
        <v>1.9026015632835396</v>
      </c>
      <c r="AB249" s="5">
        <f t="shared" si="186"/>
        <v>1.7522148501380844E-2</v>
      </c>
      <c r="AC249" s="5">
        <f t="shared" si="160"/>
        <v>-1.0140145380040109</v>
      </c>
      <c r="AD249" s="5">
        <f t="shared" si="144"/>
        <v>110.16651921828714</v>
      </c>
      <c r="AE249" s="5">
        <f t="shared" si="145"/>
        <v>1.583855218287141</v>
      </c>
      <c r="AF249" s="5">
        <f t="shared" si="161"/>
        <v>1.458663068247378E-2</v>
      </c>
      <c r="AG249" s="5">
        <f t="shared" si="162"/>
        <v>-1.4713404662392822</v>
      </c>
      <c r="AH249" s="5">
        <f t="shared" si="146"/>
        <v>109.70919329005186</v>
      </c>
      <c r="AI249" s="5">
        <f t="shared" si="147"/>
        <v>1.1265292900518631</v>
      </c>
      <c r="AJ249" s="5">
        <f t="shared" si="163"/>
        <v>1.0374854037950876E-2</v>
      </c>
      <c r="AK249" s="5">
        <f t="shared" si="164"/>
        <v>-2.5179680134385611</v>
      </c>
      <c r="AL249" s="5">
        <f t="shared" si="148"/>
        <v>108.66256574285258</v>
      </c>
      <c r="AM249" s="5">
        <f t="shared" si="149"/>
        <v>7.9901742852584334E-2</v>
      </c>
      <c r="AN249" s="5">
        <f t="shared" si="165"/>
        <v>7.3586095523116225E-4</v>
      </c>
      <c r="AP249" s="1">
        <v>173.61000100000001</v>
      </c>
      <c r="AQ249" s="5">
        <v>164.84082820493944</v>
      </c>
      <c r="AR249" s="5">
        <f t="shared" si="187"/>
        <v>-0.78378614511978972</v>
      </c>
      <c r="AS249" s="5">
        <f t="shared" si="166"/>
        <v>164.05704205981965</v>
      </c>
      <c r="AT249" s="5">
        <f t="shared" si="167"/>
        <v>9.5529589401803605</v>
      </c>
      <c r="AU249" s="5">
        <f t="shared" si="188"/>
        <v>5.7952626447032779E-2</v>
      </c>
      <c r="AV249" s="5">
        <f t="shared" si="189"/>
        <v>-1.0595025810832788</v>
      </c>
      <c r="AW249" s="5">
        <f t="shared" si="168"/>
        <v>163.78132562385616</v>
      </c>
      <c r="AX249" s="5">
        <f t="shared" si="169"/>
        <v>9.828675376143849</v>
      </c>
      <c r="AY249" s="5">
        <f t="shared" si="170"/>
        <v>5.6613532167100487E-2</v>
      </c>
      <c r="AZ249" s="5">
        <f t="shared" si="190"/>
        <v>-0.90607626420462184</v>
      </c>
      <c r="BA249" s="5">
        <f t="shared" si="171"/>
        <v>163.93475194073483</v>
      </c>
      <c r="BB249" s="5">
        <f t="shared" si="172"/>
        <v>9.6752490592651839</v>
      </c>
      <c r="BC249" s="5">
        <f t="shared" si="173"/>
        <v>5.572979093102582E-2</v>
      </c>
      <c r="BD249" s="5">
        <f t="shared" si="191"/>
        <v>4.4205075827687124E-4</v>
      </c>
      <c r="BE249" s="5">
        <f t="shared" si="174"/>
        <v>164.84127025569771</v>
      </c>
      <c r="BF249" s="5">
        <f t="shared" si="175"/>
        <v>8.768730744302303</v>
      </c>
      <c r="BG249" s="5">
        <f t="shared" si="176"/>
        <v>5.050821204881107E-2</v>
      </c>
    </row>
    <row r="250" spans="1:59" x14ac:dyDescent="0.2">
      <c r="A250" s="2">
        <v>249</v>
      </c>
      <c r="B250" s="1">
        <v>110.24979399999999</v>
      </c>
      <c r="C250" s="5">
        <f t="shared" si="177"/>
        <v>113.65620099736361</v>
      </c>
      <c r="D250" s="5">
        <f t="shared" si="150"/>
        <v>3.406406997363618</v>
      </c>
      <c r="E250" s="5">
        <f t="shared" si="192"/>
        <v>111.11508769762321</v>
      </c>
      <c r="F250" s="5">
        <f t="shared" si="151"/>
        <v>0.86529369762321551</v>
      </c>
      <c r="G250" s="5">
        <f t="shared" si="179"/>
        <v>109.75170539033101</v>
      </c>
      <c r="H250" s="5">
        <f t="shared" si="152"/>
        <v>0.49808860966898294</v>
      </c>
      <c r="I250" s="5">
        <f t="shared" si="180"/>
        <v>108.96352312855974</v>
      </c>
      <c r="J250" s="5">
        <f t="shared" si="153"/>
        <v>1.2862708714402515</v>
      </c>
      <c r="L250" s="2">
        <v>249</v>
      </c>
      <c r="M250" s="1">
        <v>179.21000699999999</v>
      </c>
      <c r="N250" s="5">
        <f t="shared" si="181"/>
        <v>169.38635308590426</v>
      </c>
      <c r="O250" s="5">
        <f t="shared" si="154"/>
        <v>9.8236539140957291</v>
      </c>
      <c r="P250" s="5">
        <f t="shared" si="182"/>
        <v>168.62758428584999</v>
      </c>
      <c r="Q250" s="5">
        <f t="shared" si="155"/>
        <v>10.582422714149999</v>
      </c>
      <c r="R250" s="5">
        <f t="shared" si="183"/>
        <v>169.66387324222273</v>
      </c>
      <c r="S250" s="5">
        <f t="shared" si="156"/>
        <v>9.5461337577772554</v>
      </c>
      <c r="T250" s="5">
        <f t="shared" si="184"/>
        <v>171.39588210507267</v>
      </c>
      <c r="U250" s="5">
        <f t="shared" si="157"/>
        <v>7.8141248949273177</v>
      </c>
      <c r="V250" s="10"/>
      <c r="W250" s="1">
        <v>110.24979399999999</v>
      </c>
      <c r="X250" s="5">
        <v>109.75170539033101</v>
      </c>
      <c r="Y250" s="5">
        <f t="shared" si="185"/>
        <v>-0.80530221895047971</v>
      </c>
      <c r="Z250" s="5">
        <f t="shared" si="158"/>
        <v>108.94640317138054</v>
      </c>
      <c r="AA250" s="5">
        <f t="shared" si="159"/>
        <v>1.303390828619456</v>
      </c>
      <c r="AB250" s="5">
        <f t="shared" si="186"/>
        <v>1.1822161124577303E-2</v>
      </c>
      <c r="AC250" s="5">
        <f t="shared" si="160"/>
        <v>-1.1177179949930405</v>
      </c>
      <c r="AD250" s="5">
        <f t="shared" si="144"/>
        <v>108.63398739533797</v>
      </c>
      <c r="AE250" s="5">
        <f t="shared" si="145"/>
        <v>1.6158066046620263</v>
      </c>
      <c r="AF250" s="5">
        <f t="shared" si="161"/>
        <v>1.4655869603366574E-2</v>
      </c>
      <c r="AG250" s="5">
        <f t="shared" si="162"/>
        <v>-1.4522100211136633</v>
      </c>
      <c r="AH250" s="5">
        <f t="shared" si="146"/>
        <v>108.29949536921735</v>
      </c>
      <c r="AI250" s="5">
        <f t="shared" si="147"/>
        <v>1.9502986307826404</v>
      </c>
      <c r="AJ250" s="5">
        <f t="shared" si="163"/>
        <v>1.768981655224354E-2</v>
      </c>
      <c r="AK250" s="5">
        <f t="shared" si="164"/>
        <v>-1.5921993130818939</v>
      </c>
      <c r="AL250" s="5">
        <f t="shared" si="148"/>
        <v>108.15950607724912</v>
      </c>
      <c r="AM250" s="5">
        <f t="shared" si="149"/>
        <v>2.0902879227508748</v>
      </c>
      <c r="AN250" s="5">
        <f t="shared" si="165"/>
        <v>1.8959563069577027E-2</v>
      </c>
      <c r="AP250" s="1">
        <v>179.21000699999999</v>
      </c>
      <c r="AQ250" s="5">
        <v>169.66387324222273</v>
      </c>
      <c r="AR250" s="5">
        <f t="shared" si="187"/>
        <v>5.7238532240672768E-2</v>
      </c>
      <c r="AS250" s="5">
        <f t="shared" si="166"/>
        <v>169.7211117744634</v>
      </c>
      <c r="AT250" s="5">
        <f t="shared" si="167"/>
        <v>9.488895225536595</v>
      </c>
      <c r="AU250" s="5">
        <f t="shared" si="188"/>
        <v>5.5927611719612552E-2</v>
      </c>
      <c r="AV250" s="5">
        <f t="shared" si="189"/>
        <v>0.41113432350836421</v>
      </c>
      <c r="AW250" s="5">
        <f t="shared" si="168"/>
        <v>170.07500756573111</v>
      </c>
      <c r="AX250" s="5">
        <f t="shared" si="169"/>
        <v>9.1349994342688774</v>
      </c>
      <c r="AY250" s="5">
        <f t="shared" si="170"/>
        <v>5.0973712836632379E-2</v>
      </c>
      <c r="AZ250" s="5">
        <f t="shared" si="190"/>
        <v>1.6720283214649401</v>
      </c>
      <c r="BA250" s="5">
        <f t="shared" si="171"/>
        <v>171.33590156368768</v>
      </c>
      <c r="BB250" s="5">
        <f t="shared" si="172"/>
        <v>7.8741054363123055</v>
      </c>
      <c r="BC250" s="5">
        <f t="shared" si="173"/>
        <v>4.3937866908918238E-2</v>
      </c>
      <c r="BD250" s="5">
        <f t="shared" si="191"/>
        <v>4.0996545893045413</v>
      </c>
      <c r="BE250" s="5">
        <f t="shared" si="174"/>
        <v>173.76352783152728</v>
      </c>
      <c r="BF250" s="5">
        <f t="shared" si="175"/>
        <v>5.4464791684727061</v>
      </c>
      <c r="BG250" s="5">
        <f t="shared" si="176"/>
        <v>3.0391601784116366E-2</v>
      </c>
    </row>
    <row r="251" spans="1:59" x14ac:dyDescent="0.2">
      <c r="A251" s="2">
        <v>250</v>
      </c>
      <c r="B251" s="1">
        <v>114.752022</v>
      </c>
      <c r="C251" s="5">
        <f t="shared" si="177"/>
        <v>113.14523994775907</v>
      </c>
      <c r="D251" s="5">
        <f t="shared" si="150"/>
        <v>1.6067820522409306</v>
      </c>
      <c r="E251" s="5">
        <f t="shared" si="192"/>
        <v>110.81223490345508</v>
      </c>
      <c r="F251" s="5">
        <f t="shared" si="151"/>
        <v>3.9397870965449187</v>
      </c>
      <c r="G251" s="5">
        <f t="shared" si="179"/>
        <v>110.02565412564894</v>
      </c>
      <c r="H251" s="5">
        <f t="shared" si="152"/>
        <v>4.7263678743510553</v>
      </c>
      <c r="I251" s="5">
        <f t="shared" si="180"/>
        <v>109.92822628213993</v>
      </c>
      <c r="J251" s="5">
        <f t="shared" si="153"/>
        <v>4.8237957178600652</v>
      </c>
      <c r="L251" s="2">
        <v>250</v>
      </c>
      <c r="M251" s="1">
        <v>178.91000399999999</v>
      </c>
      <c r="N251" s="5">
        <f t="shared" si="181"/>
        <v>170.85990117301861</v>
      </c>
      <c r="O251" s="5">
        <f t="shared" si="154"/>
        <v>8.050102826981373</v>
      </c>
      <c r="P251" s="5">
        <f t="shared" si="182"/>
        <v>172.33143223580248</v>
      </c>
      <c r="Q251" s="5">
        <f t="shared" si="155"/>
        <v>6.5785717641975054</v>
      </c>
      <c r="R251" s="5">
        <f t="shared" si="183"/>
        <v>174.91424680900022</v>
      </c>
      <c r="S251" s="5">
        <f t="shared" si="156"/>
        <v>3.9957571909997682</v>
      </c>
      <c r="T251" s="5">
        <f t="shared" si="184"/>
        <v>177.25647577626816</v>
      </c>
      <c r="U251" s="5">
        <f t="shared" si="157"/>
        <v>1.6535282237318256</v>
      </c>
      <c r="V251" s="10"/>
      <c r="W251" s="1">
        <v>114.752022</v>
      </c>
      <c r="X251" s="5">
        <v>110.02565412564894</v>
      </c>
      <c r="Y251" s="5">
        <f t="shared" si="185"/>
        <v>-0.64341457581021833</v>
      </c>
      <c r="Z251" s="5">
        <f t="shared" si="158"/>
        <v>109.38223954983873</v>
      </c>
      <c r="AA251" s="5">
        <f t="shared" si="159"/>
        <v>5.3697824501612672</v>
      </c>
      <c r="AB251" s="5">
        <f t="shared" si="186"/>
        <v>4.6794665196934544E-2</v>
      </c>
      <c r="AC251" s="5">
        <f t="shared" si="160"/>
        <v>-0.76980131241529781</v>
      </c>
      <c r="AD251" s="5">
        <f t="shared" si="144"/>
        <v>109.25585281323364</v>
      </c>
      <c r="AE251" s="5">
        <f t="shared" si="145"/>
        <v>5.4961691867663518</v>
      </c>
      <c r="AF251" s="5">
        <f t="shared" si="161"/>
        <v>4.7896055258759201E-2</v>
      </c>
      <c r="AG251" s="5">
        <f t="shared" si="162"/>
        <v>-0.6754385807194464</v>
      </c>
      <c r="AH251" s="5">
        <f t="shared" si="146"/>
        <v>109.3502155449295</v>
      </c>
      <c r="AI251" s="5">
        <f t="shared" si="147"/>
        <v>5.4018064550704992</v>
      </c>
      <c r="AJ251" s="5">
        <f t="shared" si="163"/>
        <v>4.7073736574946796E-2</v>
      </c>
      <c r="AK251" s="5">
        <f t="shared" si="164"/>
        <v>-5.9734719420436733E-3</v>
      </c>
      <c r="AL251" s="5">
        <f t="shared" si="148"/>
        <v>110.0196806537069</v>
      </c>
      <c r="AM251" s="5">
        <f t="shared" si="149"/>
        <v>4.7323413462930972</v>
      </c>
      <c r="AN251" s="5">
        <f t="shared" si="165"/>
        <v>4.1239720780633364E-2</v>
      </c>
      <c r="AP251" s="1">
        <v>178.91000399999999</v>
      </c>
      <c r="AQ251" s="5">
        <v>174.91424680900022</v>
      </c>
      <c r="AR251" s="5">
        <f t="shared" si="187"/>
        <v>0.83620878742119442</v>
      </c>
      <c r="AS251" s="5">
        <f t="shared" si="166"/>
        <v>175.7504555964214</v>
      </c>
      <c r="AT251" s="5">
        <f t="shared" si="167"/>
        <v>3.159548403578583</v>
      </c>
      <c r="AU251" s="5">
        <f t="shared" si="188"/>
        <v>1.80634137082538E-2</v>
      </c>
      <c r="AV251" s="5">
        <f t="shared" si="189"/>
        <v>1.6209441343256441</v>
      </c>
      <c r="AW251" s="5">
        <f t="shared" si="168"/>
        <v>176.53519094332586</v>
      </c>
      <c r="AX251" s="5">
        <f t="shared" si="169"/>
        <v>2.3748130566741281</v>
      </c>
      <c r="AY251" s="5">
        <f t="shared" si="170"/>
        <v>1.3273785722312813E-2</v>
      </c>
      <c r="AZ251" s="5">
        <f t="shared" si="190"/>
        <v>3.2822836818555849</v>
      </c>
      <c r="BA251" s="5">
        <f t="shared" si="171"/>
        <v>178.19653049085579</v>
      </c>
      <c r="BB251" s="5">
        <f t="shared" si="172"/>
        <v>0.71347350914419394</v>
      </c>
      <c r="BC251" s="5">
        <f t="shared" si="173"/>
        <v>3.9878905214500698E-3</v>
      </c>
      <c r="BD251" s="5">
        <f t="shared" si="191"/>
        <v>5.0777657201565418</v>
      </c>
      <c r="BE251" s="5">
        <f t="shared" si="174"/>
        <v>179.99201252915677</v>
      </c>
      <c r="BF251" s="5">
        <f t="shared" si="175"/>
        <v>-1.0820085291567807</v>
      </c>
      <c r="BG251" s="5">
        <f t="shared" si="176"/>
        <v>6.0477810349653825E-3</v>
      </c>
    </row>
    <row r="252" spans="1:59" x14ac:dyDescent="0.2">
      <c r="A252" s="2">
        <v>251</v>
      </c>
      <c r="B252" s="1">
        <v>118.824997</v>
      </c>
      <c r="C252" s="5">
        <f t="shared" si="177"/>
        <v>113.38625725559521</v>
      </c>
      <c r="D252" s="5">
        <f t="shared" si="150"/>
        <v>5.4387397444047849</v>
      </c>
      <c r="E252" s="5">
        <f t="shared" si="192"/>
        <v>112.19116038724579</v>
      </c>
      <c r="F252" s="5">
        <f t="shared" si="151"/>
        <v>6.6338366127542088</v>
      </c>
      <c r="G252" s="5">
        <f t="shared" si="179"/>
        <v>112.62515645654202</v>
      </c>
      <c r="H252" s="5">
        <f t="shared" si="152"/>
        <v>6.1998405434579809</v>
      </c>
      <c r="I252" s="5">
        <f t="shared" si="180"/>
        <v>113.54607307053497</v>
      </c>
      <c r="J252" s="5">
        <f t="shared" si="153"/>
        <v>5.278923929465023</v>
      </c>
      <c r="L252" s="2">
        <v>251</v>
      </c>
      <c r="M252" s="1">
        <v>183.279999</v>
      </c>
      <c r="N252" s="5">
        <f t="shared" si="181"/>
        <v>172.0674165970658</v>
      </c>
      <c r="O252" s="5">
        <f t="shared" si="154"/>
        <v>11.212582402934203</v>
      </c>
      <c r="P252" s="5">
        <f t="shared" si="182"/>
        <v>174.6339323532716</v>
      </c>
      <c r="Q252" s="5">
        <f t="shared" si="155"/>
        <v>8.6460666467284</v>
      </c>
      <c r="R252" s="5">
        <f t="shared" si="183"/>
        <v>177.11191326405009</v>
      </c>
      <c r="S252" s="5">
        <f t="shared" si="156"/>
        <v>6.1680857359499157</v>
      </c>
      <c r="T252" s="5">
        <f t="shared" si="184"/>
        <v>178.49662194406704</v>
      </c>
      <c r="U252" s="5">
        <f t="shared" si="157"/>
        <v>4.7833770559329594</v>
      </c>
      <c r="V252" s="10"/>
      <c r="W252" s="1">
        <v>118.824997</v>
      </c>
      <c r="X252" s="5">
        <v>112.62515645654202</v>
      </c>
      <c r="Y252" s="5">
        <f t="shared" si="185"/>
        <v>-0.15697703980472444</v>
      </c>
      <c r="Z252" s="5">
        <f t="shared" si="158"/>
        <v>112.46817941673729</v>
      </c>
      <c r="AA252" s="5">
        <f t="shared" si="159"/>
        <v>6.3568175832627105</v>
      </c>
      <c r="AB252" s="5">
        <f t="shared" si="186"/>
        <v>5.3497309015397752E-2</v>
      </c>
      <c r="AC252" s="5">
        <f t="shared" si="160"/>
        <v>7.2524598411795149E-2</v>
      </c>
      <c r="AD252" s="5">
        <f t="shared" si="144"/>
        <v>112.6976810549538</v>
      </c>
      <c r="AE252" s="5">
        <f t="shared" si="145"/>
        <v>6.1273159450461918</v>
      </c>
      <c r="AF252" s="5">
        <f t="shared" si="161"/>
        <v>5.1565883439880854E-2</v>
      </c>
      <c r="AG252" s="5">
        <f t="shared" si="162"/>
        <v>0.79828482950618773</v>
      </c>
      <c r="AH252" s="5">
        <f t="shared" si="146"/>
        <v>113.4234412860482</v>
      </c>
      <c r="AI252" s="5">
        <f t="shared" si="147"/>
        <v>5.4015557139517938</v>
      </c>
      <c r="AJ252" s="5">
        <f t="shared" si="163"/>
        <v>4.5458075744380572E-2</v>
      </c>
      <c r="AK252" s="5">
        <f t="shared" si="164"/>
        <v>2.2086809604678064</v>
      </c>
      <c r="AL252" s="5">
        <f t="shared" si="148"/>
        <v>114.83383741700982</v>
      </c>
      <c r="AM252" s="5">
        <f t="shared" si="149"/>
        <v>3.9911595829901785</v>
      </c>
      <c r="AN252" s="5">
        <f t="shared" si="165"/>
        <v>3.358855193566871E-2</v>
      </c>
      <c r="AP252" s="1">
        <v>183.279999</v>
      </c>
      <c r="AQ252" s="5">
        <v>177.11191326405009</v>
      </c>
      <c r="AR252" s="5">
        <f t="shared" si="187"/>
        <v>1.0404274375654956</v>
      </c>
      <c r="AS252" s="5">
        <f t="shared" si="166"/>
        <v>178.15234070161557</v>
      </c>
      <c r="AT252" s="5">
        <f t="shared" si="167"/>
        <v>5.1276582983844321</v>
      </c>
      <c r="AU252" s="5">
        <f t="shared" si="188"/>
        <v>2.895151547902812E-2</v>
      </c>
      <c r="AV252" s="5">
        <f t="shared" si="189"/>
        <v>1.7651247145067006</v>
      </c>
      <c r="AW252" s="5">
        <f t="shared" si="168"/>
        <v>178.87703797855679</v>
      </c>
      <c r="AX252" s="5">
        <f t="shared" si="169"/>
        <v>4.4029610214432182</v>
      </c>
      <c r="AY252" s="5">
        <f t="shared" si="170"/>
        <v>2.4023139706822117E-2</v>
      </c>
      <c r="AZ252" s="5">
        <f t="shared" si="190"/>
        <v>2.7942059297930131</v>
      </c>
      <c r="BA252" s="5">
        <f t="shared" si="171"/>
        <v>179.9061191938431</v>
      </c>
      <c r="BB252" s="5">
        <f t="shared" si="172"/>
        <v>3.3738798061569071</v>
      </c>
      <c r="BC252" s="5">
        <f t="shared" si="173"/>
        <v>1.8408336013559817E-2</v>
      </c>
      <c r="BD252" s="5">
        <f t="shared" si="191"/>
        <v>2.6296813448158707</v>
      </c>
      <c r="BE252" s="5">
        <f t="shared" si="174"/>
        <v>179.74159460886597</v>
      </c>
      <c r="BF252" s="5">
        <f t="shared" si="175"/>
        <v>3.538404391134037</v>
      </c>
      <c r="BG252" s="5">
        <f t="shared" si="176"/>
        <v>1.9306003985377788E-2</v>
      </c>
    </row>
    <row r="253" spans="1:59" ht="17" thickBot="1" x14ac:dyDescent="0.25">
      <c r="A253" s="2">
        <v>252</v>
      </c>
      <c r="B253" s="1">
        <v>118.69000200000001</v>
      </c>
      <c r="C253" s="5">
        <f t="shared" si="177"/>
        <v>114.20206821725593</v>
      </c>
      <c r="D253" s="5">
        <f t="shared" si="150"/>
        <v>4.4879337827440793</v>
      </c>
      <c r="E253" s="5">
        <f t="shared" si="192"/>
        <v>114.51300320170976</v>
      </c>
      <c r="F253" s="5">
        <f t="shared" si="151"/>
        <v>4.1769987982902421</v>
      </c>
      <c r="G253" s="5">
        <f t="shared" si="179"/>
        <v>116.0350687554439</v>
      </c>
      <c r="H253" s="5">
        <f t="shared" si="152"/>
        <v>2.6549332445561049</v>
      </c>
      <c r="I253" s="5">
        <f t="shared" si="180"/>
        <v>117.50526601763374</v>
      </c>
      <c r="J253" s="5">
        <f t="shared" si="153"/>
        <v>1.1847359823662629</v>
      </c>
      <c r="L253" s="2">
        <v>252</v>
      </c>
      <c r="M253" s="1">
        <v>184.270004</v>
      </c>
      <c r="N253" s="5">
        <f t="shared" si="181"/>
        <v>173.7493039575059</v>
      </c>
      <c r="O253" s="5">
        <f t="shared" si="154"/>
        <v>10.520700042494099</v>
      </c>
      <c r="P253" s="5">
        <f t="shared" si="182"/>
        <v>177.66005567962657</v>
      </c>
      <c r="Q253" s="5">
        <f t="shared" si="155"/>
        <v>6.6099483203734337</v>
      </c>
      <c r="R253" s="5">
        <f t="shared" si="183"/>
        <v>180.50436041882256</v>
      </c>
      <c r="S253" s="5">
        <f t="shared" si="156"/>
        <v>3.7656435811774429</v>
      </c>
      <c r="T253" s="5">
        <f t="shared" si="184"/>
        <v>182.08415473601679</v>
      </c>
      <c r="U253" s="5">
        <f t="shared" si="157"/>
        <v>2.185849263983215</v>
      </c>
      <c r="V253" s="10"/>
      <c r="W253" s="1">
        <v>118.69000200000001</v>
      </c>
      <c r="X253" s="5">
        <v>116.0350687554439</v>
      </c>
      <c r="Y253" s="5">
        <f t="shared" si="185"/>
        <v>0.37805636100126716</v>
      </c>
      <c r="Z253" s="5">
        <f t="shared" si="158"/>
        <v>116.41312511644517</v>
      </c>
      <c r="AA253" s="5">
        <f t="shared" si="159"/>
        <v>2.2768768835548343</v>
      </c>
      <c r="AB253" s="5">
        <f t="shared" si="186"/>
        <v>1.9183392410380397E-2</v>
      </c>
      <c r="AC253" s="5">
        <f t="shared" si="160"/>
        <v>0.90687152353431799</v>
      </c>
      <c r="AD253" s="5">
        <f t="shared" si="144"/>
        <v>116.94194027897822</v>
      </c>
      <c r="AE253" s="5">
        <f t="shared" si="145"/>
        <v>1.7480617210217844</v>
      </c>
      <c r="AF253" s="5">
        <f t="shared" si="161"/>
        <v>1.4727961004009287E-2</v>
      </c>
      <c r="AG253" s="5">
        <f t="shared" si="162"/>
        <v>1.9735171907342524</v>
      </c>
      <c r="AH253" s="5">
        <f t="shared" si="146"/>
        <v>118.00858594617816</v>
      </c>
      <c r="AI253" s="5">
        <f t="shared" si="147"/>
        <v>0.68141605382184878</v>
      </c>
      <c r="AJ253" s="5">
        <f t="shared" si="163"/>
        <v>5.7411411436478765E-3</v>
      </c>
      <c r="AK253" s="5">
        <f t="shared" si="164"/>
        <v>3.2297275981367743</v>
      </c>
      <c r="AL253" s="5">
        <f t="shared" si="148"/>
        <v>119.26479635358068</v>
      </c>
      <c r="AM253" s="5">
        <f t="shared" si="149"/>
        <v>0.57479435358067121</v>
      </c>
      <c r="AN253" s="5">
        <f t="shared" si="165"/>
        <v>4.8428203209624279E-3</v>
      </c>
      <c r="AP253" s="1">
        <v>184.270004</v>
      </c>
      <c r="AQ253" s="5">
        <v>180.50436041882256</v>
      </c>
      <c r="AR253" s="5">
        <f t="shared" si="187"/>
        <v>1.3932303951465417</v>
      </c>
      <c r="AS253" s="5">
        <f t="shared" si="166"/>
        <v>181.89759081396909</v>
      </c>
      <c r="AT253" s="5">
        <f t="shared" si="167"/>
        <v>2.3724131860309114</v>
      </c>
      <c r="AU253" s="5">
        <f t="shared" si="188"/>
        <v>1.3143245850273221E-2</v>
      </c>
      <c r="AV253" s="5">
        <f t="shared" si="189"/>
        <v>2.1719553245731427</v>
      </c>
      <c r="AW253" s="5">
        <f t="shared" si="168"/>
        <v>182.67631574339569</v>
      </c>
      <c r="AX253" s="5">
        <f t="shared" si="169"/>
        <v>1.5936882566043096</v>
      </c>
      <c r="AY253" s="5">
        <f t="shared" si="170"/>
        <v>8.6486580670194681E-3</v>
      </c>
      <c r="AZ253" s="5">
        <f t="shared" si="190"/>
        <v>3.0634144810337687</v>
      </c>
      <c r="BA253" s="5">
        <f t="shared" si="171"/>
        <v>183.56777489985632</v>
      </c>
      <c r="BB253" s="5">
        <f t="shared" si="172"/>
        <v>0.70222910014368267</v>
      </c>
      <c r="BC253" s="5">
        <f t="shared" si="173"/>
        <v>3.8108703798784456E-3</v>
      </c>
      <c r="BD253" s="5">
        <f t="shared" si="191"/>
        <v>3.2780322832789794</v>
      </c>
      <c r="BE253" s="5">
        <f t="shared" si="174"/>
        <v>183.78239270210153</v>
      </c>
      <c r="BF253" s="5">
        <f t="shared" si="175"/>
        <v>0.48761129789846791</v>
      </c>
      <c r="BG253" s="5">
        <f t="shared" si="176"/>
        <v>2.6461783649739754E-3</v>
      </c>
    </row>
    <row r="254" spans="1:59" ht="17" thickBot="1" x14ac:dyDescent="0.25">
      <c r="B254" s="4"/>
      <c r="C254" s="5"/>
      <c r="D254" s="5"/>
      <c r="E254" s="5"/>
      <c r="F254" s="5"/>
      <c r="M254" s="4"/>
      <c r="N254" s="5"/>
      <c r="O254" s="5"/>
      <c r="W254" s="4"/>
      <c r="AP254" s="4"/>
    </row>
    <row r="255" spans="1:59" x14ac:dyDescent="0.2">
      <c r="A255" s="12"/>
      <c r="B255" s="12"/>
      <c r="C255" s="14"/>
      <c r="D255" s="14">
        <f>SUM(D2:D253)/COUNT(D2:D253)</f>
        <v>3.3847954631054584</v>
      </c>
      <c r="E255" s="14"/>
      <c r="F255" s="14">
        <f>SUM(F2:F253)/COUNT(F2:F253)</f>
        <v>2.1515053381262526</v>
      </c>
      <c r="G255" s="13"/>
      <c r="H255" s="14">
        <f>SUM(H2:H253)/COUNT(H2:H253)</f>
        <v>1.8017508002134242</v>
      </c>
      <c r="I255" s="13"/>
      <c r="J255" s="14">
        <f>SUM(J2:J253)/COUNT(J2:J253)</f>
        <v>1.7005607788639603</v>
      </c>
      <c r="K255" s="13"/>
      <c r="L255" s="12"/>
      <c r="M255" s="12"/>
      <c r="N255" s="14"/>
      <c r="O255" s="14">
        <f>SUM(O2:O253)/COUNT(O2:O253)</f>
        <v>4.4824170556073621</v>
      </c>
      <c r="P255" s="13"/>
      <c r="Q255" s="14">
        <f>SUM(Q2:Q253)/COUNT(Q2:Q253)</f>
        <v>3.4510171504125875</v>
      </c>
      <c r="R255" s="13"/>
      <c r="S255" s="14">
        <f>SUM(S2:S253)/COUNT(S2:S253)</f>
        <v>2.9917960752938217</v>
      </c>
      <c r="T255" s="13"/>
      <c r="U255" s="14">
        <f>SUM(U2:U253)/COUNT(U2:U253)</f>
        <v>2.792417601789579</v>
      </c>
      <c r="V255" s="14"/>
      <c r="W255" s="12"/>
      <c r="X255" s="14"/>
      <c r="Y255" s="13"/>
      <c r="Z255" s="13"/>
      <c r="AA255" s="14">
        <f>SUM(AA2:AA253)/COUNT(AA2:AA253)</f>
        <v>1.7115841609736371</v>
      </c>
      <c r="AB255" s="14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2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</row>
    <row r="256" spans="1:59" x14ac:dyDescent="0.2">
      <c r="A256" s="16"/>
      <c r="B256" s="16"/>
      <c r="C256" s="18"/>
      <c r="D256" s="18">
        <f>(SUM(D2:D253)/SUM(B2:B253))*100</f>
        <v>3.9070076968387211</v>
      </c>
      <c r="E256" s="18"/>
      <c r="F256" s="18">
        <f>(SUM(F2:F253)/SUM(B2:B253))*100</f>
        <v>2.4834433889652625</v>
      </c>
      <c r="G256" s="17"/>
      <c r="H256" s="18">
        <f>(SUM(H2:H253)/C261)*100</f>
        <v>2.0797281020226448</v>
      </c>
      <c r="I256" s="17"/>
      <c r="J256" s="18">
        <f>(SUM(J2:J253)/C261)*100</f>
        <v>1.9629263051149797</v>
      </c>
      <c r="K256" s="17"/>
      <c r="L256" s="16"/>
      <c r="M256" s="16"/>
      <c r="N256" s="18"/>
      <c r="O256" s="18">
        <f>(SUM(O2:O253)/C262)*100</f>
        <v>2.8427491340978093</v>
      </c>
      <c r="P256" s="17"/>
      <c r="Q256" s="18">
        <f>(SUM(Q2:Q253)/C262)*100</f>
        <v>2.1886352595904932</v>
      </c>
      <c r="R256" s="17"/>
      <c r="S256" s="18">
        <f>(SUM(S2:S253)/C262)*100</f>
        <v>1.8973972294254373</v>
      </c>
      <c r="T256" s="17"/>
      <c r="U256" s="18">
        <f>(SUM(U2:U253)/C262)*100</f>
        <v>1.7709513909680583</v>
      </c>
      <c r="V256" s="18"/>
      <c r="W256" s="16"/>
      <c r="X256" s="18"/>
      <c r="Y256" s="17"/>
      <c r="Z256" s="17"/>
      <c r="AA256" s="19">
        <f>AVERAGE(AB2:AB253)</f>
        <v>1.964077102478564E-2</v>
      </c>
      <c r="AB256" s="18"/>
      <c r="AC256" s="17"/>
      <c r="AD256" s="17"/>
      <c r="AE256" s="17"/>
      <c r="AF256" s="19">
        <f>AVERAGE(AF2:AF253)</f>
        <v>1.9441149031120954E-2</v>
      </c>
      <c r="AG256" s="17"/>
      <c r="AH256" s="17"/>
      <c r="AI256" s="17"/>
      <c r="AJ256" s="19">
        <f>AVERAGE(AJ2:AJ253)</f>
        <v>1.9334528205749171E-2</v>
      </c>
      <c r="AK256" s="17"/>
      <c r="AL256" s="17"/>
      <c r="AM256" s="17"/>
      <c r="AN256" s="19">
        <f>AVERAGE(AN2:AN253)</f>
        <v>1.9759387429749819E-2</v>
      </c>
      <c r="AO256" s="17"/>
      <c r="AP256" s="16"/>
      <c r="AQ256" s="17"/>
      <c r="AR256" s="17"/>
      <c r="AS256" s="17"/>
      <c r="AT256" s="17"/>
      <c r="AU256" s="19">
        <f>AVERAGE(AU2:AU253)</f>
        <v>1.963358997317214E-2</v>
      </c>
      <c r="AV256" s="17"/>
      <c r="AW256" s="17"/>
      <c r="AX256" s="17"/>
      <c r="AY256" s="19">
        <f>AVERAGE(AY2:AY253)</f>
        <v>1.9347100098606195E-2</v>
      </c>
      <c r="AZ256" s="17"/>
      <c r="BA256" s="17"/>
      <c r="BB256" s="17"/>
      <c r="BC256" s="19">
        <f>AVERAGE(BC2:BC253)</f>
        <v>1.8808985641207209E-2</v>
      </c>
      <c r="BD256" s="17"/>
      <c r="BE256" s="17"/>
      <c r="BF256" s="17"/>
      <c r="BG256" s="19">
        <f>AVERAGE(BG2:BG253)</f>
        <v>1.8380446381463973E-2</v>
      </c>
    </row>
    <row r="257" spans="2:55" x14ac:dyDescent="0.2">
      <c r="C257" s="5"/>
      <c r="D257" s="5"/>
      <c r="E257" s="5"/>
      <c r="F257" s="5"/>
      <c r="N257" s="5"/>
      <c r="O257" s="5"/>
      <c r="BC257" s="20"/>
    </row>
    <row r="258" spans="2:55" x14ac:dyDescent="0.2">
      <c r="C258" s="5"/>
      <c r="D258" s="5"/>
      <c r="E258" s="5"/>
      <c r="F258" s="5"/>
      <c r="N258" s="5"/>
      <c r="O258" s="5"/>
    </row>
    <row r="260" spans="2:55" x14ac:dyDescent="0.2">
      <c r="C260" s="5"/>
    </row>
    <row r="261" spans="2:55" x14ac:dyDescent="0.2">
      <c r="B261" s="2" t="s">
        <v>11</v>
      </c>
      <c r="C261" s="5">
        <f>SUM(B2:B253)</f>
        <v>21831.757776999984</v>
      </c>
    </row>
    <row r="262" spans="2:55" x14ac:dyDescent="0.2">
      <c r="B262" s="2" t="s">
        <v>12</v>
      </c>
      <c r="C262" s="5">
        <f>SUM(M2:M253)</f>
        <v>39735.09601899999</v>
      </c>
    </row>
    <row r="264" spans="2:55" x14ac:dyDescent="0.2">
      <c r="Y264" s="21" t="s">
        <v>22</v>
      </c>
    </row>
    <row r="265" spans="2:55" x14ac:dyDescent="0.2">
      <c r="C265" s="21" t="s">
        <v>22</v>
      </c>
      <c r="Y265" s="21" t="s">
        <v>32</v>
      </c>
    </row>
    <row r="266" spans="2:55" x14ac:dyDescent="0.2">
      <c r="C266" s="21" t="s">
        <v>25</v>
      </c>
      <c r="Y266" s="21" t="s">
        <v>33</v>
      </c>
    </row>
    <row r="267" spans="2:55" x14ac:dyDescent="0.2">
      <c r="C267" s="21" t="s">
        <v>24</v>
      </c>
      <c r="Y267" s="21" t="s">
        <v>34</v>
      </c>
    </row>
    <row r="268" spans="2:55" x14ac:dyDescent="0.2">
      <c r="C268" s="21" t="s">
        <v>23</v>
      </c>
      <c r="Y268" s="21" t="s">
        <v>35</v>
      </c>
    </row>
    <row r="269" spans="2:55" x14ac:dyDescent="0.2">
      <c r="C269" s="21" t="s">
        <v>26</v>
      </c>
      <c r="Y269" s="22" t="s">
        <v>27</v>
      </c>
    </row>
    <row r="270" spans="2:55" x14ac:dyDescent="0.2">
      <c r="C270" s="22" t="s">
        <v>27</v>
      </c>
      <c r="Y270" s="22" t="s">
        <v>36</v>
      </c>
    </row>
    <row r="271" spans="2:55" x14ac:dyDescent="0.2">
      <c r="C271" s="22" t="s">
        <v>28</v>
      </c>
      <c r="Y271" s="22" t="s">
        <v>37</v>
      </c>
    </row>
    <row r="272" spans="2:55" x14ac:dyDescent="0.2">
      <c r="C272" s="22" t="s">
        <v>29</v>
      </c>
      <c r="Y272" s="22" t="s">
        <v>38</v>
      </c>
    </row>
    <row r="273" spans="3:25" x14ac:dyDescent="0.2">
      <c r="C273" s="22" t="s">
        <v>30</v>
      </c>
      <c r="Y273" s="22" t="s">
        <v>39</v>
      </c>
    </row>
    <row r="274" spans="3:25" x14ac:dyDescent="0.2">
      <c r="C274" s="2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W258"/>
  <sheetViews>
    <sheetView topLeftCell="E1" workbookViewId="0">
      <selection activeCell="M18" sqref="M18"/>
    </sheetView>
  </sheetViews>
  <sheetFormatPr baseColWidth="10" defaultRowHeight="16" x14ac:dyDescent="0.2"/>
  <cols>
    <col min="1" max="2" width="10.83203125" style="2"/>
    <col min="3" max="3" width="24.33203125" style="2" customWidth="1"/>
    <col min="4" max="4" width="23.1640625" style="2" customWidth="1"/>
    <col min="5" max="5" width="29" style="2" customWidth="1"/>
    <col min="6" max="6" width="26.1640625" style="2" customWidth="1"/>
    <col min="7" max="7" width="22.1640625" customWidth="1"/>
    <col min="8" max="8" width="24.33203125" style="2" customWidth="1"/>
    <col min="9" max="9" width="15.5" customWidth="1"/>
    <col min="10" max="10" width="41.33203125" customWidth="1"/>
    <col min="11" max="11" width="38.1640625" customWidth="1"/>
    <col min="12" max="12" width="14.1640625" customWidth="1"/>
    <col min="13" max="13" width="15" customWidth="1"/>
    <col min="17" max="17" width="29" style="2" customWidth="1"/>
    <col min="18" max="19" width="10.83203125" style="2"/>
    <col min="20" max="20" width="75.83203125" style="2" customWidth="1"/>
    <col min="21" max="21" width="35" style="2" customWidth="1"/>
    <col min="22" max="22" width="14.5" style="2" customWidth="1"/>
    <col min="23" max="23" width="15.33203125" style="2" customWidth="1"/>
  </cols>
  <sheetData>
    <row r="1" spans="1:23" x14ac:dyDescent="0.2">
      <c r="A1" s="23" t="s">
        <v>0</v>
      </c>
      <c r="B1" s="23" t="s">
        <v>5</v>
      </c>
      <c r="C1" s="23" t="s">
        <v>1</v>
      </c>
      <c r="D1" s="23" t="s">
        <v>2</v>
      </c>
      <c r="E1" s="23" t="s">
        <v>4</v>
      </c>
      <c r="F1" s="23" t="s">
        <v>3</v>
      </c>
      <c r="G1" s="31"/>
      <c r="H1" s="31" t="s">
        <v>1</v>
      </c>
      <c r="I1" s="23" t="s">
        <v>40</v>
      </c>
      <c r="J1" s="23" t="s">
        <v>41</v>
      </c>
      <c r="K1" s="23" t="s">
        <v>42</v>
      </c>
      <c r="Q1" s="23" t="s">
        <v>4</v>
      </c>
      <c r="R1" s="23"/>
      <c r="S1" s="23" t="s">
        <v>40</v>
      </c>
      <c r="T1" s="23" t="s">
        <v>46</v>
      </c>
      <c r="U1" s="23" t="s">
        <v>42</v>
      </c>
      <c r="V1" s="38"/>
      <c r="W1" s="38"/>
    </row>
    <row r="2" spans="1:23" x14ac:dyDescent="0.2">
      <c r="A2" s="3">
        <v>43777</v>
      </c>
      <c r="B2" s="2">
        <v>1</v>
      </c>
      <c r="C2" s="1">
        <v>63.954543999999999</v>
      </c>
      <c r="D2" s="2">
        <v>69986400</v>
      </c>
      <c r="E2" s="1">
        <v>177.02937299999999</v>
      </c>
      <c r="F2" s="2">
        <v>1636800</v>
      </c>
      <c r="G2" s="2"/>
      <c r="H2" s="1">
        <v>63.954543999999999</v>
      </c>
      <c r="I2" s="1"/>
      <c r="J2" s="2"/>
      <c r="K2" s="2"/>
      <c r="Q2" s="1">
        <v>177.02937299999999</v>
      </c>
      <c r="V2" s="26" t="s">
        <v>43</v>
      </c>
      <c r="W2" s="26" t="s">
        <v>44</v>
      </c>
    </row>
    <row r="3" spans="1:23" ht="17" x14ac:dyDescent="0.2">
      <c r="A3" s="3">
        <v>43780</v>
      </c>
      <c r="B3" s="2">
        <v>2</v>
      </c>
      <c r="C3" s="1">
        <v>64.460991000000007</v>
      </c>
      <c r="D3" s="2">
        <v>81821200</v>
      </c>
      <c r="E3" s="1">
        <v>176.658142</v>
      </c>
      <c r="F3" s="2">
        <v>1594600</v>
      </c>
      <c r="G3" s="2"/>
      <c r="H3" s="1">
        <v>64.460991000000007</v>
      </c>
      <c r="I3" s="1"/>
      <c r="J3" s="2"/>
      <c r="K3" s="2"/>
      <c r="Q3" s="1">
        <v>176.658142</v>
      </c>
      <c r="V3" s="25">
        <v>196.99</v>
      </c>
      <c r="W3" s="27">
        <f>U254</f>
        <v>153.70580000000001</v>
      </c>
    </row>
    <row r="4" spans="1:23" ht="17" x14ac:dyDescent="0.2">
      <c r="A4" s="3">
        <v>43781</v>
      </c>
      <c r="B4" s="2">
        <v>3</v>
      </c>
      <c r="C4" s="1">
        <v>64.401978</v>
      </c>
      <c r="D4" s="2">
        <v>87388800</v>
      </c>
      <c r="E4" s="1">
        <v>177.810913</v>
      </c>
      <c r="F4" s="2">
        <v>1816900</v>
      </c>
      <c r="G4" s="2"/>
      <c r="H4" s="1">
        <v>64.401978</v>
      </c>
      <c r="I4" s="1"/>
      <c r="J4" s="2"/>
      <c r="K4" s="2"/>
      <c r="L4" s="26" t="s">
        <v>43</v>
      </c>
      <c r="M4" s="26" t="s">
        <v>44</v>
      </c>
      <c r="Q4" s="1">
        <v>177.810913</v>
      </c>
      <c r="V4" s="25">
        <v>201.98</v>
      </c>
      <c r="W4" s="27">
        <f t="shared" ref="W4:W7" si="0">U255</f>
        <v>153.67440000000002</v>
      </c>
    </row>
    <row r="5" spans="1:23" ht="17" x14ac:dyDescent="0.2">
      <c r="A5" s="3">
        <v>43782</v>
      </c>
      <c r="B5" s="2">
        <v>4</v>
      </c>
      <c r="C5" s="1">
        <v>65.019051000000005</v>
      </c>
      <c r="D5" s="2">
        <v>102734400</v>
      </c>
      <c r="E5" s="1">
        <v>177.752319</v>
      </c>
      <c r="F5" s="2">
        <v>1855200</v>
      </c>
      <c r="G5" s="2"/>
      <c r="H5" s="1">
        <v>65.019051000000005</v>
      </c>
      <c r="I5" s="1"/>
      <c r="J5" s="2"/>
      <c r="K5" s="2"/>
      <c r="L5" s="25">
        <v>116.32</v>
      </c>
      <c r="M5" s="27">
        <f>K254</f>
        <v>117.46010000000001</v>
      </c>
      <c r="Q5" s="1">
        <v>177.752319</v>
      </c>
      <c r="V5" s="25">
        <v>199.29</v>
      </c>
      <c r="W5" s="27">
        <f t="shared" si="0"/>
        <v>153.643</v>
      </c>
    </row>
    <row r="6" spans="1:23" ht="17" x14ac:dyDescent="0.2">
      <c r="A6" s="3">
        <v>43783</v>
      </c>
      <c r="B6" s="2">
        <v>5</v>
      </c>
      <c r="C6" s="1">
        <v>64.569159999999997</v>
      </c>
      <c r="D6" s="2">
        <v>89182800</v>
      </c>
      <c r="E6" s="1">
        <v>176.37780799999999</v>
      </c>
      <c r="F6" s="2">
        <v>2208300</v>
      </c>
      <c r="G6" s="2"/>
      <c r="H6" s="1">
        <v>64.569159999999997</v>
      </c>
      <c r="I6" s="1">
        <f>0.5*C5+0.3*C4+0.2*C3+0.2*C2</f>
        <v>77.513225899999995</v>
      </c>
      <c r="J6" s="2"/>
      <c r="K6" s="2"/>
      <c r="L6" s="25">
        <v>115.97</v>
      </c>
      <c r="M6" s="27">
        <f t="shared" ref="M6:M9" si="1">K255</f>
        <v>117.7038</v>
      </c>
      <c r="Q6" s="1">
        <v>176.37780799999999</v>
      </c>
      <c r="S6" s="1">
        <f>0.5*E5+0.3*E4+0.2*E3+0.2*E2</f>
        <v>212.95693640000002</v>
      </c>
      <c r="V6" s="25">
        <v>197.24</v>
      </c>
      <c r="W6" s="27">
        <f t="shared" si="0"/>
        <v>153.61160000000001</v>
      </c>
    </row>
    <row r="7" spans="1:23" ht="17" x14ac:dyDescent="0.2">
      <c r="A7" s="3">
        <v>43784</v>
      </c>
      <c r="B7" s="2">
        <v>6</v>
      </c>
      <c r="C7" s="1">
        <v>65.336212000000003</v>
      </c>
      <c r="D7" s="2">
        <v>100206400</v>
      </c>
      <c r="E7" s="1">
        <v>178.43956</v>
      </c>
      <c r="F7" s="2">
        <v>3242700</v>
      </c>
      <c r="G7" s="2"/>
      <c r="H7" s="1">
        <v>65.336212000000003</v>
      </c>
      <c r="I7" s="1">
        <f t="shared" ref="I7:I70" si="2">0.5*C6+0.3*C5+0.2*C4+0.2*C3</f>
        <v>77.562889100000007</v>
      </c>
      <c r="J7" s="2"/>
      <c r="K7" s="2"/>
      <c r="L7" s="25">
        <v>119.49</v>
      </c>
      <c r="M7" s="27">
        <f t="shared" si="1"/>
        <v>117.94750000000001</v>
      </c>
      <c r="Q7" s="1">
        <v>178.43956</v>
      </c>
      <c r="S7" s="1">
        <f t="shared" ref="S7:S70" si="3">0.5*E6+0.3*E5+0.2*E4+0.2*E3</f>
        <v>212.40841069999999</v>
      </c>
      <c r="V7" s="25">
        <v>201.54</v>
      </c>
      <c r="W7" s="27">
        <f t="shared" si="0"/>
        <v>153.58020000000002</v>
      </c>
    </row>
    <row r="8" spans="1:23" ht="17" x14ac:dyDescent="0.2">
      <c r="A8" s="3">
        <v>43787</v>
      </c>
      <c r="B8" s="2">
        <v>7</v>
      </c>
      <c r="C8" s="1">
        <v>65.665633999999997</v>
      </c>
      <c r="D8" s="2">
        <v>86703200</v>
      </c>
      <c r="E8" s="1">
        <v>176.52507</v>
      </c>
      <c r="F8" s="2">
        <v>2405800</v>
      </c>
      <c r="G8" s="2"/>
      <c r="H8" s="1">
        <v>65.665633999999997</v>
      </c>
      <c r="I8" s="1">
        <f t="shared" si="2"/>
        <v>77.923059800000004</v>
      </c>
      <c r="J8" s="2"/>
      <c r="K8" s="2"/>
      <c r="L8" s="25">
        <v>119.21</v>
      </c>
      <c r="M8" s="27">
        <f t="shared" si="1"/>
        <v>118.19120000000001</v>
      </c>
      <c r="Q8" s="1">
        <v>176.52507</v>
      </c>
      <c r="S8" s="1">
        <f t="shared" si="3"/>
        <v>213.24576879999998</v>
      </c>
    </row>
    <row r="9" spans="1:23" ht="17" x14ac:dyDescent="0.2">
      <c r="A9" s="3">
        <v>43788</v>
      </c>
      <c r="B9" s="2">
        <v>8</v>
      </c>
      <c r="C9" s="1">
        <v>65.466507000000007</v>
      </c>
      <c r="D9" s="2">
        <v>76167200</v>
      </c>
      <c r="E9" s="1">
        <v>176.839249</v>
      </c>
      <c r="F9" s="2">
        <v>2673200</v>
      </c>
      <c r="G9" s="2"/>
      <c r="H9" s="1">
        <v>65.466507000000007</v>
      </c>
      <c r="I9" s="1">
        <f t="shared" si="2"/>
        <v>78.351322800000005</v>
      </c>
      <c r="J9" s="2"/>
      <c r="K9" s="2"/>
      <c r="L9" s="25">
        <v>119.26</v>
      </c>
      <c r="M9" s="27">
        <f t="shared" si="1"/>
        <v>118.4349</v>
      </c>
      <c r="Q9" s="1">
        <v>176.839249</v>
      </c>
      <c r="S9" s="1">
        <f t="shared" si="3"/>
        <v>212.62042839999998</v>
      </c>
      <c r="V9" s="39" t="s">
        <v>64</v>
      </c>
      <c r="W9" s="39"/>
    </row>
    <row r="10" spans="1:23" x14ac:dyDescent="0.2">
      <c r="A10" s="3">
        <v>43789</v>
      </c>
      <c r="B10" s="2">
        <v>9</v>
      </c>
      <c r="C10" s="1">
        <v>64.704375999999996</v>
      </c>
      <c r="D10" s="2">
        <v>106234400</v>
      </c>
      <c r="E10" s="1">
        <v>173.99208100000001</v>
      </c>
      <c r="F10" s="2">
        <v>4190700</v>
      </c>
      <c r="G10" s="2"/>
      <c r="H10" s="1">
        <v>64.704375999999996</v>
      </c>
      <c r="I10" s="1">
        <f t="shared" si="2"/>
        <v>78.414018100000007</v>
      </c>
      <c r="J10" s="2"/>
      <c r="K10" s="2"/>
      <c r="Q10" s="1">
        <v>173.99208100000001</v>
      </c>
      <c r="S10" s="1">
        <f t="shared" si="3"/>
        <v>212.3406191</v>
      </c>
      <c r="V10" s="26" t="s">
        <v>45</v>
      </c>
      <c r="W10" s="29">
        <f>ABS((SUM(E2:E258)-(SUM(S2:S101)+SUM(U102:U258))))/SUM(E2:E258)</f>
        <v>9.6772381100106997E-2</v>
      </c>
    </row>
    <row r="11" spans="1:23" x14ac:dyDescent="0.2">
      <c r="A11" s="3">
        <v>43790</v>
      </c>
      <c r="B11" s="2">
        <v>10</v>
      </c>
      <c r="C11" s="1">
        <v>64.414268000000007</v>
      </c>
      <c r="D11" s="2">
        <v>121395200</v>
      </c>
      <c r="E11" s="1">
        <v>173.31463600000001</v>
      </c>
      <c r="F11" s="2">
        <v>3135100</v>
      </c>
      <c r="G11" s="2"/>
      <c r="H11" s="1">
        <v>64.414268000000007</v>
      </c>
      <c r="I11" s="1">
        <f t="shared" si="2"/>
        <v>78.192509299999998</v>
      </c>
      <c r="J11" s="2"/>
      <c r="K11" s="2"/>
      <c r="Q11" s="1">
        <v>173.31463600000001</v>
      </c>
      <c r="S11" s="1">
        <f t="shared" si="3"/>
        <v>211.04074120000001</v>
      </c>
    </row>
    <row r="12" spans="1:23" x14ac:dyDescent="0.2">
      <c r="A12" s="3">
        <v>43791</v>
      </c>
      <c r="B12" s="2">
        <v>11</v>
      </c>
      <c r="C12" s="1">
        <v>64.357726999999997</v>
      </c>
      <c r="D12" s="2">
        <v>65325200</v>
      </c>
      <c r="E12" s="1">
        <v>173.56990099999999</v>
      </c>
      <c r="F12" s="2">
        <v>1852200</v>
      </c>
      <c r="G12" s="2"/>
      <c r="H12" s="1">
        <v>64.357726999999997</v>
      </c>
      <c r="I12" s="1">
        <f t="shared" si="2"/>
        <v>77.844875000000002</v>
      </c>
      <c r="J12" s="2"/>
      <c r="K12" s="2"/>
      <c r="L12" s="39" t="s">
        <v>63</v>
      </c>
      <c r="M12" s="39"/>
      <c r="Q12" s="1">
        <v>173.56990099999999</v>
      </c>
      <c r="S12" s="1">
        <f t="shared" si="3"/>
        <v>209.52780609999999</v>
      </c>
    </row>
    <row r="13" spans="1:23" x14ac:dyDescent="0.2">
      <c r="A13" s="3">
        <v>43794</v>
      </c>
      <c r="B13" s="2">
        <v>12</v>
      </c>
      <c r="C13" s="1">
        <v>65.486168000000006</v>
      </c>
      <c r="D13" s="2">
        <v>84020400</v>
      </c>
      <c r="E13" s="1">
        <v>173.29499799999999</v>
      </c>
      <c r="F13" s="2">
        <v>2657500</v>
      </c>
      <c r="G13" s="2"/>
      <c r="H13" s="1">
        <v>65.486168000000006</v>
      </c>
      <c r="I13" s="1">
        <f t="shared" si="2"/>
        <v>77.537320499999993</v>
      </c>
      <c r="J13" s="2"/>
      <c r="K13" s="2"/>
      <c r="L13" s="26" t="s">
        <v>45</v>
      </c>
      <c r="M13" s="29">
        <f>ABS((SUM(C2:C258)-(SUM(I2:I101)+SUM(K102:K258))))/SUM(C2:C258)</f>
        <v>5.8090067738541369E-2</v>
      </c>
      <c r="Q13" s="1">
        <v>173.29499799999999</v>
      </c>
      <c r="S13" s="1">
        <f t="shared" si="3"/>
        <v>208.94560730000001</v>
      </c>
    </row>
    <row r="14" spans="1:23" x14ac:dyDescent="0.2">
      <c r="A14" s="3">
        <v>43795</v>
      </c>
      <c r="B14" s="2">
        <v>13</v>
      </c>
      <c r="C14" s="1">
        <v>64.974815000000007</v>
      </c>
      <c r="D14" s="2">
        <v>105207600</v>
      </c>
      <c r="E14" s="1">
        <v>175.26838699999999</v>
      </c>
      <c r="F14" s="2">
        <v>4578900</v>
      </c>
      <c r="G14" s="2"/>
      <c r="H14" s="1">
        <v>64.974815000000007</v>
      </c>
      <c r="I14" s="1">
        <f t="shared" si="2"/>
        <v>77.874130900000011</v>
      </c>
      <c r="J14" s="2"/>
      <c r="K14" s="2"/>
      <c r="Q14" s="1">
        <v>175.26838699999999</v>
      </c>
      <c r="S14" s="1">
        <f t="shared" si="3"/>
        <v>208.17981270000001</v>
      </c>
    </row>
    <row r="15" spans="1:23" x14ac:dyDescent="0.2">
      <c r="A15" s="3">
        <v>43796</v>
      </c>
      <c r="B15" s="2">
        <v>14</v>
      </c>
      <c r="C15" s="1">
        <v>65.847565000000003</v>
      </c>
      <c r="D15" s="2">
        <v>65235600</v>
      </c>
      <c r="E15" s="1">
        <v>176.151993</v>
      </c>
      <c r="F15" s="2">
        <v>1044800</v>
      </c>
      <c r="G15" s="2"/>
      <c r="H15" s="1">
        <v>65.847565000000003</v>
      </c>
      <c r="I15" s="1">
        <f t="shared" si="2"/>
        <v>77.88765690000001</v>
      </c>
      <c r="J15" s="2"/>
      <c r="K15" s="2"/>
      <c r="Q15" s="1">
        <v>176.151993</v>
      </c>
      <c r="S15" s="1">
        <f t="shared" si="3"/>
        <v>208.99960030000003</v>
      </c>
    </row>
    <row r="16" spans="1:23" x14ac:dyDescent="0.2">
      <c r="A16" s="3">
        <v>43798</v>
      </c>
      <c r="B16" s="2">
        <v>15</v>
      </c>
      <c r="C16" s="1">
        <v>65.702515000000005</v>
      </c>
      <c r="D16" s="2">
        <v>46617600</v>
      </c>
      <c r="E16" s="1">
        <v>175.29785200000001</v>
      </c>
      <c r="F16" s="2">
        <v>1633100</v>
      </c>
      <c r="G16" s="2"/>
      <c r="H16" s="1">
        <v>65.702515000000005</v>
      </c>
      <c r="I16" s="1">
        <f t="shared" si="2"/>
        <v>78.385006000000004</v>
      </c>
      <c r="J16" s="2"/>
      <c r="K16" s="2"/>
      <c r="Q16" s="1">
        <v>175.29785200000001</v>
      </c>
      <c r="S16" s="1">
        <f t="shared" si="3"/>
        <v>210.02949240000001</v>
      </c>
    </row>
    <row r="17" spans="1:19" x14ac:dyDescent="0.2">
      <c r="A17" s="3">
        <v>43801</v>
      </c>
      <c r="B17" s="2">
        <v>16</v>
      </c>
      <c r="C17" s="1">
        <v>64.942841000000001</v>
      </c>
      <c r="D17" s="2">
        <v>94487200</v>
      </c>
      <c r="E17" s="1">
        <v>171.144913</v>
      </c>
      <c r="F17" s="2">
        <v>3053500</v>
      </c>
      <c r="G17" s="2"/>
      <c r="H17" s="1">
        <v>64.942841000000001</v>
      </c>
      <c r="I17" s="1">
        <f t="shared" si="2"/>
        <v>78.697723600000018</v>
      </c>
      <c r="J17" s="2"/>
      <c r="K17" s="2"/>
      <c r="Q17" s="1">
        <v>171.144913</v>
      </c>
      <c r="S17" s="1">
        <f t="shared" si="3"/>
        <v>210.20720089999998</v>
      </c>
    </row>
    <row r="18" spans="1:19" x14ac:dyDescent="0.2">
      <c r="A18" s="3">
        <v>43802</v>
      </c>
      <c r="B18" s="2">
        <v>17</v>
      </c>
      <c r="C18" s="1">
        <v>63.784916000000003</v>
      </c>
      <c r="D18" s="2">
        <v>114430400</v>
      </c>
      <c r="E18" s="1">
        <v>169.40713500000001</v>
      </c>
      <c r="F18" s="2">
        <v>3775500</v>
      </c>
      <c r="G18" s="2"/>
      <c r="H18" s="1">
        <v>63.784916000000003</v>
      </c>
      <c r="I18" s="1">
        <f t="shared" si="2"/>
        <v>78.346650999999994</v>
      </c>
      <c r="J18" s="2"/>
      <c r="K18" s="2"/>
      <c r="Q18" s="1">
        <v>169.40713500000001</v>
      </c>
      <c r="S18" s="1">
        <f t="shared" si="3"/>
        <v>208.44588809999999</v>
      </c>
    </row>
    <row r="19" spans="1:19" x14ac:dyDescent="0.2">
      <c r="A19" s="3">
        <v>43803</v>
      </c>
      <c r="B19" s="2">
        <v>18</v>
      </c>
      <c r="C19" s="1">
        <v>64.347892999999999</v>
      </c>
      <c r="D19" s="2">
        <v>67181600</v>
      </c>
      <c r="E19" s="1">
        <v>170.055115</v>
      </c>
      <c r="F19" s="2">
        <v>2933400</v>
      </c>
      <c r="G19" s="2"/>
      <c r="H19" s="1">
        <v>64.347892999999999</v>
      </c>
      <c r="I19" s="1">
        <f t="shared" si="2"/>
        <v>77.685326300000014</v>
      </c>
      <c r="J19" s="2"/>
      <c r="K19" s="2"/>
      <c r="Q19" s="1">
        <v>170.055115</v>
      </c>
      <c r="S19" s="1">
        <f t="shared" si="3"/>
        <v>206.33701040000003</v>
      </c>
    </row>
    <row r="20" spans="1:19" x14ac:dyDescent="0.2">
      <c r="A20" s="3">
        <v>43804</v>
      </c>
      <c r="B20" s="2">
        <v>19</v>
      </c>
      <c r="C20" s="1">
        <v>65.291945999999996</v>
      </c>
      <c r="D20" s="2">
        <v>74424400</v>
      </c>
      <c r="E20" s="1">
        <v>170.84053</v>
      </c>
      <c r="F20" s="2">
        <v>2342100</v>
      </c>
      <c r="G20" s="2"/>
      <c r="H20" s="1">
        <v>65.291945999999996</v>
      </c>
      <c r="I20" s="1">
        <f t="shared" si="2"/>
        <v>77.438492499999995</v>
      </c>
      <c r="J20" s="2"/>
      <c r="K20" s="2"/>
      <c r="Q20" s="1">
        <v>170.84053</v>
      </c>
      <c r="S20" s="1">
        <f t="shared" si="3"/>
        <v>205.138251</v>
      </c>
    </row>
    <row r="21" spans="1:19" x14ac:dyDescent="0.2">
      <c r="A21" s="3">
        <v>43805</v>
      </c>
      <c r="B21" s="2">
        <v>20</v>
      </c>
      <c r="C21" s="1">
        <v>66.553130999999993</v>
      </c>
      <c r="D21" s="2">
        <v>106075600</v>
      </c>
      <c r="E21" s="1">
        <v>172.26414500000001</v>
      </c>
      <c r="F21" s="2">
        <v>2118000</v>
      </c>
      <c r="G21" s="2"/>
      <c r="H21" s="1">
        <v>66.553130999999993</v>
      </c>
      <c r="I21" s="1">
        <f t="shared" si="2"/>
        <v>77.695892299999997</v>
      </c>
      <c r="J21" s="2"/>
      <c r="K21" s="2"/>
      <c r="Q21" s="1">
        <v>172.26414500000001</v>
      </c>
      <c r="S21" s="1">
        <f t="shared" si="3"/>
        <v>204.5472091</v>
      </c>
    </row>
    <row r="22" spans="1:19" x14ac:dyDescent="0.2">
      <c r="A22" s="3">
        <v>43808</v>
      </c>
      <c r="B22" s="2">
        <v>21</v>
      </c>
      <c r="C22" s="1">
        <v>65.621384000000006</v>
      </c>
      <c r="D22" s="2">
        <v>128042400</v>
      </c>
      <c r="E22" s="1">
        <v>171.31179800000001</v>
      </c>
      <c r="F22" s="2">
        <v>1556500</v>
      </c>
      <c r="G22" s="2"/>
      <c r="H22" s="1">
        <v>65.621384000000006</v>
      </c>
      <c r="I22" s="1">
        <f t="shared" si="2"/>
        <v>78.490711099999999</v>
      </c>
      <c r="J22" s="2"/>
      <c r="K22" s="2"/>
      <c r="Q22" s="1">
        <v>171.31179800000001</v>
      </c>
      <c r="S22" s="1">
        <f t="shared" si="3"/>
        <v>205.2766815</v>
      </c>
    </row>
    <row r="23" spans="1:19" x14ac:dyDescent="0.2">
      <c r="A23" s="3">
        <v>43809</v>
      </c>
      <c r="B23" s="2">
        <v>22</v>
      </c>
      <c r="C23" s="1">
        <v>66.004897999999997</v>
      </c>
      <c r="D23" s="2">
        <v>90420400</v>
      </c>
      <c r="E23" s="1">
        <v>170.86998</v>
      </c>
      <c r="F23" s="2">
        <v>2027800</v>
      </c>
      <c r="G23" s="2"/>
      <c r="H23" s="1">
        <v>66.004897999999997</v>
      </c>
      <c r="I23" s="1">
        <f t="shared" si="2"/>
        <v>78.70459910000001</v>
      </c>
      <c r="J23" s="2"/>
      <c r="K23" s="2"/>
      <c r="Q23" s="1">
        <v>170.86998</v>
      </c>
      <c r="S23" s="1">
        <f t="shared" si="3"/>
        <v>205.51427150000001</v>
      </c>
    </row>
    <row r="24" spans="1:19" x14ac:dyDescent="0.2">
      <c r="A24" s="3">
        <v>43810</v>
      </c>
      <c r="B24" s="2">
        <v>23</v>
      </c>
      <c r="C24" s="1">
        <v>66.567886000000001</v>
      </c>
      <c r="D24" s="2">
        <v>78756800</v>
      </c>
      <c r="E24" s="1">
        <v>172.804092</v>
      </c>
      <c r="F24" s="2">
        <v>2174100</v>
      </c>
      <c r="G24" s="2"/>
      <c r="H24" s="1">
        <v>66.567886000000001</v>
      </c>
      <c r="I24" s="1">
        <f t="shared" si="2"/>
        <v>79.057879600000007</v>
      </c>
      <c r="J24" s="2"/>
      <c r="K24" s="2"/>
      <c r="Q24" s="1">
        <v>172.804092</v>
      </c>
      <c r="S24" s="1">
        <f t="shared" si="3"/>
        <v>205.44946440000001</v>
      </c>
    </row>
    <row r="25" spans="1:19" x14ac:dyDescent="0.2">
      <c r="A25" s="3">
        <v>43811</v>
      </c>
      <c r="B25" s="2">
        <v>24</v>
      </c>
      <c r="C25" s="1">
        <v>66.737517999999994</v>
      </c>
      <c r="D25" s="2">
        <v>137310400</v>
      </c>
      <c r="E25" s="1">
        <v>174.15898100000001</v>
      </c>
      <c r="F25" s="2">
        <v>2277600</v>
      </c>
      <c r="G25" s="2"/>
      <c r="H25" s="1">
        <v>66.737517999999994</v>
      </c>
      <c r="I25" s="1">
        <f t="shared" si="2"/>
        <v>79.520315400000001</v>
      </c>
      <c r="J25" s="2"/>
      <c r="K25" s="2"/>
      <c r="Q25" s="1">
        <v>174.15898100000001</v>
      </c>
      <c r="S25" s="1">
        <f t="shared" si="3"/>
        <v>206.3782286</v>
      </c>
    </row>
    <row r="26" spans="1:19" x14ac:dyDescent="0.2">
      <c r="A26" s="3">
        <v>43812</v>
      </c>
      <c r="B26" s="2">
        <v>25</v>
      </c>
      <c r="C26" s="1">
        <v>67.644706999999997</v>
      </c>
      <c r="D26" s="2">
        <v>133587600</v>
      </c>
      <c r="E26" s="1">
        <v>173.756439</v>
      </c>
      <c r="F26" s="2">
        <v>2050200</v>
      </c>
      <c r="G26" s="2"/>
      <c r="H26" s="1">
        <v>67.644706999999997</v>
      </c>
      <c r="I26" s="1">
        <f t="shared" si="2"/>
        <v>79.664381199999994</v>
      </c>
      <c r="J26" s="2"/>
      <c r="K26" s="2"/>
      <c r="Q26" s="1">
        <v>173.756439</v>
      </c>
      <c r="S26" s="1">
        <f t="shared" si="3"/>
        <v>207.35707369999997</v>
      </c>
    </row>
    <row r="27" spans="1:19" x14ac:dyDescent="0.2">
      <c r="A27" s="3">
        <v>43815</v>
      </c>
      <c r="B27" s="2">
        <v>26</v>
      </c>
      <c r="C27" s="1">
        <v>68.802634999999995</v>
      </c>
      <c r="D27" s="2">
        <v>128186000</v>
      </c>
      <c r="E27" s="1">
        <v>173.18699599999999</v>
      </c>
      <c r="F27" s="2">
        <v>3207600</v>
      </c>
      <c r="G27" s="2"/>
      <c r="H27" s="1">
        <v>68.802634999999995</v>
      </c>
      <c r="I27" s="1">
        <f t="shared" si="2"/>
        <v>80.358165699999986</v>
      </c>
      <c r="J27" s="2"/>
      <c r="K27" s="2"/>
      <c r="Q27" s="1">
        <v>173.18699599999999</v>
      </c>
      <c r="S27" s="1">
        <f t="shared" si="3"/>
        <v>207.86072819999998</v>
      </c>
    </row>
    <row r="28" spans="1:19" x14ac:dyDescent="0.2">
      <c r="A28" s="3">
        <v>43816</v>
      </c>
      <c r="B28" s="2">
        <v>27</v>
      </c>
      <c r="C28" s="1">
        <v>68.937850999999995</v>
      </c>
      <c r="D28" s="2">
        <v>114158400</v>
      </c>
      <c r="E28" s="1">
        <v>173.481537</v>
      </c>
      <c r="F28" s="2">
        <v>3039800</v>
      </c>
      <c r="G28" s="2"/>
      <c r="H28" s="1">
        <v>68.937850999999995</v>
      </c>
      <c r="I28" s="1">
        <f t="shared" si="2"/>
        <v>81.355810399999996</v>
      </c>
      <c r="J28" s="2"/>
      <c r="K28" s="2"/>
      <c r="Q28" s="1">
        <v>173.481537</v>
      </c>
      <c r="S28" s="1">
        <f t="shared" si="3"/>
        <v>208.11304430000001</v>
      </c>
    </row>
    <row r="29" spans="1:19" x14ac:dyDescent="0.2">
      <c r="A29" s="3">
        <v>43817</v>
      </c>
      <c r="B29" s="2">
        <v>28</v>
      </c>
      <c r="C29" s="1">
        <v>68.773132000000004</v>
      </c>
      <c r="D29" s="2">
        <v>116028400</v>
      </c>
      <c r="E29" s="1">
        <v>171.45906099999999</v>
      </c>
      <c r="F29" s="2">
        <v>3614700</v>
      </c>
      <c r="G29" s="2"/>
      <c r="H29" s="1">
        <v>68.773132000000004</v>
      </c>
      <c r="I29" s="1">
        <f t="shared" si="2"/>
        <v>81.986160999999996</v>
      </c>
      <c r="J29" s="2"/>
      <c r="K29" s="2"/>
      <c r="Q29" s="1">
        <v>171.45906099999999</v>
      </c>
      <c r="S29" s="1">
        <f t="shared" si="3"/>
        <v>208.27995130000002</v>
      </c>
    </row>
    <row r="30" spans="1:19" x14ac:dyDescent="0.2">
      <c r="A30" s="3">
        <v>43818</v>
      </c>
      <c r="B30" s="2">
        <v>29</v>
      </c>
      <c r="C30" s="1">
        <v>68.841965000000002</v>
      </c>
      <c r="D30" s="2">
        <v>98369200</v>
      </c>
      <c r="E30" s="1">
        <v>173.28518700000001</v>
      </c>
      <c r="F30" s="2">
        <v>2680600</v>
      </c>
      <c r="G30" s="2"/>
      <c r="H30" s="1">
        <v>68.841965000000002</v>
      </c>
      <c r="I30" s="1">
        <f t="shared" si="2"/>
        <v>82.357389699999999</v>
      </c>
      <c r="J30" s="2"/>
      <c r="K30" s="2"/>
      <c r="Q30" s="1">
        <v>173.28518700000001</v>
      </c>
      <c r="S30" s="1">
        <f t="shared" si="3"/>
        <v>207.16267859999999</v>
      </c>
    </row>
    <row r="31" spans="1:19" x14ac:dyDescent="0.2">
      <c r="A31" s="3">
        <v>43819</v>
      </c>
      <c r="B31" s="2">
        <v>30</v>
      </c>
      <c r="C31" s="1">
        <v>68.699387000000002</v>
      </c>
      <c r="D31" s="2">
        <v>275978000</v>
      </c>
      <c r="E31" s="1">
        <v>173.19682299999999</v>
      </c>
      <c r="F31" s="2">
        <v>4351900</v>
      </c>
      <c r="G31" s="2"/>
      <c r="H31" s="1">
        <v>68.699387000000002</v>
      </c>
      <c r="I31" s="1">
        <f t="shared" si="2"/>
        <v>82.601019300000004</v>
      </c>
      <c r="J31" s="2"/>
      <c r="K31" s="2"/>
      <c r="Q31" s="1">
        <v>173.19682299999999</v>
      </c>
      <c r="S31" s="1">
        <f t="shared" si="3"/>
        <v>207.4140184</v>
      </c>
    </row>
    <row r="32" spans="1:19" x14ac:dyDescent="0.2">
      <c r="A32" s="3">
        <v>43822</v>
      </c>
      <c r="B32" s="2">
        <v>31</v>
      </c>
      <c r="C32" s="1">
        <v>69.820442</v>
      </c>
      <c r="D32" s="2">
        <v>98572000</v>
      </c>
      <c r="E32" s="1">
        <v>173.21646100000001</v>
      </c>
      <c r="F32" s="2">
        <v>2577700</v>
      </c>
      <c r="G32" s="2"/>
      <c r="H32" s="1">
        <v>69.820442</v>
      </c>
      <c r="I32" s="1">
        <f t="shared" si="2"/>
        <v>82.544479600000017</v>
      </c>
      <c r="J32" s="2"/>
      <c r="K32" s="2"/>
      <c r="Q32" s="1">
        <v>173.21646100000001</v>
      </c>
      <c r="S32" s="1">
        <f t="shared" si="3"/>
        <v>207.5720872</v>
      </c>
    </row>
    <row r="33" spans="1:19" x14ac:dyDescent="0.2">
      <c r="A33" s="3">
        <v>43823</v>
      </c>
      <c r="B33" s="2">
        <v>32</v>
      </c>
      <c r="C33" s="1">
        <v>69.886818000000005</v>
      </c>
      <c r="D33" s="2">
        <v>48478800</v>
      </c>
      <c r="E33" s="1">
        <v>173.098648</v>
      </c>
      <c r="F33" s="2">
        <v>625500</v>
      </c>
      <c r="G33" s="2"/>
      <c r="H33" s="1">
        <v>69.886818000000005</v>
      </c>
      <c r="I33" s="1">
        <f t="shared" si="2"/>
        <v>83.043056500000006</v>
      </c>
      <c r="J33" s="2"/>
      <c r="K33" s="2"/>
      <c r="Q33" s="1">
        <v>173.098648</v>
      </c>
      <c r="S33" s="1">
        <f t="shared" si="3"/>
        <v>207.51612700000001</v>
      </c>
    </row>
    <row r="34" spans="1:19" x14ac:dyDescent="0.2">
      <c r="A34" s="3">
        <v>43825</v>
      </c>
      <c r="B34" s="2">
        <v>33</v>
      </c>
      <c r="C34" s="1">
        <v>71.273392000000001</v>
      </c>
      <c r="D34" s="2">
        <v>93121200</v>
      </c>
      <c r="E34" s="1">
        <v>173.658264</v>
      </c>
      <c r="F34" s="2">
        <v>1269700</v>
      </c>
      <c r="G34" s="2"/>
      <c r="H34" s="1">
        <v>71.273392000000001</v>
      </c>
      <c r="I34" s="1">
        <f t="shared" si="2"/>
        <v>83.397812000000002</v>
      </c>
      <c r="J34" s="2"/>
      <c r="K34" s="2"/>
      <c r="Q34" s="1">
        <v>173.658264</v>
      </c>
      <c r="S34" s="1">
        <f t="shared" si="3"/>
        <v>207.81066429999998</v>
      </c>
    </row>
    <row r="35" spans="1:19" x14ac:dyDescent="0.2">
      <c r="A35" s="3">
        <v>43826</v>
      </c>
      <c r="B35" s="2">
        <v>34</v>
      </c>
      <c r="C35" s="1">
        <v>71.246352999999999</v>
      </c>
      <c r="D35" s="2">
        <v>146266000</v>
      </c>
      <c r="E35" s="1">
        <v>173.26556400000001</v>
      </c>
      <c r="F35" s="2">
        <v>1303900</v>
      </c>
      <c r="G35" s="2"/>
      <c r="H35" s="1">
        <v>71.246352999999999</v>
      </c>
      <c r="I35" s="1">
        <f t="shared" si="2"/>
        <v>84.306707199999991</v>
      </c>
      <c r="J35" s="2"/>
      <c r="K35" s="2"/>
      <c r="Q35" s="1">
        <v>173.26556400000001</v>
      </c>
      <c r="S35" s="1">
        <f t="shared" si="3"/>
        <v>208.04138320000001</v>
      </c>
    </row>
    <row r="36" spans="1:19" x14ac:dyDescent="0.2">
      <c r="A36" s="3">
        <v>43829</v>
      </c>
      <c r="B36" s="2">
        <v>35</v>
      </c>
      <c r="C36" s="1">
        <v>71.669212000000002</v>
      </c>
      <c r="D36" s="2">
        <v>144114400</v>
      </c>
      <c r="E36" s="1">
        <v>173.20661899999999</v>
      </c>
      <c r="F36" s="2">
        <v>1670100</v>
      </c>
      <c r="G36" s="2"/>
      <c r="H36" s="1">
        <v>71.669212000000002</v>
      </c>
      <c r="I36" s="1">
        <f t="shared" si="2"/>
        <v>84.946646100000009</v>
      </c>
      <c r="J36" s="2"/>
      <c r="K36" s="2"/>
      <c r="Q36" s="1">
        <v>173.20661899999999</v>
      </c>
      <c r="S36" s="1">
        <f t="shared" si="3"/>
        <v>207.99328300000002</v>
      </c>
    </row>
    <row r="37" spans="1:19" x14ac:dyDescent="0.2">
      <c r="A37" s="3">
        <v>43830</v>
      </c>
      <c r="B37" s="2">
        <v>36</v>
      </c>
      <c r="C37" s="1">
        <v>72.192863000000003</v>
      </c>
      <c r="D37" s="2">
        <v>100805600</v>
      </c>
      <c r="E37" s="1">
        <v>173.776062</v>
      </c>
      <c r="F37" s="2">
        <v>1728900</v>
      </c>
      <c r="G37" s="2"/>
      <c r="H37" s="1">
        <v>72.192863000000003</v>
      </c>
      <c r="I37" s="1">
        <f t="shared" si="2"/>
        <v>85.440553900000012</v>
      </c>
      <c r="J37" s="2"/>
      <c r="K37" s="2"/>
      <c r="Q37" s="1">
        <v>173.776062</v>
      </c>
      <c r="S37" s="1">
        <f t="shared" si="3"/>
        <v>207.93436110000002</v>
      </c>
    </row>
    <row r="38" spans="1:19" x14ac:dyDescent="0.2">
      <c r="A38" s="3">
        <v>43832</v>
      </c>
      <c r="B38" s="2">
        <v>37</v>
      </c>
      <c r="C38" s="1">
        <v>73.840041999999997</v>
      </c>
      <c r="D38" s="2">
        <v>135480400</v>
      </c>
      <c r="E38" s="1">
        <v>177.49704</v>
      </c>
      <c r="F38" s="2">
        <v>2857400</v>
      </c>
      <c r="G38" s="2"/>
      <c r="H38" s="1">
        <v>73.840041999999997</v>
      </c>
      <c r="I38" s="1">
        <f t="shared" si="2"/>
        <v>86.101144099999999</v>
      </c>
      <c r="J38" s="2"/>
      <c r="K38" s="2"/>
      <c r="Q38" s="1">
        <v>177.49704</v>
      </c>
      <c r="S38" s="1">
        <f t="shared" si="3"/>
        <v>208.23478230000001</v>
      </c>
    </row>
    <row r="39" spans="1:19" x14ac:dyDescent="0.2">
      <c r="A39" s="3">
        <v>43833</v>
      </c>
      <c r="B39" s="2">
        <v>38</v>
      </c>
      <c r="C39" s="1">
        <v>73.122153999999995</v>
      </c>
      <c r="D39" s="2">
        <v>146322800</v>
      </c>
      <c r="E39" s="1">
        <v>175.602203</v>
      </c>
      <c r="F39" s="2">
        <v>2805200</v>
      </c>
      <c r="G39" s="2"/>
      <c r="H39" s="1">
        <v>73.122153999999995</v>
      </c>
      <c r="I39" s="1">
        <f t="shared" si="2"/>
        <v>87.160992900000011</v>
      </c>
      <c r="J39" s="2"/>
      <c r="K39" s="2"/>
      <c r="Q39" s="1">
        <v>175.602203</v>
      </c>
      <c r="S39" s="1">
        <f t="shared" si="3"/>
        <v>210.1757752</v>
      </c>
    </row>
    <row r="40" spans="1:19" x14ac:dyDescent="0.2">
      <c r="A40" s="3">
        <v>43836</v>
      </c>
      <c r="B40" s="2">
        <v>39</v>
      </c>
      <c r="C40" s="1">
        <v>73.704819000000001</v>
      </c>
      <c r="D40" s="2">
        <v>118387200</v>
      </c>
      <c r="E40" s="1">
        <v>174.276794</v>
      </c>
      <c r="F40" s="2">
        <v>3277900</v>
      </c>
      <c r="G40" s="2"/>
      <c r="H40" s="1">
        <v>73.704819000000001</v>
      </c>
      <c r="I40" s="1">
        <f t="shared" si="2"/>
        <v>87.485504600000013</v>
      </c>
      <c r="J40" s="2"/>
      <c r="K40" s="2"/>
      <c r="Q40" s="1">
        <v>174.276794</v>
      </c>
      <c r="S40" s="1">
        <f t="shared" si="3"/>
        <v>210.4467497</v>
      </c>
    </row>
    <row r="41" spans="1:19" x14ac:dyDescent="0.2">
      <c r="A41" s="3">
        <v>43837</v>
      </c>
      <c r="B41" s="2">
        <v>40</v>
      </c>
      <c r="C41" s="1">
        <v>73.358185000000006</v>
      </c>
      <c r="D41" s="2">
        <v>108872000</v>
      </c>
      <c r="E41" s="1">
        <v>174.37496899999999</v>
      </c>
      <c r="F41" s="2">
        <v>3002800</v>
      </c>
      <c r="G41" s="2"/>
      <c r="H41" s="1">
        <v>73.358185000000006</v>
      </c>
      <c r="I41" s="1">
        <f t="shared" si="2"/>
        <v>87.995636699999991</v>
      </c>
      <c r="J41" s="2"/>
      <c r="K41" s="2"/>
      <c r="Q41" s="1">
        <v>174.37496899999999</v>
      </c>
      <c r="S41" s="1">
        <f t="shared" si="3"/>
        <v>210.07367829999998</v>
      </c>
    </row>
    <row r="42" spans="1:19" x14ac:dyDescent="0.2">
      <c r="A42" s="3">
        <v>43838</v>
      </c>
      <c r="B42" s="2">
        <v>41</v>
      </c>
      <c r="C42" s="1">
        <v>74.538239000000004</v>
      </c>
      <c r="D42" s="2">
        <v>132079200</v>
      </c>
      <c r="E42" s="1">
        <v>174.522232</v>
      </c>
      <c r="F42" s="2">
        <v>2545500</v>
      </c>
      <c r="G42" s="2"/>
      <c r="H42" s="1">
        <v>74.538239000000004</v>
      </c>
      <c r="I42" s="1">
        <f t="shared" si="2"/>
        <v>88.182977399999999</v>
      </c>
      <c r="J42" s="2"/>
      <c r="K42" s="2"/>
      <c r="Q42" s="1">
        <v>174.522232</v>
      </c>
      <c r="S42" s="1">
        <f t="shared" si="3"/>
        <v>210.09037130000002</v>
      </c>
    </row>
    <row r="43" spans="1:19" x14ac:dyDescent="0.2">
      <c r="A43" s="3">
        <v>43839</v>
      </c>
      <c r="B43" s="2">
        <v>42</v>
      </c>
      <c r="C43" s="1">
        <v>76.121498000000003</v>
      </c>
      <c r="D43" s="2">
        <v>170108400</v>
      </c>
      <c r="E43" s="1">
        <v>175.80838</v>
      </c>
      <c r="F43" s="2">
        <v>1789500</v>
      </c>
      <c r="G43" s="2"/>
      <c r="H43" s="1">
        <v>76.121498000000003</v>
      </c>
      <c r="I43" s="1">
        <f t="shared" si="2"/>
        <v>88.64196960000001</v>
      </c>
      <c r="J43" s="2"/>
      <c r="K43" s="2"/>
      <c r="Q43" s="1">
        <v>175.80838</v>
      </c>
      <c r="S43" s="1">
        <f t="shared" si="3"/>
        <v>209.5494061</v>
      </c>
    </row>
    <row r="44" spans="1:19" x14ac:dyDescent="0.2">
      <c r="A44" s="3">
        <v>43840</v>
      </c>
      <c r="B44" s="2">
        <v>43</v>
      </c>
      <c r="C44" s="1">
        <v>76.293578999999994</v>
      </c>
      <c r="D44" s="2">
        <v>140644800</v>
      </c>
      <c r="E44" s="1">
        <v>175.42546100000001</v>
      </c>
      <c r="F44" s="2">
        <v>1671700</v>
      </c>
      <c r="G44" s="2"/>
      <c r="H44" s="1">
        <v>76.293578999999994</v>
      </c>
      <c r="I44" s="1">
        <f t="shared" si="2"/>
        <v>89.834821500000004</v>
      </c>
      <c r="J44" s="2"/>
      <c r="K44" s="2"/>
      <c r="Q44" s="1">
        <v>175.42546100000001</v>
      </c>
      <c r="S44" s="1">
        <f t="shared" si="3"/>
        <v>209.99121220000001</v>
      </c>
    </row>
    <row r="45" spans="1:19" x14ac:dyDescent="0.2">
      <c r="A45" s="3">
        <v>43843</v>
      </c>
      <c r="B45" s="2">
        <v>44</v>
      </c>
      <c r="C45" s="1">
        <v>77.923537999999994</v>
      </c>
      <c r="D45" s="2">
        <v>121532000</v>
      </c>
      <c r="E45" s="1">
        <v>177.96829199999999</v>
      </c>
      <c r="F45" s="2">
        <v>2261900</v>
      </c>
      <c r="G45" s="2"/>
      <c r="H45" s="1">
        <v>77.923537999999994</v>
      </c>
      <c r="I45" s="1">
        <f t="shared" si="2"/>
        <v>90.5625237</v>
      </c>
      <c r="J45" s="2"/>
      <c r="K45" s="2"/>
      <c r="Q45" s="1">
        <v>177.96829199999999</v>
      </c>
      <c r="S45" s="1">
        <f t="shared" si="3"/>
        <v>210.2346847</v>
      </c>
    </row>
    <row r="46" spans="1:19" x14ac:dyDescent="0.2">
      <c r="A46" s="3">
        <v>43844</v>
      </c>
      <c r="B46" s="2">
        <v>45</v>
      </c>
      <c r="C46" s="1">
        <v>76.871323000000004</v>
      </c>
      <c r="D46" s="2">
        <v>161954400</v>
      </c>
      <c r="E46" s="1">
        <v>177.16322299999999</v>
      </c>
      <c r="F46" s="2">
        <v>2191200</v>
      </c>
      <c r="G46" s="2"/>
      <c r="H46" s="1">
        <v>76.871323000000004</v>
      </c>
      <c r="I46" s="1">
        <f t="shared" si="2"/>
        <v>91.981790100000012</v>
      </c>
      <c r="J46" s="2"/>
      <c r="K46" s="2"/>
      <c r="Q46" s="1">
        <v>177.16322299999999</v>
      </c>
      <c r="S46" s="1">
        <f t="shared" si="3"/>
        <v>211.67790670000002</v>
      </c>
    </row>
    <row r="47" spans="1:19" x14ac:dyDescent="0.2">
      <c r="A47" s="3">
        <v>43845</v>
      </c>
      <c r="B47" s="2">
        <v>46</v>
      </c>
      <c r="C47" s="1">
        <v>76.541884999999994</v>
      </c>
      <c r="D47" s="2">
        <v>121923600</v>
      </c>
      <c r="E47" s="1">
        <v>177.43812600000001</v>
      </c>
      <c r="F47" s="2">
        <v>2600800</v>
      </c>
      <c r="G47" s="2"/>
      <c r="H47" s="1">
        <v>76.541884999999994</v>
      </c>
      <c r="I47" s="1">
        <f t="shared" si="2"/>
        <v>92.295738300000011</v>
      </c>
      <c r="J47" s="2"/>
      <c r="K47" s="2"/>
      <c r="Q47" s="1">
        <v>177.43812600000001</v>
      </c>
      <c r="S47" s="1">
        <f t="shared" si="3"/>
        <v>212.2188673</v>
      </c>
    </row>
    <row r="48" spans="1:19" x14ac:dyDescent="0.2">
      <c r="A48" s="3">
        <v>43846</v>
      </c>
      <c r="B48" s="2">
        <v>47</v>
      </c>
      <c r="C48" s="1">
        <v>77.500693999999996</v>
      </c>
      <c r="D48" s="2">
        <v>108829200</v>
      </c>
      <c r="E48" s="1">
        <v>178.94026199999999</v>
      </c>
      <c r="F48" s="2">
        <v>2215400</v>
      </c>
      <c r="G48" s="2"/>
      <c r="H48" s="1">
        <v>77.500693999999996</v>
      </c>
      <c r="I48" s="1">
        <f t="shared" si="2"/>
        <v>92.175762800000001</v>
      </c>
      <c r="J48" s="2"/>
      <c r="K48" s="2"/>
      <c r="Q48" s="1">
        <v>178.94026199999999</v>
      </c>
      <c r="S48" s="1">
        <f t="shared" si="3"/>
        <v>212.54678050000001</v>
      </c>
    </row>
    <row r="49" spans="1:19" x14ac:dyDescent="0.2">
      <c r="A49" s="3">
        <v>43847</v>
      </c>
      <c r="B49" s="2">
        <v>48</v>
      </c>
      <c r="C49" s="1">
        <v>78.358695999999995</v>
      </c>
      <c r="D49" s="2">
        <v>137816400</v>
      </c>
      <c r="E49" s="1">
        <v>179.89259300000001</v>
      </c>
      <c r="F49" s="2">
        <v>2608000</v>
      </c>
      <c r="G49" s="2"/>
      <c r="H49" s="1">
        <v>78.358695999999995</v>
      </c>
      <c r="I49" s="1">
        <f t="shared" si="2"/>
        <v>92.671884699999993</v>
      </c>
      <c r="J49" s="2"/>
      <c r="K49" s="2"/>
      <c r="Q49" s="1">
        <v>179.89259300000001</v>
      </c>
      <c r="S49" s="1">
        <f t="shared" si="3"/>
        <v>213.7278718</v>
      </c>
    </row>
    <row r="50" spans="1:19" x14ac:dyDescent="0.2">
      <c r="A50" s="3">
        <v>43851</v>
      </c>
      <c r="B50" s="2">
        <v>49</v>
      </c>
      <c r="C50" s="1">
        <v>77.827667000000005</v>
      </c>
      <c r="D50" s="2">
        <v>110843200</v>
      </c>
      <c r="E50" s="1">
        <v>177.634491</v>
      </c>
      <c r="F50" s="2">
        <v>2188600</v>
      </c>
      <c r="G50" s="2"/>
      <c r="H50" s="1">
        <v>77.827667000000005</v>
      </c>
      <c r="I50" s="1">
        <f t="shared" si="2"/>
        <v>93.11219779999999</v>
      </c>
      <c r="J50" s="2"/>
      <c r="K50" s="2"/>
      <c r="Q50" s="1">
        <v>177.634491</v>
      </c>
      <c r="S50" s="1">
        <f t="shared" si="3"/>
        <v>214.5486449</v>
      </c>
    </row>
    <row r="51" spans="1:19" x14ac:dyDescent="0.2">
      <c r="A51" s="3">
        <v>43852</v>
      </c>
      <c r="B51" s="2">
        <v>50</v>
      </c>
      <c r="C51" s="1">
        <v>78.105475999999996</v>
      </c>
      <c r="D51" s="2">
        <v>101832400</v>
      </c>
      <c r="E51" s="1">
        <v>176.770523</v>
      </c>
      <c r="F51" s="2">
        <v>1881700</v>
      </c>
      <c r="G51" s="2"/>
      <c r="H51" s="1">
        <v>78.105475999999996</v>
      </c>
      <c r="I51" s="1">
        <f t="shared" si="2"/>
        <v>93.229958100000005</v>
      </c>
      <c r="J51" s="2"/>
      <c r="K51" s="2"/>
      <c r="Q51" s="1">
        <v>176.770523</v>
      </c>
      <c r="S51" s="1">
        <f t="shared" si="3"/>
        <v>214.06070099999999</v>
      </c>
    </row>
    <row r="52" spans="1:19" x14ac:dyDescent="0.2">
      <c r="A52" s="3">
        <v>43853</v>
      </c>
      <c r="B52" s="2">
        <v>51</v>
      </c>
      <c r="C52" s="1">
        <v>78.481621000000004</v>
      </c>
      <c r="D52" s="2">
        <v>104472000</v>
      </c>
      <c r="E52" s="1">
        <v>176.30909700000001</v>
      </c>
      <c r="F52" s="2">
        <v>2434000</v>
      </c>
      <c r="G52" s="2"/>
      <c r="H52" s="1">
        <v>78.481621000000004</v>
      </c>
      <c r="I52" s="1">
        <f t="shared" si="2"/>
        <v>93.5729161</v>
      </c>
      <c r="J52" s="2"/>
      <c r="K52" s="2"/>
      <c r="Q52" s="1">
        <v>176.30909700000001</v>
      </c>
      <c r="S52" s="1">
        <f t="shared" si="3"/>
        <v>213.44217979999999</v>
      </c>
    </row>
    <row r="53" spans="1:19" x14ac:dyDescent="0.2">
      <c r="A53" s="3">
        <v>43854</v>
      </c>
      <c r="B53" s="2">
        <v>52</v>
      </c>
      <c r="C53" s="1">
        <v>78.255439999999993</v>
      </c>
      <c r="D53" s="2">
        <v>146537600</v>
      </c>
      <c r="E53" s="1">
        <v>173.903717</v>
      </c>
      <c r="F53" s="2">
        <v>2737000</v>
      </c>
      <c r="G53" s="2"/>
      <c r="H53" s="1">
        <v>78.255439999999993</v>
      </c>
      <c r="I53" s="1">
        <f t="shared" si="2"/>
        <v>93.909725900000012</v>
      </c>
      <c r="J53" s="2"/>
      <c r="K53" s="2"/>
      <c r="Q53" s="1">
        <v>173.903717</v>
      </c>
      <c r="S53" s="1">
        <f t="shared" si="3"/>
        <v>212.69112220000002</v>
      </c>
    </row>
    <row r="54" spans="1:19" x14ac:dyDescent="0.2">
      <c r="A54" s="3">
        <v>43857</v>
      </c>
      <c r="B54" s="2">
        <v>53</v>
      </c>
      <c r="C54" s="1">
        <v>75.954314999999994</v>
      </c>
      <c r="D54" s="2">
        <v>161940000</v>
      </c>
      <c r="E54" s="1">
        <v>170.37908899999999</v>
      </c>
      <c r="F54" s="2">
        <v>2491500</v>
      </c>
      <c r="G54" s="2"/>
      <c r="H54" s="1">
        <v>75.954314999999994</v>
      </c>
      <c r="I54" s="1">
        <f t="shared" si="2"/>
        <v>93.858834900000005</v>
      </c>
      <c r="J54" s="2"/>
      <c r="K54" s="2"/>
      <c r="Q54" s="1">
        <v>170.37908899999999</v>
      </c>
      <c r="S54" s="1">
        <f t="shared" si="3"/>
        <v>210.72559040000002</v>
      </c>
    </row>
    <row r="55" spans="1:19" x14ac:dyDescent="0.2">
      <c r="A55" s="3">
        <v>43858</v>
      </c>
      <c r="B55" s="2">
        <v>54</v>
      </c>
      <c r="C55" s="1">
        <v>78.103012000000007</v>
      </c>
      <c r="D55" s="2">
        <v>162234000</v>
      </c>
      <c r="E55" s="1">
        <v>172.26414500000001</v>
      </c>
      <c r="F55" s="2">
        <v>2178400</v>
      </c>
      <c r="G55" s="2"/>
      <c r="H55" s="1">
        <v>78.103012000000007</v>
      </c>
      <c r="I55" s="1">
        <f t="shared" si="2"/>
        <v>92.771208900000005</v>
      </c>
      <c r="J55" s="2"/>
      <c r="K55" s="2"/>
      <c r="Q55" s="1">
        <v>172.26414500000001</v>
      </c>
      <c r="S55" s="1">
        <f t="shared" si="3"/>
        <v>207.9765836</v>
      </c>
    </row>
    <row r="56" spans="1:19" x14ac:dyDescent="0.2">
      <c r="A56" s="3">
        <v>43859</v>
      </c>
      <c r="B56" s="2">
        <v>55</v>
      </c>
      <c r="C56" s="1">
        <v>79.737899999999996</v>
      </c>
      <c r="D56" s="2">
        <v>216229200</v>
      </c>
      <c r="E56" s="1">
        <v>172.47030599999999</v>
      </c>
      <c r="F56" s="2">
        <v>2199000</v>
      </c>
      <c r="G56" s="2"/>
      <c r="H56" s="1">
        <v>79.737899999999996</v>
      </c>
      <c r="I56" s="1">
        <f t="shared" si="2"/>
        <v>93.185212700000008</v>
      </c>
      <c r="J56" s="2"/>
      <c r="K56" s="2"/>
      <c r="Q56" s="1">
        <v>172.47030599999999</v>
      </c>
      <c r="S56" s="1">
        <f t="shared" si="3"/>
        <v>207.28836200000001</v>
      </c>
    </row>
    <row r="57" spans="1:19" x14ac:dyDescent="0.2">
      <c r="A57" s="3">
        <v>43860</v>
      </c>
      <c r="B57" s="2">
        <v>56</v>
      </c>
      <c r="C57" s="1">
        <v>79.622337000000002</v>
      </c>
      <c r="D57" s="2">
        <v>126743200</v>
      </c>
      <c r="E57" s="1">
        <v>175.09165999999999</v>
      </c>
      <c r="F57" s="2">
        <v>3076100</v>
      </c>
      <c r="G57" s="2"/>
      <c r="H57" s="1">
        <v>79.622337000000002</v>
      </c>
      <c r="I57" s="1">
        <f t="shared" si="2"/>
        <v>94.1418046</v>
      </c>
      <c r="J57" s="2"/>
      <c r="K57" s="2"/>
      <c r="Q57" s="1">
        <v>175.09165999999999</v>
      </c>
      <c r="S57" s="1">
        <f t="shared" si="3"/>
        <v>206.77095770000003</v>
      </c>
    </row>
    <row r="58" spans="1:19" x14ac:dyDescent="0.2">
      <c r="A58" s="3">
        <v>43861</v>
      </c>
      <c r="B58" s="2">
        <v>57</v>
      </c>
      <c r="C58" s="1">
        <v>76.091994999999997</v>
      </c>
      <c r="D58" s="2">
        <v>199588400</v>
      </c>
      <c r="E58" s="1">
        <v>170.06492600000001</v>
      </c>
      <c r="F58" s="2">
        <v>5500000</v>
      </c>
      <c r="G58" s="2"/>
      <c r="H58" s="1">
        <v>76.091994999999997</v>
      </c>
      <c r="I58" s="1">
        <f t="shared" si="2"/>
        <v>94.544003900000007</v>
      </c>
      <c r="J58" s="2"/>
      <c r="K58" s="2"/>
      <c r="Q58" s="1">
        <v>170.06492600000001</v>
      </c>
      <c r="S58" s="1">
        <f t="shared" si="3"/>
        <v>207.81556860000001</v>
      </c>
    </row>
    <row r="59" spans="1:19" x14ac:dyDescent="0.2">
      <c r="A59" s="3">
        <v>43864</v>
      </c>
      <c r="B59" s="2">
        <v>58</v>
      </c>
      <c r="C59" s="1">
        <v>75.883018000000007</v>
      </c>
      <c r="D59" s="2">
        <v>173985600</v>
      </c>
      <c r="E59" s="1">
        <v>168.19955400000001</v>
      </c>
      <c r="F59" s="2">
        <v>3542700</v>
      </c>
      <c r="G59" s="2"/>
      <c r="H59" s="1">
        <v>75.883018000000007</v>
      </c>
      <c r="I59" s="1">
        <f t="shared" si="2"/>
        <v>93.500880999999993</v>
      </c>
      <c r="J59" s="2"/>
      <c r="K59" s="2"/>
      <c r="Q59" s="1">
        <v>168.19955400000001</v>
      </c>
      <c r="S59" s="1">
        <f t="shared" si="3"/>
        <v>206.5068512</v>
      </c>
    </row>
    <row r="60" spans="1:19" x14ac:dyDescent="0.2">
      <c r="A60" s="3">
        <v>43865</v>
      </c>
      <c r="B60" s="2">
        <v>59</v>
      </c>
      <c r="C60" s="1">
        <v>78.388199</v>
      </c>
      <c r="D60" s="2">
        <v>136616400</v>
      </c>
      <c r="E60" s="1">
        <v>172.01869199999999</v>
      </c>
      <c r="F60" s="2">
        <v>2992500</v>
      </c>
      <c r="G60" s="2"/>
      <c r="H60" s="1">
        <v>78.388199</v>
      </c>
      <c r="I60" s="1">
        <f t="shared" si="2"/>
        <v>92.641154900000004</v>
      </c>
      <c r="J60" s="2"/>
      <c r="K60" s="2"/>
      <c r="Q60" s="1">
        <v>172.01869199999999</v>
      </c>
      <c r="S60" s="1">
        <f t="shared" si="3"/>
        <v>204.63164800000001</v>
      </c>
    </row>
    <row r="61" spans="1:19" x14ac:dyDescent="0.2">
      <c r="A61" s="3">
        <v>43866</v>
      </c>
      <c r="B61" s="2">
        <v>60</v>
      </c>
      <c r="C61" s="1">
        <v>79.027405000000002</v>
      </c>
      <c r="D61" s="2">
        <v>118826800</v>
      </c>
      <c r="E61" s="1">
        <v>173.677887</v>
      </c>
      <c r="F61" s="2">
        <v>2818100</v>
      </c>
      <c r="G61" s="2"/>
      <c r="H61" s="1">
        <v>79.027405000000002</v>
      </c>
      <c r="I61" s="1">
        <f t="shared" si="2"/>
        <v>93.101871299999999</v>
      </c>
      <c r="J61" s="2"/>
      <c r="K61" s="2"/>
      <c r="Q61" s="1">
        <v>173.677887</v>
      </c>
      <c r="S61" s="1">
        <f t="shared" si="3"/>
        <v>205.5005294</v>
      </c>
    </row>
    <row r="62" spans="1:19" x14ac:dyDescent="0.2">
      <c r="A62" s="3">
        <v>43867</v>
      </c>
      <c r="B62" s="2">
        <v>61</v>
      </c>
      <c r="C62" s="1">
        <v>79.951774999999998</v>
      </c>
      <c r="D62" s="2">
        <v>105425600</v>
      </c>
      <c r="E62" s="1">
        <v>173.137924</v>
      </c>
      <c r="F62" s="2">
        <v>2427500</v>
      </c>
      <c r="G62" s="2"/>
      <c r="H62" s="1">
        <v>79.951774999999998</v>
      </c>
      <c r="I62" s="1">
        <f t="shared" si="2"/>
        <v>93.425164800000005</v>
      </c>
      <c r="J62" s="2"/>
      <c r="K62" s="2"/>
      <c r="Q62" s="1">
        <v>173.137924</v>
      </c>
      <c r="S62" s="1">
        <f t="shared" si="3"/>
        <v>206.09744709999998</v>
      </c>
    </row>
    <row r="63" spans="1:19" x14ac:dyDescent="0.2">
      <c r="A63" s="3">
        <v>43868</v>
      </c>
      <c r="B63" s="2">
        <v>62</v>
      </c>
      <c r="C63" s="1">
        <v>78.865020999999999</v>
      </c>
      <c r="D63" s="2">
        <v>117684000</v>
      </c>
      <c r="E63" s="1">
        <v>172.08738700000001</v>
      </c>
      <c r="F63" s="2">
        <v>3254500</v>
      </c>
      <c r="G63" s="2"/>
      <c r="H63" s="1">
        <v>78.865020999999999</v>
      </c>
      <c r="I63" s="1">
        <f t="shared" si="2"/>
        <v>94.538352400000008</v>
      </c>
      <c r="J63" s="2"/>
      <c r="K63" s="2"/>
      <c r="Q63" s="1">
        <v>172.08738700000001</v>
      </c>
      <c r="S63" s="1">
        <f t="shared" si="3"/>
        <v>206.71597729999999</v>
      </c>
    </row>
    <row r="64" spans="1:19" x14ac:dyDescent="0.2">
      <c r="A64" s="3">
        <v>43871</v>
      </c>
      <c r="B64" s="2">
        <v>63</v>
      </c>
      <c r="C64" s="1">
        <v>79.239593999999997</v>
      </c>
      <c r="D64" s="2">
        <v>109348800</v>
      </c>
      <c r="E64" s="1">
        <v>173.72699</v>
      </c>
      <c r="F64" s="2">
        <v>2399700</v>
      </c>
      <c r="G64" s="2"/>
      <c r="H64" s="1">
        <v>79.239593999999997</v>
      </c>
      <c r="I64" s="1">
        <f t="shared" si="2"/>
        <v>94.901163800000006</v>
      </c>
      <c r="J64" s="2"/>
      <c r="K64" s="2"/>
      <c r="Q64" s="1">
        <v>173.72699</v>
      </c>
      <c r="S64" s="1">
        <f t="shared" si="3"/>
        <v>207.12438650000001</v>
      </c>
    </row>
    <row r="65" spans="1:19" x14ac:dyDescent="0.2">
      <c r="A65" s="3">
        <v>43872</v>
      </c>
      <c r="B65" s="2">
        <v>64</v>
      </c>
      <c r="C65" s="1">
        <v>78.761520000000004</v>
      </c>
      <c r="D65" s="2">
        <v>94323200</v>
      </c>
      <c r="E65" s="1">
        <v>175.88691700000001</v>
      </c>
      <c r="F65" s="2">
        <v>2948500</v>
      </c>
      <c r="G65" s="2"/>
      <c r="H65" s="1">
        <v>78.761520000000004</v>
      </c>
      <c r="I65" s="1">
        <f t="shared" si="2"/>
        <v>95.075139300000004</v>
      </c>
      <c r="J65" s="2"/>
      <c r="K65" s="2"/>
      <c r="Q65" s="1">
        <v>175.88691700000001</v>
      </c>
      <c r="S65" s="1">
        <f t="shared" si="3"/>
        <v>207.8528733</v>
      </c>
    </row>
    <row r="66" spans="1:19" x14ac:dyDescent="0.2">
      <c r="A66" s="3">
        <v>43873</v>
      </c>
      <c r="B66" s="2">
        <v>65</v>
      </c>
      <c r="C66" s="1">
        <v>80.631927000000005</v>
      </c>
      <c r="D66" s="2">
        <v>113730400</v>
      </c>
      <c r="E66" s="1">
        <v>177.879929</v>
      </c>
      <c r="F66" s="2">
        <v>2950800</v>
      </c>
      <c r="G66" s="2"/>
      <c r="H66" s="1">
        <v>80.631927000000005</v>
      </c>
      <c r="I66" s="1">
        <f t="shared" si="2"/>
        <v>94.915997400000009</v>
      </c>
      <c r="J66" s="2"/>
      <c r="K66" s="2"/>
      <c r="Q66" s="1">
        <v>177.879929</v>
      </c>
      <c r="S66" s="1">
        <f t="shared" si="3"/>
        <v>209.10661769999999</v>
      </c>
    </row>
    <row r="67" spans="1:19" x14ac:dyDescent="0.2">
      <c r="A67" s="3">
        <v>43874</v>
      </c>
      <c r="B67" s="2">
        <v>66</v>
      </c>
      <c r="C67" s="1">
        <v>80.057738999999998</v>
      </c>
      <c r="D67" s="2">
        <v>94747600</v>
      </c>
      <c r="E67" s="1">
        <v>176.839249</v>
      </c>
      <c r="F67" s="2">
        <v>1985700</v>
      </c>
      <c r="G67" s="2"/>
      <c r="H67" s="1">
        <v>80.057738999999998</v>
      </c>
      <c r="I67" s="1">
        <f t="shared" si="2"/>
        <v>95.5653425</v>
      </c>
      <c r="J67" s="2"/>
      <c r="K67" s="2"/>
      <c r="Q67" s="1">
        <v>176.839249</v>
      </c>
      <c r="S67" s="1">
        <f t="shared" si="3"/>
        <v>210.86891499999999</v>
      </c>
    </row>
    <row r="68" spans="1:19" x14ac:dyDescent="0.2">
      <c r="A68" s="3">
        <v>43875</v>
      </c>
      <c r="B68" s="2">
        <v>67</v>
      </c>
      <c r="C68" s="1">
        <v>80.077461</v>
      </c>
      <c r="D68" s="2">
        <v>80113600</v>
      </c>
      <c r="E68" s="1">
        <v>177.516693</v>
      </c>
      <c r="F68" s="2">
        <v>2489000</v>
      </c>
      <c r="G68" s="2"/>
      <c r="H68" s="1">
        <v>80.077461</v>
      </c>
      <c r="I68" s="1">
        <f t="shared" si="2"/>
        <v>95.818670400000002</v>
      </c>
      <c r="J68" s="2"/>
      <c r="K68" s="2"/>
      <c r="Q68" s="1">
        <v>177.516693</v>
      </c>
      <c r="S68" s="1">
        <f t="shared" si="3"/>
        <v>211.70638459999998</v>
      </c>
    </row>
    <row r="69" spans="1:19" x14ac:dyDescent="0.2">
      <c r="A69" s="3">
        <v>43879</v>
      </c>
      <c r="B69" s="2">
        <v>68</v>
      </c>
      <c r="C69" s="1">
        <v>78.611198000000002</v>
      </c>
      <c r="D69" s="2">
        <v>152531200</v>
      </c>
      <c r="E69" s="1">
        <v>176.151993</v>
      </c>
      <c r="F69" s="2">
        <v>1818600</v>
      </c>
      <c r="G69" s="2"/>
      <c r="H69" s="1">
        <v>78.611198000000002</v>
      </c>
      <c r="I69" s="1">
        <f t="shared" si="2"/>
        <v>95.934741599999995</v>
      </c>
      <c r="J69" s="2"/>
      <c r="K69" s="2"/>
      <c r="Q69" s="1">
        <v>176.151993</v>
      </c>
      <c r="S69" s="1">
        <f t="shared" si="3"/>
        <v>212.56349040000001</v>
      </c>
    </row>
    <row r="70" spans="1:19" x14ac:dyDescent="0.2">
      <c r="A70" s="3">
        <v>43880</v>
      </c>
      <c r="B70" s="2">
        <v>69</v>
      </c>
      <c r="C70" s="1">
        <v>79.749701999999999</v>
      </c>
      <c r="D70" s="2">
        <v>93984000</v>
      </c>
      <c r="E70" s="1">
        <v>177.565765</v>
      </c>
      <c r="F70" s="2">
        <v>2464500</v>
      </c>
      <c r="G70" s="2"/>
      <c r="H70" s="1">
        <v>79.749701999999999</v>
      </c>
      <c r="I70" s="1">
        <f t="shared" si="2"/>
        <v>95.46677050000001</v>
      </c>
      <c r="J70" s="2"/>
      <c r="K70" s="2"/>
      <c r="Q70" s="1">
        <v>177.565765</v>
      </c>
      <c r="S70" s="1">
        <f t="shared" si="3"/>
        <v>212.27484000000004</v>
      </c>
    </row>
    <row r="71" spans="1:19" x14ac:dyDescent="0.2">
      <c r="A71" s="3">
        <v>43881</v>
      </c>
      <c r="B71" s="2">
        <v>70</v>
      </c>
      <c r="C71" s="1">
        <v>78.931563999999995</v>
      </c>
      <c r="D71" s="2">
        <v>100566000</v>
      </c>
      <c r="E71" s="1">
        <v>177.408691</v>
      </c>
      <c r="F71" s="2">
        <v>2336800</v>
      </c>
      <c r="G71" s="2"/>
      <c r="H71" s="1">
        <v>78.931563999999995</v>
      </c>
      <c r="I71" s="1">
        <f t="shared" ref="I71:I101" si="4">0.5*C70+0.3*C69+0.2*C68+0.2*C67</f>
        <v>95.485250399999998</v>
      </c>
      <c r="J71" s="2"/>
      <c r="K71" s="2"/>
      <c r="Q71" s="1">
        <v>177.408691</v>
      </c>
      <c r="S71" s="1">
        <f t="shared" ref="S71:S101" si="5">0.5*E70+0.3*E69+0.2*E68+0.2*E67</f>
        <v>212.49966879999999</v>
      </c>
    </row>
    <row r="72" spans="1:19" x14ac:dyDescent="0.2">
      <c r="A72" s="3">
        <v>43882</v>
      </c>
      <c r="B72" s="2">
        <v>71</v>
      </c>
      <c r="C72" s="1">
        <v>77.144942999999998</v>
      </c>
      <c r="D72" s="2">
        <v>129554000</v>
      </c>
      <c r="E72" s="1">
        <v>176.603622</v>
      </c>
      <c r="F72" s="2">
        <v>1940400</v>
      </c>
      <c r="G72" s="2"/>
      <c r="H72" s="1">
        <v>77.144942999999998</v>
      </c>
      <c r="I72" s="1">
        <f t="shared" si="4"/>
        <v>95.128424399999986</v>
      </c>
      <c r="J72" s="2"/>
      <c r="K72" s="2"/>
      <c r="Q72" s="1">
        <v>176.603622</v>
      </c>
      <c r="S72" s="1">
        <f t="shared" si="5"/>
        <v>212.70781220000001</v>
      </c>
    </row>
    <row r="73" spans="1:19" x14ac:dyDescent="0.2">
      <c r="A73" s="3">
        <v>43885</v>
      </c>
      <c r="B73" s="2">
        <v>72</v>
      </c>
      <c r="C73" s="1">
        <v>73.480521999999993</v>
      </c>
      <c r="D73" s="2">
        <v>222195200</v>
      </c>
      <c r="E73" s="1">
        <v>172.07759100000001</v>
      </c>
      <c r="F73" s="2">
        <v>3204300</v>
      </c>
      <c r="G73" s="2"/>
      <c r="H73" s="1">
        <v>73.480521999999993</v>
      </c>
      <c r="I73" s="1">
        <f t="shared" si="4"/>
        <v>93.924120700000003</v>
      </c>
      <c r="J73" s="2"/>
      <c r="K73" s="2"/>
      <c r="Q73" s="1">
        <v>172.07759100000001</v>
      </c>
      <c r="S73" s="1">
        <f t="shared" si="5"/>
        <v>212.26796990000003</v>
      </c>
    </row>
    <row r="74" spans="1:19" x14ac:dyDescent="0.2">
      <c r="A74" s="3">
        <v>43886</v>
      </c>
      <c r="B74" s="2">
        <v>73</v>
      </c>
      <c r="C74" s="1">
        <v>70.991577000000007</v>
      </c>
      <c r="D74" s="2">
        <v>230673600</v>
      </c>
      <c r="E74" s="1">
        <v>164.743652</v>
      </c>
      <c r="F74" s="2">
        <v>4092200</v>
      </c>
      <c r="G74" s="2"/>
      <c r="H74" s="1">
        <v>70.991577000000007</v>
      </c>
      <c r="I74" s="1">
        <f t="shared" si="4"/>
        <v>91.619997100000006</v>
      </c>
      <c r="J74" s="2"/>
      <c r="K74" s="2"/>
      <c r="Q74" s="1">
        <v>164.743652</v>
      </c>
      <c r="S74" s="1">
        <f t="shared" si="5"/>
        <v>210.0147733</v>
      </c>
    </row>
    <row r="75" spans="1:19" x14ac:dyDescent="0.2">
      <c r="A75" s="3">
        <v>43887</v>
      </c>
      <c r="B75" s="2">
        <v>74</v>
      </c>
      <c r="C75" s="1">
        <v>72.117767000000001</v>
      </c>
      <c r="D75" s="2">
        <v>198054800</v>
      </c>
      <c r="E75" s="1">
        <v>164.134918</v>
      </c>
      <c r="F75" s="2">
        <v>3411700</v>
      </c>
      <c r="G75" s="2"/>
      <c r="H75" s="1">
        <v>72.117767000000001</v>
      </c>
      <c r="I75" s="1">
        <f t="shared" si="4"/>
        <v>88.755246499999998</v>
      </c>
      <c r="J75" s="2"/>
      <c r="K75" s="2"/>
      <c r="Q75" s="1">
        <v>164.134918</v>
      </c>
      <c r="S75" s="1">
        <f t="shared" si="5"/>
        <v>204.7975659</v>
      </c>
    </row>
    <row r="76" spans="1:19" x14ac:dyDescent="0.2">
      <c r="A76" s="3">
        <v>43888</v>
      </c>
      <c r="B76" s="2">
        <v>75</v>
      </c>
      <c r="C76" s="1">
        <v>67.403557000000006</v>
      </c>
      <c r="D76" s="2">
        <v>320605600</v>
      </c>
      <c r="E76" s="1">
        <v>157.49176</v>
      </c>
      <c r="F76" s="2">
        <v>3951300</v>
      </c>
      <c r="G76" s="2"/>
      <c r="H76" s="1">
        <v>67.403557000000006</v>
      </c>
      <c r="I76" s="1">
        <f t="shared" si="4"/>
        <v>87.481449599999991</v>
      </c>
      <c r="J76" s="2"/>
      <c r="K76" s="2"/>
      <c r="Q76" s="1">
        <v>157.49176</v>
      </c>
      <c r="S76" s="1">
        <f t="shared" si="5"/>
        <v>201.22679720000002</v>
      </c>
    </row>
    <row r="77" spans="1:19" x14ac:dyDescent="0.2">
      <c r="A77" s="3">
        <v>43889</v>
      </c>
      <c r="B77" s="2">
        <v>76</v>
      </c>
      <c r="C77" s="1">
        <v>67.364127999999994</v>
      </c>
      <c r="D77" s="2">
        <v>426884800</v>
      </c>
      <c r="E77" s="1">
        <v>160.077957</v>
      </c>
      <c r="F77" s="2">
        <v>9558100</v>
      </c>
      <c r="G77" s="2"/>
      <c r="H77" s="1">
        <v>67.364127999999994</v>
      </c>
      <c r="I77" s="1">
        <f t="shared" si="4"/>
        <v>84.231528400000002</v>
      </c>
      <c r="J77" s="2"/>
      <c r="K77" s="2"/>
      <c r="Q77" s="1">
        <v>160.077957</v>
      </c>
      <c r="S77" s="1">
        <f t="shared" si="5"/>
        <v>195.35060400000003</v>
      </c>
    </row>
    <row r="78" spans="1:19" x14ac:dyDescent="0.2">
      <c r="A78" s="3">
        <v>43892</v>
      </c>
      <c r="B78" s="2">
        <v>77</v>
      </c>
      <c r="C78" s="1">
        <v>73.635773</v>
      </c>
      <c r="D78" s="2">
        <v>341397200</v>
      </c>
      <c r="E78" s="1">
        <v>162.12127699999999</v>
      </c>
      <c r="F78" s="2">
        <v>6744900</v>
      </c>
      <c r="G78" s="2"/>
      <c r="H78" s="1">
        <v>73.635773</v>
      </c>
      <c r="I78" s="1">
        <f t="shared" si="4"/>
        <v>82.524999899999997</v>
      </c>
      <c r="J78" s="2"/>
      <c r="K78" s="2"/>
      <c r="Q78" s="1">
        <v>162.12127699999999</v>
      </c>
      <c r="S78" s="1">
        <f t="shared" si="5"/>
        <v>193.06222050000002</v>
      </c>
    </row>
    <row r="79" spans="1:19" x14ac:dyDescent="0.2">
      <c r="A79" s="3">
        <v>43893</v>
      </c>
      <c r="B79" s="2">
        <v>78</v>
      </c>
      <c r="C79" s="1">
        <v>71.297156999999999</v>
      </c>
      <c r="D79" s="2">
        <v>319475600</v>
      </c>
      <c r="E79" s="1">
        <v>159.80157500000001</v>
      </c>
      <c r="F79" s="2">
        <v>6108500</v>
      </c>
      <c r="G79" s="2"/>
      <c r="H79" s="1">
        <v>71.297156999999999</v>
      </c>
      <c r="I79" s="1">
        <f t="shared" si="4"/>
        <v>84.931389699999997</v>
      </c>
      <c r="J79" s="2"/>
      <c r="K79" s="2"/>
      <c r="Q79" s="1">
        <v>159.80157500000001</v>
      </c>
      <c r="S79" s="1">
        <f t="shared" si="5"/>
        <v>193.40936120000001</v>
      </c>
    </row>
    <row r="80" spans="1:19" x14ac:dyDescent="0.2">
      <c r="A80" s="3">
        <v>43894</v>
      </c>
      <c r="B80" s="2">
        <v>79</v>
      </c>
      <c r="C80" s="1">
        <v>74.604240000000004</v>
      </c>
      <c r="D80" s="2">
        <v>219178400</v>
      </c>
      <c r="E80" s="1">
        <v>168.98161300000001</v>
      </c>
      <c r="F80" s="2">
        <v>4532500</v>
      </c>
      <c r="G80" s="2"/>
      <c r="H80" s="1">
        <v>74.604240000000004</v>
      </c>
      <c r="I80" s="1">
        <f t="shared" si="4"/>
        <v>84.692847399999991</v>
      </c>
      <c r="J80" s="2"/>
      <c r="K80" s="2"/>
      <c r="Q80" s="1">
        <v>168.98161300000001</v>
      </c>
      <c r="S80" s="1">
        <f t="shared" si="5"/>
        <v>192.05111400000001</v>
      </c>
    </row>
    <row r="81" spans="1:19" x14ac:dyDescent="0.2">
      <c r="A81" s="3">
        <v>43895</v>
      </c>
      <c r="B81" s="2">
        <v>80</v>
      </c>
      <c r="C81" s="1">
        <v>72.184303</v>
      </c>
      <c r="D81" s="2">
        <v>187572800</v>
      </c>
      <c r="E81" s="1">
        <v>162.79248000000001</v>
      </c>
      <c r="F81" s="2">
        <v>5394700</v>
      </c>
      <c r="G81" s="2"/>
      <c r="H81" s="1">
        <v>72.184303</v>
      </c>
      <c r="I81" s="1">
        <f t="shared" si="4"/>
        <v>86.891247300000003</v>
      </c>
      <c r="J81" s="2"/>
      <c r="K81" s="2"/>
      <c r="Q81" s="1">
        <v>162.79248000000001</v>
      </c>
      <c r="S81" s="1">
        <f t="shared" si="5"/>
        <v>196.87112580000002</v>
      </c>
    </row>
    <row r="82" spans="1:19" x14ac:dyDescent="0.2">
      <c r="A82" s="3">
        <v>43896</v>
      </c>
      <c r="B82" s="2">
        <v>81</v>
      </c>
      <c r="C82" s="1">
        <v>71.225684999999999</v>
      </c>
      <c r="D82" s="2">
        <v>226176800</v>
      </c>
      <c r="E82" s="1">
        <v>161.913971</v>
      </c>
      <c r="F82" s="2">
        <v>5021600</v>
      </c>
      <c r="G82" s="2"/>
      <c r="H82" s="1">
        <v>71.225684999999999</v>
      </c>
      <c r="I82" s="1">
        <f t="shared" si="4"/>
        <v>87.460009499999998</v>
      </c>
      <c r="J82" s="2"/>
      <c r="K82" s="2"/>
      <c r="Q82" s="1">
        <v>161.913971</v>
      </c>
      <c r="S82" s="1">
        <f t="shared" si="5"/>
        <v>196.4752943</v>
      </c>
    </row>
    <row r="83" spans="1:19" x14ac:dyDescent="0.2">
      <c r="A83" s="3">
        <v>43899</v>
      </c>
      <c r="B83" s="2">
        <v>82</v>
      </c>
      <c r="C83" s="1">
        <v>65.592308000000003</v>
      </c>
      <c r="D83" s="2">
        <v>286744800</v>
      </c>
      <c r="E83" s="1">
        <v>150.88806199999999</v>
      </c>
      <c r="F83" s="2">
        <v>5849000</v>
      </c>
      <c r="G83" s="2"/>
      <c r="H83" s="1">
        <v>65.592308000000003</v>
      </c>
      <c r="I83" s="1">
        <f t="shared" si="4"/>
        <v>86.4484128</v>
      </c>
      <c r="J83" s="2"/>
      <c r="K83" s="2"/>
      <c r="Q83" s="1">
        <v>150.88806199999999</v>
      </c>
      <c r="S83" s="1">
        <f t="shared" si="5"/>
        <v>195.55136710000002</v>
      </c>
    </row>
    <row r="84" spans="1:19" x14ac:dyDescent="0.2">
      <c r="A84" s="3">
        <v>43900</v>
      </c>
      <c r="B84" s="2">
        <v>83</v>
      </c>
      <c r="C84" s="1">
        <v>70.316367999999997</v>
      </c>
      <c r="D84" s="2">
        <v>285290000</v>
      </c>
      <c r="E84" s="1">
        <v>159.60415599999999</v>
      </c>
      <c r="F84" s="2">
        <v>5477600</v>
      </c>
      <c r="G84" s="2"/>
      <c r="H84" s="1">
        <v>70.316367999999997</v>
      </c>
      <c r="I84" s="1">
        <f t="shared" si="4"/>
        <v>83.52156810000001</v>
      </c>
      <c r="J84" s="2"/>
      <c r="K84" s="2"/>
      <c r="Q84" s="1">
        <v>159.60415599999999</v>
      </c>
      <c r="S84" s="1">
        <f t="shared" si="5"/>
        <v>190.37304089999998</v>
      </c>
    </row>
    <row r="85" spans="1:19" x14ac:dyDescent="0.2">
      <c r="A85" s="3">
        <v>43901</v>
      </c>
      <c r="B85" s="2">
        <v>84</v>
      </c>
      <c r="C85" s="1">
        <v>67.874245000000002</v>
      </c>
      <c r="D85" s="2">
        <v>255598800</v>
      </c>
      <c r="E85" s="1">
        <v>151.411224</v>
      </c>
      <c r="F85" s="2">
        <v>4826900</v>
      </c>
      <c r="G85" s="2"/>
      <c r="H85" s="1">
        <v>67.874245000000002</v>
      </c>
      <c r="I85" s="1">
        <f t="shared" si="4"/>
        <v>83.517874000000006</v>
      </c>
      <c r="J85" s="2"/>
      <c r="K85" s="2"/>
      <c r="Q85" s="1">
        <v>151.411224</v>
      </c>
      <c r="S85" s="1">
        <f t="shared" si="5"/>
        <v>190.00978679999997</v>
      </c>
    </row>
    <row r="86" spans="1:19" x14ac:dyDescent="0.2">
      <c r="A86" s="3">
        <v>43902</v>
      </c>
      <c r="B86" s="2">
        <v>85</v>
      </c>
      <c r="C86" s="1">
        <v>61.171340999999998</v>
      </c>
      <c r="D86" s="2">
        <v>418474000</v>
      </c>
      <c r="E86" s="1">
        <v>133.11039700000001</v>
      </c>
      <c r="F86" s="2">
        <v>7170500</v>
      </c>
      <c r="G86" s="2"/>
      <c r="H86" s="1">
        <v>61.171340999999998</v>
      </c>
      <c r="I86" s="1">
        <f t="shared" si="4"/>
        <v>82.395631500000007</v>
      </c>
      <c r="J86" s="2"/>
      <c r="K86" s="2"/>
      <c r="Q86" s="1">
        <v>133.11039700000001</v>
      </c>
      <c r="S86" s="1">
        <f t="shared" si="5"/>
        <v>186.14726540000001</v>
      </c>
    </row>
    <row r="87" spans="1:19" x14ac:dyDescent="0.2">
      <c r="A87" s="3">
        <v>43903</v>
      </c>
      <c r="B87" s="2">
        <v>86</v>
      </c>
      <c r="C87" s="1">
        <v>68.500174999999999</v>
      </c>
      <c r="D87" s="2">
        <v>370732000</v>
      </c>
      <c r="E87" s="1">
        <v>147.482574</v>
      </c>
      <c r="F87" s="2">
        <v>6324800</v>
      </c>
      <c r="G87" s="2"/>
      <c r="H87" s="1">
        <v>68.500174999999999</v>
      </c>
      <c r="I87" s="1">
        <f t="shared" si="4"/>
        <v>78.129679199999998</v>
      </c>
      <c r="J87" s="2"/>
      <c r="K87" s="2"/>
      <c r="Q87" s="1">
        <v>147.482574</v>
      </c>
      <c r="S87" s="1">
        <f t="shared" si="5"/>
        <v>174.07700929999999</v>
      </c>
    </row>
    <row r="88" spans="1:19" x14ac:dyDescent="0.2">
      <c r="A88" s="3">
        <v>43906</v>
      </c>
      <c r="B88" s="2">
        <v>87</v>
      </c>
      <c r="C88" s="1">
        <v>59.687832</v>
      </c>
      <c r="D88" s="2">
        <v>322423600</v>
      </c>
      <c r="E88" s="1">
        <v>133.524979</v>
      </c>
      <c r="F88" s="2">
        <v>5891000</v>
      </c>
      <c r="G88" s="2"/>
      <c r="H88" s="1">
        <v>59.687832</v>
      </c>
      <c r="I88" s="1">
        <f t="shared" si="4"/>
        <v>80.239612399999999</v>
      </c>
      <c r="J88" s="2"/>
      <c r="K88" s="2"/>
      <c r="Q88" s="1">
        <v>133.524979</v>
      </c>
      <c r="S88" s="1">
        <f t="shared" si="5"/>
        <v>175.87748210000001</v>
      </c>
    </row>
    <row r="89" spans="1:19" x14ac:dyDescent="0.2">
      <c r="A89" s="3">
        <v>43907</v>
      </c>
      <c r="B89" s="2">
        <v>88</v>
      </c>
      <c r="C89" s="1">
        <v>62.312308999999999</v>
      </c>
      <c r="D89" s="2">
        <v>324056000</v>
      </c>
      <c r="E89" s="1">
        <v>130.09974700000001</v>
      </c>
      <c r="F89" s="2">
        <v>8524800</v>
      </c>
      <c r="G89" s="2"/>
      <c r="H89" s="1">
        <v>62.312308999999999</v>
      </c>
      <c r="I89" s="1">
        <f t="shared" si="4"/>
        <v>76.203085700000003</v>
      </c>
      <c r="J89" s="2"/>
      <c r="K89" s="2"/>
      <c r="Q89" s="1">
        <v>130.09974700000001</v>
      </c>
      <c r="S89" s="1">
        <f t="shared" si="5"/>
        <v>167.91158590000001</v>
      </c>
    </row>
    <row r="90" spans="1:19" x14ac:dyDescent="0.2">
      <c r="A90" s="3">
        <v>43908</v>
      </c>
      <c r="B90" s="2">
        <v>89</v>
      </c>
      <c r="C90" s="1">
        <v>60.786911000000003</v>
      </c>
      <c r="D90" s="2">
        <v>300233600</v>
      </c>
      <c r="E90" s="1">
        <v>118.067001</v>
      </c>
      <c r="F90" s="2">
        <v>7633900</v>
      </c>
      <c r="G90" s="2"/>
      <c r="H90" s="1">
        <v>60.786911000000003</v>
      </c>
      <c r="I90" s="1">
        <f t="shared" si="4"/>
        <v>74.9968073</v>
      </c>
      <c r="J90" s="2"/>
      <c r="K90" s="2"/>
      <c r="Q90" s="1">
        <v>118.067001</v>
      </c>
      <c r="S90" s="1">
        <f t="shared" si="5"/>
        <v>161.22596140000002</v>
      </c>
    </row>
    <row r="91" spans="1:19" x14ac:dyDescent="0.2">
      <c r="A91" s="3">
        <v>43909</v>
      </c>
      <c r="B91" s="2">
        <v>90</v>
      </c>
      <c r="C91" s="1">
        <v>60.321156000000002</v>
      </c>
      <c r="D91" s="2">
        <v>271857200</v>
      </c>
      <c r="E91" s="1">
        <v>117.42538500000001</v>
      </c>
      <c r="F91" s="2">
        <v>6814100</v>
      </c>
      <c r="G91" s="2"/>
      <c r="H91" s="1">
        <v>60.321156000000002</v>
      </c>
      <c r="I91" s="1">
        <f t="shared" si="4"/>
        <v>74.724749599999996</v>
      </c>
      <c r="J91" s="2"/>
      <c r="K91" s="2"/>
      <c r="Q91" s="1">
        <v>117.42538500000001</v>
      </c>
      <c r="S91" s="1">
        <f t="shared" si="5"/>
        <v>154.26493520000002</v>
      </c>
    </row>
    <row r="92" spans="1:19" x14ac:dyDescent="0.2">
      <c r="A92" s="3">
        <v>43910</v>
      </c>
      <c r="B92" s="2">
        <v>91</v>
      </c>
      <c r="C92" s="1">
        <v>56.491633999999998</v>
      </c>
      <c r="D92" s="2">
        <v>401693200</v>
      </c>
      <c r="E92" s="1">
        <v>111.048721</v>
      </c>
      <c r="F92" s="2">
        <v>6801200</v>
      </c>
      <c r="G92" s="2"/>
      <c r="H92" s="1">
        <v>56.491633999999998</v>
      </c>
      <c r="I92" s="1">
        <f t="shared" si="4"/>
        <v>72.79667950000001</v>
      </c>
      <c r="J92" s="2"/>
      <c r="K92" s="2"/>
      <c r="Q92" s="1">
        <v>111.048721</v>
      </c>
      <c r="S92" s="1">
        <f t="shared" si="5"/>
        <v>146.85773800000001</v>
      </c>
    </row>
    <row r="93" spans="1:19" x14ac:dyDescent="0.2">
      <c r="A93" s="3">
        <v>43913</v>
      </c>
      <c r="B93" s="2">
        <v>92</v>
      </c>
      <c r="C93" s="1">
        <v>55.291519000000001</v>
      </c>
      <c r="D93" s="2">
        <v>336752800</v>
      </c>
      <c r="E93" s="1">
        <v>102.520172</v>
      </c>
      <c r="F93" s="2">
        <v>8200400</v>
      </c>
      <c r="G93" s="2"/>
      <c r="H93" s="1">
        <v>55.291519000000001</v>
      </c>
      <c r="I93" s="1">
        <f t="shared" si="4"/>
        <v>70.962007799999995</v>
      </c>
      <c r="J93" s="2"/>
      <c r="K93" s="2"/>
      <c r="Q93" s="1">
        <v>102.520172</v>
      </c>
      <c r="S93" s="1">
        <f t="shared" si="5"/>
        <v>140.38532559999999</v>
      </c>
    </row>
    <row r="94" spans="1:19" x14ac:dyDescent="0.2">
      <c r="A94" s="3">
        <v>43914</v>
      </c>
      <c r="B94" s="2">
        <v>93</v>
      </c>
      <c r="C94" s="1">
        <v>60.838661000000002</v>
      </c>
      <c r="D94" s="2">
        <v>287531200</v>
      </c>
      <c r="E94" s="1">
        <v>117.96828499999999</v>
      </c>
      <c r="F94" s="2">
        <v>5799100</v>
      </c>
      <c r="G94" s="2"/>
      <c r="H94" s="1">
        <v>60.838661000000002</v>
      </c>
      <c r="I94" s="1">
        <f t="shared" si="4"/>
        <v>68.814863099999997</v>
      </c>
      <c r="J94" s="2"/>
      <c r="K94" s="2"/>
      <c r="Q94" s="1">
        <v>117.96828499999999</v>
      </c>
      <c r="S94" s="1">
        <f t="shared" si="5"/>
        <v>131.6731795</v>
      </c>
    </row>
    <row r="95" spans="1:19" x14ac:dyDescent="0.2">
      <c r="A95" s="3">
        <v>43915</v>
      </c>
      <c r="B95" s="2">
        <v>94</v>
      </c>
      <c r="C95" s="1">
        <v>60.503517000000002</v>
      </c>
      <c r="D95" s="2">
        <v>303602000</v>
      </c>
      <c r="E95" s="1">
        <v>127.977478</v>
      </c>
      <c r="F95" s="2">
        <v>7159100</v>
      </c>
      <c r="G95" s="2"/>
      <c r="H95" s="1">
        <v>60.503517000000002</v>
      </c>
      <c r="I95" s="1">
        <f t="shared" si="4"/>
        <v>70.3693442</v>
      </c>
      <c r="J95" s="2"/>
      <c r="K95" s="2"/>
      <c r="Q95" s="1">
        <v>127.977478</v>
      </c>
      <c r="S95" s="1">
        <f t="shared" si="5"/>
        <v>135.4350153</v>
      </c>
    </row>
    <row r="96" spans="1:19" x14ac:dyDescent="0.2">
      <c r="A96" s="3">
        <v>43916</v>
      </c>
      <c r="B96" s="2">
        <v>95</v>
      </c>
      <c r="C96" s="1">
        <v>63.687393</v>
      </c>
      <c r="D96" s="2">
        <v>252087200</v>
      </c>
      <c r="E96" s="1">
        <v>135.627487</v>
      </c>
      <c r="F96" s="2">
        <v>5594400</v>
      </c>
      <c r="G96" s="2"/>
      <c r="H96" s="1">
        <v>63.687393</v>
      </c>
      <c r="I96" s="1">
        <f t="shared" si="4"/>
        <v>70.859987400000009</v>
      </c>
      <c r="J96" s="2"/>
      <c r="K96" s="2"/>
      <c r="Q96" s="1">
        <v>135.627487</v>
      </c>
      <c r="S96" s="1">
        <f t="shared" si="5"/>
        <v>142.09300309999998</v>
      </c>
    </row>
    <row r="97" spans="1:21" x14ac:dyDescent="0.2">
      <c r="A97" s="3">
        <v>43917</v>
      </c>
      <c r="B97" s="2">
        <v>96</v>
      </c>
      <c r="C97" s="1">
        <v>61.050593999999997</v>
      </c>
      <c r="D97" s="2">
        <v>204216800</v>
      </c>
      <c r="E97" s="1">
        <v>129.57659899999999</v>
      </c>
      <c r="F97" s="2">
        <v>3924900</v>
      </c>
      <c r="G97" s="2"/>
      <c r="H97" s="1">
        <v>61.050593999999997</v>
      </c>
      <c r="I97" s="1">
        <f t="shared" si="4"/>
        <v>73.220787600000008</v>
      </c>
      <c r="J97" s="2"/>
      <c r="K97" s="2"/>
      <c r="Q97" s="1">
        <v>129.57659899999999</v>
      </c>
      <c r="S97" s="1">
        <f t="shared" si="5"/>
        <v>150.30467830000001</v>
      </c>
    </row>
    <row r="98" spans="1:21" x14ac:dyDescent="0.2">
      <c r="A98" s="3">
        <v>43920</v>
      </c>
      <c r="B98" s="2">
        <v>97</v>
      </c>
      <c r="C98" s="1">
        <v>62.792850000000001</v>
      </c>
      <c r="D98" s="2">
        <v>167976400</v>
      </c>
      <c r="E98" s="1">
        <v>130.05038500000001</v>
      </c>
      <c r="F98" s="2">
        <v>5035700</v>
      </c>
      <c r="G98" s="2"/>
      <c r="H98" s="1">
        <v>62.792850000000001</v>
      </c>
      <c r="I98" s="1">
        <f t="shared" si="4"/>
        <v>73.899950500000003</v>
      </c>
      <c r="J98" s="2"/>
      <c r="K98" s="2"/>
      <c r="Q98" s="1">
        <v>130.05038500000001</v>
      </c>
      <c r="S98" s="1">
        <f t="shared" si="5"/>
        <v>154.66569820000001</v>
      </c>
    </row>
    <row r="99" spans="1:21" x14ac:dyDescent="0.2">
      <c r="A99" s="3">
        <v>43921</v>
      </c>
      <c r="B99" s="2">
        <v>98</v>
      </c>
      <c r="C99" s="1">
        <v>62.664707</v>
      </c>
      <c r="D99" s="2">
        <v>197002000</v>
      </c>
      <c r="E99" s="1">
        <v>132.06407200000001</v>
      </c>
      <c r="F99" s="2">
        <v>5296000</v>
      </c>
      <c r="G99" s="2"/>
      <c r="H99" s="1">
        <v>62.664707</v>
      </c>
      <c r="I99" s="1">
        <f t="shared" si="4"/>
        <v>74.549785200000002</v>
      </c>
      <c r="J99" s="2"/>
      <c r="K99" s="2"/>
      <c r="Q99" s="1">
        <v>132.06407200000001</v>
      </c>
      <c r="S99" s="1">
        <f t="shared" si="5"/>
        <v>156.6191652</v>
      </c>
    </row>
    <row r="100" spans="1:21" x14ac:dyDescent="0.2">
      <c r="A100" s="3">
        <v>43922</v>
      </c>
      <c r="B100" s="2">
        <v>99</v>
      </c>
      <c r="C100" s="1">
        <v>59.367474000000001</v>
      </c>
      <c r="D100" s="2">
        <v>176218400</v>
      </c>
      <c r="E100" s="1">
        <v>128.03671299999999</v>
      </c>
      <c r="F100" s="2">
        <v>4246100</v>
      </c>
      <c r="G100" s="2"/>
      <c r="H100" s="1">
        <v>59.367474000000001</v>
      </c>
      <c r="I100" s="1">
        <f t="shared" si="4"/>
        <v>75.117805900000008</v>
      </c>
      <c r="J100" s="2"/>
      <c r="K100" s="2"/>
      <c r="Q100" s="1">
        <v>128.03671299999999</v>
      </c>
      <c r="S100" s="1">
        <f t="shared" si="5"/>
        <v>158.0879687</v>
      </c>
    </row>
    <row r="101" spans="1:21" x14ac:dyDescent="0.2">
      <c r="A101" s="3">
        <v>43923</v>
      </c>
      <c r="B101" s="2">
        <v>100</v>
      </c>
      <c r="C101" s="1">
        <v>60.35812</v>
      </c>
      <c r="D101" s="2">
        <v>165934000</v>
      </c>
      <c r="E101" s="1">
        <v>131.09671</v>
      </c>
      <c r="F101" s="2">
        <v>3504200</v>
      </c>
      <c r="G101" s="2"/>
      <c r="H101" s="1">
        <v>60.35812</v>
      </c>
      <c r="I101" s="1">
        <f t="shared" si="4"/>
        <v>73.251837899999998</v>
      </c>
      <c r="J101" s="2"/>
      <c r="K101" s="2"/>
      <c r="Q101" s="1">
        <v>131.09671</v>
      </c>
      <c r="S101" s="1">
        <f t="shared" si="5"/>
        <v>155.5629749</v>
      </c>
    </row>
    <row r="102" spans="1:21" x14ac:dyDescent="0.2">
      <c r="A102" s="3">
        <v>43924</v>
      </c>
      <c r="B102" s="2">
        <v>101</v>
      </c>
      <c r="C102" s="1">
        <v>59.490692000000003</v>
      </c>
      <c r="D102" s="2">
        <v>129880000</v>
      </c>
      <c r="E102" s="1">
        <v>125.805862</v>
      </c>
      <c r="F102" s="2">
        <v>4031500</v>
      </c>
      <c r="G102" s="2"/>
      <c r="H102" s="1">
        <v>59.490692000000003</v>
      </c>
      <c r="I102" s="2"/>
      <c r="J102" s="2"/>
      <c r="K102" s="1">
        <f>0.2437*(B102)+55.804</f>
        <v>80.417699999999996</v>
      </c>
      <c r="Q102" s="1">
        <v>125.805862</v>
      </c>
      <c r="U102" s="2">
        <f>-0.0314*(B102)+161.65</f>
        <v>158.4786</v>
      </c>
    </row>
    <row r="103" spans="1:21" x14ac:dyDescent="0.2">
      <c r="A103" s="3">
        <v>43927</v>
      </c>
      <c r="B103" s="2">
        <v>102</v>
      </c>
      <c r="C103" s="1">
        <v>64.680503999999999</v>
      </c>
      <c r="D103" s="2">
        <v>201820400</v>
      </c>
      <c r="E103" s="1">
        <v>132.27136200000001</v>
      </c>
      <c r="F103" s="2">
        <v>4874300</v>
      </c>
      <c r="G103" s="2"/>
      <c r="H103" s="1">
        <v>64.680503999999999</v>
      </c>
      <c r="I103" s="2"/>
      <c r="J103" s="2"/>
      <c r="K103" s="1">
        <f t="shared" ref="K103:K166" si="6">0.2437*(B103)+55.804</f>
        <v>80.6614</v>
      </c>
      <c r="Q103" s="1">
        <v>132.27136200000001</v>
      </c>
      <c r="U103" s="2">
        <f t="shared" ref="U103:U166" si="7">-0.0314*(B103)+161.65</f>
        <v>158.44720000000001</v>
      </c>
    </row>
    <row r="104" spans="1:21" x14ac:dyDescent="0.2">
      <c r="A104" s="3">
        <v>43928</v>
      </c>
      <c r="B104" s="2">
        <v>103</v>
      </c>
      <c r="C104" s="1">
        <v>63.931355000000003</v>
      </c>
      <c r="D104" s="2">
        <v>202887200</v>
      </c>
      <c r="E104" s="1">
        <v>133.495361</v>
      </c>
      <c r="F104" s="2">
        <v>4051700</v>
      </c>
      <c r="G104" s="2"/>
      <c r="H104" s="1">
        <v>63.931355000000003</v>
      </c>
      <c r="I104" s="2"/>
      <c r="J104" s="2"/>
      <c r="K104" s="1">
        <f t="shared" si="6"/>
        <v>80.905100000000004</v>
      </c>
      <c r="Q104" s="1">
        <v>133.495361</v>
      </c>
      <c r="U104" s="2">
        <f t="shared" si="7"/>
        <v>158.41580000000002</v>
      </c>
    </row>
    <row r="105" spans="1:21" x14ac:dyDescent="0.2">
      <c r="A105" s="3">
        <v>43929</v>
      </c>
      <c r="B105" s="2">
        <v>104</v>
      </c>
      <c r="C105" s="1">
        <v>65.567656999999997</v>
      </c>
      <c r="D105" s="2">
        <v>168895200</v>
      </c>
      <c r="E105" s="1">
        <v>137.453644</v>
      </c>
      <c r="F105" s="2">
        <v>3890600</v>
      </c>
      <c r="G105" s="2"/>
      <c r="H105" s="1">
        <v>65.567656999999997</v>
      </c>
      <c r="I105" s="2"/>
      <c r="J105" s="2"/>
      <c r="K105" s="1">
        <f t="shared" si="6"/>
        <v>81.148799999999994</v>
      </c>
      <c r="Q105" s="1">
        <v>137.453644</v>
      </c>
      <c r="U105" s="2">
        <f t="shared" si="7"/>
        <v>158.3844</v>
      </c>
    </row>
    <row r="106" spans="1:21" x14ac:dyDescent="0.2">
      <c r="A106" s="3">
        <v>43930</v>
      </c>
      <c r="B106" s="2">
        <v>105</v>
      </c>
      <c r="C106" s="1">
        <v>66.040801999999999</v>
      </c>
      <c r="D106" s="2">
        <v>162116400</v>
      </c>
      <c r="E106" s="1">
        <v>141.579712</v>
      </c>
      <c r="F106" s="2">
        <v>4365000</v>
      </c>
      <c r="G106" s="2"/>
      <c r="H106" s="1">
        <v>66.040801999999999</v>
      </c>
      <c r="I106" s="2"/>
      <c r="J106" s="2"/>
      <c r="K106" s="1">
        <f t="shared" si="6"/>
        <v>81.392499999999998</v>
      </c>
      <c r="Q106" s="1">
        <v>141.579712</v>
      </c>
      <c r="U106" s="2">
        <f t="shared" si="7"/>
        <v>158.35300000000001</v>
      </c>
    </row>
    <row r="107" spans="1:21" x14ac:dyDescent="0.2">
      <c r="A107" s="3">
        <v>43934</v>
      </c>
      <c r="B107" s="2">
        <v>106</v>
      </c>
      <c r="C107" s="1">
        <v>67.337029000000001</v>
      </c>
      <c r="D107" s="2">
        <v>131022800</v>
      </c>
      <c r="E107" s="1">
        <v>136.160538</v>
      </c>
      <c r="F107" s="2">
        <v>3016300</v>
      </c>
      <c r="G107" s="2"/>
      <c r="H107" s="1">
        <v>67.337029000000001</v>
      </c>
      <c r="I107" s="2"/>
      <c r="J107" s="2"/>
      <c r="K107" s="1">
        <f t="shared" si="6"/>
        <v>81.636200000000002</v>
      </c>
      <c r="Q107" s="1">
        <v>136.160538</v>
      </c>
      <c r="U107" s="2">
        <f t="shared" si="7"/>
        <v>158.32160000000002</v>
      </c>
    </row>
    <row r="108" spans="1:21" x14ac:dyDescent="0.2">
      <c r="A108" s="3">
        <v>43935</v>
      </c>
      <c r="B108" s="2">
        <v>107</v>
      </c>
      <c r="C108" s="1">
        <v>70.737755000000007</v>
      </c>
      <c r="D108" s="2">
        <v>194994800</v>
      </c>
      <c r="E108" s="1">
        <v>138.77633700000001</v>
      </c>
      <c r="F108" s="2">
        <v>3486600</v>
      </c>
      <c r="G108" s="2"/>
      <c r="H108" s="1">
        <v>70.737755000000007</v>
      </c>
      <c r="I108" s="2"/>
      <c r="J108" s="2"/>
      <c r="K108" s="1">
        <f t="shared" si="6"/>
        <v>81.879900000000006</v>
      </c>
      <c r="Q108" s="1">
        <v>138.77633700000001</v>
      </c>
      <c r="U108" s="2">
        <f t="shared" si="7"/>
        <v>158.2902</v>
      </c>
    </row>
    <row r="109" spans="1:21" x14ac:dyDescent="0.2">
      <c r="A109" s="3">
        <v>43936</v>
      </c>
      <c r="B109" s="2">
        <v>108</v>
      </c>
      <c r="C109" s="1">
        <v>70.092110000000005</v>
      </c>
      <c r="D109" s="2">
        <v>131154400</v>
      </c>
      <c r="E109" s="1">
        <v>133.100525</v>
      </c>
      <c r="F109" s="2">
        <v>3252800</v>
      </c>
      <c r="G109" s="2"/>
      <c r="H109" s="1">
        <v>70.092110000000005</v>
      </c>
      <c r="I109" s="2"/>
      <c r="J109" s="2"/>
      <c r="K109" s="1">
        <f t="shared" si="6"/>
        <v>82.12360000000001</v>
      </c>
      <c r="Q109" s="1">
        <v>133.100525</v>
      </c>
      <c r="U109" s="2">
        <f t="shared" si="7"/>
        <v>158.25880000000001</v>
      </c>
    </row>
    <row r="110" spans="1:21" x14ac:dyDescent="0.2">
      <c r="A110" s="3">
        <v>43937</v>
      </c>
      <c r="B110" s="2">
        <v>109</v>
      </c>
      <c r="C110" s="1">
        <v>70.649039999999999</v>
      </c>
      <c r="D110" s="2">
        <v>157125200</v>
      </c>
      <c r="E110" s="1">
        <v>130.62290999999999</v>
      </c>
      <c r="F110" s="2">
        <v>4016700</v>
      </c>
      <c r="G110" s="2"/>
      <c r="H110" s="1">
        <v>70.649039999999999</v>
      </c>
      <c r="I110" s="2"/>
      <c r="J110" s="2"/>
      <c r="K110" s="1">
        <f t="shared" si="6"/>
        <v>82.3673</v>
      </c>
      <c r="Q110" s="1">
        <v>130.62290999999999</v>
      </c>
      <c r="U110" s="2">
        <f t="shared" si="7"/>
        <v>158.22740000000002</v>
      </c>
    </row>
    <row r="111" spans="1:21" x14ac:dyDescent="0.2">
      <c r="A111" s="3">
        <v>43938</v>
      </c>
      <c r="B111" s="2">
        <v>110</v>
      </c>
      <c r="C111" s="1">
        <v>69.690421999999998</v>
      </c>
      <c r="D111" s="2">
        <v>215250000</v>
      </c>
      <c r="E111" s="1">
        <v>136.53564499999999</v>
      </c>
      <c r="F111" s="2">
        <v>4750700</v>
      </c>
      <c r="G111" s="2"/>
      <c r="H111" s="1">
        <v>69.690421999999998</v>
      </c>
      <c r="I111" s="2"/>
      <c r="J111" s="2"/>
      <c r="K111" s="1">
        <f t="shared" si="6"/>
        <v>82.611000000000004</v>
      </c>
      <c r="Q111" s="1">
        <v>136.53564499999999</v>
      </c>
      <c r="U111" s="2">
        <f t="shared" si="7"/>
        <v>158.196</v>
      </c>
    </row>
    <row r="112" spans="1:21" x14ac:dyDescent="0.2">
      <c r="A112" s="3">
        <v>43941</v>
      </c>
      <c r="B112" s="2">
        <v>111</v>
      </c>
      <c r="C112" s="1">
        <v>68.243881000000002</v>
      </c>
      <c r="D112" s="2">
        <v>130015200</v>
      </c>
      <c r="E112" s="1">
        <v>133.949432</v>
      </c>
      <c r="F112" s="2">
        <v>2529000</v>
      </c>
      <c r="G112" s="2"/>
      <c r="H112" s="1">
        <v>68.243881000000002</v>
      </c>
      <c r="I112" s="2"/>
      <c r="J112" s="2"/>
      <c r="K112" s="1">
        <f t="shared" si="6"/>
        <v>82.854700000000008</v>
      </c>
      <c r="Q112" s="1">
        <v>133.949432</v>
      </c>
      <c r="U112" s="2">
        <f t="shared" si="7"/>
        <v>158.16460000000001</v>
      </c>
    </row>
    <row r="113" spans="1:21" x14ac:dyDescent="0.2">
      <c r="A113" s="3">
        <v>43942</v>
      </c>
      <c r="B113" s="2">
        <v>112</v>
      </c>
      <c r="C113" s="1">
        <v>66.134438000000003</v>
      </c>
      <c r="D113" s="2">
        <v>180991600</v>
      </c>
      <c r="E113" s="1">
        <v>130.29716500000001</v>
      </c>
      <c r="F113" s="2">
        <v>2418100</v>
      </c>
      <c r="G113" s="2"/>
      <c r="H113" s="1">
        <v>66.134438000000003</v>
      </c>
      <c r="I113" s="2"/>
      <c r="J113" s="2"/>
      <c r="K113" s="1">
        <f t="shared" si="6"/>
        <v>83.098399999999998</v>
      </c>
      <c r="Q113" s="1">
        <v>130.29716500000001</v>
      </c>
      <c r="U113" s="2">
        <f t="shared" si="7"/>
        <v>158.13320000000002</v>
      </c>
    </row>
    <row r="114" spans="1:21" x14ac:dyDescent="0.2">
      <c r="A114" s="3">
        <v>43943</v>
      </c>
      <c r="B114" s="2">
        <v>113</v>
      </c>
      <c r="C114" s="1">
        <v>68.039351999999994</v>
      </c>
      <c r="D114" s="2">
        <v>117057200</v>
      </c>
      <c r="E114" s="1">
        <v>131.313873</v>
      </c>
      <c r="F114" s="2">
        <v>2629700</v>
      </c>
      <c r="G114" s="2"/>
      <c r="H114" s="1">
        <v>68.039351999999994</v>
      </c>
      <c r="I114" s="2"/>
      <c r="J114" s="2"/>
      <c r="K114" s="1">
        <f t="shared" si="6"/>
        <v>83.342100000000002</v>
      </c>
      <c r="Q114" s="1">
        <v>131.313873</v>
      </c>
      <c r="U114" s="2">
        <f t="shared" si="7"/>
        <v>158.1018</v>
      </c>
    </row>
    <row r="115" spans="1:21" x14ac:dyDescent="0.2">
      <c r="A115" s="3">
        <v>43944</v>
      </c>
      <c r="B115" s="2">
        <v>114</v>
      </c>
      <c r="C115" s="1">
        <v>67.775672999999998</v>
      </c>
      <c r="D115" s="2">
        <v>124814400</v>
      </c>
      <c r="E115" s="1">
        <v>132.94258099999999</v>
      </c>
      <c r="F115" s="2">
        <v>2786400</v>
      </c>
      <c r="G115" s="2"/>
      <c r="H115" s="1">
        <v>67.775672999999998</v>
      </c>
      <c r="I115" s="2"/>
      <c r="J115" s="2"/>
      <c r="K115" s="1">
        <f t="shared" si="6"/>
        <v>83.585800000000006</v>
      </c>
      <c r="Q115" s="1">
        <v>132.94258099999999</v>
      </c>
      <c r="U115" s="2">
        <f t="shared" si="7"/>
        <v>158.07040000000001</v>
      </c>
    </row>
    <row r="116" spans="1:21" x14ac:dyDescent="0.2">
      <c r="A116" s="3">
        <v>43945</v>
      </c>
      <c r="B116" s="2">
        <v>115</v>
      </c>
      <c r="C116" s="1">
        <v>69.732322999999994</v>
      </c>
      <c r="D116" s="2">
        <v>126508800</v>
      </c>
      <c r="E116" s="1">
        <v>133.771759</v>
      </c>
      <c r="F116" s="2">
        <v>2837900</v>
      </c>
      <c r="G116" s="2"/>
      <c r="H116" s="1">
        <v>69.732322999999994</v>
      </c>
      <c r="I116" s="2"/>
      <c r="J116" s="2"/>
      <c r="K116" s="1">
        <f t="shared" si="6"/>
        <v>83.829499999999996</v>
      </c>
      <c r="Q116" s="1">
        <v>133.771759</v>
      </c>
      <c r="U116" s="2">
        <f t="shared" si="7"/>
        <v>158.03900000000002</v>
      </c>
    </row>
    <row r="117" spans="1:21" x14ac:dyDescent="0.2">
      <c r="A117" s="3">
        <v>43948</v>
      </c>
      <c r="B117" s="2">
        <v>116</v>
      </c>
      <c r="C117" s="1">
        <v>69.781609000000003</v>
      </c>
      <c r="D117" s="2">
        <v>117087600</v>
      </c>
      <c r="E117" s="1">
        <v>138.07551599999999</v>
      </c>
      <c r="F117" s="2">
        <v>3137700</v>
      </c>
      <c r="G117" s="2"/>
      <c r="H117" s="1">
        <v>69.781609000000003</v>
      </c>
      <c r="I117" s="2"/>
      <c r="J117" s="2"/>
      <c r="K117" s="1">
        <f t="shared" si="6"/>
        <v>84.0732</v>
      </c>
      <c r="Q117" s="1">
        <v>138.07551599999999</v>
      </c>
      <c r="U117" s="2">
        <f t="shared" si="7"/>
        <v>158.0076</v>
      </c>
    </row>
    <row r="118" spans="1:21" x14ac:dyDescent="0.2">
      <c r="A118" s="3">
        <v>43949</v>
      </c>
      <c r="B118" s="2">
        <v>117</v>
      </c>
      <c r="C118" s="1">
        <v>68.650490000000005</v>
      </c>
      <c r="D118" s="2">
        <v>112004800</v>
      </c>
      <c r="E118" s="1">
        <v>140.91835</v>
      </c>
      <c r="F118" s="2">
        <v>3377900</v>
      </c>
      <c r="G118" s="2"/>
      <c r="H118" s="1">
        <v>68.650490000000005</v>
      </c>
      <c r="I118" s="2"/>
      <c r="J118" s="2"/>
      <c r="K118" s="1">
        <f t="shared" si="6"/>
        <v>84.316900000000004</v>
      </c>
      <c r="Q118" s="1">
        <v>140.91835</v>
      </c>
      <c r="U118" s="2">
        <f t="shared" si="7"/>
        <v>157.97620000000001</v>
      </c>
    </row>
    <row r="119" spans="1:21" x14ac:dyDescent="0.2">
      <c r="A119" s="3">
        <v>43950</v>
      </c>
      <c r="B119" s="2">
        <v>118</v>
      </c>
      <c r="C119" s="1">
        <v>70.905333999999996</v>
      </c>
      <c r="D119" s="2">
        <v>137280800</v>
      </c>
      <c r="E119" s="1">
        <v>144.274506</v>
      </c>
      <c r="F119" s="2">
        <v>2651200</v>
      </c>
      <c r="G119" s="2"/>
      <c r="H119" s="1">
        <v>70.905333999999996</v>
      </c>
      <c r="I119" s="2"/>
      <c r="J119" s="2"/>
      <c r="K119" s="1">
        <f t="shared" si="6"/>
        <v>84.560599999999994</v>
      </c>
      <c r="Q119" s="1">
        <v>144.274506</v>
      </c>
      <c r="U119" s="2">
        <f t="shared" si="7"/>
        <v>157.94480000000001</v>
      </c>
    </row>
    <row r="120" spans="1:21" x14ac:dyDescent="0.2">
      <c r="A120" s="3">
        <v>43951</v>
      </c>
      <c r="B120" s="2">
        <v>119</v>
      </c>
      <c r="C120" s="1">
        <v>72.401154000000005</v>
      </c>
      <c r="D120" s="2">
        <v>183064000</v>
      </c>
      <c r="E120" s="1">
        <v>140.06944300000001</v>
      </c>
      <c r="F120" s="2">
        <v>4492600</v>
      </c>
      <c r="G120" s="2"/>
      <c r="H120" s="1">
        <v>72.401154000000005</v>
      </c>
      <c r="I120" s="2"/>
      <c r="J120" s="2"/>
      <c r="K120" s="1">
        <f t="shared" si="6"/>
        <v>84.804299999999998</v>
      </c>
      <c r="Q120" s="1">
        <v>140.06944300000001</v>
      </c>
      <c r="U120" s="2">
        <f t="shared" si="7"/>
        <v>157.9134</v>
      </c>
    </row>
    <row r="121" spans="1:21" x14ac:dyDescent="0.2">
      <c r="A121" s="3">
        <v>43952</v>
      </c>
      <c r="B121" s="2">
        <v>120</v>
      </c>
      <c r="C121" s="1">
        <v>71.235541999999995</v>
      </c>
      <c r="D121" s="2">
        <v>60154200</v>
      </c>
      <c r="E121" s="1">
        <v>135.47943100000001</v>
      </c>
      <c r="F121" s="2">
        <v>3681100</v>
      </c>
      <c r="G121" s="2"/>
      <c r="H121" s="1">
        <v>71.235541999999995</v>
      </c>
      <c r="I121" s="2"/>
      <c r="J121" s="2"/>
      <c r="K121" s="1">
        <f t="shared" si="6"/>
        <v>85.048000000000002</v>
      </c>
      <c r="Q121" s="1">
        <v>135.47943100000001</v>
      </c>
      <c r="U121" s="2">
        <f t="shared" si="7"/>
        <v>157.88200000000001</v>
      </c>
    </row>
    <row r="122" spans="1:21" x14ac:dyDescent="0.2">
      <c r="A122" s="3">
        <v>43955</v>
      </c>
      <c r="B122" s="2">
        <v>121</v>
      </c>
      <c r="C122" s="1">
        <v>72.243446000000006</v>
      </c>
      <c r="D122" s="2">
        <v>33392000</v>
      </c>
      <c r="E122" s="1">
        <v>133.45588699999999</v>
      </c>
      <c r="F122" s="2">
        <v>4123000</v>
      </c>
      <c r="G122" s="2"/>
      <c r="H122" s="1">
        <v>72.243446000000006</v>
      </c>
      <c r="I122" s="2"/>
      <c r="J122" s="2"/>
      <c r="K122" s="1">
        <f t="shared" si="6"/>
        <v>85.291700000000006</v>
      </c>
      <c r="Q122" s="1">
        <v>133.45588699999999</v>
      </c>
      <c r="U122" s="2">
        <f t="shared" si="7"/>
        <v>157.85060000000001</v>
      </c>
    </row>
    <row r="123" spans="1:21" x14ac:dyDescent="0.2">
      <c r="A123" s="3">
        <v>43956</v>
      </c>
      <c r="B123" s="2">
        <v>122</v>
      </c>
      <c r="C123" s="1">
        <v>73.327736000000002</v>
      </c>
      <c r="D123" s="2">
        <v>36937800</v>
      </c>
      <c r="E123" s="1">
        <v>133.13014200000001</v>
      </c>
      <c r="F123" s="2">
        <v>3122300</v>
      </c>
      <c r="G123" s="2"/>
      <c r="H123" s="1">
        <v>73.327736000000002</v>
      </c>
      <c r="I123" s="2"/>
      <c r="J123" s="2"/>
      <c r="K123" s="1">
        <f t="shared" si="6"/>
        <v>85.53540000000001</v>
      </c>
      <c r="Q123" s="1">
        <v>133.13014200000001</v>
      </c>
      <c r="U123" s="2">
        <f t="shared" si="7"/>
        <v>157.8192</v>
      </c>
    </row>
    <row r="124" spans="1:21" x14ac:dyDescent="0.2">
      <c r="A124" s="3">
        <v>43957</v>
      </c>
      <c r="B124" s="2">
        <v>123</v>
      </c>
      <c r="C124" s="1">
        <v>74.084282000000002</v>
      </c>
      <c r="D124" s="2">
        <v>35583400</v>
      </c>
      <c r="E124" s="1">
        <v>131.323746</v>
      </c>
      <c r="F124" s="2">
        <v>2349500</v>
      </c>
      <c r="G124" s="2"/>
      <c r="H124" s="1">
        <v>74.084282000000002</v>
      </c>
      <c r="I124" s="2"/>
      <c r="J124" s="2"/>
      <c r="K124" s="1">
        <f t="shared" si="6"/>
        <v>85.7791</v>
      </c>
      <c r="Q124" s="1">
        <v>131.323746</v>
      </c>
      <c r="U124" s="2">
        <f t="shared" si="7"/>
        <v>157.7878</v>
      </c>
    </row>
    <row r="125" spans="1:21" x14ac:dyDescent="0.2">
      <c r="A125" s="3">
        <v>43958</v>
      </c>
      <c r="B125" s="2">
        <v>124</v>
      </c>
      <c r="C125" s="1">
        <v>74.850669999999994</v>
      </c>
      <c r="D125" s="2">
        <v>28803800</v>
      </c>
      <c r="E125" s="1">
        <v>131.076965</v>
      </c>
      <c r="F125" s="2">
        <v>3096500</v>
      </c>
      <c r="G125" s="2"/>
      <c r="H125" s="1">
        <v>74.850669999999994</v>
      </c>
      <c r="I125" s="2"/>
      <c r="J125" s="2"/>
      <c r="K125" s="1">
        <f t="shared" si="6"/>
        <v>86.022800000000004</v>
      </c>
      <c r="Q125" s="1">
        <v>131.076965</v>
      </c>
      <c r="U125" s="2">
        <f t="shared" si="7"/>
        <v>157.75640000000001</v>
      </c>
    </row>
    <row r="126" spans="1:21" x14ac:dyDescent="0.2">
      <c r="A126" s="3">
        <v>43959</v>
      </c>
      <c r="B126" s="2">
        <v>125</v>
      </c>
      <c r="C126" s="1">
        <v>77.259674000000004</v>
      </c>
      <c r="D126" s="2">
        <v>33459600</v>
      </c>
      <c r="E126" s="1">
        <v>135.14382900000001</v>
      </c>
      <c r="F126" s="2">
        <v>2740400</v>
      </c>
      <c r="G126" s="2"/>
      <c r="H126" s="1">
        <v>77.259674000000004</v>
      </c>
      <c r="I126" s="2"/>
      <c r="J126" s="2"/>
      <c r="K126" s="1">
        <f t="shared" si="6"/>
        <v>86.266500000000008</v>
      </c>
      <c r="Q126" s="1">
        <v>135.14382900000001</v>
      </c>
      <c r="U126" s="2">
        <f t="shared" si="7"/>
        <v>157.72499999999999</v>
      </c>
    </row>
    <row r="127" spans="1:21" x14ac:dyDescent="0.2">
      <c r="A127" s="3">
        <v>43962</v>
      </c>
      <c r="B127" s="2">
        <v>126</v>
      </c>
      <c r="C127" s="1">
        <v>78.475371999999993</v>
      </c>
      <c r="D127" s="2">
        <v>145946400</v>
      </c>
      <c r="E127" s="1">
        <v>132.54776000000001</v>
      </c>
      <c r="F127" s="2">
        <v>2356400</v>
      </c>
      <c r="G127" s="2"/>
      <c r="H127" s="1">
        <v>78.475371999999993</v>
      </c>
      <c r="I127" s="2"/>
      <c r="J127" s="2"/>
      <c r="K127" s="1">
        <f t="shared" si="6"/>
        <v>86.510199999999998</v>
      </c>
      <c r="Q127" s="1">
        <v>132.54776000000001</v>
      </c>
      <c r="U127" s="2">
        <f t="shared" si="7"/>
        <v>157.6936</v>
      </c>
    </row>
    <row r="128" spans="1:21" x14ac:dyDescent="0.2">
      <c r="A128" s="3">
        <v>43963</v>
      </c>
      <c r="B128" s="2">
        <v>127</v>
      </c>
      <c r="C128" s="1">
        <v>77.578536999999997</v>
      </c>
      <c r="D128" s="2">
        <v>162301200</v>
      </c>
      <c r="E128" s="1">
        <v>125.944046</v>
      </c>
      <c r="F128" s="2">
        <v>4870400</v>
      </c>
      <c r="G128" s="2"/>
      <c r="H128" s="1">
        <v>77.578536999999997</v>
      </c>
      <c r="I128" s="2"/>
      <c r="J128" s="2"/>
      <c r="K128" s="1">
        <f t="shared" si="6"/>
        <v>86.753900000000002</v>
      </c>
      <c r="Q128" s="1">
        <v>125.944046</v>
      </c>
      <c r="U128" s="2">
        <f t="shared" si="7"/>
        <v>157.66220000000001</v>
      </c>
    </row>
    <row r="129" spans="1:21" x14ac:dyDescent="0.2">
      <c r="A129" s="3">
        <v>43964</v>
      </c>
      <c r="B129" s="2">
        <v>128</v>
      </c>
      <c r="C129" s="1">
        <v>76.641852999999998</v>
      </c>
      <c r="D129" s="2">
        <v>200622400</v>
      </c>
      <c r="E129" s="1">
        <v>121.383652</v>
      </c>
      <c r="F129" s="2">
        <v>5786200</v>
      </c>
      <c r="G129" s="2"/>
      <c r="H129" s="1">
        <v>76.641852999999998</v>
      </c>
      <c r="I129" s="2"/>
      <c r="J129" s="2"/>
      <c r="K129" s="1">
        <f t="shared" si="6"/>
        <v>86.997600000000006</v>
      </c>
      <c r="Q129" s="1">
        <v>121.383652</v>
      </c>
      <c r="U129" s="2">
        <f t="shared" si="7"/>
        <v>157.63079999999999</v>
      </c>
    </row>
    <row r="130" spans="1:21" x14ac:dyDescent="0.2">
      <c r="A130" s="3">
        <v>43965</v>
      </c>
      <c r="B130" s="2">
        <v>129</v>
      </c>
      <c r="C130" s="1">
        <v>77.112685999999997</v>
      </c>
      <c r="D130" s="2">
        <v>158929200</v>
      </c>
      <c r="E130" s="1">
        <v>126.335655</v>
      </c>
      <c r="F130" s="2">
        <v>5226200</v>
      </c>
      <c r="G130" s="2"/>
      <c r="H130" s="1">
        <v>77.112685999999997</v>
      </c>
      <c r="I130" s="2"/>
      <c r="J130" s="2"/>
      <c r="K130" s="1">
        <f t="shared" si="6"/>
        <v>87.241299999999995</v>
      </c>
      <c r="Q130" s="1">
        <v>126.335655</v>
      </c>
      <c r="U130" s="2">
        <f t="shared" si="7"/>
        <v>157.5994</v>
      </c>
    </row>
    <row r="131" spans="1:21" x14ac:dyDescent="0.2">
      <c r="A131" s="3">
        <v>43966</v>
      </c>
      <c r="B131" s="2">
        <v>130</v>
      </c>
      <c r="C131" s="1">
        <v>76.656791999999996</v>
      </c>
      <c r="D131" s="2">
        <v>166348400</v>
      </c>
      <c r="E131" s="1">
        <v>124.70488</v>
      </c>
      <c r="F131" s="2">
        <v>4660300</v>
      </c>
      <c r="G131" s="2"/>
      <c r="H131" s="1">
        <v>76.656791999999996</v>
      </c>
      <c r="I131" s="2"/>
      <c r="J131" s="2"/>
      <c r="K131" s="1">
        <f t="shared" si="6"/>
        <v>87.484999999999999</v>
      </c>
      <c r="Q131" s="1">
        <v>124.70488</v>
      </c>
      <c r="U131" s="2">
        <f t="shared" si="7"/>
        <v>157.56800000000001</v>
      </c>
    </row>
    <row r="132" spans="1:21" x14ac:dyDescent="0.2">
      <c r="A132" s="3">
        <v>43969</v>
      </c>
      <c r="B132" s="2">
        <v>131</v>
      </c>
      <c r="C132" s="1">
        <v>78.462913999999998</v>
      </c>
      <c r="D132" s="2">
        <v>135372400</v>
      </c>
      <c r="E132" s="1">
        <v>135.27510100000001</v>
      </c>
      <c r="F132" s="2">
        <v>6405800</v>
      </c>
      <c r="G132" s="2"/>
      <c r="H132" s="1">
        <v>78.462913999999998</v>
      </c>
      <c r="I132" s="2"/>
      <c r="J132" s="2"/>
      <c r="K132" s="1">
        <f t="shared" si="6"/>
        <v>87.728700000000003</v>
      </c>
      <c r="Q132" s="1">
        <v>135.27510100000001</v>
      </c>
      <c r="U132" s="2">
        <f t="shared" si="7"/>
        <v>157.53659999999999</v>
      </c>
    </row>
    <row r="133" spans="1:21" x14ac:dyDescent="0.2">
      <c r="A133" s="3">
        <v>43970</v>
      </c>
      <c r="B133" s="2">
        <v>132</v>
      </c>
      <c r="C133" s="1">
        <v>78.009521000000007</v>
      </c>
      <c r="D133" s="2">
        <v>101729600</v>
      </c>
      <c r="E133" s="1">
        <v>131.208099</v>
      </c>
      <c r="F133" s="2">
        <v>4427800</v>
      </c>
      <c r="G133" s="2"/>
      <c r="H133" s="1">
        <v>78.009521000000007</v>
      </c>
      <c r="I133" s="2"/>
      <c r="J133" s="2"/>
      <c r="K133" s="1">
        <f t="shared" si="6"/>
        <v>87.972399999999993</v>
      </c>
      <c r="Q133" s="1">
        <v>131.208099</v>
      </c>
      <c r="U133" s="2">
        <f t="shared" si="7"/>
        <v>157.5052</v>
      </c>
    </row>
    <row r="134" spans="1:21" x14ac:dyDescent="0.2">
      <c r="A134" s="3">
        <v>43971</v>
      </c>
      <c r="B134" s="2">
        <v>133</v>
      </c>
      <c r="C134" s="1">
        <v>79.526664999999994</v>
      </c>
      <c r="D134" s="2">
        <v>111504800</v>
      </c>
      <c r="E134" s="1">
        <v>135.26516699999999</v>
      </c>
      <c r="F134" s="2">
        <v>2949700</v>
      </c>
      <c r="G134" s="2"/>
      <c r="H134" s="1">
        <v>79.526664999999994</v>
      </c>
      <c r="I134" s="2"/>
      <c r="J134" s="2"/>
      <c r="K134" s="1">
        <f t="shared" si="6"/>
        <v>88.216100000000012</v>
      </c>
      <c r="Q134" s="1">
        <v>135.26516699999999</v>
      </c>
      <c r="U134" s="2">
        <f t="shared" si="7"/>
        <v>157.47380000000001</v>
      </c>
    </row>
    <row r="135" spans="1:21" x14ac:dyDescent="0.2">
      <c r="A135" s="3">
        <v>43972</v>
      </c>
      <c r="B135" s="2">
        <v>134</v>
      </c>
      <c r="C135" s="1">
        <v>78.933753999999993</v>
      </c>
      <c r="D135" s="2">
        <v>102688800</v>
      </c>
      <c r="E135" s="1">
        <v>136.91583299999999</v>
      </c>
      <c r="F135" s="2">
        <v>2374300</v>
      </c>
      <c r="G135" s="2"/>
      <c r="H135" s="1">
        <v>78.933753999999993</v>
      </c>
      <c r="I135" s="2"/>
      <c r="J135" s="2"/>
      <c r="K135" s="1">
        <f t="shared" si="6"/>
        <v>88.459800000000001</v>
      </c>
      <c r="Q135" s="1">
        <v>136.91583299999999</v>
      </c>
      <c r="U135" s="2">
        <f t="shared" si="7"/>
        <v>157.44240000000002</v>
      </c>
    </row>
    <row r="136" spans="1:21" x14ac:dyDescent="0.2">
      <c r="A136" s="3">
        <v>43973</v>
      </c>
      <c r="B136" s="2">
        <v>135</v>
      </c>
      <c r="C136" s="1">
        <v>79.441963000000001</v>
      </c>
      <c r="D136" s="2">
        <v>81803200</v>
      </c>
      <c r="E136" s="1">
        <v>138.397446</v>
      </c>
      <c r="F136" s="2">
        <v>2958000</v>
      </c>
      <c r="G136" s="2"/>
      <c r="H136" s="1">
        <v>79.441963000000001</v>
      </c>
      <c r="I136" s="2"/>
      <c r="J136" s="2"/>
      <c r="K136" s="1">
        <f t="shared" si="6"/>
        <v>88.703500000000005</v>
      </c>
      <c r="Q136" s="1">
        <v>138.397446</v>
      </c>
      <c r="U136" s="2">
        <f t="shared" si="7"/>
        <v>157.411</v>
      </c>
    </row>
    <row r="137" spans="1:21" x14ac:dyDescent="0.2">
      <c r="A137" s="3">
        <v>43977</v>
      </c>
      <c r="B137" s="2">
        <v>136</v>
      </c>
      <c r="C137" s="1">
        <v>78.903862000000004</v>
      </c>
      <c r="D137" s="2">
        <v>125522000</v>
      </c>
      <c r="E137" s="1">
        <v>144.12506099999999</v>
      </c>
      <c r="F137" s="2">
        <v>4370200</v>
      </c>
      <c r="G137" s="2"/>
      <c r="H137" s="1">
        <v>78.903862000000004</v>
      </c>
      <c r="I137" s="2"/>
      <c r="J137" s="2"/>
      <c r="K137" s="1">
        <f t="shared" si="6"/>
        <v>88.947200000000009</v>
      </c>
      <c r="Q137" s="1">
        <v>144.12506099999999</v>
      </c>
      <c r="U137" s="2">
        <f t="shared" si="7"/>
        <v>157.37960000000001</v>
      </c>
    </row>
    <row r="138" spans="1:21" x14ac:dyDescent="0.2">
      <c r="A138" s="3">
        <v>43978</v>
      </c>
      <c r="B138" s="2">
        <v>137</v>
      </c>
      <c r="C138" s="1">
        <v>79.247642999999997</v>
      </c>
      <c r="D138" s="2">
        <v>112945200</v>
      </c>
      <c r="E138" s="1">
        <v>147.75453200000001</v>
      </c>
      <c r="F138" s="2">
        <v>4291700</v>
      </c>
      <c r="G138" s="2"/>
      <c r="H138" s="1">
        <v>79.247642999999997</v>
      </c>
      <c r="I138" s="2"/>
      <c r="J138" s="2"/>
      <c r="K138" s="1">
        <f t="shared" si="6"/>
        <v>89.190899999999999</v>
      </c>
      <c r="Q138" s="1">
        <v>147.75453200000001</v>
      </c>
      <c r="U138" s="2">
        <f t="shared" si="7"/>
        <v>157.34820000000002</v>
      </c>
    </row>
    <row r="139" spans="1:21" x14ac:dyDescent="0.2">
      <c r="A139" s="3">
        <v>43979</v>
      </c>
      <c r="B139" s="2">
        <v>138</v>
      </c>
      <c r="C139" s="1">
        <v>79.282523999999995</v>
      </c>
      <c r="D139" s="2">
        <v>133560800</v>
      </c>
      <c r="E139" s="1">
        <v>146.73033100000001</v>
      </c>
      <c r="F139" s="2">
        <v>3481800</v>
      </c>
      <c r="G139" s="2"/>
      <c r="H139" s="1">
        <v>79.282523999999995</v>
      </c>
      <c r="I139" s="2"/>
      <c r="J139" s="2"/>
      <c r="K139" s="1">
        <f t="shared" si="6"/>
        <v>89.434600000000003</v>
      </c>
      <c r="Q139" s="1">
        <v>146.73033100000001</v>
      </c>
      <c r="U139" s="2">
        <f t="shared" si="7"/>
        <v>157.3168</v>
      </c>
    </row>
    <row r="140" spans="1:21" x14ac:dyDescent="0.2">
      <c r="A140" s="3">
        <v>43980</v>
      </c>
      <c r="B140" s="2">
        <v>139</v>
      </c>
      <c r="C140" s="1">
        <v>79.205298999999997</v>
      </c>
      <c r="D140" s="2">
        <v>153598000</v>
      </c>
      <c r="E140" s="1">
        <v>145.02995300000001</v>
      </c>
      <c r="F140" s="2">
        <v>4135500</v>
      </c>
      <c r="G140" s="2"/>
      <c r="H140" s="1">
        <v>79.205298999999997</v>
      </c>
      <c r="I140" s="2"/>
      <c r="J140" s="2"/>
      <c r="K140" s="1">
        <f t="shared" si="6"/>
        <v>89.678300000000007</v>
      </c>
      <c r="Q140" s="1">
        <v>145.02995300000001</v>
      </c>
      <c r="U140" s="2">
        <f t="shared" si="7"/>
        <v>157.28540000000001</v>
      </c>
    </row>
    <row r="141" spans="1:21" x14ac:dyDescent="0.2">
      <c r="A141" s="3">
        <v>43983</v>
      </c>
      <c r="B141" s="2">
        <v>140</v>
      </c>
      <c r="C141" s="1">
        <v>80.179359000000005</v>
      </c>
      <c r="D141" s="2">
        <v>80791200</v>
      </c>
      <c r="E141" s="1">
        <v>145.358093</v>
      </c>
      <c r="F141" s="2">
        <v>2071100</v>
      </c>
      <c r="G141" s="2"/>
      <c r="H141" s="1">
        <v>80.179359000000005</v>
      </c>
      <c r="I141" s="2"/>
      <c r="J141" s="2"/>
      <c r="K141" s="1">
        <f t="shared" si="6"/>
        <v>89.921999999999997</v>
      </c>
      <c r="Q141" s="1">
        <v>145.358093</v>
      </c>
      <c r="U141" s="2">
        <f t="shared" si="7"/>
        <v>157.25400000000002</v>
      </c>
    </row>
    <row r="142" spans="1:21" x14ac:dyDescent="0.2">
      <c r="A142" s="3">
        <v>43984</v>
      </c>
      <c r="B142" s="2">
        <v>141</v>
      </c>
      <c r="C142" s="1">
        <v>80.550545</v>
      </c>
      <c r="D142" s="2">
        <v>87642800</v>
      </c>
      <c r="E142" s="1">
        <v>147.51589999999999</v>
      </c>
      <c r="F142" s="2">
        <v>3625800</v>
      </c>
      <c r="G142" s="2"/>
      <c r="H142" s="1">
        <v>80.550545</v>
      </c>
      <c r="I142" s="2"/>
      <c r="J142" s="2"/>
      <c r="K142" s="1">
        <f t="shared" si="6"/>
        <v>90.165700000000001</v>
      </c>
      <c r="Q142" s="1">
        <v>147.51589999999999</v>
      </c>
      <c r="U142" s="2">
        <f t="shared" si="7"/>
        <v>157.2226</v>
      </c>
    </row>
    <row r="143" spans="1:21" x14ac:dyDescent="0.2">
      <c r="A143" s="3">
        <v>43985</v>
      </c>
      <c r="B143" s="2">
        <v>142</v>
      </c>
      <c r="C143" s="1">
        <v>80.993979999999993</v>
      </c>
      <c r="D143" s="2">
        <v>104491200</v>
      </c>
      <c r="E143" s="1">
        <v>152.48779300000001</v>
      </c>
      <c r="F143" s="2">
        <v>2992700</v>
      </c>
      <c r="G143" s="2"/>
      <c r="H143" s="1">
        <v>80.993979999999993</v>
      </c>
      <c r="I143" s="2"/>
      <c r="J143" s="2"/>
      <c r="K143" s="1">
        <f t="shared" si="6"/>
        <v>90.409400000000005</v>
      </c>
      <c r="Q143" s="1">
        <v>152.48779300000001</v>
      </c>
      <c r="U143" s="2">
        <f t="shared" si="7"/>
        <v>157.19120000000001</v>
      </c>
    </row>
    <row r="144" spans="1:21" x14ac:dyDescent="0.2">
      <c r="A144" s="3">
        <v>43986</v>
      </c>
      <c r="B144" s="2">
        <v>143</v>
      </c>
      <c r="C144" s="1">
        <v>80.296447999999998</v>
      </c>
      <c r="D144" s="2">
        <v>87560400</v>
      </c>
      <c r="E144" s="1">
        <v>155.03338600000001</v>
      </c>
      <c r="F144" s="2">
        <v>3768200</v>
      </c>
      <c r="G144" s="2"/>
      <c r="H144" s="1">
        <v>80.296447999999998</v>
      </c>
      <c r="I144" s="2"/>
      <c r="J144" s="2"/>
      <c r="K144" s="1">
        <f t="shared" si="6"/>
        <v>90.653099999999995</v>
      </c>
      <c r="Q144" s="1">
        <v>155.03338600000001</v>
      </c>
      <c r="U144" s="2">
        <f t="shared" si="7"/>
        <v>157.15980000000002</v>
      </c>
    </row>
    <row r="145" spans="1:21" x14ac:dyDescent="0.2">
      <c r="A145" s="3">
        <v>43987</v>
      </c>
      <c r="B145" s="2">
        <v>144</v>
      </c>
      <c r="C145" s="1">
        <v>82.583374000000006</v>
      </c>
      <c r="D145" s="2">
        <v>137250400</v>
      </c>
      <c r="E145" s="1">
        <v>160.46267700000001</v>
      </c>
      <c r="F145" s="2">
        <v>4524900</v>
      </c>
      <c r="G145" s="2"/>
      <c r="H145" s="1">
        <v>82.583374000000006</v>
      </c>
      <c r="I145" s="2"/>
      <c r="J145" s="2"/>
      <c r="K145" s="1">
        <f t="shared" si="6"/>
        <v>90.896799999999999</v>
      </c>
      <c r="Q145" s="1">
        <v>160.46267700000001</v>
      </c>
      <c r="U145" s="2">
        <f t="shared" si="7"/>
        <v>157.1284</v>
      </c>
    </row>
    <row r="146" spans="1:21" x14ac:dyDescent="0.2">
      <c r="A146" s="3">
        <v>43990</v>
      </c>
      <c r="B146" s="2">
        <v>145</v>
      </c>
      <c r="C146" s="1">
        <v>83.071640000000002</v>
      </c>
      <c r="D146" s="2">
        <v>95654400</v>
      </c>
      <c r="E146" s="1">
        <v>162.00396699999999</v>
      </c>
      <c r="F146" s="2">
        <v>3573400</v>
      </c>
      <c r="G146" s="2"/>
      <c r="H146" s="1">
        <v>83.071640000000002</v>
      </c>
      <c r="I146" s="2"/>
      <c r="J146" s="2"/>
      <c r="K146" s="1">
        <f t="shared" si="6"/>
        <v>91.140500000000003</v>
      </c>
      <c r="Q146" s="1">
        <v>162.00396699999999</v>
      </c>
      <c r="U146" s="2">
        <f t="shared" si="7"/>
        <v>157.09700000000001</v>
      </c>
    </row>
    <row r="147" spans="1:21" x14ac:dyDescent="0.2">
      <c r="A147" s="3">
        <v>43991</v>
      </c>
      <c r="B147" s="2">
        <v>146</v>
      </c>
      <c r="C147" s="1">
        <v>85.694878000000003</v>
      </c>
      <c r="D147" s="2">
        <v>147712400</v>
      </c>
      <c r="E147" s="1">
        <v>157.21107499999999</v>
      </c>
      <c r="F147" s="2">
        <v>3679100</v>
      </c>
      <c r="G147" s="2"/>
      <c r="H147" s="1">
        <v>85.694878000000003</v>
      </c>
      <c r="I147" s="2"/>
      <c r="J147" s="2"/>
      <c r="K147" s="1">
        <f t="shared" si="6"/>
        <v>91.384199999999993</v>
      </c>
      <c r="Q147" s="1">
        <v>157.21107499999999</v>
      </c>
      <c r="U147" s="2">
        <f t="shared" si="7"/>
        <v>157.06560000000002</v>
      </c>
    </row>
    <row r="148" spans="1:21" x14ac:dyDescent="0.2">
      <c r="A148" s="3">
        <v>43992</v>
      </c>
      <c r="B148" s="2">
        <v>147</v>
      </c>
      <c r="C148" s="1">
        <v>87.899590000000003</v>
      </c>
      <c r="D148" s="2">
        <v>166651600</v>
      </c>
      <c r="E148" s="1">
        <v>153.25344799999999</v>
      </c>
      <c r="F148" s="2">
        <v>3309800</v>
      </c>
      <c r="G148" s="2"/>
      <c r="H148" s="1">
        <v>87.899590000000003</v>
      </c>
      <c r="I148" s="2"/>
      <c r="J148" s="2"/>
      <c r="K148" s="1">
        <f t="shared" si="6"/>
        <v>91.627900000000011</v>
      </c>
      <c r="Q148" s="1">
        <v>153.25344799999999</v>
      </c>
      <c r="U148" s="2">
        <f t="shared" si="7"/>
        <v>157.0342</v>
      </c>
    </row>
    <row r="149" spans="1:21" x14ac:dyDescent="0.2">
      <c r="A149" s="3">
        <v>43993</v>
      </c>
      <c r="B149" s="2">
        <v>148</v>
      </c>
      <c r="C149" s="1">
        <v>83.679496999999998</v>
      </c>
      <c r="D149" s="2">
        <v>201662400</v>
      </c>
      <c r="E149" s="1">
        <v>142.633499</v>
      </c>
      <c r="F149" s="2">
        <v>4184900</v>
      </c>
      <c r="G149" s="2"/>
      <c r="H149" s="1">
        <v>83.679496999999998</v>
      </c>
      <c r="I149" s="2"/>
      <c r="J149" s="2"/>
      <c r="K149" s="1">
        <f t="shared" si="6"/>
        <v>91.871600000000001</v>
      </c>
      <c r="Q149" s="1">
        <v>142.633499</v>
      </c>
      <c r="U149" s="2">
        <f t="shared" si="7"/>
        <v>157.00280000000001</v>
      </c>
    </row>
    <row r="150" spans="1:21" x14ac:dyDescent="0.2">
      <c r="A150" s="3">
        <v>43994</v>
      </c>
      <c r="B150" s="2">
        <v>149</v>
      </c>
      <c r="C150" s="1">
        <v>84.401947000000007</v>
      </c>
      <c r="D150" s="2">
        <v>200146000</v>
      </c>
      <c r="E150" s="1">
        <v>143.69747899999999</v>
      </c>
      <c r="F150" s="2">
        <v>3612400</v>
      </c>
      <c r="G150" s="2"/>
      <c r="H150" s="1">
        <v>84.401947000000007</v>
      </c>
      <c r="I150" s="2"/>
      <c r="J150" s="2"/>
      <c r="K150" s="1">
        <f t="shared" si="6"/>
        <v>92.115300000000005</v>
      </c>
      <c r="Q150" s="1">
        <v>143.69747899999999</v>
      </c>
      <c r="U150" s="2">
        <f t="shared" si="7"/>
        <v>156.97140000000002</v>
      </c>
    </row>
    <row r="151" spans="1:21" x14ac:dyDescent="0.2">
      <c r="A151" s="3">
        <v>43997</v>
      </c>
      <c r="B151" s="2">
        <v>150</v>
      </c>
      <c r="C151" s="1">
        <v>85.445755000000005</v>
      </c>
      <c r="D151" s="2">
        <v>138808800</v>
      </c>
      <c r="E151" s="1">
        <v>145.80557300000001</v>
      </c>
      <c r="F151" s="2">
        <v>3314000</v>
      </c>
      <c r="G151" s="2"/>
      <c r="H151" s="1">
        <v>85.445755000000005</v>
      </c>
      <c r="I151" s="2"/>
      <c r="J151" s="2"/>
      <c r="K151" s="1">
        <f t="shared" si="6"/>
        <v>92.359000000000009</v>
      </c>
      <c r="Q151" s="1">
        <v>145.80557300000001</v>
      </c>
      <c r="U151" s="2">
        <f t="shared" si="7"/>
        <v>156.94</v>
      </c>
    </row>
    <row r="152" spans="1:21" x14ac:dyDescent="0.2">
      <c r="A152" s="3">
        <v>43998</v>
      </c>
      <c r="B152" s="2">
        <v>151</v>
      </c>
      <c r="C152" s="1">
        <v>87.710257999999996</v>
      </c>
      <c r="D152" s="2">
        <v>165428800</v>
      </c>
      <c r="E152" s="1">
        <v>148.27162200000001</v>
      </c>
      <c r="F152" s="2">
        <v>3804500</v>
      </c>
      <c r="G152" s="2"/>
      <c r="H152" s="1">
        <v>87.710257999999996</v>
      </c>
      <c r="I152" s="2"/>
      <c r="J152" s="2"/>
      <c r="K152" s="1">
        <f t="shared" si="6"/>
        <v>92.602699999999999</v>
      </c>
      <c r="Q152" s="1">
        <v>148.27162200000001</v>
      </c>
      <c r="U152" s="2">
        <f t="shared" si="7"/>
        <v>156.90860000000001</v>
      </c>
    </row>
    <row r="153" spans="1:21" x14ac:dyDescent="0.2">
      <c r="A153" s="3">
        <v>43999</v>
      </c>
      <c r="B153" s="2">
        <v>152</v>
      </c>
      <c r="C153" s="1">
        <v>87.588195999999996</v>
      </c>
      <c r="D153" s="2">
        <v>114406400</v>
      </c>
      <c r="E153" s="1">
        <v>147.50595100000001</v>
      </c>
      <c r="F153" s="2">
        <v>3507600</v>
      </c>
      <c r="G153" s="2"/>
      <c r="H153" s="1">
        <v>87.588195999999996</v>
      </c>
      <c r="I153" s="2"/>
      <c r="J153" s="2"/>
      <c r="K153" s="1">
        <f t="shared" si="6"/>
        <v>92.846400000000003</v>
      </c>
      <c r="Q153" s="1">
        <v>147.50595100000001</v>
      </c>
      <c r="U153" s="2">
        <f t="shared" si="7"/>
        <v>156.87720000000002</v>
      </c>
    </row>
    <row r="154" spans="1:21" x14ac:dyDescent="0.2">
      <c r="A154" s="3">
        <v>44000</v>
      </c>
      <c r="B154" s="2">
        <v>153</v>
      </c>
      <c r="C154" s="1">
        <v>87.623076999999995</v>
      </c>
      <c r="D154" s="2">
        <v>96820400</v>
      </c>
      <c r="E154" s="1">
        <v>147.39656099999999</v>
      </c>
      <c r="F154" s="2">
        <v>2581600</v>
      </c>
      <c r="G154" s="2"/>
      <c r="H154" s="1">
        <v>87.623076999999995</v>
      </c>
      <c r="I154" s="2"/>
      <c r="J154" s="2"/>
      <c r="K154" s="1">
        <f t="shared" si="6"/>
        <v>93.090100000000007</v>
      </c>
      <c r="Q154" s="1">
        <v>147.39656099999999</v>
      </c>
      <c r="U154" s="2">
        <f t="shared" si="7"/>
        <v>156.8458</v>
      </c>
    </row>
    <row r="155" spans="1:21" x14ac:dyDescent="0.2">
      <c r="A155" s="3">
        <v>44001</v>
      </c>
      <c r="B155" s="2">
        <v>154</v>
      </c>
      <c r="C155" s="1">
        <v>87.122337000000002</v>
      </c>
      <c r="D155" s="2">
        <v>264476000</v>
      </c>
      <c r="E155" s="1">
        <v>144.55264299999999</v>
      </c>
      <c r="F155" s="2">
        <v>5265900</v>
      </c>
      <c r="G155" s="2"/>
      <c r="H155" s="1">
        <v>87.122337000000002</v>
      </c>
      <c r="I155" s="2"/>
      <c r="J155" s="2"/>
      <c r="K155" s="1">
        <f t="shared" si="6"/>
        <v>93.333799999999997</v>
      </c>
      <c r="Q155" s="1">
        <v>144.55264299999999</v>
      </c>
      <c r="U155" s="2">
        <f t="shared" si="7"/>
        <v>156.81440000000001</v>
      </c>
    </row>
    <row r="156" spans="1:21" x14ac:dyDescent="0.2">
      <c r="A156" s="3">
        <v>44004</v>
      </c>
      <c r="B156" s="2">
        <v>155</v>
      </c>
      <c r="C156" s="1">
        <v>89.401786999999999</v>
      </c>
      <c r="D156" s="2">
        <v>135445200</v>
      </c>
      <c r="E156" s="1">
        <v>144.12506099999999</v>
      </c>
      <c r="F156" s="2">
        <v>2529900</v>
      </c>
      <c r="G156" s="2"/>
      <c r="H156" s="1">
        <v>89.401786999999999</v>
      </c>
      <c r="I156" s="2"/>
      <c r="J156" s="2"/>
      <c r="K156" s="1">
        <f t="shared" si="6"/>
        <v>93.577500000000001</v>
      </c>
      <c r="Q156" s="1">
        <v>144.12506099999999</v>
      </c>
      <c r="U156" s="2">
        <f t="shared" si="7"/>
        <v>156.78300000000002</v>
      </c>
    </row>
    <row r="157" spans="1:21" x14ac:dyDescent="0.2">
      <c r="A157" s="3">
        <v>44005</v>
      </c>
      <c r="B157" s="2">
        <v>156</v>
      </c>
      <c r="C157" s="1">
        <v>91.310051000000001</v>
      </c>
      <c r="D157" s="2">
        <v>212155600</v>
      </c>
      <c r="E157" s="1">
        <v>144.04551699999999</v>
      </c>
      <c r="F157" s="2">
        <v>2309800</v>
      </c>
      <c r="G157" s="2"/>
      <c r="H157" s="1">
        <v>91.310051000000001</v>
      </c>
      <c r="I157" s="2"/>
      <c r="J157" s="2"/>
      <c r="K157" s="1">
        <f t="shared" si="6"/>
        <v>93.821200000000005</v>
      </c>
      <c r="Q157" s="1">
        <v>144.04551699999999</v>
      </c>
      <c r="U157" s="2">
        <f t="shared" si="7"/>
        <v>156.7516</v>
      </c>
    </row>
    <row r="158" spans="1:21" x14ac:dyDescent="0.2">
      <c r="A158" s="3">
        <v>44006</v>
      </c>
      <c r="B158" s="2">
        <v>157</v>
      </c>
      <c r="C158" s="1">
        <v>89.698241999999993</v>
      </c>
      <c r="D158" s="2">
        <v>192623200</v>
      </c>
      <c r="E158" s="1">
        <v>137.57212799999999</v>
      </c>
      <c r="F158" s="2">
        <v>3371200</v>
      </c>
      <c r="G158" s="2"/>
      <c r="H158" s="1">
        <v>89.698241999999993</v>
      </c>
      <c r="I158" s="2"/>
      <c r="J158" s="2"/>
      <c r="K158" s="1">
        <f t="shared" si="6"/>
        <v>94.064899999999994</v>
      </c>
      <c r="Q158" s="1">
        <v>137.57212799999999</v>
      </c>
      <c r="U158" s="2">
        <f t="shared" si="7"/>
        <v>156.72020000000001</v>
      </c>
    </row>
    <row r="159" spans="1:21" x14ac:dyDescent="0.2">
      <c r="A159" s="3">
        <v>44007</v>
      </c>
      <c r="B159" s="2">
        <v>158</v>
      </c>
      <c r="C159" s="1">
        <v>90.889037999999999</v>
      </c>
      <c r="D159" s="2">
        <v>137522400</v>
      </c>
      <c r="E159" s="1">
        <v>141.65901199999999</v>
      </c>
      <c r="F159" s="2">
        <v>4019000</v>
      </c>
      <c r="G159" s="2"/>
      <c r="H159" s="1">
        <v>90.889037999999999</v>
      </c>
      <c r="I159" s="2"/>
      <c r="J159" s="2"/>
      <c r="K159" s="1">
        <f t="shared" si="6"/>
        <v>94.308600000000013</v>
      </c>
      <c r="Q159" s="1">
        <v>141.65901199999999</v>
      </c>
      <c r="U159" s="2">
        <f t="shared" si="7"/>
        <v>156.68880000000001</v>
      </c>
    </row>
    <row r="160" spans="1:21" x14ac:dyDescent="0.2">
      <c r="A160" s="3">
        <v>44008</v>
      </c>
      <c r="B160" s="2">
        <v>159</v>
      </c>
      <c r="C160" s="1">
        <v>88.096405000000004</v>
      </c>
      <c r="D160" s="2">
        <v>205256800</v>
      </c>
      <c r="E160" s="1">
        <v>137.432907</v>
      </c>
      <c r="F160" s="2">
        <v>10255300</v>
      </c>
      <c r="G160" s="2"/>
      <c r="H160" s="1">
        <v>88.096405000000004</v>
      </c>
      <c r="I160" s="2"/>
      <c r="J160" s="2"/>
      <c r="K160" s="1">
        <f t="shared" si="6"/>
        <v>94.552300000000002</v>
      </c>
      <c r="Q160" s="1">
        <v>137.432907</v>
      </c>
      <c r="U160" s="2">
        <f t="shared" si="7"/>
        <v>156.6574</v>
      </c>
    </row>
    <row r="161" spans="1:21" x14ac:dyDescent="0.2">
      <c r="A161" s="3">
        <v>44011</v>
      </c>
      <c r="B161" s="2">
        <v>160</v>
      </c>
      <c r="C161" s="1">
        <v>90.126732000000004</v>
      </c>
      <c r="D161" s="2">
        <v>130646000</v>
      </c>
      <c r="E161" s="1">
        <v>142.434631</v>
      </c>
      <c r="F161" s="2">
        <v>2971200</v>
      </c>
      <c r="G161" s="2"/>
      <c r="H161" s="1">
        <v>90.126732000000004</v>
      </c>
      <c r="I161" s="2"/>
      <c r="J161" s="2"/>
      <c r="K161" s="1">
        <f t="shared" si="6"/>
        <v>94.795999999999992</v>
      </c>
      <c r="Q161" s="1">
        <v>142.434631</v>
      </c>
      <c r="U161" s="2">
        <f t="shared" si="7"/>
        <v>156.626</v>
      </c>
    </row>
    <row r="162" spans="1:21" x14ac:dyDescent="0.2">
      <c r="A162" s="3">
        <v>44012</v>
      </c>
      <c r="B162" s="2">
        <v>161</v>
      </c>
      <c r="C162" s="1">
        <v>90.879065999999995</v>
      </c>
      <c r="D162" s="2">
        <v>140223200</v>
      </c>
      <c r="E162" s="1">
        <v>143.77702300000001</v>
      </c>
      <c r="F162" s="2">
        <v>3688000</v>
      </c>
      <c r="G162" s="2"/>
      <c r="H162" s="1">
        <v>90.879065999999995</v>
      </c>
      <c r="I162" s="2"/>
      <c r="J162" s="2"/>
      <c r="K162" s="1">
        <f t="shared" si="6"/>
        <v>95.039700000000011</v>
      </c>
      <c r="Q162" s="1">
        <v>143.77702300000001</v>
      </c>
      <c r="U162" s="2">
        <f t="shared" si="7"/>
        <v>156.59460000000001</v>
      </c>
    </row>
    <row r="163" spans="1:21" x14ac:dyDescent="0.2">
      <c r="A163" s="3">
        <v>44013</v>
      </c>
      <c r="B163" s="2">
        <v>162</v>
      </c>
      <c r="C163" s="1">
        <v>90.707176000000004</v>
      </c>
      <c r="D163" s="2">
        <v>110737200</v>
      </c>
      <c r="E163" s="1">
        <v>143.29972799999999</v>
      </c>
      <c r="F163" s="2">
        <v>2609500</v>
      </c>
      <c r="G163" s="2"/>
      <c r="H163" s="1">
        <v>90.707176000000004</v>
      </c>
      <c r="I163" s="2"/>
      <c r="J163" s="2"/>
      <c r="K163" s="1">
        <f t="shared" si="6"/>
        <v>95.2834</v>
      </c>
      <c r="Q163" s="1">
        <v>143.29972799999999</v>
      </c>
      <c r="U163" s="2">
        <f t="shared" si="7"/>
        <v>156.56319999999999</v>
      </c>
    </row>
    <row r="164" spans="1:21" x14ac:dyDescent="0.2">
      <c r="A164" s="3">
        <v>44014</v>
      </c>
      <c r="B164" s="2">
        <v>163</v>
      </c>
      <c r="C164" s="1">
        <v>90.707176000000004</v>
      </c>
      <c r="D164" s="2">
        <v>114041600</v>
      </c>
      <c r="E164" s="1">
        <v>144.20462000000001</v>
      </c>
      <c r="F164" s="2">
        <v>2758500</v>
      </c>
      <c r="G164" s="2"/>
      <c r="H164" s="1">
        <v>90.707176000000004</v>
      </c>
      <c r="I164" s="2"/>
      <c r="J164" s="2"/>
      <c r="K164" s="1">
        <f t="shared" si="6"/>
        <v>95.527100000000004</v>
      </c>
      <c r="Q164" s="1">
        <v>144.20462000000001</v>
      </c>
      <c r="U164" s="2">
        <f t="shared" si="7"/>
        <v>156.5318</v>
      </c>
    </row>
    <row r="165" spans="1:21" x14ac:dyDescent="0.2">
      <c r="A165" s="3">
        <v>44018</v>
      </c>
      <c r="B165" s="2">
        <v>164</v>
      </c>
      <c r="C165" s="1">
        <v>93.133613999999994</v>
      </c>
      <c r="D165" s="2">
        <v>118655600</v>
      </c>
      <c r="E165" s="1">
        <v>146.39224200000001</v>
      </c>
      <c r="F165" s="2">
        <v>2336700</v>
      </c>
      <c r="G165" s="2"/>
      <c r="H165" s="1">
        <v>93.133613999999994</v>
      </c>
      <c r="I165" s="2"/>
      <c r="J165" s="2"/>
      <c r="K165" s="1">
        <f t="shared" si="6"/>
        <v>95.770800000000008</v>
      </c>
      <c r="Q165" s="1">
        <v>146.39224200000001</v>
      </c>
      <c r="U165" s="2">
        <f t="shared" si="7"/>
        <v>156.50040000000001</v>
      </c>
    </row>
    <row r="166" spans="1:21" x14ac:dyDescent="0.2">
      <c r="A166" s="3">
        <v>44019</v>
      </c>
      <c r="B166" s="2">
        <v>165</v>
      </c>
      <c r="C166" s="1">
        <v>92.844634999999997</v>
      </c>
      <c r="D166" s="2">
        <v>112424400</v>
      </c>
      <c r="E166" s="1">
        <v>144.15489199999999</v>
      </c>
      <c r="F166" s="2">
        <v>2622000</v>
      </c>
      <c r="G166" s="2"/>
      <c r="H166" s="1">
        <v>92.844634999999997</v>
      </c>
      <c r="I166" s="2"/>
      <c r="J166" s="2"/>
      <c r="K166" s="1">
        <f t="shared" si="6"/>
        <v>96.014499999999998</v>
      </c>
      <c r="Q166" s="1">
        <v>144.15489199999999</v>
      </c>
      <c r="U166" s="2">
        <f t="shared" si="7"/>
        <v>156.46899999999999</v>
      </c>
    </row>
    <row r="167" spans="1:21" x14ac:dyDescent="0.2">
      <c r="A167" s="3">
        <v>44020</v>
      </c>
      <c r="B167" s="2">
        <v>166</v>
      </c>
      <c r="C167" s="1">
        <v>95.006996000000001</v>
      </c>
      <c r="D167" s="2">
        <v>117092000</v>
      </c>
      <c r="E167" s="1">
        <v>144.77140800000001</v>
      </c>
      <c r="F167" s="2">
        <v>3587800</v>
      </c>
      <c r="G167" s="2"/>
      <c r="H167" s="1">
        <v>95.006996000000001</v>
      </c>
      <c r="I167" s="2"/>
      <c r="J167" s="2"/>
      <c r="K167" s="1">
        <f t="shared" ref="K167:K230" si="8">0.2437*(B167)+55.804</f>
        <v>96.258200000000002</v>
      </c>
      <c r="Q167" s="1">
        <v>144.77140800000001</v>
      </c>
      <c r="U167" s="2">
        <f t="shared" ref="U167:U230" si="9">-0.0314*(B167)+161.65</f>
        <v>156.4376</v>
      </c>
    </row>
    <row r="168" spans="1:21" x14ac:dyDescent="0.2">
      <c r="A168" s="3">
        <v>44021</v>
      </c>
      <c r="B168" s="2">
        <v>167</v>
      </c>
      <c r="C168" s="1">
        <v>95.415558000000004</v>
      </c>
      <c r="D168" s="2">
        <v>125642800</v>
      </c>
      <c r="E168" s="1">
        <v>140.57513399999999</v>
      </c>
      <c r="F168" s="2">
        <v>3167200</v>
      </c>
      <c r="G168" s="2"/>
      <c r="H168" s="1">
        <v>95.415558000000004</v>
      </c>
      <c r="I168" s="2"/>
      <c r="J168" s="2"/>
      <c r="K168" s="1">
        <f t="shared" si="8"/>
        <v>96.501900000000006</v>
      </c>
      <c r="Q168" s="1">
        <v>140.57513399999999</v>
      </c>
      <c r="U168" s="2">
        <f t="shared" si="9"/>
        <v>156.40620000000001</v>
      </c>
    </row>
    <row r="169" spans="1:21" x14ac:dyDescent="0.2">
      <c r="A169" s="3">
        <v>44022</v>
      </c>
      <c r="B169" s="2">
        <v>168</v>
      </c>
      <c r="C169" s="1">
        <v>95.582465999999997</v>
      </c>
      <c r="D169" s="2">
        <v>90257200</v>
      </c>
      <c r="E169" s="1">
        <v>141.64906300000001</v>
      </c>
      <c r="F169" s="2">
        <v>2325000</v>
      </c>
      <c r="G169" s="2"/>
      <c r="H169" s="1">
        <v>95.582465999999997</v>
      </c>
      <c r="I169" s="2"/>
      <c r="J169" s="2"/>
      <c r="K169" s="1">
        <f t="shared" si="8"/>
        <v>96.745599999999996</v>
      </c>
      <c r="Q169" s="1">
        <v>141.64906300000001</v>
      </c>
      <c r="U169" s="2">
        <f t="shared" si="9"/>
        <v>156.37479999999999</v>
      </c>
    </row>
    <row r="170" spans="1:21" x14ac:dyDescent="0.2">
      <c r="A170" s="3">
        <v>44025</v>
      </c>
      <c r="B170" s="2">
        <v>169</v>
      </c>
      <c r="C170" s="1">
        <v>95.141525000000001</v>
      </c>
      <c r="D170" s="2">
        <v>191649200</v>
      </c>
      <c r="E170" s="1">
        <v>142.68322800000001</v>
      </c>
      <c r="F170" s="2">
        <v>2585700</v>
      </c>
      <c r="G170" s="2"/>
      <c r="H170" s="1">
        <v>95.141525000000001</v>
      </c>
      <c r="I170" s="2"/>
      <c r="J170" s="2"/>
      <c r="K170" s="1">
        <f t="shared" si="8"/>
        <v>96.9893</v>
      </c>
      <c r="Q170" s="1">
        <v>142.68322800000001</v>
      </c>
      <c r="U170" s="2">
        <f t="shared" si="9"/>
        <v>156.3434</v>
      </c>
    </row>
    <row r="171" spans="1:21" x14ac:dyDescent="0.2">
      <c r="A171" s="3">
        <v>44026</v>
      </c>
      <c r="B171" s="2">
        <v>170</v>
      </c>
      <c r="C171" s="1">
        <v>96.715964999999997</v>
      </c>
      <c r="D171" s="2">
        <v>170989200</v>
      </c>
      <c r="E171" s="1">
        <v>147.267303</v>
      </c>
      <c r="F171" s="2">
        <v>2649800</v>
      </c>
      <c r="G171" s="2"/>
      <c r="H171" s="1">
        <v>96.715964999999997</v>
      </c>
      <c r="I171" s="2"/>
      <c r="J171" s="2"/>
      <c r="K171" s="1">
        <f t="shared" si="8"/>
        <v>97.233000000000004</v>
      </c>
      <c r="Q171" s="1">
        <v>147.267303</v>
      </c>
      <c r="U171" s="2">
        <f t="shared" si="9"/>
        <v>156.31200000000001</v>
      </c>
    </row>
    <row r="172" spans="1:21" x14ac:dyDescent="0.2">
      <c r="A172" s="3">
        <v>44027</v>
      </c>
      <c r="B172" s="2">
        <v>171</v>
      </c>
      <c r="C172" s="1">
        <v>97.381111000000004</v>
      </c>
      <c r="D172" s="2">
        <v>153198000</v>
      </c>
      <c r="E172" s="1">
        <v>151.07576</v>
      </c>
      <c r="F172" s="2">
        <v>2984600</v>
      </c>
      <c r="G172" s="2"/>
      <c r="H172" s="1">
        <v>97.381111000000004</v>
      </c>
      <c r="I172" s="2"/>
      <c r="J172" s="2"/>
      <c r="K172" s="1">
        <f t="shared" si="8"/>
        <v>97.476699999999994</v>
      </c>
      <c r="Q172" s="1">
        <v>151.07576</v>
      </c>
      <c r="U172" s="2">
        <f t="shared" si="9"/>
        <v>156.28059999999999</v>
      </c>
    </row>
    <row r="173" spans="1:21" x14ac:dyDescent="0.2">
      <c r="A173" s="3">
        <v>44028</v>
      </c>
      <c r="B173" s="2">
        <v>172</v>
      </c>
      <c r="C173" s="1">
        <v>96.182845999999998</v>
      </c>
      <c r="D173" s="2">
        <v>110577600</v>
      </c>
      <c r="E173" s="1">
        <v>152.21929900000001</v>
      </c>
      <c r="F173" s="2">
        <v>3697600</v>
      </c>
      <c r="G173" s="2"/>
      <c r="H173" s="1">
        <v>96.182845999999998</v>
      </c>
      <c r="I173" s="2"/>
      <c r="J173" s="2"/>
      <c r="K173" s="1">
        <f t="shared" si="8"/>
        <v>97.720400000000012</v>
      </c>
      <c r="Q173" s="1">
        <v>152.21929900000001</v>
      </c>
      <c r="U173" s="2">
        <f t="shared" si="9"/>
        <v>156.2492</v>
      </c>
    </row>
    <row r="174" spans="1:21" x14ac:dyDescent="0.2">
      <c r="A174" s="3">
        <v>44029</v>
      </c>
      <c r="B174" s="2">
        <v>173</v>
      </c>
      <c r="C174" s="1">
        <v>95.988533000000004</v>
      </c>
      <c r="D174" s="2">
        <v>92186800</v>
      </c>
      <c r="E174" s="1">
        <v>154.12851000000001</v>
      </c>
      <c r="F174" s="2">
        <v>4886500</v>
      </c>
      <c r="G174" s="2"/>
      <c r="H174" s="1">
        <v>95.988533000000004</v>
      </c>
      <c r="I174" s="2"/>
      <c r="J174" s="2"/>
      <c r="K174" s="1">
        <f t="shared" si="8"/>
        <v>97.964100000000002</v>
      </c>
      <c r="Q174" s="1">
        <v>154.12851000000001</v>
      </c>
      <c r="U174" s="2">
        <f t="shared" si="9"/>
        <v>156.21780000000001</v>
      </c>
    </row>
    <row r="175" spans="1:21" x14ac:dyDescent="0.2">
      <c r="A175" s="3">
        <v>44032</v>
      </c>
      <c r="B175" s="2">
        <v>174</v>
      </c>
      <c r="C175" s="1">
        <v>98.011391000000003</v>
      </c>
      <c r="D175" s="2">
        <v>90318000</v>
      </c>
      <c r="E175" s="1">
        <v>152.527557</v>
      </c>
      <c r="F175" s="2">
        <v>4876200</v>
      </c>
      <c r="G175" s="2"/>
      <c r="H175" s="1">
        <v>98.011391000000003</v>
      </c>
      <c r="I175" s="2"/>
      <c r="J175" s="2"/>
      <c r="K175" s="1">
        <f t="shared" si="8"/>
        <v>98.207799999999992</v>
      </c>
      <c r="Q175" s="1">
        <v>152.527557</v>
      </c>
      <c r="U175" s="2">
        <f t="shared" si="9"/>
        <v>156.18639999999999</v>
      </c>
    </row>
    <row r="176" spans="1:21" x14ac:dyDescent="0.2">
      <c r="A176" s="3">
        <v>44033</v>
      </c>
      <c r="B176" s="2">
        <v>175</v>
      </c>
      <c r="C176" s="1">
        <v>96.658660999999995</v>
      </c>
      <c r="D176" s="2">
        <v>103646000</v>
      </c>
      <c r="E176" s="1">
        <v>153.889847</v>
      </c>
      <c r="F176" s="2">
        <v>2394000</v>
      </c>
      <c r="G176" s="2"/>
      <c r="H176" s="1">
        <v>96.658660999999995</v>
      </c>
      <c r="I176" s="2"/>
      <c r="J176" s="2"/>
      <c r="K176" s="1">
        <f t="shared" si="8"/>
        <v>98.45150000000001</v>
      </c>
      <c r="Q176" s="1">
        <v>153.889847</v>
      </c>
      <c r="U176" s="2">
        <f t="shared" si="9"/>
        <v>156.155</v>
      </c>
    </row>
    <row r="177" spans="1:21" x14ac:dyDescent="0.2">
      <c r="A177" s="3">
        <v>44034</v>
      </c>
      <c r="B177" s="2">
        <v>176</v>
      </c>
      <c r="C177" s="1">
        <v>96.930199000000002</v>
      </c>
      <c r="D177" s="2">
        <v>89001600</v>
      </c>
      <c r="E177" s="1">
        <v>153.740692</v>
      </c>
      <c r="F177" s="2">
        <v>1798600</v>
      </c>
      <c r="G177" s="2"/>
      <c r="H177" s="1">
        <v>96.930199000000002</v>
      </c>
      <c r="I177" s="2"/>
      <c r="J177" s="2"/>
      <c r="K177" s="1">
        <f t="shared" si="8"/>
        <v>98.6952</v>
      </c>
      <c r="Q177" s="1">
        <v>153.740692</v>
      </c>
      <c r="U177" s="2">
        <f t="shared" si="9"/>
        <v>156.12360000000001</v>
      </c>
    </row>
    <row r="178" spans="1:21" x14ac:dyDescent="0.2">
      <c r="A178" s="3">
        <v>44035</v>
      </c>
      <c r="B178" s="2">
        <v>177</v>
      </c>
      <c r="C178" s="1">
        <v>92.518287999999998</v>
      </c>
      <c r="D178" s="2">
        <v>197004400</v>
      </c>
      <c r="E178" s="1">
        <v>152.86563100000001</v>
      </c>
      <c r="F178" s="2">
        <v>2625600</v>
      </c>
      <c r="G178" s="2"/>
      <c r="H178" s="1">
        <v>92.518287999999998</v>
      </c>
      <c r="I178" s="2"/>
      <c r="J178" s="2"/>
      <c r="K178" s="1">
        <f t="shared" si="8"/>
        <v>98.938900000000004</v>
      </c>
      <c r="Q178" s="1">
        <v>152.86563100000001</v>
      </c>
      <c r="U178" s="2">
        <f t="shared" si="9"/>
        <v>156.09220000000002</v>
      </c>
    </row>
    <row r="179" spans="1:21" x14ac:dyDescent="0.2">
      <c r="A179" s="3">
        <v>44036</v>
      </c>
      <c r="B179" s="2">
        <v>178</v>
      </c>
      <c r="C179" s="1">
        <v>92.289092999999994</v>
      </c>
      <c r="D179" s="2">
        <v>185438800</v>
      </c>
      <c r="E179" s="1">
        <v>148.58981299999999</v>
      </c>
      <c r="F179" s="2">
        <v>4368300</v>
      </c>
      <c r="G179" s="2"/>
      <c r="H179" s="1">
        <v>92.289092999999994</v>
      </c>
      <c r="I179" s="2"/>
      <c r="J179" s="2"/>
      <c r="K179" s="1">
        <f t="shared" si="8"/>
        <v>99.182600000000008</v>
      </c>
      <c r="Q179" s="1">
        <v>148.58981299999999</v>
      </c>
      <c r="U179" s="2">
        <f t="shared" si="9"/>
        <v>156.0608</v>
      </c>
    </row>
    <row r="180" spans="1:21" x14ac:dyDescent="0.2">
      <c r="A180" s="3">
        <v>44039</v>
      </c>
      <c r="B180" s="2">
        <v>179</v>
      </c>
      <c r="C180" s="1">
        <v>94.476364000000004</v>
      </c>
      <c r="D180" s="2">
        <v>121214000</v>
      </c>
      <c r="E180" s="1">
        <v>149.91233800000001</v>
      </c>
      <c r="F180" s="2">
        <v>3378300</v>
      </c>
      <c r="G180" s="2"/>
      <c r="H180" s="1">
        <v>94.476364000000004</v>
      </c>
      <c r="I180" s="2"/>
      <c r="J180" s="2"/>
      <c r="K180" s="1">
        <f t="shared" si="8"/>
        <v>99.426299999999998</v>
      </c>
      <c r="Q180" s="1">
        <v>149.91233800000001</v>
      </c>
      <c r="U180" s="2">
        <f t="shared" si="9"/>
        <v>156.02940000000001</v>
      </c>
    </row>
    <row r="181" spans="1:21" x14ac:dyDescent="0.2">
      <c r="A181" s="3">
        <v>44040</v>
      </c>
      <c r="B181" s="2">
        <v>180</v>
      </c>
      <c r="C181" s="1">
        <v>92.924355000000006</v>
      </c>
      <c r="D181" s="2">
        <v>103625600</v>
      </c>
      <c r="E181" s="1">
        <v>151.155304</v>
      </c>
      <c r="F181" s="2">
        <v>3904200</v>
      </c>
      <c r="G181" s="2"/>
      <c r="H181" s="1">
        <v>92.924355000000006</v>
      </c>
      <c r="I181" s="2"/>
      <c r="J181" s="2"/>
      <c r="K181" s="1">
        <f t="shared" si="8"/>
        <v>99.67</v>
      </c>
      <c r="Q181" s="1">
        <v>151.155304</v>
      </c>
      <c r="U181" s="2">
        <f t="shared" si="9"/>
        <v>155.99800000000002</v>
      </c>
    </row>
    <row r="182" spans="1:21" x14ac:dyDescent="0.2">
      <c r="A182" s="3">
        <v>44041</v>
      </c>
      <c r="B182" s="2">
        <v>181</v>
      </c>
      <c r="C182" s="1">
        <v>94.705558999999994</v>
      </c>
      <c r="D182" s="2">
        <v>90329200</v>
      </c>
      <c r="E182" s="1">
        <v>153.71086099999999</v>
      </c>
      <c r="F182" s="2">
        <v>3311500</v>
      </c>
      <c r="G182" s="2"/>
      <c r="H182" s="1">
        <v>94.705558999999994</v>
      </c>
      <c r="I182" s="2"/>
      <c r="J182" s="2"/>
      <c r="K182" s="1">
        <f t="shared" si="8"/>
        <v>99.913700000000006</v>
      </c>
      <c r="Q182" s="1">
        <v>153.71086099999999</v>
      </c>
      <c r="U182" s="2">
        <f t="shared" si="9"/>
        <v>155.9666</v>
      </c>
    </row>
    <row r="183" spans="1:21" x14ac:dyDescent="0.2">
      <c r="A183" s="3">
        <v>44042</v>
      </c>
      <c r="B183" s="2">
        <v>182</v>
      </c>
      <c r="C183" s="1">
        <v>95.851517000000001</v>
      </c>
      <c r="D183" s="2">
        <v>158130000</v>
      </c>
      <c r="E183" s="1">
        <v>148.321335</v>
      </c>
      <c r="F183" s="2">
        <v>2749100</v>
      </c>
      <c r="G183" s="2"/>
      <c r="H183" s="1">
        <v>95.851517000000001</v>
      </c>
      <c r="I183" s="2"/>
      <c r="J183" s="2"/>
      <c r="K183" s="1">
        <f t="shared" si="8"/>
        <v>100.1574</v>
      </c>
      <c r="Q183" s="1">
        <v>148.321335</v>
      </c>
      <c r="U183" s="2">
        <f t="shared" si="9"/>
        <v>155.93520000000001</v>
      </c>
    </row>
    <row r="184" spans="1:21" x14ac:dyDescent="0.2">
      <c r="A184" s="3">
        <v>44043</v>
      </c>
      <c r="B184" s="2">
        <v>183</v>
      </c>
      <c r="C184" s="1">
        <v>105.88608600000001</v>
      </c>
      <c r="D184" s="2">
        <v>374336800</v>
      </c>
      <c r="E184" s="1">
        <v>148.53015099999999</v>
      </c>
      <c r="F184" s="2">
        <v>4061200</v>
      </c>
      <c r="G184" s="2"/>
      <c r="H184" s="1">
        <v>105.88608600000001</v>
      </c>
      <c r="I184" s="2"/>
      <c r="J184" s="2"/>
      <c r="K184" s="1">
        <f t="shared" si="8"/>
        <v>100.4011</v>
      </c>
      <c r="Q184" s="1">
        <v>148.53015099999999</v>
      </c>
      <c r="U184" s="2">
        <f t="shared" si="9"/>
        <v>155.90380000000002</v>
      </c>
    </row>
    <row r="185" spans="1:21" x14ac:dyDescent="0.2">
      <c r="A185" s="3">
        <v>44046</v>
      </c>
      <c r="B185" s="2">
        <v>184</v>
      </c>
      <c r="C185" s="1">
        <v>108.554153</v>
      </c>
      <c r="D185" s="2">
        <v>308151200</v>
      </c>
      <c r="E185" s="1">
        <v>147.694885</v>
      </c>
      <c r="F185" s="2">
        <v>2105400</v>
      </c>
      <c r="G185" s="2"/>
      <c r="H185" s="1">
        <v>108.554153</v>
      </c>
      <c r="I185" s="2"/>
      <c r="J185" s="2"/>
      <c r="K185" s="1">
        <f t="shared" si="8"/>
        <v>100.6448</v>
      </c>
      <c r="Q185" s="1">
        <v>147.694885</v>
      </c>
      <c r="U185" s="2">
        <f t="shared" si="9"/>
        <v>155.8724</v>
      </c>
    </row>
    <row r="186" spans="1:21" x14ac:dyDescent="0.2">
      <c r="A186" s="3">
        <v>44047</v>
      </c>
      <c r="B186" s="2">
        <v>185</v>
      </c>
      <c r="C186" s="1">
        <v>109.279099</v>
      </c>
      <c r="D186" s="2">
        <v>173071600</v>
      </c>
      <c r="E186" s="1">
        <v>146.501633</v>
      </c>
      <c r="F186" s="2">
        <v>3078300</v>
      </c>
      <c r="G186" s="2"/>
      <c r="H186" s="1">
        <v>109.279099</v>
      </c>
      <c r="I186" s="2"/>
      <c r="J186" s="2"/>
      <c r="K186" s="1">
        <f t="shared" si="8"/>
        <v>100.88849999999999</v>
      </c>
      <c r="Q186" s="1">
        <v>146.501633</v>
      </c>
      <c r="U186" s="2">
        <f t="shared" si="9"/>
        <v>155.84100000000001</v>
      </c>
    </row>
    <row r="187" spans="1:21" x14ac:dyDescent="0.2">
      <c r="A187" s="3">
        <v>44048</v>
      </c>
      <c r="B187" s="2">
        <v>186</v>
      </c>
      <c r="C187" s="1">
        <v>109.675194</v>
      </c>
      <c r="D187" s="2">
        <v>121992000</v>
      </c>
      <c r="E187" s="1">
        <v>149.972015</v>
      </c>
      <c r="F187" s="2">
        <v>4181000</v>
      </c>
      <c r="G187" s="2"/>
      <c r="H187" s="1">
        <v>109.675194</v>
      </c>
      <c r="I187" s="2"/>
      <c r="J187" s="2"/>
      <c r="K187" s="1">
        <f t="shared" si="8"/>
        <v>101.13220000000001</v>
      </c>
      <c r="Q187" s="1">
        <v>149.972015</v>
      </c>
      <c r="U187" s="2">
        <f t="shared" si="9"/>
        <v>155.80960000000002</v>
      </c>
    </row>
    <row r="188" spans="1:21" x14ac:dyDescent="0.2">
      <c r="A188" s="3">
        <v>44049</v>
      </c>
      <c r="B188" s="2">
        <v>187</v>
      </c>
      <c r="C188" s="1">
        <v>113.501678</v>
      </c>
      <c r="D188" s="2">
        <v>202428800</v>
      </c>
      <c r="E188" s="1">
        <v>151.72210699999999</v>
      </c>
      <c r="F188" s="2">
        <v>2502700</v>
      </c>
      <c r="G188" s="2"/>
      <c r="H188" s="1">
        <v>113.501678</v>
      </c>
      <c r="I188" s="2"/>
      <c r="J188" s="2"/>
      <c r="K188" s="1">
        <f t="shared" si="8"/>
        <v>101.3759</v>
      </c>
      <c r="Q188" s="1">
        <v>151.72210699999999</v>
      </c>
      <c r="U188" s="2">
        <f t="shared" si="9"/>
        <v>155.7782</v>
      </c>
    </row>
    <row r="189" spans="1:21" x14ac:dyDescent="0.2">
      <c r="A189" s="3">
        <v>44050</v>
      </c>
      <c r="B189" s="2">
        <v>188</v>
      </c>
      <c r="C189" s="1">
        <v>110.92113500000001</v>
      </c>
      <c r="D189" s="2">
        <v>198045600</v>
      </c>
      <c r="E189" s="1">
        <v>154.23788500000001</v>
      </c>
      <c r="F189" s="2">
        <v>2519500</v>
      </c>
      <c r="G189" s="2"/>
      <c r="H189" s="1">
        <v>110.92113500000001</v>
      </c>
      <c r="I189" s="2"/>
      <c r="J189" s="2"/>
      <c r="K189" s="1">
        <f t="shared" si="8"/>
        <v>101.61960000000001</v>
      </c>
      <c r="Q189" s="1">
        <v>154.23788500000001</v>
      </c>
      <c r="U189" s="2">
        <f t="shared" si="9"/>
        <v>155.74680000000001</v>
      </c>
    </row>
    <row r="190" spans="1:21" x14ac:dyDescent="0.2">
      <c r="A190" s="3">
        <v>44053</v>
      </c>
      <c r="B190" s="2">
        <v>189</v>
      </c>
      <c r="C190" s="1">
        <v>112.533356</v>
      </c>
      <c r="D190" s="2">
        <v>212403600</v>
      </c>
      <c r="E190" s="1">
        <v>158.53358499999999</v>
      </c>
      <c r="F190" s="2">
        <v>2858800</v>
      </c>
      <c r="G190" s="2"/>
      <c r="H190" s="1">
        <v>112.533356</v>
      </c>
      <c r="I190" s="2"/>
      <c r="J190" s="2"/>
      <c r="K190" s="1">
        <f t="shared" si="8"/>
        <v>101.86330000000001</v>
      </c>
      <c r="Q190" s="1">
        <v>158.53358499999999</v>
      </c>
      <c r="U190" s="2">
        <f t="shared" si="9"/>
        <v>155.71540000000002</v>
      </c>
    </row>
    <row r="191" spans="1:21" x14ac:dyDescent="0.2">
      <c r="A191" s="3">
        <v>44054</v>
      </c>
      <c r="B191" s="2">
        <v>190</v>
      </c>
      <c r="C191" s="1">
        <v>109.186623</v>
      </c>
      <c r="D191" s="2">
        <v>187902400</v>
      </c>
      <c r="E191" s="1">
        <v>159.378815</v>
      </c>
      <c r="F191" s="2">
        <v>3773700</v>
      </c>
      <c r="G191" s="2"/>
      <c r="H191" s="1">
        <v>109.186623</v>
      </c>
      <c r="I191" s="2"/>
      <c r="J191" s="2"/>
      <c r="K191" s="1">
        <f t="shared" si="8"/>
        <v>102.107</v>
      </c>
      <c r="Q191" s="1">
        <v>159.378815</v>
      </c>
      <c r="U191" s="2">
        <f t="shared" si="9"/>
        <v>155.684</v>
      </c>
    </row>
    <row r="192" spans="1:21" x14ac:dyDescent="0.2">
      <c r="A192" s="3">
        <v>44055</v>
      </c>
      <c r="B192" s="2">
        <v>191</v>
      </c>
      <c r="C192" s="1">
        <v>112.815369</v>
      </c>
      <c r="D192" s="2">
        <v>165944800</v>
      </c>
      <c r="E192" s="1">
        <v>159.16999799999999</v>
      </c>
      <c r="F192" s="2">
        <v>2670100</v>
      </c>
      <c r="G192" s="2"/>
      <c r="H192" s="1">
        <v>112.815369</v>
      </c>
      <c r="I192" s="2"/>
      <c r="J192" s="2"/>
      <c r="K192" s="1">
        <f t="shared" si="8"/>
        <v>102.3507</v>
      </c>
      <c r="Q192" s="1">
        <v>159.16999799999999</v>
      </c>
      <c r="U192" s="2">
        <f t="shared" si="9"/>
        <v>155.65260000000001</v>
      </c>
    </row>
    <row r="193" spans="1:21" x14ac:dyDescent="0.2">
      <c r="A193" s="3">
        <v>44056</v>
      </c>
      <c r="B193" s="2">
        <v>192</v>
      </c>
      <c r="C193" s="1">
        <v>114.81192</v>
      </c>
      <c r="D193" s="2">
        <v>210082000</v>
      </c>
      <c r="E193" s="1">
        <v>158.979996</v>
      </c>
      <c r="F193" s="2">
        <v>2574900</v>
      </c>
      <c r="G193" s="2"/>
      <c r="H193" s="1">
        <v>114.81192</v>
      </c>
      <c r="I193" s="2"/>
      <c r="J193" s="2"/>
      <c r="K193" s="1">
        <f t="shared" si="8"/>
        <v>102.59440000000001</v>
      </c>
      <c r="Q193" s="1">
        <v>158.979996</v>
      </c>
      <c r="U193" s="2">
        <f t="shared" si="9"/>
        <v>155.62120000000002</v>
      </c>
    </row>
    <row r="194" spans="1:21" x14ac:dyDescent="0.2">
      <c r="A194" s="3">
        <v>44057</v>
      </c>
      <c r="B194" s="2">
        <v>193</v>
      </c>
      <c r="C194" s="1">
        <v>114.709602</v>
      </c>
      <c r="D194" s="2">
        <v>165565200</v>
      </c>
      <c r="E194" s="1">
        <v>160.279999</v>
      </c>
      <c r="F194" s="2">
        <v>2844700</v>
      </c>
      <c r="G194" s="2"/>
      <c r="H194" s="1">
        <v>114.709602</v>
      </c>
      <c r="I194" s="2"/>
      <c r="J194" s="2"/>
      <c r="K194" s="1">
        <f t="shared" si="8"/>
        <v>102.8381</v>
      </c>
      <c r="Q194" s="1">
        <v>160.279999</v>
      </c>
      <c r="U194" s="2">
        <f t="shared" si="9"/>
        <v>155.5898</v>
      </c>
    </row>
    <row r="195" spans="1:21" x14ac:dyDescent="0.2">
      <c r="A195" s="3">
        <v>44060</v>
      </c>
      <c r="B195" s="2">
        <v>194</v>
      </c>
      <c r="C195" s="1">
        <v>114.41011</v>
      </c>
      <c r="D195" s="2">
        <v>119561600</v>
      </c>
      <c r="E195" s="1">
        <v>158.759995</v>
      </c>
      <c r="F195" s="2">
        <v>2817200</v>
      </c>
      <c r="G195" s="2"/>
      <c r="H195" s="1">
        <v>114.41011</v>
      </c>
      <c r="I195" s="2"/>
      <c r="J195" s="2"/>
      <c r="K195" s="1">
        <f t="shared" si="8"/>
        <v>103.0818</v>
      </c>
      <c r="Q195" s="1">
        <v>158.759995</v>
      </c>
      <c r="U195" s="2">
        <f t="shared" si="9"/>
        <v>155.55840000000001</v>
      </c>
    </row>
    <row r="196" spans="1:21" x14ac:dyDescent="0.2">
      <c r="A196" s="3">
        <v>44061</v>
      </c>
      <c r="B196" s="2">
        <v>195</v>
      </c>
      <c r="C196" s="1">
        <v>115.363472</v>
      </c>
      <c r="D196" s="2">
        <v>105633600</v>
      </c>
      <c r="E196" s="1">
        <v>157.38000500000001</v>
      </c>
      <c r="F196" s="2">
        <v>1869300</v>
      </c>
      <c r="G196" s="2"/>
      <c r="H196" s="1">
        <v>115.363472</v>
      </c>
      <c r="I196" s="2"/>
      <c r="J196" s="2"/>
      <c r="K196" s="1">
        <f t="shared" si="8"/>
        <v>103.32550000000001</v>
      </c>
      <c r="Q196" s="1">
        <v>157.38000500000001</v>
      </c>
      <c r="U196" s="2">
        <f t="shared" si="9"/>
        <v>155.52700000000002</v>
      </c>
    </row>
    <row r="197" spans="1:21" x14ac:dyDescent="0.2">
      <c r="A197" s="3">
        <v>44062</v>
      </c>
      <c r="B197" s="2">
        <v>196</v>
      </c>
      <c r="C197" s="1">
        <v>115.508217</v>
      </c>
      <c r="D197" s="2">
        <v>145538000</v>
      </c>
      <c r="E197" s="1">
        <v>156.85000600000001</v>
      </c>
      <c r="F197" s="2">
        <v>2098100</v>
      </c>
      <c r="G197" s="2"/>
      <c r="H197" s="1">
        <v>115.508217</v>
      </c>
      <c r="I197" s="2"/>
      <c r="J197" s="2"/>
      <c r="K197" s="1">
        <f t="shared" si="8"/>
        <v>103.5692</v>
      </c>
      <c r="Q197" s="1">
        <v>156.85000600000001</v>
      </c>
      <c r="U197" s="2">
        <f t="shared" si="9"/>
        <v>155.4956</v>
      </c>
    </row>
    <row r="198" spans="1:21" x14ac:dyDescent="0.2">
      <c r="A198" s="3">
        <v>44063</v>
      </c>
      <c r="B198" s="2">
        <v>197</v>
      </c>
      <c r="C198" s="1">
        <v>118.071297</v>
      </c>
      <c r="D198" s="2">
        <v>126907200</v>
      </c>
      <c r="E198" s="1">
        <v>156.16999799999999</v>
      </c>
      <c r="F198" s="2">
        <v>1600300</v>
      </c>
      <c r="G198" s="2"/>
      <c r="H198" s="1">
        <v>118.071297</v>
      </c>
      <c r="I198" s="2"/>
      <c r="J198" s="2"/>
      <c r="K198" s="1">
        <f t="shared" si="8"/>
        <v>103.8129</v>
      </c>
      <c r="Q198" s="1">
        <v>156.16999799999999</v>
      </c>
      <c r="U198" s="2">
        <f t="shared" si="9"/>
        <v>155.46420000000001</v>
      </c>
    </row>
    <row r="199" spans="1:21" x14ac:dyDescent="0.2">
      <c r="A199" s="3">
        <v>44064</v>
      </c>
      <c r="B199" s="2">
        <v>198</v>
      </c>
      <c r="C199" s="1">
        <v>124.1558</v>
      </c>
      <c r="D199" s="2">
        <v>338054800</v>
      </c>
      <c r="E199" s="1">
        <v>157.5</v>
      </c>
      <c r="F199" s="2">
        <v>2507800</v>
      </c>
      <c r="G199" s="2"/>
      <c r="H199" s="1">
        <v>124.1558</v>
      </c>
      <c r="I199" s="2"/>
      <c r="J199" s="2"/>
      <c r="K199" s="1">
        <f t="shared" si="8"/>
        <v>104.0566</v>
      </c>
      <c r="Q199" s="1">
        <v>157.5</v>
      </c>
      <c r="U199" s="2">
        <f t="shared" si="9"/>
        <v>155.43280000000001</v>
      </c>
    </row>
    <row r="200" spans="1:21" x14ac:dyDescent="0.2">
      <c r="A200" s="3">
        <v>44067</v>
      </c>
      <c r="B200" s="2">
        <v>199</v>
      </c>
      <c r="C200" s="1">
        <v>125.640739</v>
      </c>
      <c r="D200" s="2">
        <v>345937600</v>
      </c>
      <c r="E200" s="1">
        <v>159.36999499999999</v>
      </c>
      <c r="F200" s="2">
        <v>2087000</v>
      </c>
      <c r="G200" s="2"/>
      <c r="H200" s="1">
        <v>125.640739</v>
      </c>
      <c r="I200" s="2"/>
      <c r="J200" s="2"/>
      <c r="K200" s="1">
        <f t="shared" si="8"/>
        <v>104.30029999999999</v>
      </c>
      <c r="Q200" s="1">
        <v>159.36999499999999</v>
      </c>
      <c r="U200" s="2">
        <f t="shared" si="9"/>
        <v>155.4014</v>
      </c>
    </row>
    <row r="201" spans="1:21" x14ac:dyDescent="0.2">
      <c r="A201" s="3">
        <v>44068</v>
      </c>
      <c r="B201" s="2">
        <v>200</v>
      </c>
      <c r="C201" s="1">
        <v>124.610016</v>
      </c>
      <c r="D201" s="2">
        <v>211495600</v>
      </c>
      <c r="E201" s="1">
        <v>164.529999</v>
      </c>
      <c r="F201" s="2">
        <v>7400500</v>
      </c>
      <c r="G201" s="2"/>
      <c r="H201" s="1">
        <v>124.610016</v>
      </c>
      <c r="I201" s="2"/>
      <c r="J201" s="2"/>
      <c r="K201" s="1">
        <f t="shared" si="8"/>
        <v>104.54400000000001</v>
      </c>
      <c r="Q201" s="1">
        <v>164.529999</v>
      </c>
      <c r="U201" s="2">
        <f t="shared" si="9"/>
        <v>155.37</v>
      </c>
    </row>
    <row r="202" spans="1:21" x14ac:dyDescent="0.2">
      <c r="A202" s="3">
        <v>44069</v>
      </c>
      <c r="B202" s="2">
        <v>201</v>
      </c>
      <c r="C202" s="1">
        <v>126.304596</v>
      </c>
      <c r="D202" s="2">
        <v>163022400</v>
      </c>
      <c r="E202" s="1">
        <v>165.30999800000001</v>
      </c>
      <c r="F202" s="2">
        <v>3466600</v>
      </c>
      <c r="G202" s="2"/>
      <c r="H202" s="1">
        <v>126.304596</v>
      </c>
      <c r="I202" s="2"/>
      <c r="J202" s="2"/>
      <c r="K202" s="1">
        <f t="shared" si="8"/>
        <v>104.7877</v>
      </c>
      <c r="Q202" s="1">
        <v>165.30999800000001</v>
      </c>
      <c r="U202" s="2">
        <f t="shared" si="9"/>
        <v>155.33860000000001</v>
      </c>
    </row>
    <row r="203" spans="1:21" x14ac:dyDescent="0.2">
      <c r="A203" s="3">
        <v>44070</v>
      </c>
      <c r="B203" s="2">
        <v>202</v>
      </c>
      <c r="C203" s="1">
        <v>124.794701</v>
      </c>
      <c r="D203" s="2">
        <v>155552400</v>
      </c>
      <c r="E203" s="1">
        <v>165.990005</v>
      </c>
      <c r="F203" s="2">
        <v>4281100</v>
      </c>
      <c r="G203" s="2"/>
      <c r="H203" s="1">
        <v>124.794701</v>
      </c>
      <c r="I203" s="2"/>
      <c r="J203" s="2"/>
      <c r="K203" s="1">
        <f t="shared" si="8"/>
        <v>105.0314</v>
      </c>
      <c r="Q203" s="1">
        <v>165.990005</v>
      </c>
      <c r="U203" s="2">
        <f t="shared" si="9"/>
        <v>155.30719999999999</v>
      </c>
    </row>
    <row r="204" spans="1:21" x14ac:dyDescent="0.2">
      <c r="A204" s="3">
        <v>44071</v>
      </c>
      <c r="B204" s="2">
        <v>203</v>
      </c>
      <c r="C204" s="1">
        <v>124.592552</v>
      </c>
      <c r="D204" s="2">
        <v>187630000</v>
      </c>
      <c r="E204" s="1">
        <v>168.38000500000001</v>
      </c>
      <c r="F204" s="2">
        <v>13011800</v>
      </c>
      <c r="G204" s="2"/>
      <c r="H204" s="1">
        <v>124.592552</v>
      </c>
      <c r="I204" s="2"/>
      <c r="J204" s="2"/>
      <c r="K204" s="1">
        <f t="shared" si="8"/>
        <v>105.27510000000001</v>
      </c>
      <c r="Q204" s="1">
        <v>168.38000500000001</v>
      </c>
      <c r="U204" s="2">
        <f t="shared" si="9"/>
        <v>155.2758</v>
      </c>
    </row>
    <row r="205" spans="1:21" x14ac:dyDescent="0.2">
      <c r="A205" s="3">
        <v>44074</v>
      </c>
      <c r="B205" s="2">
        <v>204</v>
      </c>
      <c r="C205" s="1">
        <v>128.81774899999999</v>
      </c>
      <c r="D205" s="2">
        <v>225702700</v>
      </c>
      <c r="E205" s="1">
        <v>165.550003</v>
      </c>
      <c r="F205" s="2">
        <v>4561900</v>
      </c>
      <c r="G205" s="2"/>
      <c r="H205" s="1">
        <v>128.81774899999999</v>
      </c>
      <c r="I205" s="2"/>
      <c r="J205" s="2"/>
      <c r="K205" s="1">
        <f t="shared" si="8"/>
        <v>105.5188</v>
      </c>
      <c r="Q205" s="1">
        <v>165.550003</v>
      </c>
      <c r="U205" s="2">
        <f t="shared" si="9"/>
        <v>155.24440000000001</v>
      </c>
    </row>
    <row r="206" spans="1:21" x14ac:dyDescent="0.2">
      <c r="A206" s="3">
        <v>44075</v>
      </c>
      <c r="B206" s="2">
        <v>205</v>
      </c>
      <c r="C206" s="1">
        <v>133.94889800000001</v>
      </c>
      <c r="D206" s="2">
        <v>152470100</v>
      </c>
      <c r="E206" s="1">
        <v>167.970001</v>
      </c>
      <c r="F206" s="2">
        <v>3975100</v>
      </c>
      <c r="G206" s="2"/>
      <c r="H206" s="1">
        <v>133.94889800000001</v>
      </c>
      <c r="I206" s="2"/>
      <c r="J206" s="2"/>
      <c r="K206" s="1">
        <f t="shared" si="8"/>
        <v>105.7625</v>
      </c>
      <c r="Q206" s="1">
        <v>167.970001</v>
      </c>
      <c r="U206" s="2">
        <f t="shared" si="9"/>
        <v>155.21299999999999</v>
      </c>
    </row>
    <row r="207" spans="1:21" x14ac:dyDescent="0.2">
      <c r="A207" s="3">
        <v>44076</v>
      </c>
      <c r="B207" s="2">
        <v>206</v>
      </c>
      <c r="C207" s="1">
        <v>131.17369099999999</v>
      </c>
      <c r="D207" s="2">
        <v>200119000</v>
      </c>
      <c r="E207" s="1">
        <v>172.470001</v>
      </c>
      <c r="F207" s="2">
        <v>4111900</v>
      </c>
      <c r="G207" s="2"/>
      <c r="H207" s="1">
        <v>131.17369099999999</v>
      </c>
      <c r="I207" s="2"/>
      <c r="J207" s="2"/>
      <c r="K207" s="1">
        <f t="shared" si="8"/>
        <v>106.00620000000001</v>
      </c>
      <c r="Q207" s="1">
        <v>172.470001</v>
      </c>
      <c r="U207" s="2">
        <f t="shared" si="9"/>
        <v>155.1816</v>
      </c>
    </row>
    <row r="208" spans="1:21" x14ac:dyDescent="0.2">
      <c r="A208" s="3">
        <v>44077</v>
      </c>
      <c r="B208" s="2">
        <v>207</v>
      </c>
      <c r="C208" s="1">
        <v>120.671806</v>
      </c>
      <c r="D208" s="2">
        <v>257599600</v>
      </c>
      <c r="E208" s="1">
        <v>166.300003</v>
      </c>
      <c r="F208" s="2">
        <v>3527700</v>
      </c>
      <c r="G208" s="2"/>
      <c r="H208" s="1">
        <v>120.671806</v>
      </c>
      <c r="I208" s="2"/>
      <c r="J208" s="2"/>
      <c r="K208" s="1">
        <f t="shared" si="8"/>
        <v>106.2499</v>
      </c>
      <c r="Q208" s="1">
        <v>166.300003</v>
      </c>
      <c r="U208" s="2">
        <f t="shared" si="9"/>
        <v>155.15020000000001</v>
      </c>
    </row>
    <row r="209" spans="1:21" x14ac:dyDescent="0.2">
      <c r="A209" s="3">
        <v>44078</v>
      </c>
      <c r="B209" s="2">
        <v>208</v>
      </c>
      <c r="C209" s="1">
        <v>120.751671</v>
      </c>
      <c r="D209" s="2">
        <v>332607200</v>
      </c>
      <c r="E209" s="1">
        <v>166.69000199999999</v>
      </c>
      <c r="F209" s="2">
        <v>3326500</v>
      </c>
      <c r="G209" s="2"/>
      <c r="H209" s="1">
        <v>120.751671</v>
      </c>
      <c r="I209" s="2"/>
      <c r="J209" s="2"/>
      <c r="K209" s="1">
        <f t="shared" si="8"/>
        <v>106.4936</v>
      </c>
      <c r="Q209" s="1">
        <v>166.69000199999999</v>
      </c>
      <c r="U209" s="2">
        <f t="shared" si="9"/>
        <v>155.11879999999999</v>
      </c>
    </row>
    <row r="210" spans="1:21" x14ac:dyDescent="0.2">
      <c r="A210" s="3">
        <v>44082</v>
      </c>
      <c r="B210" s="2">
        <v>209</v>
      </c>
      <c r="C210" s="1">
        <v>112.625694</v>
      </c>
      <c r="D210" s="2">
        <v>231366600</v>
      </c>
      <c r="E210" s="1">
        <v>164.270004</v>
      </c>
      <c r="F210" s="2">
        <v>2796800</v>
      </c>
      <c r="G210" s="2"/>
      <c r="H210" s="1">
        <v>112.625694</v>
      </c>
      <c r="I210" s="2"/>
      <c r="J210" s="2"/>
      <c r="K210" s="1">
        <f t="shared" si="8"/>
        <v>106.7373</v>
      </c>
      <c r="Q210" s="1">
        <v>164.270004</v>
      </c>
      <c r="U210" s="2">
        <f t="shared" si="9"/>
        <v>155.0874</v>
      </c>
    </row>
    <row r="211" spans="1:21" x14ac:dyDescent="0.2">
      <c r="A211" s="3">
        <v>44083</v>
      </c>
      <c r="B211" s="2">
        <v>210</v>
      </c>
      <c r="C211" s="1">
        <v>117.117943</v>
      </c>
      <c r="D211" s="2">
        <v>176940500</v>
      </c>
      <c r="E211" s="1">
        <v>165.75</v>
      </c>
      <c r="F211" s="2">
        <v>2807500</v>
      </c>
      <c r="G211" s="2"/>
      <c r="H211" s="1">
        <v>117.117943</v>
      </c>
      <c r="I211" s="2"/>
      <c r="J211" s="2"/>
      <c r="K211" s="1">
        <f t="shared" si="8"/>
        <v>106.98099999999999</v>
      </c>
      <c r="Q211" s="1">
        <v>165.75</v>
      </c>
      <c r="U211" s="2">
        <f t="shared" si="9"/>
        <v>155.05600000000001</v>
      </c>
    </row>
    <row r="212" spans="1:21" x14ac:dyDescent="0.2">
      <c r="A212" s="3">
        <v>44084</v>
      </c>
      <c r="B212" s="2">
        <v>211</v>
      </c>
      <c r="C212" s="1">
        <v>113.29454</v>
      </c>
      <c r="D212" s="2">
        <v>182274400</v>
      </c>
      <c r="E212" s="1">
        <v>164.270004</v>
      </c>
      <c r="F212" s="2">
        <v>2814900</v>
      </c>
      <c r="G212" s="2"/>
      <c r="H212" s="1">
        <v>113.29454</v>
      </c>
      <c r="I212" s="2"/>
      <c r="J212" s="2"/>
      <c r="K212" s="1">
        <f t="shared" si="8"/>
        <v>107.2247</v>
      </c>
      <c r="Q212" s="1">
        <v>164.270004</v>
      </c>
      <c r="U212" s="2">
        <f t="shared" si="9"/>
        <v>155.02460000000002</v>
      </c>
    </row>
    <row r="213" spans="1:21" x14ac:dyDescent="0.2">
      <c r="A213" s="3">
        <v>44085</v>
      </c>
      <c r="B213" s="2">
        <v>212</v>
      </c>
      <c r="C213" s="1">
        <v>111.807106</v>
      </c>
      <c r="D213" s="2">
        <v>180860300</v>
      </c>
      <c r="E213" s="1">
        <v>166.449997</v>
      </c>
      <c r="F213" s="2">
        <v>2116700</v>
      </c>
      <c r="G213" s="2"/>
      <c r="H213" s="1">
        <v>111.807106</v>
      </c>
      <c r="I213" s="2"/>
      <c r="J213" s="2"/>
      <c r="K213" s="1">
        <f t="shared" si="8"/>
        <v>107.4684</v>
      </c>
      <c r="Q213" s="1">
        <v>166.449997</v>
      </c>
      <c r="U213" s="2">
        <f t="shared" si="9"/>
        <v>154.9932</v>
      </c>
    </row>
    <row r="214" spans="1:21" x14ac:dyDescent="0.2">
      <c r="A214" s="3">
        <v>44088</v>
      </c>
      <c r="B214" s="2">
        <v>213</v>
      </c>
      <c r="C214" s="1">
        <v>115.161316</v>
      </c>
      <c r="D214" s="2">
        <v>140150100</v>
      </c>
      <c r="E214" s="1">
        <v>168.470001</v>
      </c>
      <c r="F214" s="2">
        <v>2134000</v>
      </c>
      <c r="G214" s="2"/>
      <c r="H214" s="1">
        <v>115.161316</v>
      </c>
      <c r="I214" s="2"/>
      <c r="J214" s="2"/>
      <c r="K214" s="1">
        <f t="shared" si="8"/>
        <v>107.71209999999999</v>
      </c>
      <c r="Q214" s="1">
        <v>168.470001</v>
      </c>
      <c r="U214" s="2">
        <f t="shared" si="9"/>
        <v>154.96180000000001</v>
      </c>
    </row>
    <row r="215" spans="1:21" x14ac:dyDescent="0.2">
      <c r="A215" s="3">
        <v>44089</v>
      </c>
      <c r="B215" s="2">
        <v>214</v>
      </c>
      <c r="C215" s="1">
        <v>115.34101099999999</v>
      </c>
      <c r="D215" s="2">
        <v>184642000</v>
      </c>
      <c r="E215" s="1">
        <v>168.300003</v>
      </c>
      <c r="F215" s="2">
        <v>1851200</v>
      </c>
      <c r="G215" s="2"/>
      <c r="H215" s="1">
        <v>115.34101099999999</v>
      </c>
      <c r="I215" s="2"/>
      <c r="J215" s="2"/>
      <c r="K215" s="1">
        <f t="shared" si="8"/>
        <v>107.95580000000001</v>
      </c>
      <c r="Q215" s="1">
        <v>168.300003</v>
      </c>
      <c r="U215" s="2">
        <f t="shared" si="9"/>
        <v>154.93040000000002</v>
      </c>
    </row>
    <row r="216" spans="1:21" x14ac:dyDescent="0.2">
      <c r="A216" s="3">
        <v>44090</v>
      </c>
      <c r="B216" s="2">
        <v>215</v>
      </c>
      <c r="C216" s="1">
        <v>111.936882</v>
      </c>
      <c r="D216" s="2">
        <v>154679000</v>
      </c>
      <c r="E216" s="1">
        <v>170</v>
      </c>
      <c r="F216" s="2">
        <v>3152000</v>
      </c>
      <c r="G216" s="2"/>
      <c r="H216" s="1">
        <v>111.936882</v>
      </c>
      <c r="I216" s="2"/>
      <c r="J216" s="2"/>
      <c r="K216" s="1">
        <f t="shared" si="8"/>
        <v>108.1995</v>
      </c>
      <c r="Q216" s="1">
        <v>170</v>
      </c>
      <c r="U216" s="2">
        <f t="shared" si="9"/>
        <v>154.899</v>
      </c>
    </row>
    <row r="217" spans="1:21" x14ac:dyDescent="0.2">
      <c r="A217" s="3">
        <v>44091</v>
      </c>
      <c r="B217" s="2">
        <v>216</v>
      </c>
      <c r="C217" s="1">
        <v>110.149963</v>
      </c>
      <c r="D217" s="2">
        <v>178011000</v>
      </c>
      <c r="E217" s="1">
        <v>170.33999600000001</v>
      </c>
      <c r="F217" s="2">
        <v>2661400</v>
      </c>
      <c r="G217" s="2"/>
      <c r="H217" s="1">
        <v>110.149963</v>
      </c>
      <c r="I217" s="2"/>
      <c r="J217" s="2"/>
      <c r="K217" s="1">
        <f t="shared" si="8"/>
        <v>108.4432</v>
      </c>
      <c r="Q217" s="1">
        <v>170.33999600000001</v>
      </c>
      <c r="U217" s="2">
        <f t="shared" si="9"/>
        <v>154.86760000000001</v>
      </c>
    </row>
    <row r="218" spans="1:21" x14ac:dyDescent="0.2">
      <c r="A218" s="3">
        <v>44092</v>
      </c>
      <c r="B218" s="2">
        <v>217</v>
      </c>
      <c r="C218" s="1">
        <v>106.655991</v>
      </c>
      <c r="D218" s="2">
        <v>287104900</v>
      </c>
      <c r="E218" s="1">
        <v>168.699997</v>
      </c>
      <c r="F218" s="2">
        <v>4908000</v>
      </c>
      <c r="G218" s="2"/>
      <c r="H218" s="1">
        <v>106.655991</v>
      </c>
      <c r="I218" s="2"/>
      <c r="J218" s="2"/>
      <c r="K218" s="1">
        <f t="shared" si="8"/>
        <v>108.68690000000001</v>
      </c>
      <c r="Q218" s="1">
        <v>168.699997</v>
      </c>
      <c r="U218" s="2">
        <f t="shared" si="9"/>
        <v>154.83620000000002</v>
      </c>
    </row>
    <row r="219" spans="1:21" x14ac:dyDescent="0.2">
      <c r="A219" s="3">
        <v>44095</v>
      </c>
      <c r="B219" s="2">
        <v>218</v>
      </c>
      <c r="C219" s="1">
        <v>109.890411</v>
      </c>
      <c r="D219" s="2">
        <v>195713800</v>
      </c>
      <c r="E219" s="1">
        <v>161.36999499999999</v>
      </c>
      <c r="F219" s="2">
        <v>4459600</v>
      </c>
      <c r="G219" s="2"/>
      <c r="H219" s="1">
        <v>109.890411</v>
      </c>
      <c r="I219" s="2"/>
      <c r="J219" s="2"/>
      <c r="K219" s="1">
        <f t="shared" si="8"/>
        <v>108.9306</v>
      </c>
      <c r="Q219" s="1">
        <v>161.36999499999999</v>
      </c>
      <c r="U219" s="2">
        <f t="shared" si="9"/>
        <v>154.8048</v>
      </c>
    </row>
    <row r="220" spans="1:21" x14ac:dyDescent="0.2">
      <c r="A220" s="3">
        <v>44096</v>
      </c>
      <c r="B220" s="2">
        <v>219</v>
      </c>
      <c r="C220" s="1">
        <v>111.61743199999999</v>
      </c>
      <c r="D220" s="2">
        <v>183055400</v>
      </c>
      <c r="E220" s="1">
        <v>162.679993</v>
      </c>
      <c r="F220" s="2">
        <v>2501000</v>
      </c>
      <c r="G220" s="2"/>
      <c r="H220" s="1">
        <v>111.61743199999999</v>
      </c>
      <c r="I220" s="2"/>
      <c r="J220" s="2"/>
      <c r="K220" s="1">
        <f t="shared" si="8"/>
        <v>109.1743</v>
      </c>
      <c r="Q220" s="1">
        <v>162.679993</v>
      </c>
      <c r="U220" s="2">
        <f t="shared" si="9"/>
        <v>154.77340000000001</v>
      </c>
    </row>
    <row r="221" spans="1:21" x14ac:dyDescent="0.2">
      <c r="A221" s="3">
        <v>44097</v>
      </c>
      <c r="B221" s="2">
        <v>220</v>
      </c>
      <c r="C221" s="1">
        <v>106.935509</v>
      </c>
      <c r="D221" s="2">
        <v>150718700</v>
      </c>
      <c r="E221" s="1">
        <v>158.78999300000001</v>
      </c>
      <c r="F221" s="2">
        <v>2507600</v>
      </c>
      <c r="G221" s="2"/>
      <c r="H221" s="1">
        <v>106.935509</v>
      </c>
      <c r="I221" s="2"/>
      <c r="J221" s="2"/>
      <c r="K221" s="1">
        <f t="shared" si="8"/>
        <v>109.41800000000001</v>
      </c>
      <c r="Q221" s="1">
        <v>158.78999300000001</v>
      </c>
      <c r="U221" s="2">
        <f t="shared" si="9"/>
        <v>154.74200000000002</v>
      </c>
    </row>
    <row r="222" spans="1:21" x14ac:dyDescent="0.2">
      <c r="A222" s="3">
        <v>44098</v>
      </c>
      <c r="B222" s="2">
        <v>221</v>
      </c>
      <c r="C222" s="1">
        <v>108.033615</v>
      </c>
      <c r="D222" s="2">
        <v>167743300</v>
      </c>
      <c r="E222" s="1">
        <v>158.759995</v>
      </c>
      <c r="F222" s="2">
        <v>2238300</v>
      </c>
      <c r="G222" s="2"/>
      <c r="H222" s="1">
        <v>108.033615</v>
      </c>
      <c r="I222" s="2"/>
      <c r="J222" s="2"/>
      <c r="K222" s="1">
        <f t="shared" si="8"/>
        <v>109.6617</v>
      </c>
      <c r="Q222" s="1">
        <v>158.759995</v>
      </c>
      <c r="U222" s="2">
        <f t="shared" si="9"/>
        <v>154.7106</v>
      </c>
    </row>
    <row r="223" spans="1:21" x14ac:dyDescent="0.2">
      <c r="A223" s="3">
        <v>44099</v>
      </c>
      <c r="B223" s="2">
        <v>222</v>
      </c>
      <c r="C223" s="1">
        <v>112.086624</v>
      </c>
      <c r="D223" s="2">
        <v>149981400</v>
      </c>
      <c r="E223" s="1">
        <v>161.490005</v>
      </c>
      <c r="F223" s="2">
        <v>2593900</v>
      </c>
      <c r="G223" s="2"/>
      <c r="H223" s="1">
        <v>112.086624</v>
      </c>
      <c r="I223" s="2"/>
      <c r="J223" s="2"/>
      <c r="K223" s="1">
        <f t="shared" si="8"/>
        <v>109.9054</v>
      </c>
      <c r="Q223" s="1">
        <v>161.490005</v>
      </c>
      <c r="U223" s="2">
        <f t="shared" si="9"/>
        <v>154.67920000000001</v>
      </c>
    </row>
    <row r="224" spans="1:21" x14ac:dyDescent="0.2">
      <c r="A224" s="3">
        <v>44102</v>
      </c>
      <c r="B224" s="2">
        <v>223</v>
      </c>
      <c r="C224" s="1">
        <v>114.76200900000001</v>
      </c>
      <c r="D224" s="2">
        <v>137672400</v>
      </c>
      <c r="E224" s="1">
        <v>164.63999899999999</v>
      </c>
      <c r="F224" s="2">
        <v>2512600</v>
      </c>
      <c r="G224" s="2"/>
      <c r="H224" s="1">
        <v>114.76200900000001</v>
      </c>
      <c r="I224" s="2"/>
      <c r="J224" s="2"/>
      <c r="K224" s="1">
        <f t="shared" si="8"/>
        <v>110.1491</v>
      </c>
      <c r="Q224" s="1">
        <v>164.63999899999999</v>
      </c>
      <c r="U224" s="2">
        <f t="shared" si="9"/>
        <v>154.64780000000002</v>
      </c>
    </row>
    <row r="225" spans="1:21" x14ac:dyDescent="0.2">
      <c r="A225" s="3">
        <v>44103</v>
      </c>
      <c r="B225" s="2">
        <v>224</v>
      </c>
      <c r="C225" s="1">
        <v>113.893501</v>
      </c>
      <c r="D225" s="2">
        <v>99382200</v>
      </c>
      <c r="E225" s="1">
        <v>164.509995</v>
      </c>
      <c r="F225" s="2">
        <v>2169300</v>
      </c>
      <c r="G225" s="2"/>
      <c r="H225" s="1">
        <v>113.893501</v>
      </c>
      <c r="I225" s="2"/>
      <c r="J225" s="2"/>
      <c r="K225" s="1">
        <f t="shared" si="8"/>
        <v>110.39279999999999</v>
      </c>
      <c r="Q225" s="1">
        <v>164.509995</v>
      </c>
      <c r="U225" s="2">
        <f t="shared" si="9"/>
        <v>154.6164</v>
      </c>
    </row>
    <row r="226" spans="1:21" x14ac:dyDescent="0.2">
      <c r="A226" s="3">
        <v>44104</v>
      </c>
      <c r="B226" s="2">
        <v>225</v>
      </c>
      <c r="C226" s="1">
        <v>115.610542</v>
      </c>
      <c r="D226" s="2">
        <v>142675200</v>
      </c>
      <c r="E226" s="1">
        <v>164.61000100000001</v>
      </c>
      <c r="F226" s="2">
        <v>2883400</v>
      </c>
      <c r="G226" s="2"/>
      <c r="H226" s="1">
        <v>115.610542</v>
      </c>
      <c r="I226" s="2"/>
      <c r="J226" s="2"/>
      <c r="K226" s="1">
        <f t="shared" si="8"/>
        <v>110.63650000000001</v>
      </c>
      <c r="Q226" s="1">
        <v>164.61000100000001</v>
      </c>
      <c r="U226" s="2">
        <f t="shared" si="9"/>
        <v>154.58500000000001</v>
      </c>
    </row>
    <row r="227" spans="1:21" x14ac:dyDescent="0.2">
      <c r="A227" s="3">
        <v>44105</v>
      </c>
      <c r="B227" s="2">
        <v>226</v>
      </c>
      <c r="C227" s="1">
        <v>116.58886</v>
      </c>
      <c r="D227" s="2">
        <v>116120400</v>
      </c>
      <c r="E227" s="1">
        <v>163.679993</v>
      </c>
      <c r="F227" s="2">
        <v>2409300</v>
      </c>
      <c r="G227" s="2"/>
      <c r="H227" s="1">
        <v>116.58886</v>
      </c>
      <c r="I227" s="2"/>
      <c r="J227" s="2"/>
      <c r="K227" s="1">
        <f t="shared" si="8"/>
        <v>110.8802</v>
      </c>
      <c r="Q227" s="1">
        <v>163.679993</v>
      </c>
      <c r="U227" s="2">
        <f t="shared" si="9"/>
        <v>154.55360000000002</v>
      </c>
    </row>
    <row r="228" spans="1:21" x14ac:dyDescent="0.2">
      <c r="A228" s="3">
        <v>44106</v>
      </c>
      <c r="B228" s="2">
        <v>227</v>
      </c>
      <c r="C228" s="1">
        <v>112.82534800000001</v>
      </c>
      <c r="D228" s="2">
        <v>144712000</v>
      </c>
      <c r="E228" s="1">
        <v>165.61000100000001</v>
      </c>
      <c r="F228" s="2">
        <v>2339900</v>
      </c>
      <c r="G228" s="2"/>
      <c r="H228" s="1">
        <v>112.82534800000001</v>
      </c>
      <c r="I228" s="2"/>
      <c r="J228" s="2"/>
      <c r="K228" s="1">
        <f t="shared" si="8"/>
        <v>111.12389999999999</v>
      </c>
      <c r="Q228" s="1">
        <v>165.61000100000001</v>
      </c>
      <c r="U228" s="2">
        <f t="shared" si="9"/>
        <v>154.5222</v>
      </c>
    </row>
    <row r="229" spans="1:21" x14ac:dyDescent="0.2">
      <c r="A229" s="3">
        <v>44109</v>
      </c>
      <c r="B229" s="2">
        <v>228</v>
      </c>
      <c r="C229" s="1">
        <v>116.29935500000001</v>
      </c>
      <c r="D229" s="2">
        <v>106243800</v>
      </c>
      <c r="E229" s="1">
        <v>168.720001</v>
      </c>
      <c r="F229" s="2">
        <v>1750000</v>
      </c>
      <c r="G229" s="2"/>
      <c r="H229" s="1">
        <v>116.29935500000001</v>
      </c>
      <c r="I229" s="2"/>
      <c r="J229" s="2"/>
      <c r="K229" s="1">
        <f t="shared" si="8"/>
        <v>111.36760000000001</v>
      </c>
      <c r="Q229" s="1">
        <v>168.720001</v>
      </c>
      <c r="U229" s="2">
        <f t="shared" si="9"/>
        <v>154.49080000000001</v>
      </c>
    </row>
    <row r="230" spans="1:21" x14ac:dyDescent="0.2">
      <c r="A230" s="3">
        <v>44110</v>
      </c>
      <c r="B230" s="2">
        <v>229</v>
      </c>
      <c r="C230" s="1">
        <v>112.96511099999999</v>
      </c>
      <c r="D230" s="2">
        <v>161498200</v>
      </c>
      <c r="E230" s="1">
        <v>166.88999899999999</v>
      </c>
      <c r="F230" s="2">
        <v>2345800</v>
      </c>
      <c r="G230" s="2"/>
      <c r="H230" s="1">
        <v>112.96511099999999</v>
      </c>
      <c r="I230" s="2"/>
      <c r="J230" s="2"/>
      <c r="K230" s="1">
        <f t="shared" si="8"/>
        <v>111.6113</v>
      </c>
      <c r="Q230" s="1">
        <v>166.88999899999999</v>
      </c>
      <c r="U230" s="2">
        <f t="shared" si="9"/>
        <v>154.45940000000002</v>
      </c>
    </row>
    <row r="231" spans="1:21" x14ac:dyDescent="0.2">
      <c r="A231" s="3">
        <v>44111</v>
      </c>
      <c r="B231" s="2">
        <v>230</v>
      </c>
      <c r="C231" s="1">
        <v>114.881805</v>
      </c>
      <c r="D231" s="2">
        <v>96849000</v>
      </c>
      <c r="E231" s="1">
        <v>171.550003</v>
      </c>
      <c r="F231" s="2">
        <v>2030200</v>
      </c>
      <c r="G231" s="2"/>
      <c r="H231" s="1">
        <v>114.881805</v>
      </c>
      <c r="I231" s="2"/>
      <c r="J231" s="2"/>
      <c r="K231" s="1">
        <f t="shared" ref="K231:K258" si="10">0.2437*(B231)+55.804</f>
        <v>111.855</v>
      </c>
      <c r="Q231" s="1">
        <v>171.550003</v>
      </c>
      <c r="U231" s="2">
        <f t="shared" ref="U231:U258" si="11">-0.0314*(B231)+161.65</f>
        <v>154.428</v>
      </c>
    </row>
    <row r="232" spans="1:21" x14ac:dyDescent="0.2">
      <c r="A232" s="3">
        <v>44112</v>
      </c>
      <c r="B232" s="2">
        <v>231</v>
      </c>
      <c r="C232" s="1">
        <v>114.77198799999999</v>
      </c>
      <c r="D232" s="2">
        <v>83477200</v>
      </c>
      <c r="E232" s="1">
        <v>173.779999</v>
      </c>
      <c r="F232" s="2">
        <v>1977900</v>
      </c>
      <c r="G232" s="2"/>
      <c r="H232" s="1">
        <v>114.77198799999999</v>
      </c>
      <c r="I232" s="2"/>
      <c r="J232" s="2"/>
      <c r="K232" s="1">
        <f t="shared" si="10"/>
        <v>112.09870000000001</v>
      </c>
      <c r="Q232" s="1">
        <v>173.779999</v>
      </c>
      <c r="U232" s="2">
        <f t="shared" si="11"/>
        <v>154.39660000000001</v>
      </c>
    </row>
    <row r="233" spans="1:21" x14ac:dyDescent="0.2">
      <c r="A233" s="3">
        <v>44113</v>
      </c>
      <c r="B233" s="2">
        <v>232</v>
      </c>
      <c r="C233" s="1">
        <v>116.768547</v>
      </c>
      <c r="D233" s="2">
        <v>100506900</v>
      </c>
      <c r="E233" s="1">
        <v>174.38000500000001</v>
      </c>
      <c r="F233" s="2">
        <v>2636900</v>
      </c>
      <c r="G233" s="2"/>
      <c r="H233" s="1">
        <v>116.768547</v>
      </c>
      <c r="I233" s="2"/>
      <c r="J233" s="2"/>
      <c r="K233" s="1">
        <f t="shared" si="10"/>
        <v>112.3424</v>
      </c>
      <c r="Q233" s="1">
        <v>174.38000500000001</v>
      </c>
      <c r="U233" s="2">
        <f t="shared" si="11"/>
        <v>154.36520000000002</v>
      </c>
    </row>
    <row r="234" spans="1:21" x14ac:dyDescent="0.2">
      <c r="A234" s="3">
        <v>44116</v>
      </c>
      <c r="B234" s="2">
        <v>233</v>
      </c>
      <c r="C234" s="1">
        <v>124.18575300000001</v>
      </c>
      <c r="D234" s="2">
        <v>240226800</v>
      </c>
      <c r="E234" s="1">
        <v>175.36000100000001</v>
      </c>
      <c r="F234" s="2">
        <v>3396300</v>
      </c>
      <c r="G234" s="2"/>
      <c r="H234" s="1">
        <v>124.18575300000001</v>
      </c>
      <c r="I234" s="2"/>
      <c r="J234" s="2"/>
      <c r="K234" s="1">
        <f t="shared" si="10"/>
        <v>112.5861</v>
      </c>
      <c r="Q234" s="1">
        <v>175.36000100000001</v>
      </c>
      <c r="U234" s="2">
        <f t="shared" si="11"/>
        <v>154.3338</v>
      </c>
    </row>
    <row r="235" spans="1:21" x14ac:dyDescent="0.2">
      <c r="A235" s="3">
        <v>44117</v>
      </c>
      <c r="B235" s="2">
        <v>234</v>
      </c>
      <c r="C235" s="1">
        <v>120.891434</v>
      </c>
      <c r="D235" s="2">
        <v>262330500</v>
      </c>
      <c r="E235" s="1">
        <v>171.550003</v>
      </c>
      <c r="F235" s="2">
        <v>2315300</v>
      </c>
      <c r="G235" s="2"/>
      <c r="H235" s="1">
        <v>120.891434</v>
      </c>
      <c r="I235" s="2"/>
      <c r="J235" s="2"/>
      <c r="K235" s="1">
        <f t="shared" si="10"/>
        <v>112.82980000000001</v>
      </c>
      <c r="Q235" s="1">
        <v>171.550003</v>
      </c>
      <c r="U235" s="2">
        <f t="shared" si="11"/>
        <v>154.30240000000001</v>
      </c>
    </row>
    <row r="236" spans="1:21" x14ac:dyDescent="0.2">
      <c r="A236" s="3">
        <v>44118</v>
      </c>
      <c r="B236" s="2">
        <v>235</v>
      </c>
      <c r="C236" s="1">
        <v>120.98127700000001</v>
      </c>
      <c r="D236" s="2">
        <v>151062300</v>
      </c>
      <c r="E236" s="1">
        <v>173.470001</v>
      </c>
      <c r="F236" s="2">
        <v>2386400</v>
      </c>
      <c r="G236" s="2"/>
      <c r="H236" s="1">
        <v>120.98127700000001</v>
      </c>
      <c r="I236" s="2"/>
      <c r="J236" s="2"/>
      <c r="K236" s="1">
        <f t="shared" si="10"/>
        <v>113.0735</v>
      </c>
      <c r="Q236" s="1">
        <v>173.470001</v>
      </c>
      <c r="U236" s="2">
        <f t="shared" si="11"/>
        <v>154.27100000000002</v>
      </c>
    </row>
    <row r="237" spans="1:21" x14ac:dyDescent="0.2">
      <c r="A237" s="3">
        <v>44119</v>
      </c>
      <c r="B237" s="2">
        <v>236</v>
      </c>
      <c r="C237" s="1">
        <v>120.502106</v>
      </c>
      <c r="D237" s="2">
        <v>112559200</v>
      </c>
      <c r="E237" s="1">
        <v>172.61000100000001</v>
      </c>
      <c r="F237" s="2">
        <v>2436600</v>
      </c>
      <c r="G237" s="2"/>
      <c r="H237" s="1">
        <v>120.502106</v>
      </c>
      <c r="I237" s="2"/>
      <c r="J237" s="2"/>
      <c r="K237" s="1">
        <f t="shared" si="10"/>
        <v>113.3172</v>
      </c>
      <c r="Q237" s="1">
        <v>172.61000100000001</v>
      </c>
      <c r="U237" s="2">
        <f t="shared" si="11"/>
        <v>154.2396</v>
      </c>
    </row>
    <row r="238" spans="1:21" x14ac:dyDescent="0.2">
      <c r="A238" s="3">
        <v>44120</v>
      </c>
      <c r="B238" s="2">
        <v>237</v>
      </c>
      <c r="C238" s="1">
        <v>118.81501</v>
      </c>
      <c r="D238" s="2">
        <v>115393800</v>
      </c>
      <c r="E238" s="1">
        <v>174.86000100000001</v>
      </c>
      <c r="F238" s="2">
        <v>3628800</v>
      </c>
      <c r="G238" s="2"/>
      <c r="H238" s="1">
        <v>118.81501</v>
      </c>
      <c r="I238" s="2"/>
      <c r="J238" s="2"/>
      <c r="K238" s="1">
        <f t="shared" si="10"/>
        <v>113.5609</v>
      </c>
      <c r="Q238" s="1">
        <v>174.86000100000001</v>
      </c>
      <c r="U238" s="2">
        <f t="shared" si="11"/>
        <v>154.20820000000001</v>
      </c>
    </row>
    <row r="239" spans="1:21" x14ac:dyDescent="0.2">
      <c r="A239" s="3">
        <v>44123</v>
      </c>
      <c r="B239" s="2">
        <v>238</v>
      </c>
      <c r="C239" s="1">
        <v>115.78025100000001</v>
      </c>
      <c r="D239" s="2">
        <v>120639300</v>
      </c>
      <c r="E239" s="1">
        <v>171.58999600000001</v>
      </c>
      <c r="F239" s="2">
        <v>2103500</v>
      </c>
      <c r="G239" s="2"/>
      <c r="H239" s="1">
        <v>115.78025100000001</v>
      </c>
      <c r="I239" s="2"/>
      <c r="J239" s="2"/>
      <c r="K239" s="1">
        <f t="shared" si="10"/>
        <v>113.80459999999999</v>
      </c>
      <c r="Q239" s="1">
        <v>171.58999600000001</v>
      </c>
      <c r="U239" s="2">
        <f t="shared" si="11"/>
        <v>154.17680000000001</v>
      </c>
    </row>
    <row r="240" spans="1:21" x14ac:dyDescent="0.2">
      <c r="A240" s="3">
        <v>44124</v>
      </c>
      <c r="B240" s="2">
        <v>239</v>
      </c>
      <c r="C240" s="1">
        <v>117.30761699999999</v>
      </c>
      <c r="D240" s="2">
        <v>124423700</v>
      </c>
      <c r="E240" s="1">
        <v>173.259995</v>
      </c>
      <c r="F240" s="2">
        <v>1580300</v>
      </c>
      <c r="G240" s="2"/>
      <c r="H240" s="1">
        <v>117.30761699999999</v>
      </c>
      <c r="I240" s="2"/>
      <c r="J240" s="2"/>
      <c r="K240" s="1">
        <f t="shared" si="10"/>
        <v>114.04830000000001</v>
      </c>
      <c r="Q240" s="1">
        <v>173.259995</v>
      </c>
      <c r="U240" s="2">
        <f t="shared" si="11"/>
        <v>154.1454</v>
      </c>
    </row>
    <row r="241" spans="1:21" x14ac:dyDescent="0.2">
      <c r="A241" s="3">
        <v>44125</v>
      </c>
      <c r="B241" s="2">
        <v>240</v>
      </c>
      <c r="C241" s="1">
        <v>116.668724</v>
      </c>
      <c r="D241" s="2">
        <v>89946000</v>
      </c>
      <c r="E241" s="1">
        <v>172.86999499999999</v>
      </c>
      <c r="F241" s="2">
        <v>1827000</v>
      </c>
      <c r="G241" s="2"/>
      <c r="H241" s="1">
        <v>116.668724</v>
      </c>
      <c r="I241" s="2"/>
      <c r="J241" s="2"/>
      <c r="K241" s="1">
        <f t="shared" si="10"/>
        <v>114.292</v>
      </c>
      <c r="Q241" s="1">
        <v>172.86999499999999</v>
      </c>
      <c r="U241" s="2">
        <f t="shared" si="11"/>
        <v>154.114</v>
      </c>
    </row>
    <row r="242" spans="1:21" x14ac:dyDescent="0.2">
      <c r="A242" s="3">
        <v>44126</v>
      </c>
      <c r="B242" s="2">
        <v>241</v>
      </c>
      <c r="C242" s="1">
        <v>115.55064400000001</v>
      </c>
      <c r="D242" s="2">
        <v>101988000</v>
      </c>
      <c r="E242" s="1">
        <v>176.85000600000001</v>
      </c>
      <c r="F242" s="2">
        <v>1882100</v>
      </c>
      <c r="G242" s="2"/>
      <c r="H242" s="1">
        <v>115.55064400000001</v>
      </c>
      <c r="I242" s="2"/>
      <c r="J242" s="2"/>
      <c r="K242" s="1">
        <f t="shared" si="10"/>
        <v>114.53569999999999</v>
      </c>
      <c r="Q242" s="1">
        <v>176.85000600000001</v>
      </c>
      <c r="U242" s="2">
        <f t="shared" si="11"/>
        <v>154.08260000000001</v>
      </c>
    </row>
    <row r="243" spans="1:21" x14ac:dyDescent="0.2">
      <c r="A243" s="3">
        <v>44127</v>
      </c>
      <c r="B243" s="2">
        <v>242</v>
      </c>
      <c r="C243" s="1">
        <v>114.84187300000001</v>
      </c>
      <c r="D243" s="2">
        <v>82572600</v>
      </c>
      <c r="E243" s="1">
        <v>175.53999300000001</v>
      </c>
      <c r="F243" s="2">
        <v>1987900</v>
      </c>
      <c r="G243" s="2"/>
      <c r="H243" s="1">
        <v>114.84187300000001</v>
      </c>
      <c r="I243" s="2"/>
      <c r="J243" s="2"/>
      <c r="K243" s="1">
        <f t="shared" si="10"/>
        <v>114.77940000000001</v>
      </c>
      <c r="Q243" s="1">
        <v>175.53999300000001</v>
      </c>
      <c r="U243" s="2">
        <f t="shared" si="11"/>
        <v>154.05119999999999</v>
      </c>
    </row>
    <row r="244" spans="1:21" x14ac:dyDescent="0.2">
      <c r="A244" s="3">
        <v>44130</v>
      </c>
      <c r="B244" s="2">
        <v>243</v>
      </c>
      <c r="C244" s="1">
        <v>114.85185199999999</v>
      </c>
      <c r="D244" s="2">
        <v>111850700</v>
      </c>
      <c r="E244" s="1">
        <v>170.16999799999999</v>
      </c>
      <c r="F244" s="2">
        <v>2323700</v>
      </c>
      <c r="G244" s="2"/>
      <c r="H244" s="1">
        <v>114.85185199999999</v>
      </c>
      <c r="I244" s="2"/>
      <c r="J244" s="2"/>
      <c r="K244" s="1">
        <f t="shared" si="10"/>
        <v>115.0231</v>
      </c>
      <c r="Q244" s="1">
        <v>170.16999799999999</v>
      </c>
      <c r="U244" s="2">
        <f t="shared" si="11"/>
        <v>154.0198</v>
      </c>
    </row>
    <row r="245" spans="1:21" x14ac:dyDescent="0.2">
      <c r="A245" s="3">
        <v>44131</v>
      </c>
      <c r="B245" s="2">
        <v>244</v>
      </c>
      <c r="C245" s="1">
        <v>116.39917800000001</v>
      </c>
      <c r="D245" s="2">
        <v>92276800</v>
      </c>
      <c r="E245" s="1">
        <v>166.75</v>
      </c>
      <c r="F245" s="2">
        <v>2009300</v>
      </c>
      <c r="G245" s="2"/>
      <c r="H245" s="1">
        <v>116.39917800000001</v>
      </c>
      <c r="I245" s="2"/>
      <c r="J245" s="2"/>
      <c r="K245" s="1">
        <f t="shared" si="10"/>
        <v>115.2668</v>
      </c>
      <c r="Q245" s="1">
        <v>166.75</v>
      </c>
      <c r="U245" s="2">
        <f t="shared" si="11"/>
        <v>153.98840000000001</v>
      </c>
    </row>
    <row r="246" spans="1:21" x14ac:dyDescent="0.2">
      <c r="A246" s="3">
        <v>44132</v>
      </c>
      <c r="B246" s="2">
        <v>245</v>
      </c>
      <c r="C246" s="1">
        <v>111.008476</v>
      </c>
      <c r="D246" s="2">
        <v>143937800</v>
      </c>
      <c r="E246" s="1">
        <v>161.16000399999999</v>
      </c>
      <c r="F246" s="2">
        <v>3233500</v>
      </c>
      <c r="G246" s="2"/>
      <c r="H246" s="1">
        <v>111.008476</v>
      </c>
      <c r="I246" s="2"/>
      <c r="J246" s="2"/>
      <c r="K246" s="1">
        <f t="shared" si="10"/>
        <v>115.51050000000001</v>
      </c>
      <c r="Q246" s="1">
        <v>161.16000399999999</v>
      </c>
      <c r="U246" s="2">
        <f t="shared" si="11"/>
        <v>153.95699999999999</v>
      </c>
    </row>
    <row r="247" spans="1:21" x14ac:dyDescent="0.2">
      <c r="A247" s="3">
        <v>44133</v>
      </c>
      <c r="B247" s="2">
        <v>246</v>
      </c>
      <c r="C247" s="1">
        <v>115.12138400000001</v>
      </c>
      <c r="D247" s="2">
        <v>146129200</v>
      </c>
      <c r="E247" s="1">
        <v>164.60000600000001</v>
      </c>
      <c r="F247" s="2">
        <v>3113600</v>
      </c>
      <c r="G247" s="2"/>
      <c r="H247" s="1">
        <v>115.12138400000001</v>
      </c>
      <c r="I247" s="2"/>
      <c r="J247" s="2"/>
      <c r="K247" s="1">
        <f t="shared" si="10"/>
        <v>115.7542</v>
      </c>
      <c r="Q247" s="1">
        <v>164.60000600000001</v>
      </c>
      <c r="U247" s="2">
        <f t="shared" si="11"/>
        <v>153.9256</v>
      </c>
    </row>
    <row r="248" spans="1:21" x14ac:dyDescent="0.2">
      <c r="A248" s="3">
        <v>44134</v>
      </c>
      <c r="B248" s="2">
        <v>247</v>
      </c>
      <c r="C248" s="1">
        <v>108.672516</v>
      </c>
      <c r="D248" s="2">
        <v>190272600</v>
      </c>
      <c r="E248" s="1">
        <v>164.949997</v>
      </c>
      <c r="F248" s="2">
        <v>4389500</v>
      </c>
      <c r="G248" s="2"/>
      <c r="H248" s="1">
        <v>108.672516</v>
      </c>
      <c r="I248" s="2"/>
      <c r="J248" s="2"/>
      <c r="K248" s="1">
        <f t="shared" si="10"/>
        <v>115.9979</v>
      </c>
      <c r="Q248" s="1">
        <v>164.949997</v>
      </c>
      <c r="U248" s="2">
        <f t="shared" si="11"/>
        <v>153.89420000000001</v>
      </c>
    </row>
    <row r="249" spans="1:21" x14ac:dyDescent="0.2">
      <c r="A249" s="3">
        <v>44137</v>
      </c>
      <c r="B249" s="2">
        <v>248</v>
      </c>
      <c r="C249" s="1">
        <v>108.58266399999999</v>
      </c>
      <c r="D249" s="2">
        <v>122866900</v>
      </c>
      <c r="E249" s="1">
        <v>173.61000100000001</v>
      </c>
      <c r="F249" s="2">
        <v>4198300</v>
      </c>
      <c r="G249" s="2"/>
      <c r="H249" s="1">
        <v>108.58266399999999</v>
      </c>
      <c r="I249" s="2"/>
      <c r="J249" s="2"/>
      <c r="K249" s="1">
        <f t="shared" si="10"/>
        <v>116.24160000000001</v>
      </c>
      <c r="Q249" s="1">
        <v>173.61000100000001</v>
      </c>
      <c r="U249" s="2">
        <f t="shared" si="11"/>
        <v>153.86279999999999</v>
      </c>
    </row>
    <row r="250" spans="1:21" x14ac:dyDescent="0.2">
      <c r="A250" s="3">
        <v>44138</v>
      </c>
      <c r="B250" s="2">
        <v>249</v>
      </c>
      <c r="C250" s="1">
        <v>110.24979399999999</v>
      </c>
      <c r="D250" s="2">
        <v>107624400</v>
      </c>
      <c r="E250" s="1">
        <v>179.21000699999999</v>
      </c>
      <c r="F250" s="2">
        <v>3719800</v>
      </c>
      <c r="G250" s="2"/>
      <c r="H250" s="1">
        <v>110.24979399999999</v>
      </c>
      <c r="I250" s="2"/>
      <c r="J250" s="2"/>
      <c r="K250" s="1">
        <f t="shared" si="10"/>
        <v>116.4853</v>
      </c>
      <c r="Q250" s="1">
        <v>179.21000699999999</v>
      </c>
      <c r="U250" s="2">
        <f t="shared" si="11"/>
        <v>153.8314</v>
      </c>
    </row>
    <row r="251" spans="1:21" x14ac:dyDescent="0.2">
      <c r="A251" s="3">
        <v>44139</v>
      </c>
      <c r="B251" s="2">
        <v>250</v>
      </c>
      <c r="C251" s="1">
        <v>114.752022</v>
      </c>
      <c r="D251" s="2">
        <v>138235500</v>
      </c>
      <c r="E251" s="1">
        <v>178.91000399999999</v>
      </c>
      <c r="F251" s="2">
        <v>4318600</v>
      </c>
      <c r="G251" s="2"/>
      <c r="H251" s="1">
        <v>114.752022</v>
      </c>
      <c r="I251" s="2"/>
      <c r="J251" s="2"/>
      <c r="K251" s="1">
        <f t="shared" si="10"/>
        <v>116.729</v>
      </c>
      <c r="Q251" s="1">
        <v>178.91000399999999</v>
      </c>
      <c r="U251" s="2">
        <f t="shared" si="11"/>
        <v>153.80000000000001</v>
      </c>
    </row>
    <row r="252" spans="1:21" x14ac:dyDescent="0.2">
      <c r="A252" s="3">
        <v>44140</v>
      </c>
      <c r="B252" s="2">
        <v>251</v>
      </c>
      <c r="C252" s="1">
        <v>118.824997</v>
      </c>
      <c r="D252" s="2">
        <v>126387100</v>
      </c>
      <c r="E252" s="1">
        <v>183.279999</v>
      </c>
      <c r="F252" s="2">
        <v>4585100</v>
      </c>
      <c r="G252" s="2"/>
      <c r="H252" s="1">
        <v>118.824997</v>
      </c>
      <c r="I252" s="2"/>
      <c r="J252" s="2"/>
      <c r="K252" s="1">
        <f t="shared" si="10"/>
        <v>116.9727</v>
      </c>
      <c r="Q252" s="1">
        <v>183.279999</v>
      </c>
      <c r="U252" s="2">
        <f t="shared" si="11"/>
        <v>153.76859999999999</v>
      </c>
    </row>
    <row r="253" spans="1:21" ht="17" thickBot="1" x14ac:dyDescent="0.25">
      <c r="A253" s="3">
        <v>44141</v>
      </c>
      <c r="B253" s="2">
        <v>252</v>
      </c>
      <c r="C253" s="1">
        <v>118.69000200000001</v>
      </c>
      <c r="D253" s="2">
        <v>114283600</v>
      </c>
      <c r="E253" s="1">
        <v>184.270004</v>
      </c>
      <c r="F253" s="2">
        <v>3080300</v>
      </c>
      <c r="G253" s="2"/>
      <c r="H253" s="1">
        <v>118.69000200000001</v>
      </c>
      <c r="I253" s="2"/>
      <c r="J253" s="2"/>
      <c r="K253" s="1">
        <f t="shared" si="10"/>
        <v>117.21639999999999</v>
      </c>
      <c r="Q253" s="1">
        <v>184.270004</v>
      </c>
      <c r="U253" s="2">
        <f t="shared" si="11"/>
        <v>153.7372</v>
      </c>
    </row>
    <row r="254" spans="1:21" ht="18" thickBot="1" x14ac:dyDescent="0.25">
      <c r="A254" s="3">
        <v>44144</v>
      </c>
      <c r="B254" s="2">
        <v>253</v>
      </c>
      <c r="C254" s="25">
        <v>116.32</v>
      </c>
      <c r="E254" s="4"/>
      <c r="G254" s="2"/>
      <c r="H254" s="25">
        <v>116.32</v>
      </c>
      <c r="I254" s="2"/>
      <c r="J254" s="2"/>
      <c r="K254" s="1">
        <f t="shared" si="10"/>
        <v>117.46010000000001</v>
      </c>
      <c r="Q254" s="4"/>
      <c r="U254" s="2">
        <f t="shared" si="11"/>
        <v>153.70580000000001</v>
      </c>
    </row>
    <row r="255" spans="1:21" ht="17" x14ac:dyDescent="0.2">
      <c r="A255" s="3">
        <v>44145</v>
      </c>
      <c r="B255" s="2">
        <v>254</v>
      </c>
      <c r="C255" s="25">
        <v>115.97</v>
      </c>
      <c r="G255" s="2"/>
      <c r="H255" s="25">
        <v>115.97</v>
      </c>
      <c r="I255" s="2"/>
      <c r="J255" s="2"/>
      <c r="K255" s="1">
        <f t="shared" si="10"/>
        <v>117.7038</v>
      </c>
      <c r="U255" s="2">
        <f t="shared" si="11"/>
        <v>153.67440000000002</v>
      </c>
    </row>
    <row r="256" spans="1:21" ht="17" x14ac:dyDescent="0.2">
      <c r="A256" s="3">
        <v>44146</v>
      </c>
      <c r="B256" s="2">
        <v>255</v>
      </c>
      <c r="C256" s="25">
        <v>119.49</v>
      </c>
      <c r="G256" s="2"/>
      <c r="H256" s="25">
        <v>119.49</v>
      </c>
      <c r="I256" s="2"/>
      <c r="J256" s="2"/>
      <c r="K256" s="1">
        <f t="shared" si="10"/>
        <v>117.94750000000001</v>
      </c>
      <c r="U256" s="2">
        <f t="shared" si="11"/>
        <v>153.643</v>
      </c>
    </row>
    <row r="257" spans="1:21" ht="17" x14ac:dyDescent="0.2">
      <c r="A257" s="3">
        <v>44147</v>
      </c>
      <c r="B257" s="2">
        <v>256</v>
      </c>
      <c r="C257" s="25">
        <v>119.21</v>
      </c>
      <c r="G257" s="2"/>
      <c r="H257" s="25">
        <v>119.21</v>
      </c>
      <c r="I257" s="2"/>
      <c r="J257" s="2"/>
      <c r="K257" s="1">
        <f t="shared" si="10"/>
        <v>118.19120000000001</v>
      </c>
      <c r="U257" s="2">
        <f t="shared" si="11"/>
        <v>153.61160000000001</v>
      </c>
    </row>
    <row r="258" spans="1:21" ht="17" x14ac:dyDescent="0.2">
      <c r="A258" s="3">
        <v>44148</v>
      </c>
      <c r="B258" s="2">
        <v>257</v>
      </c>
      <c r="C258" s="25">
        <v>119.26</v>
      </c>
      <c r="G258" s="2"/>
      <c r="H258" s="25">
        <v>119.26</v>
      </c>
      <c r="I258" s="2"/>
      <c r="J258" s="2"/>
      <c r="K258" s="1">
        <f t="shared" si="10"/>
        <v>118.4349</v>
      </c>
      <c r="U258" s="2">
        <f t="shared" si="11"/>
        <v>153.58020000000002</v>
      </c>
    </row>
  </sheetData>
  <mergeCells count="3">
    <mergeCell ref="V1:W1"/>
    <mergeCell ref="L12:M12"/>
    <mergeCell ref="V9:W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AE258"/>
  <sheetViews>
    <sheetView tabSelected="1" topLeftCell="W27" zoomScale="91" workbookViewId="0">
      <selection activeCell="AN37" sqref="AN37"/>
    </sheetView>
  </sheetViews>
  <sheetFormatPr baseColWidth="10" defaultRowHeight="16" x14ac:dyDescent="0.2"/>
  <cols>
    <col min="1" max="2" width="10.83203125" style="2"/>
    <col min="3" max="3" width="23.33203125" style="2" customWidth="1"/>
    <col min="4" max="4" width="24.5" style="2" customWidth="1"/>
    <col min="5" max="5" width="24.83203125" style="2" customWidth="1"/>
    <col min="6" max="6" width="30.5" style="2" customWidth="1"/>
    <col min="7" max="7" width="18.83203125" customWidth="1"/>
    <col min="8" max="8" width="69.5" customWidth="1"/>
    <col min="9" max="9" width="40.5" customWidth="1"/>
    <col min="10" max="10" width="24.5" style="2" customWidth="1"/>
    <col min="11" max="11" width="18.6640625" style="2" customWidth="1"/>
    <col min="12" max="12" width="10.83203125" style="2"/>
    <col min="13" max="13" width="19.1640625" style="2" customWidth="1"/>
    <col min="14" max="14" width="16" style="2" customWidth="1"/>
    <col min="15" max="15" width="26" style="2" customWidth="1"/>
    <col min="16" max="16" width="21.33203125" style="2" customWidth="1"/>
    <col min="19" max="19" width="20.83203125" customWidth="1"/>
    <col min="20" max="20" width="88.5" customWidth="1"/>
    <col min="21" max="21" width="26.6640625" customWidth="1"/>
    <col min="22" max="22" width="28.5" style="2" customWidth="1"/>
    <col min="23" max="23" width="19.6640625" style="2" customWidth="1"/>
    <col min="24" max="24" width="8.1640625" style="2" customWidth="1"/>
    <col min="25" max="25" width="16" style="2" customWidth="1"/>
    <col min="26" max="26" width="15" style="2" customWidth="1"/>
    <col min="27" max="27" width="21.5" style="2" customWidth="1"/>
    <col min="28" max="28" width="20.6640625" style="2" customWidth="1"/>
    <col min="29" max="30" width="10.83203125" style="2"/>
    <col min="31" max="31" width="19.1640625" style="2" customWidth="1"/>
  </cols>
  <sheetData>
    <row r="1" spans="1:31" x14ac:dyDescent="0.2">
      <c r="A1" s="23" t="s">
        <v>0</v>
      </c>
      <c r="B1" s="23" t="s">
        <v>5</v>
      </c>
      <c r="C1" s="23" t="s">
        <v>1</v>
      </c>
      <c r="D1" s="23" t="s">
        <v>2</v>
      </c>
      <c r="E1" s="23" t="s">
        <v>4</v>
      </c>
      <c r="F1" s="23" t="s">
        <v>3</v>
      </c>
      <c r="H1" s="23" t="s">
        <v>47</v>
      </c>
      <c r="J1" s="24" t="s">
        <v>1</v>
      </c>
      <c r="K1" s="23"/>
      <c r="L1" s="23"/>
      <c r="M1" s="23" t="s">
        <v>48</v>
      </c>
      <c r="N1" s="23" t="s">
        <v>49</v>
      </c>
      <c r="O1" s="23" t="s">
        <v>50</v>
      </c>
      <c r="P1" s="23" t="s">
        <v>51</v>
      </c>
      <c r="Q1" s="23" t="s">
        <v>52</v>
      </c>
      <c r="R1" s="23" t="s">
        <v>53</v>
      </c>
      <c r="S1" s="23" t="s">
        <v>54</v>
      </c>
      <c r="V1" s="24" t="s">
        <v>4</v>
      </c>
      <c r="W1" s="23"/>
      <c r="X1" s="23"/>
      <c r="Y1" s="23" t="s">
        <v>48</v>
      </c>
      <c r="Z1" s="23" t="s">
        <v>49</v>
      </c>
      <c r="AA1" s="23" t="s">
        <v>50</v>
      </c>
      <c r="AB1" s="23" t="s">
        <v>51</v>
      </c>
      <c r="AC1" s="23" t="s">
        <v>52</v>
      </c>
      <c r="AD1" s="23" t="s">
        <v>53</v>
      </c>
      <c r="AE1" s="23" t="s">
        <v>54</v>
      </c>
    </row>
    <row r="2" spans="1:31" x14ac:dyDescent="0.2">
      <c r="A2" s="3">
        <v>43777</v>
      </c>
      <c r="B2" s="2">
        <v>1</v>
      </c>
      <c r="C2" s="1">
        <v>63.954543999999999</v>
      </c>
      <c r="D2" s="2">
        <v>69986400</v>
      </c>
      <c r="E2" s="1">
        <v>177.02937299999999</v>
      </c>
      <c r="F2" s="2">
        <v>1636800</v>
      </c>
      <c r="M2" s="1">
        <f>$K$5*B2+$K$6</f>
        <v>56.043666554248418</v>
      </c>
      <c r="N2" s="1">
        <f>(C2-M2)</f>
        <v>7.9108774457515807</v>
      </c>
      <c r="O2" s="1">
        <v>-22.934463884586158</v>
      </c>
      <c r="P2" s="1">
        <f t="shared" ref="P2:P65" si="0">STANDARDIZE(O2,AVERAGE($O$2:$O$258), _xlfn.STDEV.S($O$2:$O$258))</f>
        <v>-2.3297595332253436</v>
      </c>
      <c r="Q2" s="2">
        <v>1</v>
      </c>
      <c r="R2" s="1">
        <f>(Q2-0.5)/257</f>
        <v>1.9455252918287938E-3</v>
      </c>
      <c r="S2" s="1">
        <f t="shared" ref="S2:S65" si="1">_xlfn.NORM.S.INV(R2)</f>
        <v>-2.8868618330563121</v>
      </c>
      <c r="Y2" s="1">
        <f t="shared" ref="Y2:Y65" si="2">$W$5*B2+$W$6</f>
        <v>159.89935218441767</v>
      </c>
      <c r="Z2" s="1">
        <f t="shared" ref="Z2:Z65" si="3">E2-Y2</f>
        <v>17.130020815582327</v>
      </c>
      <c r="AA2" s="1">
        <v>-56.377788774885289</v>
      </c>
      <c r="AB2" s="1">
        <f>STANDARDIZE(AA2, AVERAGE($AA$2:$AA$258), _xlfn.STDEV.S($AA$2:$AA$258))</f>
        <v>-3.1366192305981131</v>
      </c>
      <c r="AC2" s="2">
        <v>1</v>
      </c>
      <c r="AD2" s="1">
        <f>(AC2-0.5)/257</f>
        <v>1.9455252918287938E-3</v>
      </c>
      <c r="AE2" s="1">
        <f>_xlfn.NORM.S.INV(AD2)</f>
        <v>-2.8868618330563121</v>
      </c>
    </row>
    <row r="3" spans="1:31" x14ac:dyDescent="0.2">
      <c r="A3" s="3">
        <v>43780</v>
      </c>
      <c r="B3" s="2">
        <v>2</v>
      </c>
      <c r="C3" s="1">
        <v>64.460991000000007</v>
      </c>
      <c r="D3" s="2">
        <v>81821200</v>
      </c>
      <c r="E3" s="1">
        <v>176.658142</v>
      </c>
      <c r="F3" s="2">
        <v>1594600</v>
      </c>
      <c r="M3" s="1">
        <f t="shared" ref="M3:M66" si="4">$K$5*B3+$K$6</f>
        <v>56.287428272164213</v>
      </c>
      <c r="N3" s="1">
        <f t="shared" ref="N3:N66" si="5">(C3-M3)</f>
        <v>8.1735627278357939</v>
      </c>
      <c r="O3" s="1">
        <v>-21.490587166670373</v>
      </c>
      <c r="P3" s="1">
        <f t="shared" si="0"/>
        <v>-2.1830857079598132</v>
      </c>
      <c r="Q3" s="2">
        <v>2</v>
      </c>
      <c r="R3" s="1">
        <f t="shared" ref="R3:R66" si="6">(Q3-0.5)/257</f>
        <v>5.8365758754863814E-3</v>
      </c>
      <c r="S3" s="1">
        <f t="shared" si="1"/>
        <v>-2.5218739841912798</v>
      </c>
      <c r="Y3" s="1">
        <f t="shared" si="2"/>
        <v>159.88834788321401</v>
      </c>
      <c r="Z3" s="1">
        <f t="shared" si="3"/>
        <v>16.769794116785988</v>
      </c>
      <c r="AA3" s="1">
        <v>-47.860244076088946</v>
      </c>
      <c r="AB3" s="1">
        <f t="shared" ref="AB3:AB66" si="7">STANDARDIZE(AA3, AVERAGE($AA$2:$AA$258), _xlfn.STDEV.S($AA$2:$AA$258))</f>
        <v>-2.6627394442446448</v>
      </c>
      <c r="AC3" s="2">
        <v>2</v>
      </c>
      <c r="AD3" s="1">
        <f t="shared" ref="AD3:AD66" si="8">(AC3-0.5)/257</f>
        <v>5.8365758754863814E-3</v>
      </c>
      <c r="AE3" s="1">
        <f t="shared" ref="AE3:AE66" si="9">_xlfn.NORM.S.INV(AD3)</f>
        <v>-2.5218739841912798</v>
      </c>
    </row>
    <row r="4" spans="1:31" x14ac:dyDescent="0.2">
      <c r="A4" s="3">
        <v>43781</v>
      </c>
      <c r="B4" s="2">
        <v>3</v>
      </c>
      <c r="C4" s="1">
        <v>64.401978</v>
      </c>
      <c r="D4" s="2">
        <v>87388800</v>
      </c>
      <c r="E4" s="1">
        <v>177.810913</v>
      </c>
      <c r="F4" s="2">
        <v>1816900</v>
      </c>
      <c r="M4" s="1">
        <f t="shared" si="4"/>
        <v>56.531189990080016</v>
      </c>
      <c r="N4" s="1">
        <f t="shared" si="5"/>
        <v>7.8707880099199841</v>
      </c>
      <c r="O4" s="1">
        <v>-20.929146345828364</v>
      </c>
      <c r="P4" s="1">
        <f t="shared" si="0"/>
        <v>-2.1260526719455015</v>
      </c>
      <c r="Q4" s="2">
        <v>3</v>
      </c>
      <c r="R4" s="1">
        <f t="shared" si="6"/>
        <v>9.727626459143969E-3</v>
      </c>
      <c r="S4" s="1">
        <f t="shared" si="1"/>
        <v>-2.3366910755775643</v>
      </c>
      <c r="Y4" s="1">
        <f t="shared" si="2"/>
        <v>159.87734358201035</v>
      </c>
      <c r="Z4" s="1">
        <f t="shared" si="3"/>
        <v>17.933569417989645</v>
      </c>
      <c r="AA4" s="1">
        <v>-41.494584377292597</v>
      </c>
      <c r="AB4" s="1">
        <f t="shared" si="7"/>
        <v>-2.3085813429680195</v>
      </c>
      <c r="AC4" s="2">
        <v>3</v>
      </c>
      <c r="AD4" s="1">
        <f t="shared" si="8"/>
        <v>9.727626459143969E-3</v>
      </c>
      <c r="AE4" s="1">
        <f t="shared" si="9"/>
        <v>-2.3366910755775643</v>
      </c>
    </row>
    <row r="5" spans="1:31" x14ac:dyDescent="0.2">
      <c r="A5" s="3">
        <v>43782</v>
      </c>
      <c r="B5" s="2">
        <v>4</v>
      </c>
      <c r="C5" s="1">
        <v>65.019051000000005</v>
      </c>
      <c r="D5" s="2">
        <v>102734400</v>
      </c>
      <c r="E5" s="1">
        <v>177.752319</v>
      </c>
      <c r="F5" s="2">
        <v>1855200</v>
      </c>
      <c r="J5" s="30" t="s">
        <v>55</v>
      </c>
      <c r="K5" s="27">
        <f>SLOPE(C2:C258,B2:B258)</f>
        <v>0.24376171791579948</v>
      </c>
      <c r="M5" s="1">
        <f t="shared" si="4"/>
        <v>56.774951707995811</v>
      </c>
      <c r="N5" s="1">
        <f t="shared" si="5"/>
        <v>8.2440992920041936</v>
      </c>
      <c r="O5" s="1">
        <v>-20.564840909996761</v>
      </c>
      <c r="P5" s="1">
        <f t="shared" si="0"/>
        <v>-2.089045307552523</v>
      </c>
      <c r="Q5" s="2">
        <v>4</v>
      </c>
      <c r="R5" s="1">
        <f t="shared" si="6"/>
        <v>1.3618677042801557E-2</v>
      </c>
      <c r="S5" s="1">
        <f t="shared" si="1"/>
        <v>-2.208099267239914</v>
      </c>
      <c r="V5" s="33" t="s">
        <v>55</v>
      </c>
      <c r="W5" s="34">
        <f>SLOPE(E2:E258,B2:B258)</f>
        <v>-1.100430120365241E-2</v>
      </c>
      <c r="Y5" s="1">
        <f t="shared" si="2"/>
        <v>159.8663392808067</v>
      </c>
      <c r="Z5" s="1">
        <f t="shared" si="3"/>
        <v>17.885979719193301</v>
      </c>
      <c r="AA5" s="1">
        <v>-40.918671473681641</v>
      </c>
      <c r="AB5" s="1">
        <f t="shared" si="7"/>
        <v>-2.2765400102398292</v>
      </c>
      <c r="AC5" s="2">
        <v>4</v>
      </c>
      <c r="AD5" s="1">
        <f t="shared" si="8"/>
        <v>1.3618677042801557E-2</v>
      </c>
      <c r="AE5" s="1">
        <f t="shared" si="9"/>
        <v>-2.208099267239914</v>
      </c>
    </row>
    <row r="6" spans="1:31" x14ac:dyDescent="0.2">
      <c r="A6" s="3">
        <v>43783</v>
      </c>
      <c r="B6" s="2">
        <v>5</v>
      </c>
      <c r="C6" s="1">
        <v>64.569159999999997</v>
      </c>
      <c r="D6" s="2">
        <v>89182800</v>
      </c>
      <c r="E6" s="1">
        <v>176.37780799999999</v>
      </c>
      <c r="F6" s="2">
        <v>2208300</v>
      </c>
      <c r="J6" s="30" t="s">
        <v>56</v>
      </c>
      <c r="K6" s="27">
        <f>INTERCEPT(C2:C258,B2:B258)</f>
        <v>55.799904836332615</v>
      </c>
      <c r="M6" s="1">
        <f t="shared" si="4"/>
        <v>57.018713425911614</v>
      </c>
      <c r="N6" s="1">
        <f t="shared" si="5"/>
        <v>7.550446574088383</v>
      </c>
      <c r="O6" s="1">
        <v>-19.817956627912565</v>
      </c>
      <c r="P6" s="1">
        <f t="shared" si="0"/>
        <v>-2.0131743046305282</v>
      </c>
      <c r="Q6" s="2">
        <v>5</v>
      </c>
      <c r="R6" s="1">
        <f t="shared" si="6"/>
        <v>1.7509727626459144E-2</v>
      </c>
      <c r="S6" s="1">
        <f t="shared" si="1"/>
        <v>-2.1081333635267803</v>
      </c>
      <c r="V6" s="35" t="s">
        <v>56</v>
      </c>
      <c r="W6" s="34">
        <f>INTERCEPT(E2:E258,B2:B258)</f>
        <v>159.91035648562132</v>
      </c>
      <c r="Y6" s="1">
        <f t="shared" si="2"/>
        <v>159.85533497960307</v>
      </c>
      <c r="Z6" s="1">
        <f t="shared" si="3"/>
        <v>16.522473020396916</v>
      </c>
      <c r="AA6" s="1">
        <v>-40.863972678496253</v>
      </c>
      <c r="AB6" s="1">
        <f t="shared" si="7"/>
        <v>-2.2734968030371823</v>
      </c>
      <c r="AC6" s="2">
        <v>5</v>
      </c>
      <c r="AD6" s="1">
        <f t="shared" si="8"/>
        <v>1.7509727626459144E-2</v>
      </c>
      <c r="AE6" s="1">
        <f t="shared" si="9"/>
        <v>-2.1081333635267803</v>
      </c>
    </row>
    <row r="7" spans="1:31" x14ac:dyDescent="0.2">
      <c r="A7" s="3">
        <v>43784</v>
      </c>
      <c r="B7" s="2">
        <v>6</v>
      </c>
      <c r="C7" s="1">
        <v>65.336212000000003</v>
      </c>
      <c r="D7" s="2">
        <v>100206400</v>
      </c>
      <c r="E7" s="1">
        <v>178.43956</v>
      </c>
      <c r="F7" s="2">
        <v>3242700</v>
      </c>
      <c r="J7" s="30" t="s">
        <v>57</v>
      </c>
      <c r="K7" s="27">
        <f>CORREL(C2:C258,B2:B258)</f>
        <v>0.87869644516090561</v>
      </c>
      <c r="M7" s="1">
        <f t="shared" si="4"/>
        <v>57.262475143827409</v>
      </c>
      <c r="N7" s="1">
        <f t="shared" si="5"/>
        <v>8.0737368561725944</v>
      </c>
      <c r="O7" s="1">
        <v>-18.209989320417762</v>
      </c>
      <c r="P7" s="1">
        <f t="shared" si="0"/>
        <v>-1.8498316085639144</v>
      </c>
      <c r="Q7" s="2">
        <v>6</v>
      </c>
      <c r="R7" s="1">
        <f t="shared" si="6"/>
        <v>2.1400778210116732E-2</v>
      </c>
      <c r="S7" s="1">
        <f t="shared" si="1"/>
        <v>-2.0256412963396588</v>
      </c>
      <c r="V7" s="35" t="s">
        <v>57</v>
      </c>
      <c r="W7" s="34">
        <f>CORREL(E2:E258,B2:B258)</f>
        <v>-4.5462441136423372E-2</v>
      </c>
      <c r="Y7" s="1">
        <f t="shared" si="2"/>
        <v>159.84433067839942</v>
      </c>
      <c r="Z7" s="1">
        <f t="shared" si="3"/>
        <v>18.595229321600584</v>
      </c>
      <c r="AA7" s="1">
        <v>-37.118153931553806</v>
      </c>
      <c r="AB7" s="1">
        <f t="shared" si="7"/>
        <v>-2.0650954561360328</v>
      </c>
      <c r="AC7" s="2">
        <v>6</v>
      </c>
      <c r="AD7" s="1">
        <f t="shared" si="8"/>
        <v>2.1400778210116732E-2</v>
      </c>
      <c r="AE7" s="1">
        <f t="shared" si="9"/>
        <v>-2.0256412963396588</v>
      </c>
    </row>
    <row r="8" spans="1:31" x14ac:dyDescent="0.2">
      <c r="A8" s="3">
        <v>43787</v>
      </c>
      <c r="B8" s="2">
        <v>7</v>
      </c>
      <c r="C8" s="1">
        <v>65.665633999999997</v>
      </c>
      <c r="D8" s="2">
        <v>86703200</v>
      </c>
      <c r="E8" s="1">
        <v>176.52507</v>
      </c>
      <c r="F8" s="2">
        <v>2405800</v>
      </c>
      <c r="J8" s="30" t="s">
        <v>58</v>
      </c>
      <c r="K8" s="27">
        <f>K7^2</f>
        <v>0.77210744273841236</v>
      </c>
      <c r="M8" s="1">
        <f t="shared" si="4"/>
        <v>57.506236861743211</v>
      </c>
      <c r="N8" s="1">
        <f t="shared" si="5"/>
        <v>8.1593971382567858</v>
      </c>
      <c r="O8" s="1">
        <v>-18.150435756249372</v>
      </c>
      <c r="P8" s="1">
        <f t="shared" si="0"/>
        <v>-1.8437819583712145</v>
      </c>
      <c r="Q8" s="2">
        <v>7</v>
      </c>
      <c r="R8" s="1">
        <f t="shared" si="6"/>
        <v>2.5291828793774319E-2</v>
      </c>
      <c r="S8" s="1">
        <f t="shared" si="1"/>
        <v>-1.9549950240885074</v>
      </c>
      <c r="V8" s="35" t="s">
        <v>58</v>
      </c>
      <c r="W8" s="34">
        <f>W7^2</f>
        <v>2.0668335540827598E-3</v>
      </c>
      <c r="Y8" s="1">
        <f t="shared" si="2"/>
        <v>159.83332637719576</v>
      </c>
      <c r="Z8" s="1">
        <f t="shared" si="3"/>
        <v>16.691743622804239</v>
      </c>
      <c r="AA8" s="1">
        <v>-33.774917329146518</v>
      </c>
      <c r="AB8" s="1">
        <f t="shared" si="7"/>
        <v>-1.8790920592766369</v>
      </c>
      <c r="AC8" s="2">
        <v>7</v>
      </c>
      <c r="AD8" s="1">
        <f t="shared" si="8"/>
        <v>2.5291828793774319E-2</v>
      </c>
      <c r="AE8" s="1">
        <f t="shared" si="9"/>
        <v>-1.9549950240885074</v>
      </c>
    </row>
    <row r="9" spans="1:31" x14ac:dyDescent="0.2">
      <c r="A9" s="3">
        <v>43788</v>
      </c>
      <c r="B9" s="2">
        <v>8</v>
      </c>
      <c r="C9" s="1">
        <v>65.466507000000007</v>
      </c>
      <c r="D9" s="2">
        <v>76167200</v>
      </c>
      <c r="E9" s="1">
        <v>176.839249</v>
      </c>
      <c r="F9" s="2">
        <v>2673200</v>
      </c>
      <c r="M9" s="1">
        <f t="shared" si="4"/>
        <v>57.749998579659014</v>
      </c>
      <c r="N9" s="1">
        <f t="shared" si="5"/>
        <v>7.7165084203409933</v>
      </c>
      <c r="O9" s="1">
        <v>-17.631083602501974</v>
      </c>
      <c r="P9" s="1">
        <f t="shared" si="0"/>
        <v>-1.7910244299030078</v>
      </c>
      <c r="Q9" s="2">
        <v>8</v>
      </c>
      <c r="R9" s="1">
        <f t="shared" si="6"/>
        <v>2.9182879377431907E-2</v>
      </c>
      <c r="S9" s="1">
        <f t="shared" si="1"/>
        <v>-1.8929406788672947</v>
      </c>
      <c r="V9" s="36"/>
      <c r="Y9" s="1">
        <f t="shared" si="2"/>
        <v>159.8223220759921</v>
      </c>
      <c r="Z9" s="1">
        <f t="shared" si="3"/>
        <v>17.01692692400789</v>
      </c>
      <c r="AA9" s="1">
        <v>-32.993060064052415</v>
      </c>
      <c r="AB9" s="1">
        <f t="shared" si="7"/>
        <v>-1.8355928624019719</v>
      </c>
      <c r="AC9" s="2">
        <v>8</v>
      </c>
      <c r="AD9" s="1">
        <f t="shared" si="8"/>
        <v>2.9182879377431907E-2</v>
      </c>
      <c r="AE9" s="1">
        <f t="shared" si="9"/>
        <v>-1.8929406788672947</v>
      </c>
    </row>
    <row r="10" spans="1:31" x14ac:dyDescent="0.2">
      <c r="A10" s="3">
        <v>43789</v>
      </c>
      <c r="B10" s="2">
        <v>9</v>
      </c>
      <c r="C10" s="1">
        <v>64.704375999999996</v>
      </c>
      <c r="D10" s="2">
        <v>106234400</v>
      </c>
      <c r="E10" s="1">
        <v>173.99208100000001</v>
      </c>
      <c r="F10" s="2">
        <v>4190700</v>
      </c>
      <c r="J10" s="30" t="s">
        <v>59</v>
      </c>
      <c r="K10" s="27">
        <f>AVERAGE(N2:N258)</f>
        <v>6.8178925540249299E-14</v>
      </c>
      <c r="M10" s="1">
        <f t="shared" si="4"/>
        <v>57.993760297574809</v>
      </c>
      <c r="N10" s="1">
        <f t="shared" si="5"/>
        <v>6.7106157024251871</v>
      </c>
      <c r="O10" s="1">
        <v>-17.417303448754566</v>
      </c>
      <c r="P10" s="1">
        <f t="shared" si="0"/>
        <v>-1.7693079270140026</v>
      </c>
      <c r="Q10" s="2">
        <v>9</v>
      </c>
      <c r="R10" s="1">
        <f t="shared" si="6"/>
        <v>3.3073929961089495E-2</v>
      </c>
      <c r="S10" s="1">
        <f t="shared" si="1"/>
        <v>-1.8374203838470633</v>
      </c>
      <c r="V10" s="33" t="s">
        <v>59</v>
      </c>
      <c r="W10" s="27">
        <f>AVERAGE(Z2:Z258)</f>
        <v>3.5831260137941238E-14</v>
      </c>
      <c r="Y10" s="1">
        <f t="shared" si="2"/>
        <v>159.81131777478845</v>
      </c>
      <c r="Z10" s="1">
        <f t="shared" si="3"/>
        <v>14.180763225211564</v>
      </c>
      <c r="AA10" s="1">
        <v>-32.568764232757459</v>
      </c>
      <c r="AB10" s="1">
        <f t="shared" si="7"/>
        <v>-1.811986855624792</v>
      </c>
      <c r="AC10" s="2">
        <v>9</v>
      </c>
      <c r="AD10" s="1">
        <f t="shared" si="8"/>
        <v>3.3073929961089495E-2</v>
      </c>
      <c r="AE10" s="1">
        <f t="shared" si="9"/>
        <v>-1.8374203838470633</v>
      </c>
    </row>
    <row r="11" spans="1:31" x14ac:dyDescent="0.2">
      <c r="A11" s="3">
        <v>43790</v>
      </c>
      <c r="B11" s="2">
        <v>10</v>
      </c>
      <c r="C11" s="1">
        <v>64.414268000000007</v>
      </c>
      <c r="D11" s="2">
        <v>121395200</v>
      </c>
      <c r="E11" s="1">
        <v>173.31463600000001</v>
      </c>
      <c r="F11" s="2">
        <v>3135100</v>
      </c>
      <c r="J11" s="30" t="s">
        <v>60</v>
      </c>
      <c r="K11" s="27">
        <f>_xlfn.STDEV.S(N2:N258)</f>
        <v>9.8441335071330354</v>
      </c>
      <c r="M11" s="1">
        <f t="shared" si="4"/>
        <v>58.237522015490612</v>
      </c>
      <c r="N11" s="1">
        <f t="shared" si="5"/>
        <v>6.1767459845093953</v>
      </c>
      <c r="O11" s="1">
        <v>-17.319342295007175</v>
      </c>
      <c r="P11" s="1">
        <f t="shared" si="0"/>
        <v>-1.7593567054385935</v>
      </c>
      <c r="Q11" s="2">
        <v>10</v>
      </c>
      <c r="R11" s="1">
        <f t="shared" si="6"/>
        <v>3.6964980544747082E-2</v>
      </c>
      <c r="S11" s="1">
        <f t="shared" si="1"/>
        <v>-1.7870465756496254</v>
      </c>
      <c r="V11" s="35" t="s">
        <v>60</v>
      </c>
      <c r="W11" s="27">
        <f>_xlfn.STDEV.S(Z2:Z258)</f>
        <v>17.974062080890445</v>
      </c>
      <c r="Y11" s="1">
        <f t="shared" si="2"/>
        <v>159.80031347358479</v>
      </c>
      <c r="Z11" s="1">
        <f t="shared" si="3"/>
        <v>13.514322526415214</v>
      </c>
      <c r="AA11" s="1">
        <v>-32.155146630350146</v>
      </c>
      <c r="AB11" s="1">
        <f t="shared" si="7"/>
        <v>-1.7889749398683052</v>
      </c>
      <c r="AC11" s="2">
        <v>10</v>
      </c>
      <c r="AD11" s="1">
        <f t="shared" si="8"/>
        <v>3.6964980544747082E-2</v>
      </c>
      <c r="AE11" s="1">
        <f t="shared" si="9"/>
        <v>-1.7870465756496254</v>
      </c>
    </row>
    <row r="12" spans="1:31" x14ac:dyDescent="0.2">
      <c r="A12" s="3">
        <v>43791</v>
      </c>
      <c r="B12" s="2">
        <v>11</v>
      </c>
      <c r="C12" s="1">
        <v>64.357726999999997</v>
      </c>
      <c r="D12" s="2">
        <v>65325200</v>
      </c>
      <c r="E12" s="1">
        <v>173.56990099999999</v>
      </c>
      <c r="F12" s="2">
        <v>1852200</v>
      </c>
      <c r="M12" s="1">
        <f t="shared" si="4"/>
        <v>58.481283733406407</v>
      </c>
      <c r="N12" s="1">
        <f t="shared" si="5"/>
        <v>5.87644326659359</v>
      </c>
      <c r="O12" s="1">
        <v>-17.02384619208096</v>
      </c>
      <c r="P12" s="1">
        <f t="shared" si="0"/>
        <v>-1.7293392231774987</v>
      </c>
      <c r="Q12" s="2">
        <v>11</v>
      </c>
      <c r="R12" s="1">
        <f t="shared" si="6"/>
        <v>4.085603112840467E-2</v>
      </c>
      <c r="S12" s="1">
        <f t="shared" si="1"/>
        <v>-1.7408375250838715</v>
      </c>
      <c r="Y12" s="1">
        <f t="shared" si="2"/>
        <v>159.78930917238114</v>
      </c>
      <c r="Z12" s="1">
        <f t="shared" si="3"/>
        <v>13.780591827618849</v>
      </c>
      <c r="AA12" s="1">
        <v>-30.898474172478004</v>
      </c>
      <c r="AB12" s="1">
        <f t="shared" si="7"/>
        <v>-1.7190590548437283</v>
      </c>
      <c r="AC12" s="2">
        <v>11</v>
      </c>
      <c r="AD12" s="1">
        <f t="shared" si="8"/>
        <v>4.085603112840467E-2</v>
      </c>
      <c r="AE12" s="1">
        <f t="shared" si="9"/>
        <v>-1.7408375250838715</v>
      </c>
    </row>
    <row r="13" spans="1:31" x14ac:dyDescent="0.2">
      <c r="A13" s="3">
        <v>43794</v>
      </c>
      <c r="B13" s="2">
        <v>12</v>
      </c>
      <c r="C13" s="1">
        <v>65.486168000000006</v>
      </c>
      <c r="D13" s="2">
        <v>84020400</v>
      </c>
      <c r="E13" s="1">
        <v>173.29499799999999</v>
      </c>
      <c r="F13" s="2">
        <v>2657500</v>
      </c>
      <c r="M13" s="1">
        <f t="shared" si="4"/>
        <v>58.72504545132221</v>
      </c>
      <c r="N13" s="1">
        <f t="shared" si="5"/>
        <v>6.7611225486777968</v>
      </c>
      <c r="O13" s="1">
        <v>-16.976006781659954</v>
      </c>
      <c r="P13" s="1">
        <f t="shared" si="0"/>
        <v>-1.7244795358940681</v>
      </c>
      <c r="Q13" s="2">
        <v>12</v>
      </c>
      <c r="R13" s="1">
        <f t="shared" si="6"/>
        <v>4.4747081712062257E-2</v>
      </c>
      <c r="S13" s="1">
        <f t="shared" si="1"/>
        <v>-1.6980720533929912</v>
      </c>
      <c r="V13" s="30" t="s">
        <v>61</v>
      </c>
      <c r="W13" s="30" t="s">
        <v>65</v>
      </c>
      <c r="Y13" s="1">
        <f t="shared" si="2"/>
        <v>159.77830487117748</v>
      </c>
      <c r="Z13" s="1">
        <f t="shared" si="3"/>
        <v>13.51669312882251</v>
      </c>
      <c r="AA13" s="1">
        <v>-30.784217666459739</v>
      </c>
      <c r="AB13" s="1">
        <f t="shared" si="7"/>
        <v>-1.7127023111369322</v>
      </c>
      <c r="AC13" s="2">
        <v>12</v>
      </c>
      <c r="AD13" s="1">
        <f t="shared" si="8"/>
        <v>4.4747081712062257E-2</v>
      </c>
      <c r="AE13" s="1">
        <f t="shared" si="9"/>
        <v>-1.6980720533929912</v>
      </c>
    </row>
    <row r="14" spans="1:31" ht="17" x14ac:dyDescent="0.2">
      <c r="A14" s="3">
        <v>43795</v>
      </c>
      <c r="B14" s="2">
        <v>13</v>
      </c>
      <c r="C14" s="1">
        <v>64.974815000000007</v>
      </c>
      <c r="D14" s="2">
        <v>105207600</v>
      </c>
      <c r="E14" s="1">
        <v>175.26838699999999</v>
      </c>
      <c r="F14" s="2">
        <v>4578900</v>
      </c>
      <c r="J14" s="30" t="s">
        <v>61</v>
      </c>
      <c r="K14" s="30" t="s">
        <v>65</v>
      </c>
      <c r="M14" s="1">
        <f t="shared" si="4"/>
        <v>58.968807169238005</v>
      </c>
      <c r="N14" s="1">
        <f t="shared" si="5"/>
        <v>6.0060078307620017</v>
      </c>
      <c r="O14" s="1">
        <v>-16.966779242902149</v>
      </c>
      <c r="P14" s="1">
        <f t="shared" si="0"/>
        <v>-1.7235421716505703</v>
      </c>
      <c r="Q14" s="2">
        <v>13</v>
      </c>
      <c r="R14" s="1">
        <f t="shared" si="6"/>
        <v>4.8638132295719845E-2</v>
      </c>
      <c r="S14" s="1">
        <f t="shared" si="1"/>
        <v>-1.6582041640969811</v>
      </c>
      <c r="V14" s="25">
        <v>196.99</v>
      </c>
      <c r="W14" s="27">
        <f>Y254</f>
        <v>157.12626828109725</v>
      </c>
      <c r="Y14" s="1">
        <f t="shared" si="2"/>
        <v>159.76730056997383</v>
      </c>
      <c r="Z14" s="1">
        <f t="shared" si="3"/>
        <v>15.501086430026163</v>
      </c>
      <c r="AA14" s="1">
        <v>-29.27734457007071</v>
      </c>
      <c r="AB14" s="1">
        <f t="shared" si="7"/>
        <v>-1.6288663318459127</v>
      </c>
      <c r="AC14" s="2">
        <v>13</v>
      </c>
      <c r="AD14" s="1">
        <f t="shared" si="8"/>
        <v>4.8638132295719845E-2</v>
      </c>
      <c r="AE14" s="1">
        <f t="shared" si="9"/>
        <v>-1.6582041640969811</v>
      </c>
    </row>
    <row r="15" spans="1:31" ht="17" x14ac:dyDescent="0.2">
      <c r="A15" s="3">
        <v>43796</v>
      </c>
      <c r="B15" s="2">
        <v>14</v>
      </c>
      <c r="C15" s="1">
        <v>65.847565000000003</v>
      </c>
      <c r="D15" s="2">
        <v>65235600</v>
      </c>
      <c r="E15" s="1">
        <v>176.151993</v>
      </c>
      <c r="F15" s="2">
        <v>1044800</v>
      </c>
      <c r="J15" s="25">
        <v>116.32</v>
      </c>
      <c r="K15" s="32">
        <v>117.46</v>
      </c>
      <c r="M15" s="1">
        <f t="shared" si="4"/>
        <v>59.212568887153807</v>
      </c>
      <c r="N15" s="1">
        <f t="shared" si="5"/>
        <v>6.6349961128461956</v>
      </c>
      <c r="O15" s="1">
        <v>-16.707786730838762</v>
      </c>
      <c r="P15" s="1">
        <f t="shared" si="0"/>
        <v>-1.6972328462157089</v>
      </c>
      <c r="Q15" s="2">
        <v>14</v>
      </c>
      <c r="R15" s="1">
        <f t="shared" si="6"/>
        <v>5.2529182879377433E-2</v>
      </c>
      <c r="S15" s="1">
        <f t="shared" si="1"/>
        <v>-1.6208101278939697</v>
      </c>
      <c r="V15" s="37">
        <v>201.98</v>
      </c>
      <c r="W15" s="27">
        <f>Y255</f>
        <v>157.1152639798936</v>
      </c>
      <c r="Y15" s="1">
        <f t="shared" si="2"/>
        <v>159.7562962687702</v>
      </c>
      <c r="Z15" s="1">
        <f t="shared" si="3"/>
        <v>16.395696731229805</v>
      </c>
      <c r="AA15" s="1">
        <v>-28.842230979699906</v>
      </c>
      <c r="AB15" s="1">
        <f t="shared" si="7"/>
        <v>-1.6046584711846654</v>
      </c>
      <c r="AC15" s="2">
        <v>14</v>
      </c>
      <c r="AD15" s="1">
        <f t="shared" si="8"/>
        <v>5.2529182879377433E-2</v>
      </c>
      <c r="AE15" s="1">
        <f t="shared" si="9"/>
        <v>-1.6208101278939697</v>
      </c>
    </row>
    <row r="16" spans="1:31" ht="17" x14ac:dyDescent="0.2">
      <c r="A16" s="3">
        <v>43798</v>
      </c>
      <c r="B16" s="2">
        <v>15</v>
      </c>
      <c r="C16" s="1">
        <v>65.702515000000005</v>
      </c>
      <c r="D16" s="2">
        <v>46617600</v>
      </c>
      <c r="E16" s="1">
        <v>175.29785200000001</v>
      </c>
      <c r="F16" s="2">
        <v>1633100</v>
      </c>
      <c r="J16" s="25">
        <v>115.97</v>
      </c>
      <c r="K16" s="32">
        <v>117.71</v>
      </c>
      <c r="M16" s="1">
        <f t="shared" si="4"/>
        <v>59.45633060506961</v>
      </c>
      <c r="N16" s="1">
        <f t="shared" si="5"/>
        <v>6.2461843949303955</v>
      </c>
      <c r="O16" s="1">
        <v>-16.651941474165156</v>
      </c>
      <c r="P16" s="1">
        <f t="shared" si="0"/>
        <v>-1.691559898298745</v>
      </c>
      <c r="Q16" s="2">
        <v>15</v>
      </c>
      <c r="R16" s="1">
        <f t="shared" si="6"/>
        <v>5.642023346303502E-2</v>
      </c>
      <c r="S16" s="1">
        <f t="shared" si="1"/>
        <v>-1.585554225481004</v>
      </c>
      <c r="V16" s="37">
        <v>199.29</v>
      </c>
      <c r="W16" s="27">
        <f>Y256</f>
        <v>157.10425967868997</v>
      </c>
      <c r="Y16" s="1">
        <f t="shared" si="2"/>
        <v>159.74529196756654</v>
      </c>
      <c r="Z16" s="1">
        <f t="shared" si="3"/>
        <v>15.552560032433462</v>
      </c>
      <c r="AA16" s="1">
        <v>-28.792554268867036</v>
      </c>
      <c r="AB16" s="1">
        <f t="shared" si="7"/>
        <v>-1.6018946712929489</v>
      </c>
      <c r="AC16" s="2">
        <v>15</v>
      </c>
      <c r="AD16" s="1">
        <f t="shared" si="8"/>
        <v>5.642023346303502E-2</v>
      </c>
      <c r="AE16" s="1">
        <f t="shared" si="9"/>
        <v>-1.585554225481004</v>
      </c>
    </row>
    <row r="17" spans="1:31" ht="17" x14ac:dyDescent="0.2">
      <c r="A17" s="3">
        <v>43801</v>
      </c>
      <c r="B17" s="2">
        <v>16</v>
      </c>
      <c r="C17" s="1">
        <v>64.942841000000001</v>
      </c>
      <c r="D17" s="2">
        <v>94487200</v>
      </c>
      <c r="E17" s="1">
        <v>171.144913</v>
      </c>
      <c r="F17" s="2">
        <v>3053500</v>
      </c>
      <c r="J17" s="25">
        <v>119.49</v>
      </c>
      <c r="K17" s="32">
        <v>117.95</v>
      </c>
      <c r="M17" s="1">
        <f t="shared" si="4"/>
        <v>59.700092322985405</v>
      </c>
      <c r="N17" s="1">
        <f t="shared" si="5"/>
        <v>5.2427486770145961</v>
      </c>
      <c r="O17" s="1">
        <v>-15.983096063744156</v>
      </c>
      <c r="P17" s="1">
        <f t="shared" si="0"/>
        <v>-1.6236163449188201</v>
      </c>
      <c r="Q17" s="2">
        <v>16</v>
      </c>
      <c r="R17" s="1">
        <f t="shared" si="6"/>
        <v>6.0311284046692608E-2</v>
      </c>
      <c r="S17" s="1">
        <f t="shared" si="1"/>
        <v>-1.5521657535429034</v>
      </c>
      <c r="V17" s="37">
        <v>197.24</v>
      </c>
      <c r="W17" s="27">
        <f>Y257</f>
        <v>157.09325537748632</v>
      </c>
      <c r="Y17" s="1">
        <f t="shared" si="2"/>
        <v>159.73428766636289</v>
      </c>
      <c r="Z17" s="1">
        <f t="shared" si="3"/>
        <v>11.410625333637114</v>
      </c>
      <c r="AA17" s="1">
        <v>-28.380709750812258</v>
      </c>
      <c r="AB17" s="1">
        <f t="shared" si="7"/>
        <v>-1.5789814023723614</v>
      </c>
      <c r="AC17" s="2">
        <v>16</v>
      </c>
      <c r="AD17" s="1">
        <f t="shared" si="8"/>
        <v>6.0311284046692608E-2</v>
      </c>
      <c r="AE17" s="1">
        <f t="shared" si="9"/>
        <v>-1.5521657535429034</v>
      </c>
    </row>
    <row r="18" spans="1:31" ht="17" x14ac:dyDescent="0.2">
      <c r="A18" s="3">
        <v>43802</v>
      </c>
      <c r="B18" s="2">
        <v>17</v>
      </c>
      <c r="C18" s="1">
        <v>63.784916000000003</v>
      </c>
      <c r="D18" s="2">
        <v>114430400</v>
      </c>
      <c r="E18" s="1">
        <v>169.40713500000001</v>
      </c>
      <c r="F18" s="2">
        <v>3775500</v>
      </c>
      <c r="J18" s="25">
        <v>119.21</v>
      </c>
      <c r="K18" s="32">
        <v>118.19</v>
      </c>
      <c r="M18" s="1">
        <f t="shared" si="4"/>
        <v>59.943854040901208</v>
      </c>
      <c r="N18" s="1">
        <f t="shared" si="5"/>
        <v>3.8410619590987949</v>
      </c>
      <c r="O18" s="1">
        <v>-15.813067678733759</v>
      </c>
      <c r="P18" s="1">
        <f t="shared" si="0"/>
        <v>-1.6063442930020928</v>
      </c>
      <c r="Q18" s="2">
        <v>17</v>
      </c>
      <c r="R18" s="1">
        <f t="shared" si="6"/>
        <v>6.4202334630350189E-2</v>
      </c>
      <c r="S18" s="1">
        <f t="shared" si="1"/>
        <v>-1.5204231125445944</v>
      </c>
      <c r="V18" s="37">
        <v>201.54</v>
      </c>
      <c r="W18" s="27">
        <f>Y258</f>
        <v>157.08225107628266</v>
      </c>
      <c r="Y18" s="1">
        <f t="shared" si="2"/>
        <v>159.72328336515923</v>
      </c>
      <c r="Z18" s="1">
        <f t="shared" si="3"/>
        <v>9.6838516348407779</v>
      </c>
      <c r="AA18" s="1">
        <v>-28.087977654423213</v>
      </c>
      <c r="AB18" s="1">
        <f t="shared" si="7"/>
        <v>-1.5626950395528922</v>
      </c>
      <c r="AC18" s="2">
        <v>17</v>
      </c>
      <c r="AD18" s="1">
        <f t="shared" si="8"/>
        <v>6.4202334630350189E-2</v>
      </c>
      <c r="AE18" s="1">
        <f t="shared" si="9"/>
        <v>-1.5204231125445944</v>
      </c>
    </row>
    <row r="19" spans="1:31" ht="17" x14ac:dyDescent="0.2">
      <c r="A19" s="3">
        <v>43803</v>
      </c>
      <c r="B19" s="2">
        <v>18</v>
      </c>
      <c r="C19" s="1">
        <v>64.347892999999999</v>
      </c>
      <c r="D19" s="2">
        <v>67181600</v>
      </c>
      <c r="E19" s="1">
        <v>170.055115</v>
      </c>
      <c r="F19" s="2">
        <v>2933400</v>
      </c>
      <c r="J19" s="25">
        <v>119.26</v>
      </c>
      <c r="K19" s="32">
        <v>118.44</v>
      </c>
      <c r="M19" s="1">
        <f t="shared" si="4"/>
        <v>60.187615758817003</v>
      </c>
      <c r="N19" s="1">
        <f t="shared" si="5"/>
        <v>4.160277241182996</v>
      </c>
      <c r="O19" s="1">
        <v>-15.669535832481145</v>
      </c>
      <c r="P19" s="1">
        <f t="shared" si="0"/>
        <v>-1.5917638480956302</v>
      </c>
      <c r="Q19" s="2">
        <v>18</v>
      </c>
      <c r="R19" s="1">
        <f t="shared" si="6"/>
        <v>6.8093385214007776E-2</v>
      </c>
      <c r="S19" s="1">
        <f t="shared" si="1"/>
        <v>-1.4901425037298881</v>
      </c>
      <c r="Y19" s="1">
        <f t="shared" si="2"/>
        <v>159.71227906395558</v>
      </c>
      <c r="Z19" s="1">
        <f t="shared" si="3"/>
        <v>10.342835936044423</v>
      </c>
      <c r="AA19" s="1">
        <v>-27.713216365256073</v>
      </c>
      <c r="AB19" s="1">
        <f t="shared" si="7"/>
        <v>-1.5418449230082534</v>
      </c>
      <c r="AC19" s="2">
        <v>18</v>
      </c>
      <c r="AD19" s="1">
        <f t="shared" si="8"/>
        <v>6.8093385214007776E-2</v>
      </c>
      <c r="AE19" s="1">
        <f t="shared" si="9"/>
        <v>-1.4901425037298881</v>
      </c>
    </row>
    <row r="20" spans="1:31" x14ac:dyDescent="0.2">
      <c r="A20" s="3">
        <v>43804</v>
      </c>
      <c r="B20" s="2">
        <v>19</v>
      </c>
      <c r="C20" s="1">
        <v>65.291945999999996</v>
      </c>
      <c r="D20" s="2">
        <v>74424400</v>
      </c>
      <c r="E20" s="1">
        <v>170.84053</v>
      </c>
      <c r="F20" s="2">
        <v>2342100</v>
      </c>
      <c r="M20" s="1">
        <f t="shared" si="4"/>
        <v>60.431377476732806</v>
      </c>
      <c r="N20" s="1">
        <f t="shared" si="5"/>
        <v>4.8605685232671902</v>
      </c>
      <c r="O20" s="1">
        <v>-15.583466499575763</v>
      </c>
      <c r="P20" s="1">
        <f t="shared" si="0"/>
        <v>-1.5830206374470734</v>
      </c>
      <c r="Q20" s="2">
        <v>19</v>
      </c>
      <c r="R20" s="1">
        <f t="shared" si="6"/>
        <v>7.1984435797665364E-2</v>
      </c>
      <c r="S20" s="1">
        <f t="shared" si="1"/>
        <v>-1.4611697164034938</v>
      </c>
      <c r="Y20" s="1">
        <f t="shared" si="2"/>
        <v>159.70127476275192</v>
      </c>
      <c r="Z20" s="1">
        <f t="shared" si="3"/>
        <v>11.139255237248079</v>
      </c>
      <c r="AA20" s="1">
        <v>-27.468858136368425</v>
      </c>
      <c r="AB20" s="1">
        <f t="shared" si="7"/>
        <v>-1.5282498754453853</v>
      </c>
      <c r="AC20" s="2">
        <v>19</v>
      </c>
      <c r="AD20" s="1">
        <f t="shared" si="8"/>
        <v>7.1984435797665364E-2</v>
      </c>
      <c r="AE20" s="1">
        <f t="shared" si="9"/>
        <v>-1.4611697164034938</v>
      </c>
    </row>
    <row r="21" spans="1:31" x14ac:dyDescent="0.2">
      <c r="A21" s="3">
        <v>43805</v>
      </c>
      <c r="B21" s="2">
        <v>20</v>
      </c>
      <c r="C21" s="1">
        <v>66.553130999999993</v>
      </c>
      <c r="D21" s="2">
        <v>106075600</v>
      </c>
      <c r="E21" s="1">
        <v>172.26414500000001</v>
      </c>
      <c r="F21" s="2">
        <v>2118000</v>
      </c>
      <c r="M21" s="1">
        <f t="shared" si="4"/>
        <v>60.675139194648608</v>
      </c>
      <c r="N21" s="1">
        <f t="shared" si="5"/>
        <v>5.8779918053513853</v>
      </c>
      <c r="O21" s="1">
        <v>-15.354083217491564</v>
      </c>
      <c r="P21" s="1">
        <f t="shared" si="0"/>
        <v>-1.5597191166054483</v>
      </c>
      <c r="Q21" s="2">
        <v>20</v>
      </c>
      <c r="R21" s="1">
        <f t="shared" si="6"/>
        <v>7.5875486381322951E-2</v>
      </c>
      <c r="S21" s="1">
        <f t="shared" si="1"/>
        <v>-1.4333740412575702</v>
      </c>
      <c r="V21" s="30" t="s">
        <v>62</v>
      </c>
      <c r="W21" s="30">
        <f>_xlfn.CHISQ.TEST(E2:E258,Y2:Y258)</f>
        <v>2.4900979158747037E-20</v>
      </c>
      <c r="Y21" s="1">
        <f t="shared" si="2"/>
        <v>159.69027046154827</v>
      </c>
      <c r="Z21" s="1">
        <f t="shared" si="3"/>
        <v>12.573874538451747</v>
      </c>
      <c r="AA21" s="1">
        <v>-27.352997449608608</v>
      </c>
      <c r="AB21" s="1">
        <f t="shared" si="7"/>
        <v>-1.5218038819777764</v>
      </c>
      <c r="AC21" s="2">
        <v>20</v>
      </c>
      <c r="AD21" s="1">
        <f t="shared" si="8"/>
        <v>7.5875486381322951E-2</v>
      </c>
      <c r="AE21" s="1">
        <f t="shared" si="9"/>
        <v>-1.4333740412575702</v>
      </c>
    </row>
    <row r="22" spans="1:31" x14ac:dyDescent="0.2">
      <c r="A22" s="3">
        <v>43808</v>
      </c>
      <c r="B22" s="2">
        <v>21</v>
      </c>
      <c r="C22" s="1">
        <v>65.621384000000006</v>
      </c>
      <c r="D22" s="2">
        <v>128042400</v>
      </c>
      <c r="E22" s="1">
        <v>171.31179800000001</v>
      </c>
      <c r="F22" s="2">
        <v>1556500</v>
      </c>
      <c r="M22" s="1">
        <f t="shared" si="4"/>
        <v>60.918900912564403</v>
      </c>
      <c r="N22" s="1">
        <f t="shared" si="5"/>
        <v>4.7024830874356027</v>
      </c>
      <c r="O22" s="1">
        <v>-15.348309859175572</v>
      </c>
      <c r="P22" s="1">
        <f t="shared" si="0"/>
        <v>-1.5591326395618561</v>
      </c>
      <c r="Q22" s="2">
        <v>21</v>
      </c>
      <c r="R22" s="1">
        <f t="shared" si="6"/>
        <v>7.9766536964980539E-2</v>
      </c>
      <c r="S22" s="1">
        <f t="shared" si="1"/>
        <v>-1.4066436798489586</v>
      </c>
      <c r="Y22" s="1">
        <f t="shared" si="2"/>
        <v>159.67926616034461</v>
      </c>
      <c r="Z22" s="1">
        <f t="shared" si="3"/>
        <v>11.6325318396554</v>
      </c>
      <c r="AA22" s="1">
        <v>-27.249689726739206</v>
      </c>
      <c r="AB22" s="1">
        <f t="shared" si="7"/>
        <v>-1.5160562817745238</v>
      </c>
      <c r="AC22" s="2">
        <v>21</v>
      </c>
      <c r="AD22" s="1">
        <f t="shared" si="8"/>
        <v>7.9766536964980539E-2</v>
      </c>
      <c r="AE22" s="1">
        <f t="shared" si="9"/>
        <v>-1.4066436798489586</v>
      </c>
    </row>
    <row r="23" spans="1:31" x14ac:dyDescent="0.2">
      <c r="A23" s="3">
        <v>43809</v>
      </c>
      <c r="B23" s="2">
        <v>22</v>
      </c>
      <c r="C23" s="1">
        <v>66.004897999999997</v>
      </c>
      <c r="D23" s="2">
        <v>90420400</v>
      </c>
      <c r="E23" s="1">
        <v>170.86998</v>
      </c>
      <c r="F23" s="2">
        <v>2027800</v>
      </c>
      <c r="J23" s="30" t="s">
        <v>62</v>
      </c>
      <c r="K23" s="30">
        <f>_xlfn.CHISQ.TEST(C2:C258,M2:M258)</f>
        <v>4.7782274815830236E-2</v>
      </c>
      <c r="M23" s="1">
        <f t="shared" si="4"/>
        <v>61.162662630480206</v>
      </c>
      <c r="N23" s="1">
        <f t="shared" si="5"/>
        <v>4.8422353695197913</v>
      </c>
      <c r="O23" s="1">
        <v>-15.30562696081796</v>
      </c>
      <c r="P23" s="1">
        <f t="shared" si="0"/>
        <v>-1.5547967680169725</v>
      </c>
      <c r="Q23" s="2">
        <v>22</v>
      </c>
      <c r="R23" s="1">
        <f t="shared" si="6"/>
        <v>8.3657587548638127E-2</v>
      </c>
      <c r="S23" s="1">
        <f t="shared" si="1"/>
        <v>-1.380882228250236</v>
      </c>
      <c r="Y23" s="1">
        <f t="shared" si="2"/>
        <v>159.66826185914096</v>
      </c>
      <c r="Z23" s="1">
        <f t="shared" si="3"/>
        <v>11.201718140859043</v>
      </c>
      <c r="AA23" s="1">
        <v>-27.233081437572082</v>
      </c>
      <c r="AB23" s="1">
        <f t="shared" si="7"/>
        <v>-1.5151322675426613</v>
      </c>
      <c r="AC23" s="2">
        <v>22</v>
      </c>
      <c r="AD23" s="1">
        <f t="shared" si="8"/>
        <v>8.3657587548638127E-2</v>
      </c>
      <c r="AE23" s="1">
        <f t="shared" si="9"/>
        <v>-1.380882228250236</v>
      </c>
    </row>
    <row r="24" spans="1:31" x14ac:dyDescent="0.2">
      <c r="A24" s="3">
        <v>43810</v>
      </c>
      <c r="B24" s="2">
        <v>23</v>
      </c>
      <c r="C24" s="1">
        <v>66.567886000000001</v>
      </c>
      <c r="D24" s="2">
        <v>78756800</v>
      </c>
      <c r="E24" s="1">
        <v>172.804092</v>
      </c>
      <c r="F24" s="2">
        <v>2174100</v>
      </c>
      <c r="M24" s="1">
        <f t="shared" si="4"/>
        <v>61.406424348396001</v>
      </c>
      <c r="N24" s="1">
        <f t="shared" si="5"/>
        <v>5.1614616516040002</v>
      </c>
      <c r="O24" s="1">
        <v>-15.269875038333566</v>
      </c>
      <c r="P24" s="1">
        <f t="shared" si="0"/>
        <v>-1.5511649681781663</v>
      </c>
      <c r="Q24" s="2">
        <v>23</v>
      </c>
      <c r="R24" s="1">
        <f t="shared" si="6"/>
        <v>8.7548638132295714E-2</v>
      </c>
      <c r="S24" s="1">
        <f t="shared" si="1"/>
        <v>-1.3560059457994387</v>
      </c>
      <c r="Y24" s="1">
        <f t="shared" si="2"/>
        <v>159.65725755793733</v>
      </c>
      <c r="Z24" s="1">
        <f t="shared" si="3"/>
        <v>13.146834442062669</v>
      </c>
      <c r="AA24" s="1">
        <v>-26.767862967663376</v>
      </c>
      <c r="AB24" s="1">
        <f t="shared" si="7"/>
        <v>-1.4892495000405219</v>
      </c>
      <c r="AC24" s="2">
        <v>23</v>
      </c>
      <c r="AD24" s="1">
        <f t="shared" si="8"/>
        <v>8.7548638132295714E-2</v>
      </c>
      <c r="AE24" s="1">
        <f t="shared" si="9"/>
        <v>-1.3560059457994387</v>
      </c>
    </row>
    <row r="25" spans="1:31" x14ac:dyDescent="0.2">
      <c r="A25" s="3">
        <v>43811</v>
      </c>
      <c r="B25" s="2">
        <v>24</v>
      </c>
      <c r="C25" s="1">
        <v>66.737517999999994</v>
      </c>
      <c r="D25" s="2">
        <v>137310400</v>
      </c>
      <c r="E25" s="1">
        <v>174.15898100000001</v>
      </c>
      <c r="F25" s="2">
        <v>2277600</v>
      </c>
      <c r="M25" s="1">
        <f t="shared" si="4"/>
        <v>61.650186066311804</v>
      </c>
      <c r="N25" s="1">
        <f t="shared" si="5"/>
        <v>5.0873319336881906</v>
      </c>
      <c r="O25" s="1">
        <v>-14.938627012922979</v>
      </c>
      <c r="P25" s="1">
        <f t="shared" si="0"/>
        <v>-1.5175156860782673</v>
      </c>
      <c r="Q25" s="2">
        <v>24</v>
      </c>
      <c r="R25" s="1">
        <f t="shared" si="6"/>
        <v>9.1439688715953302E-2</v>
      </c>
      <c r="S25" s="1">
        <f t="shared" si="1"/>
        <v>-1.3319416069271142</v>
      </c>
      <c r="Y25" s="1">
        <f t="shared" si="2"/>
        <v>159.64625325673367</v>
      </c>
      <c r="Z25" s="1">
        <f t="shared" si="3"/>
        <v>14.512727743266339</v>
      </c>
      <c r="AA25" s="1">
        <v>-26.516555762848753</v>
      </c>
      <c r="AB25" s="1">
        <f t="shared" si="7"/>
        <v>-1.4752678411543092</v>
      </c>
      <c r="AC25" s="2">
        <v>24</v>
      </c>
      <c r="AD25" s="1">
        <f t="shared" si="8"/>
        <v>9.1439688715953302E-2</v>
      </c>
      <c r="AE25" s="1">
        <f t="shared" si="9"/>
        <v>-1.3319416069271142</v>
      </c>
    </row>
    <row r="26" spans="1:31" x14ac:dyDescent="0.2">
      <c r="A26" s="3">
        <v>43812</v>
      </c>
      <c r="B26" s="2">
        <v>25</v>
      </c>
      <c r="C26" s="1">
        <v>67.644706999999997</v>
      </c>
      <c r="D26" s="2">
        <v>133587600</v>
      </c>
      <c r="E26" s="1">
        <v>173.756439</v>
      </c>
      <c r="F26" s="2">
        <v>2050200</v>
      </c>
      <c r="M26" s="1">
        <f t="shared" si="4"/>
        <v>61.893947784227606</v>
      </c>
      <c r="N26" s="1">
        <f t="shared" si="5"/>
        <v>5.7507592157723906</v>
      </c>
      <c r="O26" s="1">
        <v>-14.613574524986362</v>
      </c>
      <c r="P26" s="1">
        <f t="shared" si="0"/>
        <v>-1.4844957673925765</v>
      </c>
      <c r="Q26" s="2">
        <v>25</v>
      </c>
      <c r="R26" s="1">
        <f t="shared" si="6"/>
        <v>9.5330739299610889E-2</v>
      </c>
      <c r="S26" s="1">
        <f t="shared" si="1"/>
        <v>-1.3086247923228653</v>
      </c>
      <c r="Y26" s="1">
        <f t="shared" si="2"/>
        <v>159.63524895553002</v>
      </c>
      <c r="Z26" s="1">
        <f t="shared" si="3"/>
        <v>14.121190044469984</v>
      </c>
      <c r="AA26" s="1">
        <v>-25.976054533961104</v>
      </c>
      <c r="AB26" s="1">
        <f t="shared" si="7"/>
        <v>-1.4451966626719395</v>
      </c>
      <c r="AC26" s="2">
        <v>25</v>
      </c>
      <c r="AD26" s="1">
        <f t="shared" si="8"/>
        <v>9.5330739299610889E-2</v>
      </c>
      <c r="AE26" s="1">
        <f t="shared" si="9"/>
        <v>-1.3086247923228653</v>
      </c>
    </row>
    <row r="27" spans="1:31" x14ac:dyDescent="0.2">
      <c r="A27" s="3">
        <v>43815</v>
      </c>
      <c r="B27" s="2">
        <v>26</v>
      </c>
      <c r="C27" s="1">
        <v>68.802634999999995</v>
      </c>
      <c r="D27" s="2">
        <v>128186000</v>
      </c>
      <c r="E27" s="1">
        <v>173.18699599999999</v>
      </c>
      <c r="F27" s="2">
        <v>3207600</v>
      </c>
      <c r="M27" s="1">
        <f t="shared" si="4"/>
        <v>62.137709502143402</v>
      </c>
      <c r="N27" s="1">
        <f t="shared" si="5"/>
        <v>6.6649254978565935</v>
      </c>
      <c r="O27" s="1">
        <v>-14.301617935407364</v>
      </c>
      <c r="P27" s="1">
        <f t="shared" si="0"/>
        <v>-1.4528061738541553</v>
      </c>
      <c r="Q27" s="2">
        <v>26</v>
      </c>
      <c r="R27" s="1">
        <f t="shared" si="6"/>
        <v>9.9221789883268477E-2</v>
      </c>
      <c r="S27" s="1">
        <f t="shared" si="1"/>
        <v>-1.2859985155013034</v>
      </c>
      <c r="Y27" s="1">
        <f t="shared" si="2"/>
        <v>159.62424465432636</v>
      </c>
      <c r="Z27" s="1">
        <f t="shared" si="3"/>
        <v>13.562751345673632</v>
      </c>
      <c r="AA27" s="1">
        <v>-25.864593883310846</v>
      </c>
      <c r="AB27" s="1">
        <f t="shared" si="7"/>
        <v>-1.4389954684094159</v>
      </c>
      <c r="AC27" s="2">
        <v>26</v>
      </c>
      <c r="AD27" s="1">
        <f t="shared" si="8"/>
        <v>9.9221789883268477E-2</v>
      </c>
      <c r="AE27" s="1">
        <f t="shared" si="9"/>
        <v>-1.2859985155013034</v>
      </c>
    </row>
    <row r="28" spans="1:31" x14ac:dyDescent="0.2">
      <c r="A28" s="3">
        <v>43816</v>
      </c>
      <c r="B28" s="2">
        <v>27</v>
      </c>
      <c r="C28" s="1">
        <v>68.937850999999995</v>
      </c>
      <c r="D28" s="2">
        <v>114158400</v>
      </c>
      <c r="E28" s="1">
        <v>173.481537</v>
      </c>
      <c r="F28" s="2">
        <v>3039800</v>
      </c>
      <c r="M28" s="1">
        <f t="shared" si="4"/>
        <v>62.381471220059204</v>
      </c>
      <c r="N28" s="1">
        <f t="shared" si="5"/>
        <v>6.5563797799407908</v>
      </c>
      <c r="O28" s="1">
        <v>-14.294655114565359</v>
      </c>
      <c r="P28" s="1">
        <f t="shared" si="0"/>
        <v>-1.4520988672296606</v>
      </c>
      <c r="Q28" s="2">
        <v>27</v>
      </c>
      <c r="R28" s="1">
        <f t="shared" si="6"/>
        <v>0.10311284046692606</v>
      </c>
      <c r="S28" s="1">
        <f t="shared" si="1"/>
        <v>-1.2640121084912439</v>
      </c>
      <c r="Y28" s="1">
        <f t="shared" si="2"/>
        <v>159.61324035312271</v>
      </c>
      <c r="Z28" s="1">
        <f t="shared" si="3"/>
        <v>13.868296646877297</v>
      </c>
      <c r="AA28" s="1">
        <v>-25.713285148404964</v>
      </c>
      <c r="AB28" s="1">
        <f t="shared" si="7"/>
        <v>-1.4305772970341903</v>
      </c>
      <c r="AC28" s="2">
        <v>27</v>
      </c>
      <c r="AD28" s="1">
        <f t="shared" si="8"/>
        <v>0.10311284046692606</v>
      </c>
      <c r="AE28" s="1">
        <f t="shared" si="9"/>
        <v>-1.2640121084912439</v>
      </c>
    </row>
    <row r="29" spans="1:31" x14ac:dyDescent="0.2">
      <c r="A29" s="3">
        <v>43817</v>
      </c>
      <c r="B29" s="2">
        <v>28</v>
      </c>
      <c r="C29" s="1">
        <v>68.773132000000004</v>
      </c>
      <c r="D29" s="2">
        <v>116028400</v>
      </c>
      <c r="E29" s="1">
        <v>171.45906099999999</v>
      </c>
      <c r="F29" s="2">
        <v>3614700</v>
      </c>
      <c r="M29" s="1">
        <f t="shared" si="4"/>
        <v>62.625232937974999</v>
      </c>
      <c r="N29" s="1">
        <f t="shared" si="5"/>
        <v>6.1478990620250045</v>
      </c>
      <c r="O29" s="1">
        <v>-14.100179396649565</v>
      </c>
      <c r="P29" s="1">
        <f t="shared" si="0"/>
        <v>-1.4323433734856073</v>
      </c>
      <c r="Q29" s="2">
        <v>28</v>
      </c>
      <c r="R29" s="1">
        <f t="shared" si="6"/>
        <v>0.10700389105058365</v>
      </c>
      <c r="S29" s="1">
        <f t="shared" si="1"/>
        <v>-1.2426203099162596</v>
      </c>
      <c r="Y29" s="1">
        <f t="shared" si="2"/>
        <v>159.60223605191905</v>
      </c>
      <c r="Z29" s="1">
        <f t="shared" si="3"/>
        <v>11.856824948080941</v>
      </c>
      <c r="AA29" s="1">
        <v>-25.621366955626854</v>
      </c>
      <c r="AB29" s="1">
        <f t="shared" si="7"/>
        <v>-1.4254633616107761</v>
      </c>
      <c r="AC29" s="2">
        <v>28</v>
      </c>
      <c r="AD29" s="1">
        <f t="shared" si="8"/>
        <v>0.10700389105058365</v>
      </c>
      <c r="AE29" s="1">
        <f t="shared" si="9"/>
        <v>-1.2426203099162596</v>
      </c>
    </row>
    <row r="30" spans="1:31" x14ac:dyDescent="0.2">
      <c r="A30" s="3">
        <v>43818</v>
      </c>
      <c r="B30" s="2">
        <v>29</v>
      </c>
      <c r="C30" s="1">
        <v>68.841965000000002</v>
      </c>
      <c r="D30" s="2">
        <v>98369200</v>
      </c>
      <c r="E30" s="1">
        <v>173.28518700000001</v>
      </c>
      <c r="F30" s="2">
        <v>2680600</v>
      </c>
      <c r="M30" s="1">
        <f t="shared" si="4"/>
        <v>62.868994655890802</v>
      </c>
      <c r="N30" s="1">
        <f t="shared" si="5"/>
        <v>5.9729703441091999</v>
      </c>
      <c r="O30" s="1">
        <v>-13.815768986228562</v>
      </c>
      <c r="P30" s="1">
        <f t="shared" si="0"/>
        <v>-1.4034520129392554</v>
      </c>
      <c r="Q30" s="2">
        <v>29</v>
      </c>
      <c r="R30" s="1">
        <f t="shared" si="6"/>
        <v>0.11089494163424124</v>
      </c>
      <c r="S30" s="1">
        <f t="shared" si="1"/>
        <v>-1.2217825127484547</v>
      </c>
      <c r="Y30" s="1">
        <f t="shared" si="2"/>
        <v>159.59123175071539</v>
      </c>
      <c r="Z30" s="1">
        <f t="shared" si="3"/>
        <v>13.693955249284613</v>
      </c>
      <c r="AA30" s="1">
        <v>-25.437689738775731</v>
      </c>
      <c r="AB30" s="1">
        <f t="shared" si="7"/>
        <v>-1.4152443462304742</v>
      </c>
      <c r="AC30" s="2">
        <v>29</v>
      </c>
      <c r="AD30" s="1">
        <f t="shared" si="8"/>
        <v>0.11089494163424124</v>
      </c>
      <c r="AE30" s="1">
        <f t="shared" si="9"/>
        <v>-1.2217825127484547</v>
      </c>
    </row>
    <row r="31" spans="1:31" x14ac:dyDescent="0.2">
      <c r="A31" s="3">
        <v>43819</v>
      </c>
      <c r="B31" s="2">
        <v>30</v>
      </c>
      <c r="C31" s="1">
        <v>68.699387000000002</v>
      </c>
      <c r="D31" s="2">
        <v>275978000</v>
      </c>
      <c r="E31" s="1">
        <v>173.19682299999999</v>
      </c>
      <c r="F31" s="2">
        <v>4351900</v>
      </c>
      <c r="M31" s="1">
        <f t="shared" si="4"/>
        <v>63.112756373806597</v>
      </c>
      <c r="N31" s="1">
        <f t="shared" si="5"/>
        <v>5.5866306261934042</v>
      </c>
      <c r="O31" s="1">
        <v>-13.658453550396956</v>
      </c>
      <c r="P31" s="1">
        <f t="shared" si="0"/>
        <v>-1.3874713849116473</v>
      </c>
      <c r="Q31" s="2">
        <v>30</v>
      </c>
      <c r="R31" s="1">
        <f t="shared" si="6"/>
        <v>0.11478599221789883</v>
      </c>
      <c r="S31" s="1">
        <f t="shared" si="1"/>
        <v>-1.2014621392033986</v>
      </c>
      <c r="Y31" s="1">
        <f t="shared" si="2"/>
        <v>159.58022744951174</v>
      </c>
      <c r="Z31" s="1">
        <f t="shared" si="3"/>
        <v>13.616595550488256</v>
      </c>
      <c r="AA31" s="1">
        <v>-25.428003280903567</v>
      </c>
      <c r="AB31" s="1">
        <f t="shared" si="7"/>
        <v>-1.4147054331106368</v>
      </c>
      <c r="AC31" s="2">
        <v>30</v>
      </c>
      <c r="AD31" s="1">
        <f t="shared" si="8"/>
        <v>0.11478599221789883</v>
      </c>
      <c r="AE31" s="1">
        <f t="shared" si="9"/>
        <v>-1.2014621392033986</v>
      </c>
    </row>
    <row r="32" spans="1:31" x14ac:dyDescent="0.2">
      <c r="A32" s="3">
        <v>43822</v>
      </c>
      <c r="B32" s="2">
        <v>31</v>
      </c>
      <c r="C32" s="1">
        <v>69.820442</v>
      </c>
      <c r="D32" s="2">
        <v>98572000</v>
      </c>
      <c r="E32" s="1">
        <v>173.21646100000001</v>
      </c>
      <c r="F32" s="2">
        <v>2577700</v>
      </c>
      <c r="M32" s="1">
        <f t="shared" si="4"/>
        <v>63.3565180917224</v>
      </c>
      <c r="N32" s="1">
        <f t="shared" si="5"/>
        <v>6.4639239082776001</v>
      </c>
      <c r="O32" s="1">
        <v>-13.051626704144354</v>
      </c>
      <c r="P32" s="1">
        <f t="shared" si="0"/>
        <v>-1.3258278846672737</v>
      </c>
      <c r="Q32" s="2">
        <v>31</v>
      </c>
      <c r="R32" s="1">
        <f t="shared" si="6"/>
        <v>0.11867704280155641</v>
      </c>
      <c r="S32" s="1">
        <f t="shared" si="1"/>
        <v>-1.1816261177411749</v>
      </c>
      <c r="Y32" s="1">
        <f t="shared" si="2"/>
        <v>159.56922314830808</v>
      </c>
      <c r="Z32" s="1">
        <f t="shared" si="3"/>
        <v>13.647237851691926</v>
      </c>
      <c r="AA32" s="1">
        <v>-25.281552461645134</v>
      </c>
      <c r="AB32" s="1">
        <f t="shared" si="7"/>
        <v>-1.4065575354011848</v>
      </c>
      <c r="AC32" s="2">
        <v>31</v>
      </c>
      <c r="AD32" s="1">
        <f t="shared" si="8"/>
        <v>0.11867704280155641</v>
      </c>
      <c r="AE32" s="1">
        <f t="shared" si="9"/>
        <v>-1.1816261177411749</v>
      </c>
    </row>
    <row r="33" spans="1:31" x14ac:dyDescent="0.2">
      <c r="A33" s="3">
        <v>43823</v>
      </c>
      <c r="B33" s="2">
        <v>32</v>
      </c>
      <c r="C33" s="1">
        <v>69.886818000000005</v>
      </c>
      <c r="D33" s="2">
        <v>48478800</v>
      </c>
      <c r="E33" s="1">
        <v>173.098648</v>
      </c>
      <c r="F33" s="2">
        <v>625500</v>
      </c>
      <c r="M33" s="1">
        <f t="shared" si="4"/>
        <v>63.600279809638195</v>
      </c>
      <c r="N33" s="1">
        <f t="shared" si="5"/>
        <v>6.2865381903618101</v>
      </c>
      <c r="O33" s="1">
        <v>-12.923271807070563</v>
      </c>
      <c r="P33" s="1">
        <f t="shared" si="0"/>
        <v>-1.3127891650094403</v>
      </c>
      <c r="Q33" s="2">
        <v>32</v>
      </c>
      <c r="R33" s="1">
        <f t="shared" si="6"/>
        <v>0.122568093385214</v>
      </c>
      <c r="S33" s="1">
        <f t="shared" si="1"/>
        <v>-1.162244442720616</v>
      </c>
      <c r="Y33" s="1">
        <f t="shared" si="2"/>
        <v>159.55821884710446</v>
      </c>
      <c r="Z33" s="1">
        <f t="shared" si="3"/>
        <v>13.540429152895541</v>
      </c>
      <c r="AA33" s="1">
        <v>-25.122949039979403</v>
      </c>
      <c r="AB33" s="1">
        <f t="shared" si="7"/>
        <v>-1.3977335188293074</v>
      </c>
      <c r="AC33" s="2">
        <v>32</v>
      </c>
      <c r="AD33" s="1">
        <f t="shared" si="8"/>
        <v>0.122568093385214</v>
      </c>
      <c r="AE33" s="1">
        <f t="shared" si="9"/>
        <v>-1.162244442720616</v>
      </c>
    </row>
    <row r="34" spans="1:31" x14ac:dyDescent="0.2">
      <c r="A34" s="3">
        <v>43825</v>
      </c>
      <c r="B34" s="2">
        <v>33</v>
      </c>
      <c r="C34" s="1">
        <v>71.273392000000001</v>
      </c>
      <c r="D34" s="2">
        <v>93121200</v>
      </c>
      <c r="E34" s="1">
        <v>173.658264</v>
      </c>
      <c r="F34" s="2">
        <v>1269700</v>
      </c>
      <c r="M34" s="1">
        <f t="shared" si="4"/>
        <v>63.844041527553998</v>
      </c>
      <c r="N34" s="1">
        <f t="shared" si="5"/>
        <v>7.4293504724460036</v>
      </c>
      <c r="O34" s="1">
        <v>-12.40639526831275</v>
      </c>
      <c r="P34" s="1">
        <f t="shared" si="0"/>
        <v>-1.2602831177902225</v>
      </c>
      <c r="Q34" s="2">
        <v>33</v>
      </c>
      <c r="R34" s="1">
        <f t="shared" si="6"/>
        <v>0.12645914396887159</v>
      </c>
      <c r="S34" s="1">
        <f t="shared" si="1"/>
        <v>-1.1432898014549744</v>
      </c>
      <c r="Y34" s="1">
        <f t="shared" si="2"/>
        <v>159.5472145459008</v>
      </c>
      <c r="Z34" s="1">
        <f t="shared" si="3"/>
        <v>14.111049454099202</v>
      </c>
      <c r="AA34" s="1">
        <v>-24.873102847201295</v>
      </c>
      <c r="AB34" s="1">
        <f t="shared" si="7"/>
        <v>-1.3838331444090066</v>
      </c>
      <c r="AC34" s="2">
        <v>33</v>
      </c>
      <c r="AD34" s="1">
        <f t="shared" si="8"/>
        <v>0.12645914396887159</v>
      </c>
      <c r="AE34" s="1">
        <f t="shared" si="9"/>
        <v>-1.1432898014549744</v>
      </c>
    </row>
    <row r="35" spans="1:31" x14ac:dyDescent="0.2">
      <c r="A35" s="3">
        <v>43826</v>
      </c>
      <c r="B35" s="2">
        <v>34</v>
      </c>
      <c r="C35" s="1">
        <v>71.246352999999999</v>
      </c>
      <c r="D35" s="2">
        <v>146266000</v>
      </c>
      <c r="E35" s="1">
        <v>173.26556400000001</v>
      </c>
      <c r="F35" s="2">
        <v>1303900</v>
      </c>
      <c r="M35" s="1">
        <f t="shared" si="4"/>
        <v>64.0878032454698</v>
      </c>
      <c r="N35" s="1">
        <f t="shared" si="5"/>
        <v>7.158549754530199</v>
      </c>
      <c r="O35" s="1">
        <v>-12.211098422060147</v>
      </c>
      <c r="P35" s="1">
        <f t="shared" si="0"/>
        <v>-1.2404442110838991</v>
      </c>
      <c r="Q35" s="2">
        <v>34</v>
      </c>
      <c r="R35" s="1">
        <f t="shared" si="6"/>
        <v>0.13035019455252919</v>
      </c>
      <c r="S35" s="1">
        <f t="shared" si="1"/>
        <v>-1.1247372566106977</v>
      </c>
      <c r="Y35" s="1">
        <f t="shared" si="2"/>
        <v>159.53621024469714</v>
      </c>
      <c r="Z35" s="1">
        <f t="shared" si="3"/>
        <v>13.729353755302867</v>
      </c>
      <c r="AA35" s="1">
        <v>-24.73944705201589</v>
      </c>
      <c r="AB35" s="1">
        <f t="shared" si="7"/>
        <v>-1.3763971071580001</v>
      </c>
      <c r="AC35" s="2">
        <v>34</v>
      </c>
      <c r="AD35" s="1">
        <f t="shared" si="8"/>
        <v>0.13035019455252919</v>
      </c>
      <c r="AE35" s="1">
        <f t="shared" si="9"/>
        <v>-1.1247372566106977</v>
      </c>
    </row>
    <row r="36" spans="1:31" x14ac:dyDescent="0.2">
      <c r="A36" s="3">
        <v>43829</v>
      </c>
      <c r="B36" s="2">
        <v>35</v>
      </c>
      <c r="C36" s="1">
        <v>71.669212000000002</v>
      </c>
      <c r="D36" s="2">
        <v>144114400</v>
      </c>
      <c r="E36" s="1">
        <v>173.20661899999999</v>
      </c>
      <c r="F36" s="2">
        <v>1670100</v>
      </c>
      <c r="M36" s="1">
        <f t="shared" si="4"/>
        <v>64.331564963385603</v>
      </c>
      <c r="N36" s="1">
        <f t="shared" si="5"/>
        <v>7.3376470366143991</v>
      </c>
      <c r="O36" s="1">
        <v>-12.034060371238951</v>
      </c>
      <c r="P36" s="1">
        <f t="shared" si="0"/>
        <v>-1.2224600938740997</v>
      </c>
      <c r="Q36" s="2">
        <v>35</v>
      </c>
      <c r="R36" s="1">
        <f t="shared" si="6"/>
        <v>0.13424124513618677</v>
      </c>
      <c r="S36" s="1">
        <f t="shared" si="1"/>
        <v>-1.1065639743411684</v>
      </c>
      <c r="Y36" s="1">
        <f t="shared" si="2"/>
        <v>159.52520594349349</v>
      </c>
      <c r="Z36" s="1">
        <f t="shared" si="3"/>
        <v>13.6814130565065</v>
      </c>
      <c r="AA36" s="1">
        <v>-23.39098983516476</v>
      </c>
      <c r="AB36" s="1">
        <f t="shared" si="7"/>
        <v>-1.301374710396348</v>
      </c>
      <c r="AC36" s="2">
        <v>35</v>
      </c>
      <c r="AD36" s="1">
        <f t="shared" si="8"/>
        <v>0.13424124513618677</v>
      </c>
      <c r="AE36" s="1">
        <f t="shared" si="9"/>
        <v>-1.1065639743411684</v>
      </c>
    </row>
    <row r="37" spans="1:31" x14ac:dyDescent="0.2">
      <c r="A37" s="3">
        <v>43830</v>
      </c>
      <c r="B37" s="2">
        <v>36</v>
      </c>
      <c r="C37" s="1">
        <v>72.192863000000003</v>
      </c>
      <c r="D37" s="2">
        <v>100805600</v>
      </c>
      <c r="E37" s="1">
        <v>173.776062</v>
      </c>
      <c r="F37" s="2">
        <v>1728900</v>
      </c>
      <c r="M37" s="1">
        <f t="shared" si="4"/>
        <v>64.575326681301391</v>
      </c>
      <c r="N37" s="1">
        <f t="shared" si="5"/>
        <v>7.6175363186986118</v>
      </c>
      <c r="O37" s="1">
        <v>-11.720892089154759</v>
      </c>
      <c r="P37" s="1">
        <f t="shared" si="0"/>
        <v>-1.1906474125591548</v>
      </c>
      <c r="Q37" s="2">
        <v>36</v>
      </c>
      <c r="R37" s="1">
        <f t="shared" si="6"/>
        <v>0.13813229571984437</v>
      </c>
      <c r="S37" s="1">
        <f t="shared" si="1"/>
        <v>-1.0887489904434446</v>
      </c>
      <c r="Y37" s="1">
        <f t="shared" si="2"/>
        <v>159.51420164228983</v>
      </c>
      <c r="Z37" s="1">
        <f t="shared" si="3"/>
        <v>14.261860357710162</v>
      </c>
      <c r="AA37" s="1">
        <v>-23.237460871274351</v>
      </c>
      <c r="AB37" s="1">
        <f t="shared" si="7"/>
        <v>-1.2928330149688221</v>
      </c>
      <c r="AC37" s="2">
        <v>36</v>
      </c>
      <c r="AD37" s="1">
        <f t="shared" si="8"/>
        <v>0.13813229571984437</v>
      </c>
      <c r="AE37" s="1">
        <f t="shared" si="9"/>
        <v>-1.0887489904434446</v>
      </c>
    </row>
    <row r="38" spans="1:31" x14ac:dyDescent="0.2">
      <c r="A38" s="3">
        <v>43832</v>
      </c>
      <c r="B38" s="2">
        <v>37</v>
      </c>
      <c r="C38" s="1">
        <v>73.840041999999997</v>
      </c>
      <c r="D38" s="2">
        <v>135480400</v>
      </c>
      <c r="E38" s="1">
        <v>177.49704</v>
      </c>
      <c r="F38" s="2">
        <v>2857400</v>
      </c>
      <c r="M38" s="1">
        <f t="shared" si="4"/>
        <v>64.819088399217193</v>
      </c>
      <c r="N38" s="1">
        <f t="shared" si="5"/>
        <v>9.0209536007828035</v>
      </c>
      <c r="O38" s="1">
        <v>-11.698314139975949</v>
      </c>
      <c r="P38" s="1">
        <f t="shared" si="0"/>
        <v>-1.1883538689819118</v>
      </c>
      <c r="Q38" s="2">
        <v>37</v>
      </c>
      <c r="R38" s="1">
        <f t="shared" si="6"/>
        <v>0.14202334630350194</v>
      </c>
      <c r="S38" s="1">
        <f t="shared" si="1"/>
        <v>-1.0712730083055431</v>
      </c>
      <c r="Y38" s="1">
        <f t="shared" si="2"/>
        <v>159.50319734108618</v>
      </c>
      <c r="Z38" s="1">
        <f t="shared" si="3"/>
        <v>17.99384265891382</v>
      </c>
      <c r="AA38" s="1">
        <v>-23.193692027942859</v>
      </c>
      <c r="AB38" s="1">
        <f t="shared" si="7"/>
        <v>-1.2903979035769444</v>
      </c>
      <c r="AC38" s="2">
        <v>37</v>
      </c>
      <c r="AD38" s="1">
        <f t="shared" si="8"/>
        <v>0.14202334630350194</v>
      </c>
      <c r="AE38" s="1">
        <f t="shared" si="9"/>
        <v>-1.0712730083055431</v>
      </c>
    </row>
    <row r="39" spans="1:31" x14ac:dyDescent="0.2">
      <c r="A39" s="3">
        <v>43833</v>
      </c>
      <c r="B39" s="2">
        <v>38</v>
      </c>
      <c r="C39" s="1">
        <v>73.122153999999995</v>
      </c>
      <c r="D39" s="2">
        <v>146322800</v>
      </c>
      <c r="E39" s="1">
        <v>175.602203</v>
      </c>
      <c r="F39" s="2">
        <v>2805200</v>
      </c>
      <c r="M39" s="1">
        <f t="shared" si="4"/>
        <v>65.062850117132996</v>
      </c>
      <c r="N39" s="1">
        <f t="shared" si="5"/>
        <v>8.0593038828669989</v>
      </c>
      <c r="O39" s="1">
        <v>-11.175687857891759</v>
      </c>
      <c r="P39" s="1">
        <f t="shared" si="0"/>
        <v>-1.1352637436087138</v>
      </c>
      <c r="Q39" s="2">
        <v>38</v>
      </c>
      <c r="R39" s="1">
        <f t="shared" si="6"/>
        <v>0.14591439688715954</v>
      </c>
      <c r="S39" s="1">
        <f t="shared" si="1"/>
        <v>-1.0541182235749815</v>
      </c>
      <c r="Y39" s="1">
        <f t="shared" si="2"/>
        <v>159.49219303988252</v>
      </c>
      <c r="Z39" s="1">
        <f t="shared" si="3"/>
        <v>16.11000996011748</v>
      </c>
      <c r="AA39" s="1">
        <v>-23.181617425535563</v>
      </c>
      <c r="AB39" s="1">
        <f t="shared" si="7"/>
        <v>-1.2897261243011773</v>
      </c>
      <c r="AC39" s="2">
        <v>38</v>
      </c>
      <c r="AD39" s="1">
        <f t="shared" si="8"/>
        <v>0.14591439688715954</v>
      </c>
      <c r="AE39" s="1">
        <f t="shared" si="9"/>
        <v>-1.0541182235749815</v>
      </c>
    </row>
    <row r="40" spans="1:31" x14ac:dyDescent="0.2">
      <c r="A40" s="3">
        <v>43836</v>
      </c>
      <c r="B40" s="2">
        <v>39</v>
      </c>
      <c r="C40" s="1">
        <v>73.704819000000001</v>
      </c>
      <c r="D40" s="2">
        <v>118387200</v>
      </c>
      <c r="E40" s="1">
        <v>174.276794</v>
      </c>
      <c r="F40" s="2">
        <v>3277900</v>
      </c>
      <c r="M40" s="1">
        <f t="shared" si="4"/>
        <v>65.306611835048798</v>
      </c>
      <c r="N40" s="1">
        <f t="shared" si="5"/>
        <v>8.3982071649512022</v>
      </c>
      <c r="O40" s="1">
        <v>-11.144653653323147</v>
      </c>
      <c r="P40" s="1">
        <f t="shared" si="0"/>
        <v>-1.1321111853316319</v>
      </c>
      <c r="Q40" s="2">
        <v>39</v>
      </c>
      <c r="R40" s="1">
        <f t="shared" si="6"/>
        <v>0.14980544747081712</v>
      </c>
      <c r="S40" s="1">
        <f t="shared" si="1"/>
        <v>-1.0372681714003609</v>
      </c>
      <c r="Y40" s="1">
        <f t="shared" si="2"/>
        <v>159.48118873867887</v>
      </c>
      <c r="Z40" s="1">
        <f t="shared" si="3"/>
        <v>14.795605261321128</v>
      </c>
      <c r="AA40" s="1">
        <v>-23.110409341183015</v>
      </c>
      <c r="AB40" s="1">
        <f t="shared" si="7"/>
        <v>-1.2857644108035782</v>
      </c>
      <c r="AC40" s="2">
        <v>39</v>
      </c>
      <c r="AD40" s="1">
        <f t="shared" si="8"/>
        <v>0.14980544747081712</v>
      </c>
      <c r="AE40" s="1">
        <f t="shared" si="9"/>
        <v>-1.0372681714003609</v>
      </c>
    </row>
    <row r="41" spans="1:31" x14ac:dyDescent="0.2">
      <c r="A41" s="3">
        <v>43837</v>
      </c>
      <c r="B41" s="2">
        <v>40</v>
      </c>
      <c r="C41" s="1">
        <v>73.358185000000006</v>
      </c>
      <c r="D41" s="2">
        <v>108872000</v>
      </c>
      <c r="E41" s="1">
        <v>174.37496899999999</v>
      </c>
      <c r="F41" s="2">
        <v>3002800</v>
      </c>
      <c r="M41" s="1">
        <f t="shared" si="4"/>
        <v>65.550373552964601</v>
      </c>
      <c r="N41" s="1">
        <f t="shared" si="5"/>
        <v>7.8078114470354052</v>
      </c>
      <c r="O41" s="1">
        <v>-10.832136165386544</v>
      </c>
      <c r="P41" s="1">
        <f t="shared" si="0"/>
        <v>-1.1003646138624261</v>
      </c>
      <c r="Q41" s="2">
        <v>40</v>
      </c>
      <c r="R41" s="1">
        <f t="shared" si="6"/>
        <v>0.15369649805447472</v>
      </c>
      <c r="S41" s="1">
        <f t="shared" si="1"/>
        <v>-1.0207075928320355</v>
      </c>
      <c r="Y41" s="1">
        <f t="shared" si="2"/>
        <v>159.47018443747521</v>
      </c>
      <c r="Z41" s="1">
        <f t="shared" si="3"/>
        <v>14.904784562524782</v>
      </c>
      <c r="AA41" s="1">
        <v>-22.583362558034167</v>
      </c>
      <c r="AB41" s="1">
        <f t="shared" si="7"/>
        <v>-1.2564417801830245</v>
      </c>
      <c r="AC41" s="2">
        <v>40</v>
      </c>
      <c r="AD41" s="1">
        <f t="shared" si="8"/>
        <v>0.15369649805447472</v>
      </c>
      <c r="AE41" s="1">
        <f t="shared" si="9"/>
        <v>-1.0207075928320355</v>
      </c>
    </row>
    <row r="42" spans="1:31" x14ac:dyDescent="0.2">
      <c r="A42" s="3">
        <v>43838</v>
      </c>
      <c r="B42" s="2">
        <v>41</v>
      </c>
      <c r="C42" s="1">
        <v>74.538239000000004</v>
      </c>
      <c r="D42" s="2">
        <v>132079200</v>
      </c>
      <c r="E42" s="1">
        <v>174.522232</v>
      </c>
      <c r="F42" s="2">
        <v>2545500</v>
      </c>
      <c r="M42" s="1">
        <f t="shared" si="4"/>
        <v>65.794135270880389</v>
      </c>
      <c r="N42" s="1">
        <f t="shared" si="5"/>
        <v>8.7441037291196153</v>
      </c>
      <c r="O42" s="1">
        <v>-10.477484626628751</v>
      </c>
      <c r="P42" s="1">
        <f t="shared" si="0"/>
        <v>-1.0643379246164084</v>
      </c>
      <c r="Q42" s="2">
        <v>41</v>
      </c>
      <c r="R42" s="1">
        <f t="shared" si="6"/>
        <v>0.15758754863813229</v>
      </c>
      <c r="S42" s="1">
        <f t="shared" si="1"/>
        <v>-1.0044223175571301</v>
      </c>
      <c r="Y42" s="1">
        <f t="shared" si="2"/>
        <v>159.45918013627158</v>
      </c>
      <c r="Z42" s="1">
        <f t="shared" si="3"/>
        <v>15.063051863728418</v>
      </c>
      <c r="AA42" s="1">
        <v>-22.164238353219559</v>
      </c>
      <c r="AB42" s="1">
        <f t="shared" si="7"/>
        <v>-1.2331235006016823</v>
      </c>
      <c r="AC42" s="2">
        <v>41</v>
      </c>
      <c r="AD42" s="1">
        <f t="shared" si="8"/>
        <v>0.15758754863813229</v>
      </c>
      <c r="AE42" s="1">
        <f t="shared" si="9"/>
        <v>-1.0044223175571301</v>
      </c>
    </row>
    <row r="43" spans="1:31" x14ac:dyDescent="0.2">
      <c r="A43" s="3">
        <v>43839</v>
      </c>
      <c r="B43" s="2">
        <v>42</v>
      </c>
      <c r="C43" s="1">
        <v>76.121498000000003</v>
      </c>
      <c r="D43" s="2">
        <v>170108400</v>
      </c>
      <c r="E43" s="1">
        <v>175.80838</v>
      </c>
      <c r="F43" s="2">
        <v>1789500</v>
      </c>
      <c r="M43" s="1">
        <f t="shared" si="4"/>
        <v>66.037896988796192</v>
      </c>
      <c r="N43" s="1">
        <f t="shared" si="5"/>
        <v>10.083601011203811</v>
      </c>
      <c r="O43" s="1">
        <v>-10.361382498291945</v>
      </c>
      <c r="P43" s="1">
        <f t="shared" si="0"/>
        <v>-1.0525438821795927</v>
      </c>
      <c r="Q43" s="2">
        <v>42</v>
      </c>
      <c r="R43" s="1">
        <f t="shared" si="6"/>
        <v>0.16147859922178989</v>
      </c>
      <c r="S43" s="1">
        <f t="shared" si="1"/>
        <v>-0.98839916061950917</v>
      </c>
      <c r="Y43" s="1">
        <f t="shared" si="2"/>
        <v>159.44817583506793</v>
      </c>
      <c r="Z43" s="1">
        <f t="shared" si="3"/>
        <v>16.360204164932071</v>
      </c>
      <c r="AA43" s="1">
        <v>-21.519947124331907</v>
      </c>
      <c r="AB43" s="1">
        <f t="shared" si="7"/>
        <v>-1.1972778900775789</v>
      </c>
      <c r="AC43" s="2">
        <v>42</v>
      </c>
      <c r="AD43" s="1">
        <f t="shared" si="8"/>
        <v>0.16147859922178989</v>
      </c>
      <c r="AE43" s="1">
        <f t="shared" si="9"/>
        <v>-0.98839916061950917</v>
      </c>
    </row>
    <row r="44" spans="1:31" x14ac:dyDescent="0.2">
      <c r="A44" s="3">
        <v>43840</v>
      </c>
      <c r="B44" s="2">
        <v>43</v>
      </c>
      <c r="C44" s="1">
        <v>76.293578999999994</v>
      </c>
      <c r="D44" s="2">
        <v>140644800</v>
      </c>
      <c r="E44" s="1">
        <v>175.42546100000001</v>
      </c>
      <c r="F44" s="2">
        <v>1671700</v>
      </c>
      <c r="M44" s="1">
        <f t="shared" si="4"/>
        <v>66.281658706711994</v>
      </c>
      <c r="N44" s="1">
        <f t="shared" si="5"/>
        <v>10.011920293288</v>
      </c>
      <c r="O44" s="1">
        <v>-10.359551729554951</v>
      </c>
      <c r="P44" s="1">
        <f t="shared" si="0"/>
        <v>-1.0523579065692794</v>
      </c>
      <c r="Q44" s="2">
        <v>43</v>
      </c>
      <c r="R44" s="1">
        <f t="shared" si="6"/>
        <v>0.16536964980544747</v>
      </c>
      <c r="S44" s="1">
        <f t="shared" si="1"/>
        <v>-0.97262583116154888</v>
      </c>
      <c r="Y44" s="1">
        <f t="shared" si="2"/>
        <v>159.43717153386427</v>
      </c>
      <c r="Z44" s="1">
        <f t="shared" si="3"/>
        <v>15.98828946613574</v>
      </c>
      <c r="AA44" s="1">
        <v>-21.312265160441484</v>
      </c>
      <c r="AB44" s="1">
        <f t="shared" si="7"/>
        <v>-1.1857233531590032</v>
      </c>
      <c r="AC44" s="2">
        <v>43</v>
      </c>
      <c r="AD44" s="1">
        <f t="shared" si="8"/>
        <v>0.16536964980544747</v>
      </c>
      <c r="AE44" s="1">
        <f t="shared" si="9"/>
        <v>-0.97262583116154888</v>
      </c>
    </row>
    <row r="45" spans="1:31" x14ac:dyDescent="0.2">
      <c r="A45" s="3">
        <v>43843</v>
      </c>
      <c r="B45" s="2">
        <v>44</v>
      </c>
      <c r="C45" s="1">
        <v>77.923537999999994</v>
      </c>
      <c r="D45" s="2">
        <v>121532000</v>
      </c>
      <c r="E45" s="1">
        <v>177.96829199999999</v>
      </c>
      <c r="F45" s="2">
        <v>2261900</v>
      </c>
      <c r="M45" s="1">
        <f t="shared" si="4"/>
        <v>66.525420424627796</v>
      </c>
      <c r="N45" s="1">
        <f t="shared" si="5"/>
        <v>11.398117575372197</v>
      </c>
      <c r="O45" s="1">
        <v>-10.196057705428174</v>
      </c>
      <c r="P45" s="1">
        <f t="shared" si="0"/>
        <v>-1.0357496368817229</v>
      </c>
      <c r="Q45" s="2">
        <v>44</v>
      </c>
      <c r="R45" s="1">
        <f t="shared" si="6"/>
        <v>0.16926070038910507</v>
      </c>
      <c r="S45" s="1">
        <f t="shared" si="1"/>
        <v>-0.95709085153938211</v>
      </c>
      <c r="Y45" s="1">
        <f t="shared" si="2"/>
        <v>159.42616723266062</v>
      </c>
      <c r="Z45" s="1">
        <f t="shared" si="3"/>
        <v>18.542124767339374</v>
      </c>
      <c r="AA45" s="1">
        <v>-20.727765594240594</v>
      </c>
      <c r="AB45" s="1">
        <f t="shared" si="7"/>
        <v>-1.1532042952203798</v>
      </c>
      <c r="AC45" s="2">
        <v>44</v>
      </c>
      <c r="AD45" s="1">
        <f t="shared" si="8"/>
        <v>0.16926070038910507</v>
      </c>
      <c r="AE45" s="1">
        <f t="shared" si="9"/>
        <v>-0.95709085153938211</v>
      </c>
    </row>
    <row r="46" spans="1:31" x14ac:dyDescent="0.2">
      <c r="A46" s="3">
        <v>43844</v>
      </c>
      <c r="B46" s="2">
        <v>45</v>
      </c>
      <c r="C46" s="1">
        <v>76.871323000000004</v>
      </c>
      <c r="D46" s="2">
        <v>161954400</v>
      </c>
      <c r="E46" s="1">
        <v>177.16322299999999</v>
      </c>
      <c r="F46" s="2">
        <v>2191200</v>
      </c>
      <c r="M46" s="1">
        <f t="shared" si="4"/>
        <v>66.769182142543599</v>
      </c>
      <c r="N46" s="1">
        <f t="shared" si="5"/>
        <v>10.102140857456405</v>
      </c>
      <c r="O46" s="1">
        <v>-10.15649790871295</v>
      </c>
      <c r="P46" s="1">
        <f t="shared" si="0"/>
        <v>-1.0317310204451866</v>
      </c>
      <c r="Q46" s="2">
        <v>45</v>
      </c>
      <c r="R46" s="1">
        <f t="shared" si="6"/>
        <v>0.17315175097276264</v>
      </c>
      <c r="S46" s="1">
        <f t="shared" si="1"/>
        <v>-0.9417834854218996</v>
      </c>
      <c r="Y46" s="1">
        <f t="shared" si="2"/>
        <v>159.41516293145696</v>
      </c>
      <c r="Z46" s="1">
        <f t="shared" si="3"/>
        <v>17.748060068543026</v>
      </c>
      <c r="AA46" s="1">
        <v>-20.610553196647913</v>
      </c>
      <c r="AB46" s="1">
        <f t="shared" si="7"/>
        <v>-1.1466830983387191</v>
      </c>
      <c r="AC46" s="2">
        <v>45</v>
      </c>
      <c r="AD46" s="1">
        <f t="shared" si="8"/>
        <v>0.17315175097276264</v>
      </c>
      <c r="AE46" s="1">
        <f t="shared" si="9"/>
        <v>-0.9417834854218996</v>
      </c>
    </row>
    <row r="47" spans="1:31" x14ac:dyDescent="0.2">
      <c r="A47" s="3">
        <v>43845</v>
      </c>
      <c r="B47" s="2">
        <v>46</v>
      </c>
      <c r="C47" s="1">
        <v>76.541884999999994</v>
      </c>
      <c r="D47" s="2">
        <v>121923600</v>
      </c>
      <c r="E47" s="1">
        <v>177.43812600000001</v>
      </c>
      <c r="F47" s="2">
        <v>2600800</v>
      </c>
      <c r="M47" s="1">
        <f t="shared" si="4"/>
        <v>67.012943860459387</v>
      </c>
      <c r="N47" s="1">
        <f t="shared" si="5"/>
        <v>9.5289411395406063</v>
      </c>
      <c r="O47" s="1">
        <v>-10.132480447470755</v>
      </c>
      <c r="P47" s="1">
        <f t="shared" si="0"/>
        <v>-1.0292912464188801</v>
      </c>
      <c r="Q47" s="2">
        <v>46</v>
      </c>
      <c r="R47" s="1">
        <f t="shared" si="6"/>
        <v>0.17704280155642024</v>
      </c>
      <c r="S47" s="1">
        <f t="shared" si="1"/>
        <v>-0.92669367369673328</v>
      </c>
      <c r="Y47" s="1">
        <f t="shared" si="2"/>
        <v>159.40415863025331</v>
      </c>
      <c r="Z47" s="1">
        <f t="shared" si="3"/>
        <v>18.033967369746705</v>
      </c>
      <c r="AA47" s="1">
        <v>-20.558341545997649</v>
      </c>
      <c r="AB47" s="1">
        <f t="shared" si="7"/>
        <v>-1.1437782652289139</v>
      </c>
      <c r="AC47" s="2">
        <v>46</v>
      </c>
      <c r="AD47" s="1">
        <f t="shared" si="8"/>
        <v>0.17704280155642024</v>
      </c>
      <c r="AE47" s="1">
        <f t="shared" si="9"/>
        <v>-0.92669367369673328</v>
      </c>
    </row>
    <row r="48" spans="1:31" x14ac:dyDescent="0.2">
      <c r="A48" s="3">
        <v>43846</v>
      </c>
      <c r="B48" s="2">
        <v>47</v>
      </c>
      <c r="C48" s="1">
        <v>77.500693999999996</v>
      </c>
      <c r="D48" s="2">
        <v>108829200</v>
      </c>
      <c r="E48" s="1">
        <v>178.94026199999999</v>
      </c>
      <c r="F48" s="2">
        <v>2215400</v>
      </c>
      <c r="M48" s="1">
        <f t="shared" si="4"/>
        <v>67.25670557837519</v>
      </c>
      <c r="N48" s="1">
        <f t="shared" si="5"/>
        <v>10.243988421624806</v>
      </c>
      <c r="O48" s="1">
        <v>-10.047636472881351</v>
      </c>
      <c r="P48" s="1">
        <f t="shared" si="0"/>
        <v>-1.0206725117656041</v>
      </c>
      <c r="Q48" s="2">
        <v>47</v>
      </c>
      <c r="R48" s="1">
        <f t="shared" si="6"/>
        <v>0.18093385214007782</v>
      </c>
      <c r="S48" s="1">
        <f t="shared" si="1"/>
        <v>-0.91181197718303419</v>
      </c>
      <c r="Y48" s="1">
        <f t="shared" si="2"/>
        <v>159.39315432904965</v>
      </c>
      <c r="Z48" s="1">
        <f t="shared" si="3"/>
        <v>19.547107670950339</v>
      </c>
      <c r="AA48" s="1">
        <v>-20.027329823128241</v>
      </c>
      <c r="AB48" s="1">
        <f t="shared" si="7"/>
        <v>-1.1142350423069252</v>
      </c>
      <c r="AC48" s="2">
        <v>47</v>
      </c>
      <c r="AD48" s="1">
        <f t="shared" si="8"/>
        <v>0.18093385214007782</v>
      </c>
      <c r="AE48" s="1">
        <f t="shared" si="9"/>
        <v>-0.91181197718303419</v>
      </c>
    </row>
    <row r="49" spans="1:31" x14ac:dyDescent="0.2">
      <c r="A49" s="3">
        <v>43847</v>
      </c>
      <c r="B49" s="2">
        <v>48</v>
      </c>
      <c r="C49" s="1">
        <v>78.358695999999995</v>
      </c>
      <c r="D49" s="2">
        <v>137816400</v>
      </c>
      <c r="E49" s="1">
        <v>179.89259300000001</v>
      </c>
      <c r="F49" s="2">
        <v>2608000</v>
      </c>
      <c r="M49" s="1">
        <f t="shared" si="4"/>
        <v>67.500467296290992</v>
      </c>
      <c r="N49" s="1">
        <f t="shared" si="5"/>
        <v>10.858228703709003</v>
      </c>
      <c r="O49" s="1">
        <v>-9.966930601218138</v>
      </c>
      <c r="P49" s="1">
        <f t="shared" si="0"/>
        <v>-1.0124741394452028</v>
      </c>
      <c r="Q49" s="2">
        <v>48</v>
      </c>
      <c r="R49" s="1">
        <f t="shared" si="6"/>
        <v>0.18482490272373542</v>
      </c>
      <c r="S49" s="1">
        <f t="shared" si="1"/>
        <v>-0.89712952529750012</v>
      </c>
      <c r="Y49" s="1">
        <f t="shared" si="2"/>
        <v>159.382150027846</v>
      </c>
      <c r="Z49" s="1">
        <f t="shared" si="3"/>
        <v>20.51044297215401</v>
      </c>
      <c r="AA49" s="1">
        <v>-19.956559256830502</v>
      </c>
      <c r="AB49" s="1">
        <f t="shared" si="7"/>
        <v>-1.110297670444113</v>
      </c>
      <c r="AC49" s="2">
        <v>48</v>
      </c>
      <c r="AD49" s="1">
        <f t="shared" si="8"/>
        <v>0.18482490272373542</v>
      </c>
      <c r="AE49" s="1">
        <f t="shared" si="9"/>
        <v>-0.89712952529750012</v>
      </c>
    </row>
    <row r="50" spans="1:31" x14ac:dyDescent="0.2">
      <c r="A50" s="3">
        <v>43851</v>
      </c>
      <c r="B50" s="2">
        <v>49</v>
      </c>
      <c r="C50" s="1">
        <v>77.827667000000005</v>
      </c>
      <c r="D50" s="2">
        <v>110843200</v>
      </c>
      <c r="E50" s="1">
        <v>177.634491</v>
      </c>
      <c r="F50" s="2">
        <v>2188600</v>
      </c>
      <c r="M50" s="1">
        <f t="shared" si="4"/>
        <v>67.744229014206795</v>
      </c>
      <c r="N50" s="1">
        <f t="shared" si="5"/>
        <v>10.083437985793211</v>
      </c>
      <c r="O50" s="1">
        <v>-9.9476171907971462</v>
      </c>
      <c r="P50" s="1">
        <f t="shared" si="0"/>
        <v>-1.0105122186314515</v>
      </c>
      <c r="Q50" s="2">
        <v>49</v>
      </c>
      <c r="R50" s="1">
        <f t="shared" si="6"/>
        <v>0.18871595330739299</v>
      </c>
      <c r="S50" s="1">
        <f t="shared" si="1"/>
        <v>-0.8826379699428335</v>
      </c>
      <c r="Y50" s="1">
        <f t="shared" si="2"/>
        <v>159.37114572664234</v>
      </c>
      <c r="Z50" s="1">
        <f t="shared" si="3"/>
        <v>18.263345273357658</v>
      </c>
      <c r="AA50" s="1">
        <v>-18.531401642386669</v>
      </c>
      <c r="AB50" s="1">
        <f t="shared" si="7"/>
        <v>-1.0310079913481993</v>
      </c>
      <c r="AC50" s="2">
        <v>49</v>
      </c>
      <c r="AD50" s="1">
        <f t="shared" si="8"/>
        <v>0.18871595330739299</v>
      </c>
      <c r="AE50" s="1">
        <f t="shared" si="9"/>
        <v>-0.8826379699428335</v>
      </c>
    </row>
    <row r="51" spans="1:31" x14ac:dyDescent="0.2">
      <c r="A51" s="3">
        <v>43852</v>
      </c>
      <c r="B51" s="2">
        <v>50</v>
      </c>
      <c r="C51" s="1">
        <v>78.105475999999996</v>
      </c>
      <c r="D51" s="2">
        <v>101832400</v>
      </c>
      <c r="E51" s="1">
        <v>176.770523</v>
      </c>
      <c r="F51" s="2">
        <v>1881700</v>
      </c>
      <c r="M51" s="1">
        <f t="shared" si="4"/>
        <v>67.987990732122597</v>
      </c>
      <c r="N51" s="1">
        <f t="shared" si="5"/>
        <v>10.117485267877399</v>
      </c>
      <c r="O51" s="1">
        <v>-9.7471863445445308</v>
      </c>
      <c r="P51" s="1">
        <f t="shared" si="0"/>
        <v>-0.99015178303725893</v>
      </c>
      <c r="Q51" s="2">
        <v>50</v>
      </c>
      <c r="R51" s="1">
        <f t="shared" si="6"/>
        <v>0.19260700389105059</v>
      </c>
      <c r="S51" s="1">
        <f t="shared" si="1"/>
        <v>-0.86832944399065048</v>
      </c>
      <c r="Y51" s="1">
        <f t="shared" si="2"/>
        <v>159.36014142543871</v>
      </c>
      <c r="Z51" s="1">
        <f t="shared" si="3"/>
        <v>17.410381574561285</v>
      </c>
      <c r="AA51" s="1">
        <v>-17.704503244793983</v>
      </c>
      <c r="AB51" s="1">
        <f t="shared" si="7"/>
        <v>-0.98500289834967114</v>
      </c>
      <c r="AC51" s="2">
        <v>50</v>
      </c>
      <c r="AD51" s="1">
        <f t="shared" si="8"/>
        <v>0.19260700389105059</v>
      </c>
      <c r="AE51" s="1">
        <f t="shared" si="9"/>
        <v>-0.86832944399065048</v>
      </c>
    </row>
    <row r="52" spans="1:31" x14ac:dyDescent="0.2">
      <c r="A52" s="3">
        <v>43853</v>
      </c>
      <c r="B52" s="2">
        <v>51</v>
      </c>
      <c r="C52" s="1">
        <v>78.481621000000004</v>
      </c>
      <c r="D52" s="2">
        <v>104472000</v>
      </c>
      <c r="E52" s="1">
        <v>176.30909700000001</v>
      </c>
      <c r="F52" s="2">
        <v>2434000</v>
      </c>
      <c r="M52" s="1">
        <f t="shared" si="4"/>
        <v>68.231752450038385</v>
      </c>
      <c r="N52" s="1">
        <f t="shared" si="5"/>
        <v>10.249868549961619</v>
      </c>
      <c r="O52" s="1">
        <v>-9.619762062460353</v>
      </c>
      <c r="P52" s="1">
        <f t="shared" si="0"/>
        <v>-0.97720759836200577</v>
      </c>
      <c r="Q52" s="2">
        <v>51</v>
      </c>
      <c r="R52" s="1">
        <f t="shared" si="6"/>
        <v>0.19649805447470817</v>
      </c>
      <c r="S52" s="1">
        <f t="shared" si="1"/>
        <v>-0.85419652381744504</v>
      </c>
      <c r="Y52" s="1">
        <f t="shared" si="2"/>
        <v>159.34913712423506</v>
      </c>
      <c r="Z52" s="1">
        <f t="shared" si="3"/>
        <v>16.959959875764952</v>
      </c>
      <c r="AA52" s="1">
        <v>-17.497504184611387</v>
      </c>
      <c r="AB52" s="1">
        <f t="shared" si="7"/>
        <v>-0.97348635527493277</v>
      </c>
      <c r="AC52" s="2">
        <v>51</v>
      </c>
      <c r="AD52" s="1">
        <f t="shared" si="8"/>
        <v>0.19649805447470817</v>
      </c>
      <c r="AE52" s="1">
        <f t="shared" si="9"/>
        <v>-0.85419652381744504</v>
      </c>
    </row>
    <row r="53" spans="1:31" x14ac:dyDescent="0.2">
      <c r="A53" s="3">
        <v>43854</v>
      </c>
      <c r="B53" s="2">
        <v>52</v>
      </c>
      <c r="C53" s="1">
        <v>78.255439999999993</v>
      </c>
      <c r="D53" s="2">
        <v>146537600</v>
      </c>
      <c r="E53" s="1">
        <v>173.903717</v>
      </c>
      <c r="F53" s="2">
        <v>2737000</v>
      </c>
      <c r="M53" s="1">
        <f t="shared" si="4"/>
        <v>68.475514167954188</v>
      </c>
      <c r="N53" s="1">
        <f t="shared" si="5"/>
        <v>9.7799258320458051</v>
      </c>
      <c r="O53" s="1">
        <v>-9.5302210370497562</v>
      </c>
      <c r="P53" s="1">
        <f t="shared" si="0"/>
        <v>-0.96811172157958347</v>
      </c>
      <c r="Q53" s="2">
        <v>52</v>
      </c>
      <c r="R53" s="1">
        <f t="shared" si="6"/>
        <v>0.20038910505836577</v>
      </c>
      <c r="S53" s="1">
        <f t="shared" si="1"/>
        <v>-0.84023219542538519</v>
      </c>
      <c r="Y53" s="1">
        <f t="shared" si="2"/>
        <v>159.3381328230314</v>
      </c>
      <c r="Z53" s="1">
        <f t="shared" si="3"/>
        <v>14.565584176968599</v>
      </c>
      <c r="AA53" s="1">
        <v>-17.175192859237825</v>
      </c>
      <c r="AB53" s="1">
        <f t="shared" si="7"/>
        <v>-0.95555433056493488</v>
      </c>
      <c r="AC53" s="2">
        <v>52</v>
      </c>
      <c r="AD53" s="1">
        <f t="shared" si="8"/>
        <v>0.20038910505836577</v>
      </c>
      <c r="AE53" s="1">
        <f t="shared" si="9"/>
        <v>-0.84023219542538519</v>
      </c>
    </row>
    <row r="54" spans="1:31" x14ac:dyDescent="0.2">
      <c r="A54" s="3">
        <v>43857</v>
      </c>
      <c r="B54" s="2">
        <v>53</v>
      </c>
      <c r="C54" s="1">
        <v>75.954314999999994</v>
      </c>
      <c r="D54" s="2">
        <v>161940000</v>
      </c>
      <c r="E54" s="1">
        <v>170.37908899999999</v>
      </c>
      <c r="F54" s="2">
        <v>2491500</v>
      </c>
      <c r="M54" s="1">
        <f t="shared" si="4"/>
        <v>68.71927588586999</v>
      </c>
      <c r="N54" s="1">
        <f t="shared" si="5"/>
        <v>7.2350391141300037</v>
      </c>
      <c r="O54" s="1">
        <v>-9.4200887803761475</v>
      </c>
      <c r="P54" s="1">
        <f t="shared" si="0"/>
        <v>-0.95692411866930116</v>
      </c>
      <c r="Q54" s="2">
        <v>53</v>
      </c>
      <c r="R54" s="1">
        <f t="shared" si="6"/>
        <v>0.20428015564202334</v>
      </c>
      <c r="S54" s="1">
        <f t="shared" si="1"/>
        <v>-0.82642982374185836</v>
      </c>
      <c r="Y54" s="1">
        <f t="shared" si="2"/>
        <v>159.32712852182775</v>
      </c>
      <c r="Z54" s="1">
        <f t="shared" si="3"/>
        <v>11.051960478172248</v>
      </c>
      <c r="AA54" s="1">
        <v>-16.51266489544426</v>
      </c>
      <c r="AB54" s="1">
        <f t="shared" si="7"/>
        <v>-0.91869410604740942</v>
      </c>
      <c r="AC54" s="2">
        <v>53</v>
      </c>
      <c r="AD54" s="1">
        <f t="shared" si="8"/>
        <v>0.20428015564202334</v>
      </c>
      <c r="AE54" s="1">
        <f t="shared" si="9"/>
        <v>-0.82642982374185836</v>
      </c>
    </row>
    <row r="55" spans="1:31" x14ac:dyDescent="0.2">
      <c r="A55" s="3">
        <v>43858</v>
      </c>
      <c r="B55" s="2">
        <v>54</v>
      </c>
      <c r="C55" s="1">
        <v>78.103012000000007</v>
      </c>
      <c r="D55" s="2">
        <v>162234000</v>
      </c>
      <c r="E55" s="1">
        <v>172.26414500000001</v>
      </c>
      <c r="F55" s="2">
        <v>2178400</v>
      </c>
      <c r="M55" s="1">
        <f t="shared" si="4"/>
        <v>68.963037603785793</v>
      </c>
      <c r="N55" s="1">
        <f t="shared" si="5"/>
        <v>9.1399743962142139</v>
      </c>
      <c r="O55" s="1">
        <v>-9.2697758833023443</v>
      </c>
      <c r="P55" s="1">
        <f t="shared" si="0"/>
        <v>-0.94165483194488941</v>
      </c>
      <c r="Q55" s="2">
        <v>54</v>
      </c>
      <c r="R55" s="1">
        <f t="shared" si="6"/>
        <v>0.20817120622568094</v>
      </c>
      <c r="S55" s="1">
        <f t="shared" si="1"/>
        <v>-0.81278312474442804</v>
      </c>
      <c r="Y55" s="1">
        <f t="shared" si="2"/>
        <v>159.31612422062409</v>
      </c>
      <c r="Z55" s="1">
        <f t="shared" si="3"/>
        <v>12.948020779375923</v>
      </c>
      <c r="AA55" s="1">
        <v>-16.41257088340771</v>
      </c>
      <c r="AB55" s="1">
        <f t="shared" si="7"/>
        <v>-0.91312530298074102</v>
      </c>
      <c r="AC55" s="2">
        <v>54</v>
      </c>
      <c r="AD55" s="1">
        <f t="shared" si="8"/>
        <v>0.20817120622568094</v>
      </c>
      <c r="AE55" s="1">
        <f t="shared" si="9"/>
        <v>-0.81278312474442804</v>
      </c>
    </row>
    <row r="56" spans="1:31" x14ac:dyDescent="0.2">
      <c r="A56" s="3">
        <v>43859</v>
      </c>
      <c r="B56" s="2">
        <v>55</v>
      </c>
      <c r="C56" s="1">
        <v>79.737899999999996</v>
      </c>
      <c r="D56" s="2">
        <v>216229200</v>
      </c>
      <c r="E56" s="1">
        <v>172.47030599999999</v>
      </c>
      <c r="F56" s="2">
        <v>2199000</v>
      </c>
      <c r="M56" s="1">
        <f t="shared" si="4"/>
        <v>69.206799321701581</v>
      </c>
      <c r="N56" s="1">
        <f t="shared" si="5"/>
        <v>10.531100678298415</v>
      </c>
      <c r="O56" s="1">
        <v>-9.2657737549655366</v>
      </c>
      <c r="P56" s="1">
        <f t="shared" si="0"/>
        <v>-0.94124828236549707</v>
      </c>
      <c r="Q56" s="2">
        <v>55</v>
      </c>
      <c r="R56" s="1">
        <f t="shared" si="6"/>
        <v>0.21206225680933852</v>
      </c>
      <c r="S56" s="1">
        <f t="shared" si="1"/>
        <v>-0.79928614010300825</v>
      </c>
      <c r="Y56" s="1">
        <f t="shared" si="2"/>
        <v>159.30511991942043</v>
      </c>
      <c r="Z56" s="1">
        <f t="shared" si="3"/>
        <v>13.165186080579559</v>
      </c>
      <c r="AA56" s="1">
        <v>-15.715037293036943</v>
      </c>
      <c r="AB56" s="1">
        <f t="shared" si="7"/>
        <v>-0.87431751500095167</v>
      </c>
      <c r="AC56" s="2">
        <v>55</v>
      </c>
      <c r="AD56" s="1">
        <f t="shared" si="8"/>
        <v>0.21206225680933852</v>
      </c>
      <c r="AE56" s="1">
        <f t="shared" si="9"/>
        <v>-0.79928614010300825</v>
      </c>
    </row>
    <row r="57" spans="1:31" x14ac:dyDescent="0.2">
      <c r="A57" s="3">
        <v>43860</v>
      </c>
      <c r="B57" s="2">
        <v>56</v>
      </c>
      <c r="C57" s="1">
        <v>79.622337000000002</v>
      </c>
      <c r="D57" s="2">
        <v>126743200</v>
      </c>
      <c r="E57" s="1">
        <v>175.09165999999999</v>
      </c>
      <c r="F57" s="2">
        <v>3076100</v>
      </c>
      <c r="M57" s="1">
        <f t="shared" si="4"/>
        <v>69.450561039617384</v>
      </c>
      <c r="N57" s="1">
        <f t="shared" si="5"/>
        <v>10.171775960382618</v>
      </c>
      <c r="O57" s="1">
        <v>-9.1791060116391492</v>
      </c>
      <c r="P57" s="1">
        <f t="shared" si="0"/>
        <v>-0.93244428318531647</v>
      </c>
      <c r="Q57" s="2">
        <v>56</v>
      </c>
      <c r="R57" s="1">
        <f t="shared" si="6"/>
        <v>0.21595330739299612</v>
      </c>
      <c r="S57" s="1">
        <f t="shared" si="1"/>
        <v>-0.78593321406966932</v>
      </c>
      <c r="Y57" s="1">
        <f t="shared" si="2"/>
        <v>159.29411561821678</v>
      </c>
      <c r="Z57" s="1">
        <f t="shared" si="3"/>
        <v>15.797544381783212</v>
      </c>
      <c r="AA57" s="1">
        <v>-15.648220907480777</v>
      </c>
      <c r="AB57" s="1">
        <f t="shared" si="7"/>
        <v>-0.87060013685596338</v>
      </c>
      <c r="AC57" s="2">
        <v>56</v>
      </c>
      <c r="AD57" s="1">
        <f t="shared" si="8"/>
        <v>0.21595330739299612</v>
      </c>
      <c r="AE57" s="1">
        <f t="shared" si="9"/>
        <v>-0.78593321406966932</v>
      </c>
    </row>
    <row r="58" spans="1:31" x14ac:dyDescent="0.2">
      <c r="A58" s="3">
        <v>43861</v>
      </c>
      <c r="B58" s="2">
        <v>57</v>
      </c>
      <c r="C58" s="1">
        <v>76.091994999999997</v>
      </c>
      <c r="D58" s="2">
        <v>199588400</v>
      </c>
      <c r="E58" s="1">
        <v>170.06492600000001</v>
      </c>
      <c r="F58" s="2">
        <v>5500000</v>
      </c>
      <c r="M58" s="1">
        <f t="shared" si="4"/>
        <v>69.694322757533186</v>
      </c>
      <c r="N58" s="1">
        <f t="shared" si="5"/>
        <v>6.3976722424668111</v>
      </c>
      <c r="O58" s="1">
        <v>-9.0104455758075517</v>
      </c>
      <c r="P58" s="1">
        <f t="shared" si="0"/>
        <v>-0.91531119212053291</v>
      </c>
      <c r="Q58" s="2">
        <v>57</v>
      </c>
      <c r="R58" s="1">
        <f t="shared" si="6"/>
        <v>0.21984435797665369</v>
      </c>
      <c r="S58" s="1">
        <f t="shared" si="1"/>
        <v>-0.77271897237966714</v>
      </c>
      <c r="Y58" s="1">
        <f t="shared" si="2"/>
        <v>159.28311131701312</v>
      </c>
      <c r="Z58" s="1">
        <f t="shared" si="3"/>
        <v>10.781814682986891</v>
      </c>
      <c r="AA58" s="1">
        <v>-15.367401582204053</v>
      </c>
      <c r="AB58" s="1">
        <f t="shared" si="7"/>
        <v>-0.85497654971061332</v>
      </c>
      <c r="AC58" s="2">
        <v>57</v>
      </c>
      <c r="AD58" s="1">
        <f t="shared" si="8"/>
        <v>0.21984435797665369</v>
      </c>
      <c r="AE58" s="1">
        <f t="shared" si="9"/>
        <v>-0.77271897237966714</v>
      </c>
    </row>
    <row r="59" spans="1:31" x14ac:dyDescent="0.2">
      <c r="A59" s="3">
        <v>43864</v>
      </c>
      <c r="B59" s="2">
        <v>58</v>
      </c>
      <c r="C59" s="1">
        <v>75.883018000000007</v>
      </c>
      <c r="D59" s="2">
        <v>173985600</v>
      </c>
      <c r="E59" s="1">
        <v>168.19955400000001</v>
      </c>
      <c r="F59" s="2">
        <v>3542700</v>
      </c>
      <c r="M59" s="1">
        <f t="shared" si="4"/>
        <v>69.938084475448989</v>
      </c>
      <c r="N59" s="1">
        <f t="shared" si="5"/>
        <v>5.9449335245510184</v>
      </c>
      <c r="O59" s="1">
        <v>-8.6935483191339529</v>
      </c>
      <c r="P59" s="1">
        <f t="shared" si="0"/>
        <v>-0.88311970909727078</v>
      </c>
      <c r="Q59" s="2">
        <v>58</v>
      </c>
      <c r="R59" s="1">
        <f t="shared" si="6"/>
        <v>0.22373540856031129</v>
      </c>
      <c r="S59" s="1">
        <f t="shared" si="1"/>
        <v>-0.75963830295586499</v>
      </c>
      <c r="Y59" s="1">
        <f t="shared" si="2"/>
        <v>159.27210701580947</v>
      </c>
      <c r="Z59" s="1">
        <f t="shared" si="3"/>
        <v>8.9274469841905386</v>
      </c>
      <c r="AA59" s="1">
        <v>-14.82793169062964</v>
      </c>
      <c r="AB59" s="1">
        <f t="shared" si="7"/>
        <v>-0.82496275042881584</v>
      </c>
      <c r="AC59" s="2">
        <v>58</v>
      </c>
      <c r="AD59" s="1">
        <f t="shared" si="8"/>
        <v>0.22373540856031129</v>
      </c>
      <c r="AE59" s="1">
        <f t="shared" si="9"/>
        <v>-0.75963830295586499</v>
      </c>
    </row>
    <row r="60" spans="1:31" x14ac:dyDescent="0.2">
      <c r="A60" s="3">
        <v>43865</v>
      </c>
      <c r="B60" s="2">
        <v>59</v>
      </c>
      <c r="C60" s="1">
        <v>78.388199</v>
      </c>
      <c r="D60" s="2">
        <v>136616400</v>
      </c>
      <c r="E60" s="1">
        <v>172.01869199999999</v>
      </c>
      <c r="F60" s="2">
        <v>2992500</v>
      </c>
      <c r="M60" s="1">
        <f t="shared" si="4"/>
        <v>70.181846193364777</v>
      </c>
      <c r="N60" s="1">
        <f t="shared" si="5"/>
        <v>8.2063528066352234</v>
      </c>
      <c r="O60" s="1">
        <v>-8.4016441412597658</v>
      </c>
      <c r="P60" s="1">
        <f t="shared" si="0"/>
        <v>-0.85346710659419889</v>
      </c>
      <c r="Q60" s="2">
        <v>59</v>
      </c>
      <c r="R60" s="1">
        <f t="shared" si="6"/>
        <v>0.22762645914396887</v>
      </c>
      <c r="S60" s="1">
        <f t="shared" si="1"/>
        <v>-0.74668633823340269</v>
      </c>
      <c r="Y60" s="1">
        <f t="shared" si="2"/>
        <v>159.26110271460584</v>
      </c>
      <c r="Z60" s="1">
        <f t="shared" si="3"/>
        <v>12.757589285394147</v>
      </c>
      <c r="AA60" s="1">
        <v>-14.573236606277135</v>
      </c>
      <c r="AB60" s="1">
        <f t="shared" si="7"/>
        <v>-0.81079260440360046</v>
      </c>
      <c r="AC60" s="2">
        <v>59</v>
      </c>
      <c r="AD60" s="1">
        <f t="shared" si="8"/>
        <v>0.22762645914396887</v>
      </c>
      <c r="AE60" s="1">
        <f t="shared" si="9"/>
        <v>-0.74668633823340269</v>
      </c>
    </row>
    <row r="61" spans="1:31" x14ac:dyDescent="0.2">
      <c r="A61" s="3">
        <v>43866</v>
      </c>
      <c r="B61" s="2">
        <v>60</v>
      </c>
      <c r="C61" s="1">
        <v>79.027405000000002</v>
      </c>
      <c r="D61" s="2">
        <v>118826800</v>
      </c>
      <c r="E61" s="1">
        <v>173.677887</v>
      </c>
      <c r="F61" s="2">
        <v>2818100</v>
      </c>
      <c r="M61" s="1">
        <f t="shared" si="4"/>
        <v>70.425607911280579</v>
      </c>
      <c r="N61" s="1">
        <f t="shared" si="5"/>
        <v>8.6017970887194224</v>
      </c>
      <c r="O61" s="1">
        <v>-8.3182182162077396</v>
      </c>
      <c r="P61" s="1">
        <f t="shared" si="0"/>
        <v>-0.84499242215482429</v>
      </c>
      <c r="Q61" s="2">
        <v>60</v>
      </c>
      <c r="R61" s="1">
        <f t="shared" si="6"/>
        <v>0.23151750972762647</v>
      </c>
      <c r="S61" s="1">
        <f t="shared" si="1"/>
        <v>-0.73385843894287117</v>
      </c>
      <c r="Y61" s="1">
        <f t="shared" si="2"/>
        <v>159.25009841340218</v>
      </c>
      <c r="Z61" s="1">
        <f t="shared" si="3"/>
        <v>14.427788586597813</v>
      </c>
      <c r="AA61" s="1">
        <v>-14.361640991833269</v>
      </c>
      <c r="AB61" s="1">
        <f t="shared" si="7"/>
        <v>-0.79902032869365791</v>
      </c>
      <c r="AC61" s="2">
        <v>60</v>
      </c>
      <c r="AD61" s="1">
        <f t="shared" si="8"/>
        <v>0.23151750972762647</v>
      </c>
      <c r="AE61" s="1">
        <f t="shared" si="9"/>
        <v>-0.73385843894287117</v>
      </c>
    </row>
    <row r="62" spans="1:31" x14ac:dyDescent="0.2">
      <c r="A62" s="3">
        <v>43867</v>
      </c>
      <c r="B62" s="2">
        <v>61</v>
      </c>
      <c r="C62" s="1">
        <v>79.951774999999998</v>
      </c>
      <c r="D62" s="2">
        <v>105425600</v>
      </c>
      <c r="E62" s="1">
        <v>173.137924</v>
      </c>
      <c r="F62" s="2">
        <v>2427500</v>
      </c>
      <c r="M62" s="1">
        <f t="shared" si="4"/>
        <v>70.669369629196382</v>
      </c>
      <c r="N62" s="1">
        <f t="shared" si="5"/>
        <v>9.2824053708036161</v>
      </c>
      <c r="O62" s="1">
        <v>-8.263237577091374</v>
      </c>
      <c r="P62" s="1">
        <f t="shared" si="0"/>
        <v>-0.83940730498056748</v>
      </c>
      <c r="Q62" s="2">
        <v>61</v>
      </c>
      <c r="R62" s="1">
        <f t="shared" si="6"/>
        <v>0.23540856031128404</v>
      </c>
      <c r="S62" s="1">
        <f t="shared" si="1"/>
        <v>-0.72115017920879843</v>
      </c>
      <c r="Y62" s="1">
        <f t="shared" si="2"/>
        <v>159.23909411219853</v>
      </c>
      <c r="Z62" s="1">
        <f t="shared" si="3"/>
        <v>13.898829887801469</v>
      </c>
      <c r="AA62" s="1">
        <v>-14.337342943590329</v>
      </c>
      <c r="AB62" s="1">
        <f t="shared" si="7"/>
        <v>-0.79766848912986932</v>
      </c>
      <c r="AC62" s="2">
        <v>61</v>
      </c>
      <c r="AD62" s="1">
        <f t="shared" si="8"/>
        <v>0.23540856031128404</v>
      </c>
      <c r="AE62" s="1">
        <f t="shared" si="9"/>
        <v>-0.72115017920879843</v>
      </c>
    </row>
    <row r="63" spans="1:31" x14ac:dyDescent="0.2">
      <c r="A63" s="3">
        <v>43868</v>
      </c>
      <c r="B63" s="2">
        <v>62</v>
      </c>
      <c r="C63" s="1">
        <v>78.865020999999999</v>
      </c>
      <c r="D63" s="2">
        <v>117684000</v>
      </c>
      <c r="E63" s="1">
        <v>172.08738700000001</v>
      </c>
      <c r="F63" s="2">
        <v>3254500</v>
      </c>
      <c r="M63" s="1">
        <f t="shared" si="4"/>
        <v>70.913131347112184</v>
      </c>
      <c r="N63" s="1">
        <f t="shared" si="5"/>
        <v>7.9518896528878145</v>
      </c>
      <c r="O63" s="1">
        <v>-8.1971420878709438</v>
      </c>
      <c r="P63" s="1">
        <f t="shared" si="0"/>
        <v>-0.8326931041651745</v>
      </c>
      <c r="Q63" s="2">
        <v>62</v>
      </c>
      <c r="R63" s="1">
        <f t="shared" si="6"/>
        <v>0.23929961089494164</v>
      </c>
      <c r="S63" s="1">
        <f t="shared" si="1"/>
        <v>-0.70855733283643729</v>
      </c>
      <c r="Y63" s="1">
        <f t="shared" si="2"/>
        <v>159.22808981099487</v>
      </c>
      <c r="Z63" s="1">
        <f t="shared" si="3"/>
        <v>12.859297189005133</v>
      </c>
      <c r="AA63" s="1">
        <v>-14.2887105219246</v>
      </c>
      <c r="AB63" s="1">
        <f t="shared" si="7"/>
        <v>-0.794962789024525</v>
      </c>
      <c r="AC63" s="2">
        <v>62</v>
      </c>
      <c r="AD63" s="1">
        <f t="shared" si="8"/>
        <v>0.23929961089494164</v>
      </c>
      <c r="AE63" s="1">
        <f t="shared" si="9"/>
        <v>-0.70855733283643729</v>
      </c>
    </row>
    <row r="64" spans="1:31" x14ac:dyDescent="0.2">
      <c r="A64" s="3">
        <v>43871</v>
      </c>
      <c r="B64" s="2">
        <v>63</v>
      </c>
      <c r="C64" s="1">
        <v>79.239593999999997</v>
      </c>
      <c r="D64" s="2">
        <v>109348800</v>
      </c>
      <c r="E64" s="1">
        <v>173.72699</v>
      </c>
      <c r="F64" s="2">
        <v>2399700</v>
      </c>
      <c r="M64" s="1">
        <f t="shared" si="4"/>
        <v>71.156893065027987</v>
      </c>
      <c r="N64" s="1">
        <f t="shared" si="5"/>
        <v>8.08270093497201</v>
      </c>
      <c r="O64" s="1">
        <v>-8.073713934123532</v>
      </c>
      <c r="P64" s="1">
        <f t="shared" si="0"/>
        <v>-0.82015485956924583</v>
      </c>
      <c r="Q64" s="2">
        <v>63</v>
      </c>
      <c r="R64" s="1">
        <f t="shared" si="6"/>
        <v>0.24319066147859922</v>
      </c>
      <c r="S64" s="1">
        <f t="shared" si="1"/>
        <v>-0.69607586067395022</v>
      </c>
      <c r="Y64" s="1">
        <f t="shared" si="2"/>
        <v>159.21708550979122</v>
      </c>
      <c r="Z64" s="1">
        <f t="shared" si="3"/>
        <v>14.509904490208783</v>
      </c>
      <c r="AA64" s="1">
        <v>-14.148168497851543</v>
      </c>
      <c r="AB64" s="1">
        <f t="shared" si="7"/>
        <v>-0.78714363142728516</v>
      </c>
      <c r="AC64" s="2">
        <v>63</v>
      </c>
      <c r="AD64" s="1">
        <f t="shared" si="8"/>
        <v>0.24319066147859922</v>
      </c>
      <c r="AE64" s="1">
        <f t="shared" si="9"/>
        <v>-0.69607586067395022</v>
      </c>
    </row>
    <row r="65" spans="1:31" x14ac:dyDescent="0.2">
      <c r="A65" s="3">
        <v>43872</v>
      </c>
      <c r="B65" s="2">
        <v>64</v>
      </c>
      <c r="C65" s="1">
        <v>78.761520000000004</v>
      </c>
      <c r="D65" s="2">
        <v>94323200</v>
      </c>
      <c r="E65" s="1">
        <v>175.88691700000001</v>
      </c>
      <c r="F65" s="2">
        <v>2948500</v>
      </c>
      <c r="M65" s="1">
        <f t="shared" si="4"/>
        <v>71.400654782943775</v>
      </c>
      <c r="N65" s="1">
        <f t="shared" si="5"/>
        <v>7.3608652170562294</v>
      </c>
      <c r="O65" s="1">
        <v>-8.0385092937233651</v>
      </c>
      <c r="P65" s="1">
        <f t="shared" si="0"/>
        <v>-0.81657865447464217</v>
      </c>
      <c r="Q65" s="2">
        <v>64</v>
      </c>
      <c r="R65" s="1">
        <f t="shared" si="6"/>
        <v>0.24708171206225682</v>
      </c>
      <c r="S65" s="1">
        <f t="shared" si="1"/>
        <v>-0.68370189894942857</v>
      </c>
      <c r="Y65" s="1">
        <f t="shared" si="2"/>
        <v>159.20608120858756</v>
      </c>
      <c r="Z65" s="1">
        <f t="shared" si="3"/>
        <v>16.680835791412449</v>
      </c>
      <c r="AA65" s="1">
        <v>-14.0796287990552</v>
      </c>
      <c r="AB65" s="1">
        <f t="shared" si="7"/>
        <v>-0.7833303754983868</v>
      </c>
      <c r="AC65" s="2">
        <v>64</v>
      </c>
      <c r="AD65" s="1">
        <f t="shared" si="8"/>
        <v>0.24708171206225682</v>
      </c>
      <c r="AE65" s="1">
        <f t="shared" si="9"/>
        <v>-0.68370189894942857</v>
      </c>
    </row>
    <row r="66" spans="1:31" x14ac:dyDescent="0.2">
      <c r="A66" s="3">
        <v>43873</v>
      </c>
      <c r="B66" s="2">
        <v>65</v>
      </c>
      <c r="C66" s="1">
        <v>80.631927000000005</v>
      </c>
      <c r="D66" s="2">
        <v>113730400</v>
      </c>
      <c r="E66" s="1">
        <v>177.879929</v>
      </c>
      <c r="F66" s="2">
        <v>2950800</v>
      </c>
      <c r="M66" s="1">
        <f t="shared" si="4"/>
        <v>71.644416500859577</v>
      </c>
      <c r="N66" s="1">
        <f t="shared" si="5"/>
        <v>8.9875104991404271</v>
      </c>
      <c r="O66" s="1">
        <v>-7.7184538057867371</v>
      </c>
      <c r="P66" s="1">
        <f t="shared" ref="P66:P129" si="10">STANDARDIZE(O66,AVERAGE($O$2:$O$258), _xlfn.STDEV.S($O$2:$O$258))</f>
        <v>-0.78406634775869655</v>
      </c>
      <c r="Q66" s="2">
        <v>65</v>
      </c>
      <c r="R66" s="1">
        <f t="shared" si="6"/>
        <v>0.25097276264591439</v>
      </c>
      <c r="S66" s="1">
        <f t="shared" ref="S66:S129" si="11">_xlfn.NORM.S.INV(R66)</f>
        <v>-0.6714317484930028</v>
      </c>
      <c r="Y66" s="1">
        <f t="shared" ref="Y66:Y129" si="12">$W$5*B66+$W$6</f>
        <v>159.19507690738391</v>
      </c>
      <c r="Z66" s="1">
        <f t="shared" ref="Z66:Z129" si="13">E66-Y66</f>
        <v>18.684852092616097</v>
      </c>
      <c r="AA66" s="1">
        <v>-13.939754787018671</v>
      </c>
      <c r="AB66" s="1">
        <f t="shared" si="7"/>
        <v>-0.77554838323603448</v>
      </c>
      <c r="AC66" s="2">
        <v>65</v>
      </c>
      <c r="AD66" s="1">
        <f t="shared" si="8"/>
        <v>0.25097276264591439</v>
      </c>
      <c r="AE66" s="1">
        <f t="shared" si="9"/>
        <v>-0.6714317484930028</v>
      </c>
    </row>
    <row r="67" spans="1:31" x14ac:dyDescent="0.2">
      <c r="A67" s="3">
        <v>43874</v>
      </c>
      <c r="B67" s="2">
        <v>66</v>
      </c>
      <c r="C67" s="1">
        <v>80.057738999999998</v>
      </c>
      <c r="D67" s="2">
        <v>94747600</v>
      </c>
      <c r="E67" s="1">
        <v>176.839249</v>
      </c>
      <c r="F67" s="2">
        <v>1985700</v>
      </c>
      <c r="M67" s="1">
        <f t="shared" ref="M67:M130" si="14">$K$5*B67+$K$6</f>
        <v>71.88817821877538</v>
      </c>
      <c r="N67" s="1">
        <f t="shared" ref="N67:N130" si="15">(C67-M67)</f>
        <v>8.169560781224618</v>
      </c>
      <c r="O67" s="1">
        <v>-7.6701468794508969</v>
      </c>
      <c r="P67" s="1">
        <f t="shared" si="10"/>
        <v>-0.77915916864528478</v>
      </c>
      <c r="Q67" s="2">
        <v>66</v>
      </c>
      <c r="R67" s="1">
        <f t="shared" ref="R67:R130" si="16">(Q67-0.5)/257</f>
        <v>0.25486381322957197</v>
      </c>
      <c r="S67" s="1">
        <f t="shared" si="11"/>
        <v>-0.65926186476380366</v>
      </c>
      <c r="Y67" s="1">
        <f t="shared" si="12"/>
        <v>159.18407260618025</v>
      </c>
      <c r="Z67" s="1">
        <f t="shared" si="13"/>
        <v>17.655176393819744</v>
      </c>
      <c r="AA67" s="1">
        <v>-13.912035389425967</v>
      </c>
      <c r="AB67" s="1">
        <f t="shared" ref="AB67:AB130" si="17">STANDARDIZE(AA67, AVERAGE($AA$2:$AA$258), _xlfn.STDEV.S($AA$2:$AA$258))</f>
        <v>-0.7740061944159472</v>
      </c>
      <c r="AC67" s="2">
        <v>66</v>
      </c>
      <c r="AD67" s="1">
        <f t="shared" ref="AD67:AD130" si="18">(AC67-0.5)/257</f>
        <v>0.25486381322957197</v>
      </c>
      <c r="AE67" s="1">
        <f t="shared" ref="AE67:AE130" si="19">_xlfn.NORM.S.INV(AD67)</f>
        <v>-0.65926186476380366</v>
      </c>
    </row>
    <row r="68" spans="1:31" x14ac:dyDescent="0.2">
      <c r="A68" s="3">
        <v>43875</v>
      </c>
      <c r="B68" s="2">
        <v>67</v>
      </c>
      <c r="C68" s="1">
        <v>80.077461</v>
      </c>
      <c r="D68" s="2">
        <v>80113600</v>
      </c>
      <c r="E68" s="1">
        <v>177.516693</v>
      </c>
      <c r="F68" s="2">
        <v>2489000</v>
      </c>
      <c r="M68" s="1">
        <f t="shared" si="14"/>
        <v>72.131939936691182</v>
      </c>
      <c r="N68" s="1">
        <f t="shared" si="15"/>
        <v>7.9455210633088171</v>
      </c>
      <c r="O68" s="1">
        <v>-7.3365331615350868</v>
      </c>
      <c r="P68" s="1">
        <f t="shared" si="10"/>
        <v>-0.74526957158993457</v>
      </c>
      <c r="Q68" s="2">
        <v>67</v>
      </c>
      <c r="R68" s="1">
        <f t="shared" si="16"/>
        <v>0.2587548638132296</v>
      </c>
      <c r="S68" s="1">
        <f t="shared" si="11"/>
        <v>-0.64718884860991455</v>
      </c>
      <c r="Y68" s="1">
        <f t="shared" si="12"/>
        <v>159.1730683049766</v>
      </c>
      <c r="Z68" s="1">
        <f t="shared" si="13"/>
        <v>18.343624695023408</v>
      </c>
      <c r="AA68" s="1">
        <v>-13.663051100258855</v>
      </c>
      <c r="AB68" s="1">
        <f t="shared" si="17"/>
        <v>-0.76015377262911998</v>
      </c>
      <c r="AC68" s="2">
        <v>67</v>
      </c>
      <c r="AD68" s="1">
        <f t="shared" si="18"/>
        <v>0.2587548638132296</v>
      </c>
      <c r="AE68" s="1">
        <f t="shared" si="19"/>
        <v>-0.64718884860991455</v>
      </c>
    </row>
    <row r="69" spans="1:31" x14ac:dyDescent="0.2">
      <c r="A69" s="3">
        <v>43879</v>
      </c>
      <c r="B69" s="2">
        <v>68</v>
      </c>
      <c r="C69" s="1">
        <v>78.611198000000002</v>
      </c>
      <c r="D69" s="2">
        <v>152531200</v>
      </c>
      <c r="E69" s="1">
        <v>176.151993</v>
      </c>
      <c r="F69" s="2">
        <v>1818600</v>
      </c>
      <c r="M69" s="1">
        <f t="shared" si="14"/>
        <v>72.375701654606985</v>
      </c>
      <c r="N69" s="1">
        <f t="shared" si="15"/>
        <v>6.2354963453930168</v>
      </c>
      <c r="O69" s="1">
        <v>-6.9616673979333825</v>
      </c>
      <c r="P69" s="1">
        <f t="shared" si="10"/>
        <v>-0.70718945378880183</v>
      </c>
      <c r="Q69" s="2">
        <v>68</v>
      </c>
      <c r="R69" s="1">
        <f t="shared" si="16"/>
        <v>0.26264591439688717</v>
      </c>
      <c r="S69" s="1">
        <f t="shared" si="11"/>
        <v>-0.63520943769681859</v>
      </c>
      <c r="Y69" s="1">
        <f t="shared" si="12"/>
        <v>159.16206400377297</v>
      </c>
      <c r="Z69" s="1">
        <f t="shared" si="13"/>
        <v>16.989928996227036</v>
      </c>
      <c r="AA69" s="1">
        <v>-13.350805618313643</v>
      </c>
      <c r="AB69" s="1">
        <f t="shared" si="17"/>
        <v>-0.7427817684299588</v>
      </c>
      <c r="AC69" s="2">
        <v>68</v>
      </c>
      <c r="AD69" s="1">
        <f t="shared" si="18"/>
        <v>0.26264591439688717</v>
      </c>
      <c r="AE69" s="1">
        <f t="shared" si="19"/>
        <v>-0.63520943769681859</v>
      </c>
    </row>
    <row r="70" spans="1:31" x14ac:dyDescent="0.2">
      <c r="A70" s="3">
        <v>43880</v>
      </c>
      <c r="B70" s="2">
        <v>69</v>
      </c>
      <c r="C70" s="1">
        <v>79.749701999999999</v>
      </c>
      <c r="D70" s="2">
        <v>93984000</v>
      </c>
      <c r="E70" s="1">
        <v>177.565765</v>
      </c>
      <c r="F70" s="2">
        <v>2464500</v>
      </c>
      <c r="M70" s="1">
        <f t="shared" si="14"/>
        <v>72.619463372522773</v>
      </c>
      <c r="N70" s="1">
        <f t="shared" si="15"/>
        <v>7.130238627477226</v>
      </c>
      <c r="O70" s="1">
        <v>-6.9184075237025269</v>
      </c>
      <c r="P70" s="1">
        <f t="shared" si="10"/>
        <v>-0.70279497110533251</v>
      </c>
      <c r="Q70" s="2">
        <v>69</v>
      </c>
      <c r="R70" s="1">
        <f t="shared" si="16"/>
        <v>0.26653696498054474</v>
      </c>
      <c r="S70" s="1">
        <f t="shared" si="11"/>
        <v>-0.62332049854639127</v>
      </c>
      <c r="Y70" s="1">
        <f t="shared" si="12"/>
        <v>159.15105970256931</v>
      </c>
      <c r="Z70" s="1">
        <f t="shared" si="13"/>
        <v>18.414705297430686</v>
      </c>
      <c r="AA70" s="1">
        <v>-13.312234485815026</v>
      </c>
      <c r="AB70" s="1">
        <f t="shared" si="17"/>
        <v>-0.74063583545581912</v>
      </c>
      <c r="AC70" s="2">
        <v>69</v>
      </c>
      <c r="AD70" s="1">
        <f t="shared" si="18"/>
        <v>0.26653696498054474</v>
      </c>
      <c r="AE70" s="1">
        <f t="shared" si="19"/>
        <v>-0.62332049854639127</v>
      </c>
    </row>
    <row r="71" spans="1:31" x14ac:dyDescent="0.2">
      <c r="A71" s="3">
        <v>43881</v>
      </c>
      <c r="B71" s="2">
        <v>70</v>
      </c>
      <c r="C71" s="1">
        <v>78.931563999999995</v>
      </c>
      <c r="D71" s="2">
        <v>100566000</v>
      </c>
      <c r="E71" s="1">
        <v>177.408691</v>
      </c>
      <c r="F71" s="2">
        <v>2336800</v>
      </c>
      <c r="M71" s="1">
        <f t="shared" si="14"/>
        <v>72.863225090438576</v>
      </c>
      <c r="N71" s="1">
        <f t="shared" si="15"/>
        <v>6.0683389095614189</v>
      </c>
      <c r="O71" s="1">
        <v>-6.9003976253449224</v>
      </c>
      <c r="P71" s="1">
        <f t="shared" si="10"/>
        <v>-0.70096546540586646</v>
      </c>
      <c r="Q71" s="2">
        <v>70</v>
      </c>
      <c r="R71" s="1">
        <f t="shared" si="16"/>
        <v>0.27042801556420232</v>
      </c>
      <c r="S71" s="1">
        <f t="shared" si="11"/>
        <v>-0.61151901913425732</v>
      </c>
      <c r="Y71" s="1">
        <f t="shared" si="12"/>
        <v>159.14005540136566</v>
      </c>
      <c r="Z71" s="1">
        <f t="shared" si="13"/>
        <v>18.268635598634347</v>
      </c>
      <c r="AA71" s="1">
        <v>-13.011661317109997</v>
      </c>
      <c r="AB71" s="1">
        <f t="shared" si="17"/>
        <v>-0.72391322888239518</v>
      </c>
      <c r="AC71" s="2">
        <v>70</v>
      </c>
      <c r="AD71" s="1">
        <f t="shared" si="18"/>
        <v>0.27042801556420232</v>
      </c>
      <c r="AE71" s="1">
        <f t="shared" si="19"/>
        <v>-0.61151901913425732</v>
      </c>
    </row>
    <row r="72" spans="1:31" x14ac:dyDescent="0.2">
      <c r="A72" s="3">
        <v>43882</v>
      </c>
      <c r="B72" s="2">
        <v>71</v>
      </c>
      <c r="C72" s="1">
        <v>77.144942999999998</v>
      </c>
      <c r="D72" s="2">
        <v>129554000</v>
      </c>
      <c r="E72" s="1">
        <v>176.603622</v>
      </c>
      <c r="F72" s="2">
        <v>1940400</v>
      </c>
      <c r="M72" s="1">
        <f t="shared" si="14"/>
        <v>73.106986808354378</v>
      </c>
      <c r="N72" s="1">
        <f t="shared" si="15"/>
        <v>4.0379561916456197</v>
      </c>
      <c r="O72" s="1">
        <v>-6.7526590611765158</v>
      </c>
      <c r="P72" s="1">
        <f t="shared" si="10"/>
        <v>-0.68595768802643997</v>
      </c>
      <c r="Q72" s="2">
        <v>71</v>
      </c>
      <c r="R72" s="1">
        <f t="shared" si="16"/>
        <v>0.27431906614785995</v>
      </c>
      <c r="S72" s="1">
        <f t="shared" si="11"/>
        <v>-0.59980210199845652</v>
      </c>
      <c r="Y72" s="1">
        <f t="shared" si="12"/>
        <v>159.129051100162</v>
      </c>
      <c r="Z72" s="1">
        <f t="shared" si="13"/>
        <v>17.474570899838</v>
      </c>
      <c r="AA72" s="1">
        <v>-12.454138305073457</v>
      </c>
      <c r="AB72" s="1">
        <f t="shared" si="17"/>
        <v>-0.69289503113013051</v>
      </c>
      <c r="AC72" s="2">
        <v>71</v>
      </c>
      <c r="AD72" s="1">
        <f t="shared" si="18"/>
        <v>0.27431906614785995</v>
      </c>
      <c r="AE72" s="1">
        <f t="shared" si="19"/>
        <v>-0.59980210199845652</v>
      </c>
    </row>
    <row r="73" spans="1:31" x14ac:dyDescent="0.2">
      <c r="A73" s="3">
        <v>43885</v>
      </c>
      <c r="B73" s="2">
        <v>72</v>
      </c>
      <c r="C73" s="1">
        <v>73.480521999999993</v>
      </c>
      <c r="D73" s="2">
        <v>222195200</v>
      </c>
      <c r="E73" s="1">
        <v>172.07759100000001</v>
      </c>
      <c r="F73" s="2">
        <v>3204300</v>
      </c>
      <c r="M73" s="1">
        <f t="shared" si="14"/>
        <v>73.350748526270181</v>
      </c>
      <c r="N73" s="1">
        <f t="shared" si="15"/>
        <v>0.12977347372981285</v>
      </c>
      <c r="O73" s="1">
        <v>-6.6784766800175674</v>
      </c>
      <c r="P73" s="1">
        <f t="shared" si="10"/>
        <v>-0.67842199368572464</v>
      </c>
      <c r="Q73" s="2">
        <v>72</v>
      </c>
      <c r="R73" s="1">
        <f t="shared" si="16"/>
        <v>0.27821011673151752</v>
      </c>
      <c r="S73" s="1">
        <f t="shared" si="11"/>
        <v>-0.58816695781693484</v>
      </c>
      <c r="Y73" s="1">
        <f t="shared" si="12"/>
        <v>159.11804679895835</v>
      </c>
      <c r="Z73" s="1">
        <f t="shared" si="13"/>
        <v>12.959544201041666</v>
      </c>
      <c r="AA73" s="1">
        <v>-11.713409088222306</v>
      </c>
      <c r="AB73" s="1">
        <f t="shared" si="17"/>
        <v>-0.65168402309435247</v>
      </c>
      <c r="AC73" s="2">
        <v>72</v>
      </c>
      <c r="AD73" s="1">
        <f t="shared" si="18"/>
        <v>0.27821011673151752</v>
      </c>
      <c r="AE73" s="1">
        <f t="shared" si="19"/>
        <v>-0.58816695781693484</v>
      </c>
    </row>
    <row r="74" spans="1:31" x14ac:dyDescent="0.2">
      <c r="A74" s="3">
        <v>43886</v>
      </c>
      <c r="B74" s="2">
        <v>73</v>
      </c>
      <c r="C74" s="1">
        <v>70.991577000000007</v>
      </c>
      <c r="D74" s="2">
        <v>230673600</v>
      </c>
      <c r="E74" s="1">
        <v>164.743652</v>
      </c>
      <c r="F74" s="2">
        <v>4092200</v>
      </c>
      <c r="M74" s="1">
        <f t="shared" si="14"/>
        <v>73.594510244185983</v>
      </c>
      <c r="N74" s="1">
        <f t="shared" si="15"/>
        <v>-2.6029332441859765</v>
      </c>
      <c r="O74" s="1">
        <v>-6.4616129849447361</v>
      </c>
      <c r="P74" s="1">
        <f t="shared" si="10"/>
        <v>-0.65639225435765758</v>
      </c>
      <c r="Q74" s="2">
        <v>73</v>
      </c>
      <c r="R74" s="1">
        <f t="shared" si="16"/>
        <v>0.28210116731517509</v>
      </c>
      <c r="S74" s="1">
        <f t="shared" si="11"/>
        <v>-0.5766108994154191</v>
      </c>
      <c r="Y74" s="1">
        <f t="shared" si="12"/>
        <v>159.10704249775469</v>
      </c>
      <c r="Z74" s="1">
        <f t="shared" si="13"/>
        <v>5.6366095022453067</v>
      </c>
      <c r="AA74" s="1">
        <v>-11.66143191951727</v>
      </c>
      <c r="AB74" s="1">
        <f t="shared" si="17"/>
        <v>-0.64879223555789478</v>
      </c>
      <c r="AC74" s="2">
        <v>73</v>
      </c>
      <c r="AD74" s="1">
        <f t="shared" si="18"/>
        <v>0.28210116731517509</v>
      </c>
      <c r="AE74" s="1">
        <f t="shared" si="19"/>
        <v>-0.5766108994154191</v>
      </c>
    </row>
    <row r="75" spans="1:31" x14ac:dyDescent="0.2">
      <c r="A75" s="3">
        <v>43887</v>
      </c>
      <c r="B75" s="2">
        <v>74</v>
      </c>
      <c r="C75" s="1">
        <v>72.117767000000001</v>
      </c>
      <c r="D75" s="2">
        <v>198054800</v>
      </c>
      <c r="E75" s="1">
        <v>164.134918</v>
      </c>
      <c r="F75" s="2">
        <v>3411700</v>
      </c>
      <c r="M75" s="1">
        <f t="shared" si="14"/>
        <v>73.838271962101771</v>
      </c>
      <c r="N75" s="1">
        <f t="shared" si="15"/>
        <v>-1.7205049621017707</v>
      </c>
      <c r="O75" s="1">
        <v>-6.4274409074291299</v>
      </c>
      <c r="P75" s="1">
        <f t="shared" si="10"/>
        <v>-0.65292094045371207</v>
      </c>
      <c r="Q75" s="2">
        <v>74</v>
      </c>
      <c r="R75" s="1">
        <f t="shared" si="16"/>
        <v>0.28599221789883267</v>
      </c>
      <c r="S75" s="1">
        <f t="shared" si="11"/>
        <v>-0.56513133617086431</v>
      </c>
      <c r="Y75" s="1">
        <f t="shared" si="12"/>
        <v>159.09603819655104</v>
      </c>
      <c r="Z75" s="1">
        <f t="shared" si="13"/>
        <v>5.0388798034489639</v>
      </c>
      <c r="AA75" s="1">
        <v>-11.481412582107225</v>
      </c>
      <c r="AB75" s="1">
        <f t="shared" si="17"/>
        <v>-0.63877672895733417</v>
      </c>
      <c r="AC75" s="2">
        <v>74</v>
      </c>
      <c r="AD75" s="1">
        <f t="shared" si="18"/>
        <v>0.28599221789883267</v>
      </c>
      <c r="AE75" s="1">
        <f t="shared" si="19"/>
        <v>-0.56513133617086431</v>
      </c>
    </row>
    <row r="76" spans="1:31" x14ac:dyDescent="0.2">
      <c r="A76" s="3">
        <v>43888</v>
      </c>
      <c r="B76" s="2">
        <v>75</v>
      </c>
      <c r="C76" s="1">
        <v>67.403557000000006</v>
      </c>
      <c r="D76" s="2">
        <v>320605600</v>
      </c>
      <c r="E76" s="1">
        <v>157.49176</v>
      </c>
      <c r="F76" s="2">
        <v>3951300</v>
      </c>
      <c r="M76" s="1">
        <f t="shared" si="14"/>
        <v>74.082033680017574</v>
      </c>
      <c r="N76" s="1">
        <f t="shared" si="15"/>
        <v>-6.6784766800175674</v>
      </c>
      <c r="O76" s="1">
        <v>-6.2467785973666849</v>
      </c>
      <c r="P76" s="1">
        <f t="shared" si="10"/>
        <v>-0.63456865887082448</v>
      </c>
      <c r="Q76" s="2">
        <v>75</v>
      </c>
      <c r="R76" s="1">
        <f t="shared" si="16"/>
        <v>0.2898832684824903</v>
      </c>
      <c r="S76" s="1">
        <f t="shared" si="11"/>
        <v>-0.55372576877889379</v>
      </c>
      <c r="Y76" s="1">
        <f t="shared" si="12"/>
        <v>159.08503389534738</v>
      </c>
      <c r="Z76" s="1">
        <f t="shared" si="13"/>
        <v>-1.5932738953473802</v>
      </c>
      <c r="AA76" s="1">
        <v>-11.372927762945636</v>
      </c>
      <c r="AB76" s="1">
        <f t="shared" si="17"/>
        <v>-0.63274109724128891</v>
      </c>
      <c r="AC76" s="2">
        <v>75</v>
      </c>
      <c r="AD76" s="1">
        <f t="shared" si="18"/>
        <v>0.2898832684824903</v>
      </c>
      <c r="AE76" s="1">
        <f t="shared" si="19"/>
        <v>-0.55372576877889379</v>
      </c>
    </row>
    <row r="77" spans="1:31" x14ac:dyDescent="0.2">
      <c r="A77" s="3">
        <v>43889</v>
      </c>
      <c r="B77" s="2">
        <v>76</v>
      </c>
      <c r="C77" s="1">
        <v>67.364127999999994</v>
      </c>
      <c r="D77" s="2">
        <v>426884800</v>
      </c>
      <c r="E77" s="1">
        <v>160.077957</v>
      </c>
      <c r="F77" s="2">
        <v>9558100</v>
      </c>
      <c r="M77" s="1">
        <f t="shared" si="14"/>
        <v>74.325795397933376</v>
      </c>
      <c r="N77" s="1">
        <f t="shared" si="15"/>
        <v>-6.9616673979333825</v>
      </c>
      <c r="O77" s="1">
        <v>-6.2168723953657405</v>
      </c>
      <c r="P77" s="1">
        <f t="shared" si="10"/>
        <v>-0.63153068686655667</v>
      </c>
      <c r="Q77" s="2">
        <v>76</v>
      </c>
      <c r="R77" s="1">
        <f t="shared" si="16"/>
        <v>0.29377431906614787</v>
      </c>
      <c r="S77" s="1">
        <f t="shared" si="11"/>
        <v>-0.54239178435654434</v>
      </c>
      <c r="Y77" s="1">
        <f t="shared" si="12"/>
        <v>159.07402959414372</v>
      </c>
      <c r="Z77" s="1">
        <f t="shared" si="13"/>
        <v>1.0039274058562739</v>
      </c>
      <c r="AA77" s="1">
        <v>-10.84285001590635</v>
      </c>
      <c r="AB77" s="1">
        <f t="shared" si="17"/>
        <v>-0.60324983674303734</v>
      </c>
      <c r="AC77" s="2">
        <v>76</v>
      </c>
      <c r="AD77" s="1">
        <f t="shared" si="18"/>
        <v>0.29377431906614787</v>
      </c>
      <c r="AE77" s="1">
        <f t="shared" si="19"/>
        <v>-0.54239178435654434</v>
      </c>
    </row>
    <row r="78" spans="1:31" x14ac:dyDescent="0.2">
      <c r="A78" s="3">
        <v>43892</v>
      </c>
      <c r="B78" s="2">
        <v>77</v>
      </c>
      <c r="C78" s="1">
        <v>73.635773</v>
      </c>
      <c r="D78" s="2">
        <v>341397200</v>
      </c>
      <c r="E78" s="1">
        <v>162.12127699999999</v>
      </c>
      <c r="F78" s="2">
        <v>6744900</v>
      </c>
      <c r="M78" s="1">
        <f t="shared" si="14"/>
        <v>74.569557115849179</v>
      </c>
      <c r="N78" s="1">
        <f t="shared" si="15"/>
        <v>-0.93378411584917842</v>
      </c>
      <c r="O78" s="1">
        <v>-5.7157594233439823</v>
      </c>
      <c r="P78" s="1">
        <f t="shared" si="10"/>
        <v>-0.58062595546905449</v>
      </c>
      <c r="Q78" s="2">
        <v>77</v>
      </c>
      <c r="R78" s="1">
        <f t="shared" si="16"/>
        <v>0.29766536964980544</v>
      </c>
      <c r="S78" s="1">
        <f t="shared" si="11"/>
        <v>-0.53112705185421827</v>
      </c>
      <c r="Y78" s="1">
        <f t="shared" si="12"/>
        <v>159.0630252929401</v>
      </c>
      <c r="Z78" s="1">
        <f t="shared" si="13"/>
        <v>3.0582517070598954</v>
      </c>
      <c r="AA78" s="1">
        <v>-10.830137401462508</v>
      </c>
      <c r="AB78" s="1">
        <f t="shared" si="17"/>
        <v>-0.60254256120417304</v>
      </c>
      <c r="AC78" s="2">
        <v>77</v>
      </c>
      <c r="AD78" s="1">
        <f t="shared" si="18"/>
        <v>0.29766536964980544</v>
      </c>
      <c r="AE78" s="1">
        <f t="shared" si="19"/>
        <v>-0.53112705185421827</v>
      </c>
    </row>
    <row r="79" spans="1:31" x14ac:dyDescent="0.2">
      <c r="A79" s="3">
        <v>43893</v>
      </c>
      <c r="B79" s="2">
        <v>78</v>
      </c>
      <c r="C79" s="1">
        <v>71.297156999999999</v>
      </c>
      <c r="D79" s="2">
        <v>319475600</v>
      </c>
      <c r="E79" s="1">
        <v>159.80157500000001</v>
      </c>
      <c r="F79" s="2">
        <v>6108500</v>
      </c>
      <c r="M79" s="1">
        <f t="shared" si="14"/>
        <v>74.813318833764981</v>
      </c>
      <c r="N79" s="1">
        <f t="shared" si="15"/>
        <v>-3.5161618337649827</v>
      </c>
      <c r="O79" s="1">
        <v>-5.6942376520393339</v>
      </c>
      <c r="P79" s="1">
        <f t="shared" si="10"/>
        <v>-0.5784397019720805</v>
      </c>
      <c r="Q79" s="2">
        <v>78</v>
      </c>
      <c r="R79" s="1">
        <f t="shared" si="16"/>
        <v>0.30155642023346302</v>
      </c>
      <c r="S79" s="1">
        <f t="shared" si="11"/>
        <v>-0.51992931775308249</v>
      </c>
      <c r="Y79" s="1">
        <f t="shared" si="12"/>
        <v>159.05202099173644</v>
      </c>
      <c r="Z79" s="1">
        <f t="shared" si="13"/>
        <v>0.74955400826357277</v>
      </c>
      <c r="AA79" s="1">
        <v>-10.772322281000413</v>
      </c>
      <c r="AB79" s="1">
        <f t="shared" si="17"/>
        <v>-0.59932597498109752</v>
      </c>
      <c r="AC79" s="2">
        <v>78</v>
      </c>
      <c r="AD79" s="1">
        <f t="shared" si="18"/>
        <v>0.30155642023346302</v>
      </c>
      <c r="AE79" s="1">
        <f t="shared" si="19"/>
        <v>-0.51992931775308249</v>
      </c>
    </row>
    <row r="80" spans="1:31" x14ac:dyDescent="0.2">
      <c r="A80" s="3">
        <v>43894</v>
      </c>
      <c r="B80" s="2">
        <v>79</v>
      </c>
      <c r="C80" s="1">
        <v>74.604240000000004</v>
      </c>
      <c r="D80" s="2">
        <v>219178400</v>
      </c>
      <c r="E80" s="1">
        <v>168.98161300000001</v>
      </c>
      <c r="F80" s="2">
        <v>4532500</v>
      </c>
      <c r="M80" s="1">
        <f t="shared" si="14"/>
        <v>75.05708055168077</v>
      </c>
      <c r="N80" s="1">
        <f t="shared" si="15"/>
        <v>-0.4528405516807652</v>
      </c>
      <c r="O80" s="1">
        <v>-5.4723706774499306</v>
      </c>
      <c r="P80" s="1">
        <f t="shared" si="10"/>
        <v>-0.55590171277997547</v>
      </c>
      <c r="Q80" s="2">
        <v>79</v>
      </c>
      <c r="R80" s="1">
        <f t="shared" si="16"/>
        <v>0.30544747081712065</v>
      </c>
      <c r="S80" s="1">
        <f t="shared" si="11"/>
        <v>-0.50879640202623</v>
      </c>
      <c r="Y80" s="1">
        <f t="shared" si="12"/>
        <v>159.04101669053279</v>
      </c>
      <c r="Z80" s="1">
        <f t="shared" si="13"/>
        <v>9.9405963094672245</v>
      </c>
      <c r="AA80" s="1">
        <v>-10.731751702666145</v>
      </c>
      <c r="AB80" s="1">
        <f t="shared" si="17"/>
        <v>-0.59706880138551943</v>
      </c>
      <c r="AC80" s="2">
        <v>79</v>
      </c>
      <c r="AD80" s="1">
        <f t="shared" si="18"/>
        <v>0.30544747081712065</v>
      </c>
      <c r="AE80" s="1">
        <f t="shared" si="19"/>
        <v>-0.50879640202623</v>
      </c>
    </row>
    <row r="81" spans="1:31" x14ac:dyDescent="0.2">
      <c r="A81" s="3">
        <v>43895</v>
      </c>
      <c r="B81" s="2">
        <v>80</v>
      </c>
      <c r="C81" s="1">
        <v>72.184303</v>
      </c>
      <c r="D81" s="2">
        <v>187572800</v>
      </c>
      <c r="E81" s="1">
        <v>162.79248000000001</v>
      </c>
      <c r="F81" s="2">
        <v>5394700</v>
      </c>
      <c r="M81" s="1">
        <f t="shared" si="14"/>
        <v>75.300842269596572</v>
      </c>
      <c r="N81" s="1">
        <f t="shared" si="15"/>
        <v>-3.1165392695965721</v>
      </c>
      <c r="O81" s="1">
        <v>-5.2634899595341409</v>
      </c>
      <c r="P81" s="1">
        <f t="shared" si="10"/>
        <v>-0.53468291096624199</v>
      </c>
      <c r="Q81" s="2">
        <v>80</v>
      </c>
      <c r="R81" s="1">
        <f t="shared" si="16"/>
        <v>0.30933852140077822</v>
      </c>
      <c r="S81" s="1">
        <f t="shared" si="11"/>
        <v>-0.49772619434381726</v>
      </c>
      <c r="Y81" s="1">
        <f t="shared" si="12"/>
        <v>159.03001238932913</v>
      </c>
      <c r="Z81" s="1">
        <f t="shared" si="13"/>
        <v>3.7624676106708819</v>
      </c>
      <c r="AA81" s="1">
        <v>-10.64823522072092</v>
      </c>
      <c r="AB81" s="1">
        <f t="shared" si="17"/>
        <v>-0.59242230124718853</v>
      </c>
      <c r="AC81" s="2">
        <v>80</v>
      </c>
      <c r="AD81" s="1">
        <f t="shared" si="18"/>
        <v>0.30933852140077822</v>
      </c>
      <c r="AE81" s="1">
        <f t="shared" si="19"/>
        <v>-0.49772619434381726</v>
      </c>
    </row>
    <row r="82" spans="1:31" x14ac:dyDescent="0.2">
      <c r="A82" s="3">
        <v>43896</v>
      </c>
      <c r="B82" s="2">
        <v>81</v>
      </c>
      <c r="C82" s="1">
        <v>71.225684999999999</v>
      </c>
      <c r="D82" s="2">
        <v>226176800</v>
      </c>
      <c r="E82" s="1">
        <v>161.913971</v>
      </c>
      <c r="F82" s="2">
        <v>5021600</v>
      </c>
      <c r="M82" s="1">
        <f t="shared" si="14"/>
        <v>75.544603987512374</v>
      </c>
      <c r="N82" s="1">
        <f t="shared" si="15"/>
        <v>-4.3189189875123759</v>
      </c>
      <c r="O82" s="1">
        <v>-5.2152167790923301</v>
      </c>
      <c r="P82" s="1">
        <f t="shared" si="10"/>
        <v>-0.52977915987359048</v>
      </c>
      <c r="Q82" s="2">
        <v>81</v>
      </c>
      <c r="R82" s="1">
        <f t="shared" si="16"/>
        <v>0.3132295719844358</v>
      </c>
      <c r="S82" s="1">
        <f t="shared" si="11"/>
        <v>-0.48671665050407514</v>
      </c>
      <c r="Y82" s="1">
        <f t="shared" si="12"/>
        <v>159.01900808812547</v>
      </c>
      <c r="Z82" s="1">
        <f t="shared" si="13"/>
        <v>2.8949629118745293</v>
      </c>
      <c r="AA82" s="1">
        <v>-10.190680064149291</v>
      </c>
      <c r="AB82" s="1">
        <f t="shared" si="17"/>
        <v>-0.56696588774909062</v>
      </c>
      <c r="AC82" s="2">
        <v>81</v>
      </c>
      <c r="AD82" s="1">
        <f t="shared" si="18"/>
        <v>0.3132295719844358</v>
      </c>
      <c r="AE82" s="1">
        <f t="shared" si="19"/>
        <v>-0.48671665050407514</v>
      </c>
    </row>
    <row r="83" spans="1:31" x14ac:dyDescent="0.2">
      <c r="A83" s="3">
        <v>43899</v>
      </c>
      <c r="B83" s="2">
        <v>82</v>
      </c>
      <c r="C83" s="1">
        <v>65.592308000000003</v>
      </c>
      <c r="D83" s="2">
        <v>286744800</v>
      </c>
      <c r="E83" s="1">
        <v>150.88806199999999</v>
      </c>
      <c r="F83" s="2">
        <v>5849000</v>
      </c>
      <c r="M83" s="1">
        <f t="shared" si="14"/>
        <v>75.788365705428177</v>
      </c>
      <c r="N83" s="1">
        <f t="shared" si="15"/>
        <v>-10.196057705428174</v>
      </c>
      <c r="O83" s="1">
        <v>-4.9568883432607151</v>
      </c>
      <c r="P83" s="1">
        <f t="shared" si="10"/>
        <v>-0.50353729352299381</v>
      </c>
      <c r="Q83" s="2">
        <v>82</v>
      </c>
      <c r="R83" s="1">
        <f t="shared" si="16"/>
        <v>0.31712062256809337</v>
      </c>
      <c r="S83" s="1">
        <f t="shared" si="11"/>
        <v>-0.47576578907363032</v>
      </c>
      <c r="Y83" s="1">
        <f t="shared" si="12"/>
        <v>159.00800378692182</v>
      </c>
      <c r="Z83" s="1">
        <f t="shared" si="13"/>
        <v>-8.119941786921828</v>
      </c>
      <c r="AA83" s="1">
        <v>-9.9770850038698029</v>
      </c>
      <c r="AB83" s="1">
        <f t="shared" si="17"/>
        <v>-0.55508237141771133</v>
      </c>
      <c r="AC83" s="2">
        <v>82</v>
      </c>
      <c r="AD83" s="1">
        <f t="shared" si="18"/>
        <v>0.31712062256809337</v>
      </c>
      <c r="AE83" s="1">
        <f t="shared" si="19"/>
        <v>-0.47576578907363032</v>
      </c>
    </row>
    <row r="84" spans="1:31" x14ac:dyDescent="0.2">
      <c r="A84" s="3">
        <v>43900</v>
      </c>
      <c r="B84" s="2">
        <v>83</v>
      </c>
      <c r="C84" s="1">
        <v>70.316367999999997</v>
      </c>
      <c r="D84" s="2">
        <v>285290000</v>
      </c>
      <c r="E84" s="1">
        <v>159.60415599999999</v>
      </c>
      <c r="F84" s="2">
        <v>5477600</v>
      </c>
      <c r="M84" s="1">
        <f t="shared" si="14"/>
        <v>76.032127423343979</v>
      </c>
      <c r="N84" s="1">
        <f t="shared" si="15"/>
        <v>-5.7157594233439823</v>
      </c>
      <c r="O84" s="1">
        <v>-4.8976662416183387</v>
      </c>
      <c r="P84" s="1">
        <f t="shared" si="10"/>
        <v>-0.49752131440208247</v>
      </c>
      <c r="Q84" s="2">
        <v>83</v>
      </c>
      <c r="R84" s="1">
        <f t="shared" si="16"/>
        <v>0.321011673151751</v>
      </c>
      <c r="S84" s="1">
        <f t="shared" si="11"/>
        <v>-0.46487168822195368</v>
      </c>
      <c r="Y84" s="1">
        <f t="shared" si="12"/>
        <v>158.99699948571816</v>
      </c>
      <c r="Z84" s="1">
        <f t="shared" si="13"/>
        <v>0.60715651428182582</v>
      </c>
      <c r="AA84" s="1">
        <v>-9.586238666556568</v>
      </c>
      <c r="AB84" s="1">
        <f t="shared" si="17"/>
        <v>-0.53333735153549044</v>
      </c>
      <c r="AC84" s="2">
        <v>83</v>
      </c>
      <c r="AD84" s="1">
        <f t="shared" si="18"/>
        <v>0.321011673151751</v>
      </c>
      <c r="AE84" s="1">
        <f t="shared" si="19"/>
        <v>-0.46487168822195368</v>
      </c>
    </row>
    <row r="85" spans="1:31" x14ac:dyDescent="0.2">
      <c r="A85" s="3">
        <v>43901</v>
      </c>
      <c r="B85" s="2">
        <v>84</v>
      </c>
      <c r="C85" s="1">
        <v>67.874245000000002</v>
      </c>
      <c r="D85" s="2">
        <v>255598800</v>
      </c>
      <c r="E85" s="1">
        <v>151.411224</v>
      </c>
      <c r="F85" s="2">
        <v>4826900</v>
      </c>
      <c r="M85" s="1">
        <f t="shared" si="14"/>
        <v>76.275889141259768</v>
      </c>
      <c r="N85" s="1">
        <f t="shared" si="15"/>
        <v>-8.4016441412597658</v>
      </c>
      <c r="O85" s="1">
        <v>-4.8258888566079179</v>
      </c>
      <c r="P85" s="1">
        <f t="shared" si="10"/>
        <v>-0.49022992761233497</v>
      </c>
      <c r="Q85" s="2">
        <v>84</v>
      </c>
      <c r="R85" s="1">
        <f t="shared" si="16"/>
        <v>0.32490272373540857</v>
      </c>
      <c r="S85" s="1">
        <f t="shared" si="11"/>
        <v>-0.45403248273600566</v>
      </c>
      <c r="Y85" s="1">
        <f t="shared" si="12"/>
        <v>158.98599518451451</v>
      </c>
      <c r="Z85" s="1">
        <f t="shared" si="13"/>
        <v>-7.5747711845145034</v>
      </c>
      <c r="AA85" s="1">
        <v>-9.3664183653529278</v>
      </c>
      <c r="AB85" s="1">
        <f t="shared" si="17"/>
        <v>-0.52110748940336027</v>
      </c>
      <c r="AC85" s="2">
        <v>84</v>
      </c>
      <c r="AD85" s="1">
        <f t="shared" si="18"/>
        <v>0.32490272373540857</v>
      </c>
      <c r="AE85" s="1">
        <f t="shared" si="19"/>
        <v>-0.45403248273600566</v>
      </c>
    </row>
    <row r="86" spans="1:31" x14ac:dyDescent="0.2">
      <c r="A86" s="3">
        <v>43902</v>
      </c>
      <c r="B86" s="2">
        <v>85</v>
      </c>
      <c r="C86" s="1">
        <v>61.171340999999998</v>
      </c>
      <c r="D86" s="2">
        <v>418474000</v>
      </c>
      <c r="E86" s="1">
        <v>133.11039700000001</v>
      </c>
      <c r="F86" s="2">
        <v>7170500</v>
      </c>
      <c r="M86" s="1">
        <f t="shared" si="14"/>
        <v>76.51965085917557</v>
      </c>
      <c r="N86" s="1">
        <f t="shared" si="15"/>
        <v>-15.348309859175572</v>
      </c>
      <c r="O86" s="1">
        <v>-4.6750477028605246</v>
      </c>
      <c r="P86" s="1">
        <f t="shared" si="10"/>
        <v>-0.47490697880855309</v>
      </c>
      <c r="Q86" s="2">
        <v>85</v>
      </c>
      <c r="R86" s="1">
        <f t="shared" si="16"/>
        <v>0.32879377431906615</v>
      </c>
      <c r="S86" s="1">
        <f t="shared" si="11"/>
        <v>-0.44324636120228017</v>
      </c>
      <c r="Y86" s="1">
        <f t="shared" si="12"/>
        <v>158.97499088331085</v>
      </c>
      <c r="Z86" s="1">
        <f t="shared" si="13"/>
        <v>-25.864593883310846</v>
      </c>
      <c r="AA86" s="1">
        <v>-9.3617778713712028</v>
      </c>
      <c r="AB86" s="1">
        <f t="shared" si="17"/>
        <v>-0.52084931214989127</v>
      </c>
      <c r="AC86" s="2">
        <v>85</v>
      </c>
      <c r="AD86" s="1">
        <f t="shared" si="18"/>
        <v>0.32879377431906615</v>
      </c>
      <c r="AE86" s="1">
        <f t="shared" si="19"/>
        <v>-0.44324636120228017</v>
      </c>
    </row>
    <row r="87" spans="1:31" x14ac:dyDescent="0.2">
      <c r="A87" s="3">
        <v>43903</v>
      </c>
      <c r="B87" s="2">
        <v>86</v>
      </c>
      <c r="C87" s="1">
        <v>68.500174999999999</v>
      </c>
      <c r="D87" s="2">
        <v>370732000</v>
      </c>
      <c r="E87" s="1">
        <v>147.482574</v>
      </c>
      <c r="F87" s="2">
        <v>6324800</v>
      </c>
      <c r="M87" s="1">
        <f t="shared" si="14"/>
        <v>76.763412577091373</v>
      </c>
      <c r="N87" s="1">
        <f t="shared" si="15"/>
        <v>-8.263237577091374</v>
      </c>
      <c r="O87" s="1">
        <v>-4.5821271386921296</v>
      </c>
      <c r="P87" s="1">
        <f t="shared" si="10"/>
        <v>-0.46546779717808606</v>
      </c>
      <c r="Q87" s="2">
        <v>86</v>
      </c>
      <c r="R87" s="1">
        <f t="shared" si="16"/>
        <v>0.33268482490272372</v>
      </c>
      <c r="S87" s="1">
        <f t="shared" si="11"/>
        <v>-0.43251156334448121</v>
      </c>
      <c r="Y87" s="1">
        <f t="shared" si="12"/>
        <v>158.96398658210722</v>
      </c>
      <c r="Z87" s="1">
        <f t="shared" si="13"/>
        <v>-11.481412582107225</v>
      </c>
      <c r="AA87" s="1">
        <v>-8.119941786921828</v>
      </c>
      <c r="AB87" s="1">
        <f t="shared" si="17"/>
        <v>-0.45175885953764272</v>
      </c>
      <c r="AC87" s="2">
        <v>86</v>
      </c>
      <c r="AD87" s="1">
        <f t="shared" si="18"/>
        <v>0.33268482490272372</v>
      </c>
      <c r="AE87" s="1">
        <f t="shared" si="19"/>
        <v>-0.43251156334448121</v>
      </c>
    </row>
    <row r="88" spans="1:31" x14ac:dyDescent="0.2">
      <c r="A88" s="3">
        <v>43906</v>
      </c>
      <c r="B88" s="2">
        <v>87</v>
      </c>
      <c r="C88" s="1">
        <v>59.687832</v>
      </c>
      <c r="D88" s="2">
        <v>322423600</v>
      </c>
      <c r="E88" s="1">
        <v>133.524979</v>
      </c>
      <c r="F88" s="2">
        <v>5891000</v>
      </c>
      <c r="M88" s="1">
        <f t="shared" si="14"/>
        <v>77.007174295007175</v>
      </c>
      <c r="N88" s="1">
        <f t="shared" si="15"/>
        <v>-17.319342295007175</v>
      </c>
      <c r="O88" s="1">
        <v>-4.5130497257034961</v>
      </c>
      <c r="P88" s="1">
        <f t="shared" si="10"/>
        <v>-0.45845068257489824</v>
      </c>
      <c r="Q88" s="2">
        <v>87</v>
      </c>
      <c r="R88" s="1">
        <f t="shared" si="16"/>
        <v>0.33657587548638135</v>
      </c>
      <c r="S88" s="1">
        <f t="shared" si="11"/>
        <v>-0.421826377505997</v>
      </c>
      <c r="Y88" s="1">
        <f t="shared" si="12"/>
        <v>158.95298228090357</v>
      </c>
      <c r="Z88" s="1">
        <f t="shared" si="13"/>
        <v>-25.428003280903567</v>
      </c>
      <c r="AA88" s="1">
        <v>-8.0282485701675341</v>
      </c>
      <c r="AB88" s="1">
        <f t="shared" si="17"/>
        <v>-0.44665744081873338</v>
      </c>
      <c r="AC88" s="2">
        <v>87</v>
      </c>
      <c r="AD88" s="1">
        <f t="shared" si="18"/>
        <v>0.33657587548638135</v>
      </c>
      <c r="AE88" s="1">
        <f t="shared" si="19"/>
        <v>-0.421826377505997</v>
      </c>
    </row>
    <row r="89" spans="1:31" x14ac:dyDescent="0.2">
      <c r="A89" s="3">
        <v>43907</v>
      </c>
      <c r="B89" s="2">
        <v>88</v>
      </c>
      <c r="C89" s="1">
        <v>62.312308999999999</v>
      </c>
      <c r="D89" s="2">
        <v>324056000</v>
      </c>
      <c r="E89" s="1">
        <v>130.09974700000001</v>
      </c>
      <c r="F89" s="2">
        <v>8524800</v>
      </c>
      <c r="M89" s="1">
        <f t="shared" si="14"/>
        <v>77.250936012922978</v>
      </c>
      <c r="N89" s="1">
        <f t="shared" si="15"/>
        <v>-14.938627012922979</v>
      </c>
      <c r="O89" s="1">
        <v>-4.3722525491131421</v>
      </c>
      <c r="P89" s="1">
        <f t="shared" si="10"/>
        <v>-0.44414803455734214</v>
      </c>
      <c r="Q89" s="2">
        <v>88</v>
      </c>
      <c r="R89" s="1">
        <f t="shared" si="16"/>
        <v>0.34046692607003892</v>
      </c>
      <c r="S89" s="1">
        <f t="shared" si="11"/>
        <v>-0.41118913826718539</v>
      </c>
      <c r="Y89" s="1">
        <f t="shared" si="12"/>
        <v>158.94197797969991</v>
      </c>
      <c r="Z89" s="1">
        <f t="shared" si="13"/>
        <v>-28.842230979699906</v>
      </c>
      <c r="AA89" s="1">
        <v>-7.8915414617419799</v>
      </c>
      <c r="AB89" s="1">
        <f t="shared" si="17"/>
        <v>-0.43905164153917609</v>
      </c>
      <c r="AC89" s="2">
        <v>88</v>
      </c>
      <c r="AD89" s="1">
        <f t="shared" si="18"/>
        <v>0.34046692607003892</v>
      </c>
      <c r="AE89" s="1">
        <f t="shared" si="19"/>
        <v>-0.41118913826718539</v>
      </c>
    </row>
    <row r="90" spans="1:31" x14ac:dyDescent="0.2">
      <c r="A90" s="3">
        <v>43908</v>
      </c>
      <c r="B90" s="2">
        <v>89</v>
      </c>
      <c r="C90" s="1">
        <v>60.786911000000003</v>
      </c>
      <c r="D90" s="2">
        <v>300233600</v>
      </c>
      <c r="E90" s="1">
        <v>118.067001</v>
      </c>
      <c r="F90" s="2">
        <v>7633900</v>
      </c>
      <c r="M90" s="1">
        <f t="shared" si="14"/>
        <v>77.494697730838766</v>
      </c>
      <c r="N90" s="1">
        <f t="shared" si="15"/>
        <v>-16.707786730838762</v>
      </c>
      <c r="O90" s="1">
        <v>-4.3189189875123759</v>
      </c>
      <c r="P90" s="1">
        <f t="shared" si="10"/>
        <v>-0.43873023302487402</v>
      </c>
      <c r="Q90" s="2">
        <v>89</v>
      </c>
      <c r="R90" s="1">
        <f t="shared" si="16"/>
        <v>0.3443579766536965</v>
      </c>
      <c r="S90" s="1">
        <f t="shared" si="11"/>
        <v>-0.40059822418825786</v>
      </c>
      <c r="Y90" s="1">
        <f t="shared" si="12"/>
        <v>158.93097367849626</v>
      </c>
      <c r="Z90" s="1">
        <f t="shared" si="13"/>
        <v>-40.863972678496253</v>
      </c>
      <c r="AA90" s="1">
        <v>-7.5747711845145034</v>
      </c>
      <c r="AB90" s="1">
        <f t="shared" si="17"/>
        <v>-0.42142789706773254</v>
      </c>
      <c r="AC90" s="2">
        <v>89</v>
      </c>
      <c r="AD90" s="1">
        <f t="shared" si="18"/>
        <v>0.3443579766536965</v>
      </c>
      <c r="AE90" s="1">
        <f t="shared" si="19"/>
        <v>-0.40059822418825786</v>
      </c>
    </row>
    <row r="91" spans="1:31" x14ac:dyDescent="0.2">
      <c r="A91" s="3">
        <v>43909</v>
      </c>
      <c r="B91" s="2">
        <v>90</v>
      </c>
      <c r="C91" s="1">
        <v>60.321156000000002</v>
      </c>
      <c r="D91" s="2">
        <v>271857200</v>
      </c>
      <c r="E91" s="1">
        <v>117.42538500000001</v>
      </c>
      <c r="F91" s="2">
        <v>6814100</v>
      </c>
      <c r="M91" s="1">
        <f t="shared" si="14"/>
        <v>77.738459448754568</v>
      </c>
      <c r="N91" s="1">
        <f t="shared" si="15"/>
        <v>-17.417303448754566</v>
      </c>
      <c r="O91" s="1">
        <v>-4.3130204970081252</v>
      </c>
      <c r="P91" s="1">
        <f t="shared" si="10"/>
        <v>-0.43813104463516184</v>
      </c>
      <c r="Q91" s="2">
        <v>90</v>
      </c>
      <c r="R91" s="1">
        <f t="shared" si="16"/>
        <v>0.34824902723735407</v>
      </c>
      <c r="S91" s="1">
        <f t="shared" si="11"/>
        <v>-0.39005205566925522</v>
      </c>
      <c r="Y91" s="1">
        <f t="shared" si="12"/>
        <v>158.9199693772926</v>
      </c>
      <c r="Z91" s="1">
        <f t="shared" si="13"/>
        <v>-41.494584377292597</v>
      </c>
      <c r="AA91" s="1">
        <v>-6.9528609797967533</v>
      </c>
      <c r="AB91" s="1">
        <f t="shared" si="17"/>
        <v>-0.38682747108061249</v>
      </c>
      <c r="AC91" s="2">
        <v>90</v>
      </c>
      <c r="AD91" s="1">
        <f t="shared" si="18"/>
        <v>0.34824902723735407</v>
      </c>
      <c r="AE91" s="1">
        <f t="shared" si="19"/>
        <v>-0.39005205566925522</v>
      </c>
    </row>
    <row r="92" spans="1:31" x14ac:dyDescent="0.2">
      <c r="A92" s="3">
        <v>43910</v>
      </c>
      <c r="B92" s="2">
        <v>91</v>
      </c>
      <c r="C92" s="1">
        <v>56.491633999999998</v>
      </c>
      <c r="D92" s="2">
        <v>401693200</v>
      </c>
      <c r="E92" s="1">
        <v>111.048721</v>
      </c>
      <c r="F92" s="2">
        <v>6801200</v>
      </c>
      <c r="M92" s="1">
        <f t="shared" si="14"/>
        <v>77.982221166670371</v>
      </c>
      <c r="N92" s="1">
        <f t="shared" si="15"/>
        <v>-21.490587166670373</v>
      </c>
      <c r="O92" s="1">
        <v>-4.1811841132815317</v>
      </c>
      <c r="P92" s="1">
        <f t="shared" si="10"/>
        <v>-0.42473866392120008</v>
      </c>
      <c r="Q92" s="2">
        <v>91</v>
      </c>
      <c r="R92" s="1">
        <f t="shared" si="16"/>
        <v>0.3521400778210117</v>
      </c>
      <c r="S92" s="1">
        <f t="shared" si="11"/>
        <v>-0.37954909291924255</v>
      </c>
      <c r="Y92" s="1">
        <f t="shared" si="12"/>
        <v>158.90896507608895</v>
      </c>
      <c r="Z92" s="1">
        <f t="shared" si="13"/>
        <v>-47.860244076088946</v>
      </c>
      <c r="AA92" s="1">
        <v>-6.774278268963883</v>
      </c>
      <c r="AB92" s="1">
        <f t="shared" si="17"/>
        <v>-0.37689189224322023</v>
      </c>
      <c r="AC92" s="2">
        <v>91</v>
      </c>
      <c r="AD92" s="1">
        <f t="shared" si="18"/>
        <v>0.3521400778210117</v>
      </c>
      <c r="AE92" s="1">
        <f t="shared" si="19"/>
        <v>-0.37954909291924255</v>
      </c>
    </row>
    <row r="93" spans="1:31" x14ac:dyDescent="0.2">
      <c r="A93" s="3">
        <v>43913</v>
      </c>
      <c r="B93" s="2">
        <v>92</v>
      </c>
      <c r="C93" s="1">
        <v>55.291519000000001</v>
      </c>
      <c r="D93" s="2">
        <v>336752800</v>
      </c>
      <c r="E93" s="1">
        <v>102.520172</v>
      </c>
      <c r="F93" s="2">
        <v>8200400</v>
      </c>
      <c r="M93" s="1">
        <f t="shared" si="14"/>
        <v>78.225982884586159</v>
      </c>
      <c r="N93" s="1">
        <f t="shared" si="15"/>
        <v>-22.934463884586158</v>
      </c>
      <c r="O93" s="1">
        <v>-4.1664754207763366</v>
      </c>
      <c r="P93" s="1">
        <f t="shared" si="10"/>
        <v>-0.42324450575130762</v>
      </c>
      <c r="Q93" s="2">
        <v>92</v>
      </c>
      <c r="R93" s="1">
        <f t="shared" si="16"/>
        <v>0.35603112840466927</v>
      </c>
      <c r="S93" s="1">
        <f t="shared" si="11"/>
        <v>-0.3690878340274471</v>
      </c>
      <c r="Y93" s="1">
        <f t="shared" si="12"/>
        <v>158.89796077488529</v>
      </c>
      <c r="Z93" s="1">
        <f t="shared" si="13"/>
        <v>-56.377788774885289</v>
      </c>
      <c r="AA93" s="1">
        <v>-6.1304451605383292</v>
      </c>
      <c r="AB93" s="1">
        <f t="shared" si="17"/>
        <v>-0.3410717695837987</v>
      </c>
      <c r="AC93" s="2">
        <v>92</v>
      </c>
      <c r="AD93" s="1">
        <f t="shared" si="18"/>
        <v>0.35603112840466927</v>
      </c>
      <c r="AE93" s="1">
        <f t="shared" si="19"/>
        <v>-0.3690878340274471</v>
      </c>
    </row>
    <row r="94" spans="1:31" x14ac:dyDescent="0.2">
      <c r="A94" s="3">
        <v>43914</v>
      </c>
      <c r="B94" s="2">
        <v>93</v>
      </c>
      <c r="C94" s="1">
        <v>60.838661000000002</v>
      </c>
      <c r="D94" s="2">
        <v>287531200</v>
      </c>
      <c r="E94" s="1">
        <v>117.96828499999999</v>
      </c>
      <c r="F94" s="2">
        <v>5799100</v>
      </c>
      <c r="M94" s="1">
        <f t="shared" si="14"/>
        <v>78.469744602501976</v>
      </c>
      <c r="N94" s="1">
        <f t="shared" si="15"/>
        <v>-17.631083602501974</v>
      </c>
      <c r="O94" s="1">
        <v>-3.7332873699551357</v>
      </c>
      <c r="P94" s="1">
        <f t="shared" si="10"/>
        <v>-0.37923981498727904</v>
      </c>
      <c r="Q94" s="2">
        <v>93</v>
      </c>
      <c r="R94" s="1">
        <f t="shared" si="16"/>
        <v>0.35992217898832685</v>
      </c>
      <c r="S94" s="1">
        <f t="shared" si="11"/>
        <v>-0.35866681312958693</v>
      </c>
      <c r="Y94" s="1">
        <f t="shared" si="12"/>
        <v>158.88695647368164</v>
      </c>
      <c r="Z94" s="1">
        <f t="shared" si="13"/>
        <v>-40.918671473681641</v>
      </c>
      <c r="AA94" s="1">
        <v>-5.859952714702672</v>
      </c>
      <c r="AB94" s="1">
        <f t="shared" si="17"/>
        <v>-0.326022725877466</v>
      </c>
      <c r="AC94" s="2">
        <v>93</v>
      </c>
      <c r="AD94" s="1">
        <f t="shared" si="18"/>
        <v>0.35992217898832685</v>
      </c>
      <c r="AE94" s="1">
        <f t="shared" si="19"/>
        <v>-0.35866681312958693</v>
      </c>
    </row>
    <row r="95" spans="1:31" x14ac:dyDescent="0.2">
      <c r="A95" s="3">
        <v>43915</v>
      </c>
      <c r="B95" s="2">
        <v>94</v>
      </c>
      <c r="C95" s="1">
        <v>60.503517000000002</v>
      </c>
      <c r="D95" s="2">
        <v>303602000</v>
      </c>
      <c r="E95" s="1">
        <v>127.977478</v>
      </c>
      <c r="F95" s="2">
        <v>7159100</v>
      </c>
      <c r="M95" s="1">
        <f t="shared" si="14"/>
        <v>78.713506320417764</v>
      </c>
      <c r="N95" s="1">
        <f t="shared" si="15"/>
        <v>-18.209989320417762</v>
      </c>
      <c r="O95" s="1">
        <v>-3.5161618337649827</v>
      </c>
      <c r="P95" s="1">
        <f t="shared" si="10"/>
        <v>-0.3571834769629294</v>
      </c>
      <c r="Q95" s="2">
        <v>94</v>
      </c>
      <c r="R95" s="1">
        <f t="shared" si="16"/>
        <v>0.36381322957198442</v>
      </c>
      <c r="S95" s="1">
        <f t="shared" si="11"/>
        <v>-0.3482845986631356</v>
      </c>
      <c r="Y95" s="1">
        <f t="shared" si="12"/>
        <v>158.87595217247801</v>
      </c>
      <c r="Z95" s="1">
        <f t="shared" si="13"/>
        <v>-30.898474172478004</v>
      </c>
      <c r="AA95" s="1">
        <v>-5.7983176785930937</v>
      </c>
      <c r="AB95" s="1">
        <f t="shared" si="17"/>
        <v>-0.32259361587260477</v>
      </c>
      <c r="AC95" s="2">
        <v>94</v>
      </c>
      <c r="AD95" s="1">
        <f t="shared" si="18"/>
        <v>0.36381322957198442</v>
      </c>
      <c r="AE95" s="1">
        <f t="shared" si="19"/>
        <v>-0.3482845986631356</v>
      </c>
    </row>
    <row r="96" spans="1:31" x14ac:dyDescent="0.2">
      <c r="A96" s="3">
        <v>43916</v>
      </c>
      <c r="B96" s="2">
        <v>95</v>
      </c>
      <c r="C96" s="1">
        <v>63.687393</v>
      </c>
      <c r="D96" s="2">
        <v>252087200</v>
      </c>
      <c r="E96" s="1">
        <v>135.627487</v>
      </c>
      <c r="F96" s="2">
        <v>5594400</v>
      </c>
      <c r="M96" s="1">
        <f t="shared" si="14"/>
        <v>78.957268038333567</v>
      </c>
      <c r="N96" s="1">
        <f t="shared" si="15"/>
        <v>-15.269875038333566</v>
      </c>
      <c r="O96" s="1">
        <v>-3.4252182670289244</v>
      </c>
      <c r="P96" s="1">
        <f t="shared" si="10"/>
        <v>-0.34794512534263078</v>
      </c>
      <c r="Q96" s="2">
        <v>95</v>
      </c>
      <c r="R96" s="1">
        <f t="shared" si="16"/>
        <v>0.36770428015564205</v>
      </c>
      <c r="S96" s="1">
        <f t="shared" si="11"/>
        <v>-0.33793979170571276</v>
      </c>
      <c r="Y96" s="1">
        <f t="shared" si="12"/>
        <v>158.86494787127435</v>
      </c>
      <c r="Z96" s="1">
        <f t="shared" si="13"/>
        <v>-23.237460871274351</v>
      </c>
      <c r="AA96" s="1">
        <v>-5.4680510761857875</v>
      </c>
      <c r="AB96" s="1">
        <f t="shared" si="17"/>
        <v>-0.30421899354622273</v>
      </c>
      <c r="AC96" s="2">
        <v>95</v>
      </c>
      <c r="AD96" s="1">
        <f t="shared" si="18"/>
        <v>0.36770428015564205</v>
      </c>
      <c r="AE96" s="1">
        <f t="shared" si="19"/>
        <v>-0.33793979170571276</v>
      </c>
    </row>
    <row r="97" spans="1:31" x14ac:dyDescent="0.2">
      <c r="A97" s="3">
        <v>43917</v>
      </c>
      <c r="B97" s="2">
        <v>96</v>
      </c>
      <c r="C97" s="1">
        <v>61.050593999999997</v>
      </c>
      <c r="D97" s="2">
        <v>204216800</v>
      </c>
      <c r="E97" s="1">
        <v>129.57659899999999</v>
      </c>
      <c r="F97" s="2">
        <v>3924900</v>
      </c>
      <c r="M97" s="1">
        <f t="shared" si="14"/>
        <v>79.201029756249369</v>
      </c>
      <c r="N97" s="1">
        <f t="shared" si="15"/>
        <v>-18.150435756249372</v>
      </c>
      <c r="O97" s="1">
        <v>-3.1759532924395302</v>
      </c>
      <c r="P97" s="1">
        <f t="shared" si="10"/>
        <v>-0.32262395569283103</v>
      </c>
      <c r="Q97" s="2">
        <v>96</v>
      </c>
      <c r="R97" s="1">
        <f t="shared" si="16"/>
        <v>0.37159533073929962</v>
      </c>
      <c r="S97" s="1">
        <f t="shared" si="11"/>
        <v>-0.3276310243911994</v>
      </c>
      <c r="Y97" s="1">
        <f t="shared" si="12"/>
        <v>158.8539435700707</v>
      </c>
      <c r="Z97" s="1">
        <f t="shared" si="13"/>
        <v>-29.27734457007071</v>
      </c>
      <c r="AA97" s="1">
        <v>-5.0969641725748431</v>
      </c>
      <c r="AB97" s="1">
        <f t="shared" si="17"/>
        <v>-0.28357330411102971</v>
      </c>
      <c r="AC97" s="2">
        <v>96</v>
      </c>
      <c r="AD97" s="1">
        <f t="shared" si="18"/>
        <v>0.37159533073929962</v>
      </c>
      <c r="AE97" s="1">
        <f t="shared" si="19"/>
        <v>-0.3276310243911994</v>
      </c>
    </row>
    <row r="98" spans="1:31" x14ac:dyDescent="0.2">
      <c r="A98" s="3">
        <v>43920</v>
      </c>
      <c r="B98" s="2">
        <v>97</v>
      </c>
      <c r="C98" s="1">
        <v>62.792850000000001</v>
      </c>
      <c r="D98" s="2">
        <v>167976400</v>
      </c>
      <c r="E98" s="1">
        <v>130.05038500000001</v>
      </c>
      <c r="F98" s="2">
        <v>5035700</v>
      </c>
      <c r="M98" s="1">
        <f t="shared" si="14"/>
        <v>79.444791474165157</v>
      </c>
      <c r="N98" s="1">
        <f t="shared" si="15"/>
        <v>-16.651941474165156</v>
      </c>
      <c r="O98" s="1">
        <v>-3.1165392695965721</v>
      </c>
      <c r="P98" s="1">
        <f t="shared" si="10"/>
        <v>-0.3165884805745886</v>
      </c>
      <c r="Q98" s="2">
        <v>97</v>
      </c>
      <c r="R98" s="1">
        <f t="shared" si="16"/>
        <v>0.3754863813229572</v>
      </c>
      <c r="S98" s="1">
        <f t="shared" si="11"/>
        <v>-0.3173569583985546</v>
      </c>
      <c r="Y98" s="1">
        <f t="shared" si="12"/>
        <v>158.84293926886704</v>
      </c>
      <c r="Z98" s="1">
        <f t="shared" si="13"/>
        <v>-28.792554268867036</v>
      </c>
      <c r="AA98" s="1">
        <v>-5.0392762086844129</v>
      </c>
      <c r="AB98" s="1">
        <f t="shared" si="17"/>
        <v>-0.28036379233618375</v>
      </c>
      <c r="AC98" s="2">
        <v>97</v>
      </c>
      <c r="AD98" s="1">
        <f t="shared" si="18"/>
        <v>0.3754863813229572</v>
      </c>
      <c r="AE98" s="1">
        <f t="shared" si="19"/>
        <v>-0.3173569583985546</v>
      </c>
    </row>
    <row r="99" spans="1:31" x14ac:dyDescent="0.2">
      <c r="A99" s="3">
        <v>43921</v>
      </c>
      <c r="B99" s="2">
        <v>98</v>
      </c>
      <c r="C99" s="1">
        <v>62.664707</v>
      </c>
      <c r="D99" s="2">
        <v>197002000</v>
      </c>
      <c r="E99" s="1">
        <v>132.06407200000001</v>
      </c>
      <c r="F99" s="2">
        <v>5296000</v>
      </c>
      <c r="M99" s="1">
        <f t="shared" si="14"/>
        <v>79.68855319208096</v>
      </c>
      <c r="N99" s="1">
        <f t="shared" si="15"/>
        <v>-17.02384619208096</v>
      </c>
      <c r="O99" s="1">
        <v>-2.6432125745237443</v>
      </c>
      <c r="P99" s="1">
        <f t="shared" si="10"/>
        <v>-0.26850637210563533</v>
      </c>
      <c r="Q99" s="2">
        <v>98</v>
      </c>
      <c r="R99" s="1">
        <f t="shared" si="16"/>
        <v>0.37937743190661477</v>
      </c>
      <c r="S99" s="1">
        <f t="shared" si="11"/>
        <v>-0.30711628350865416</v>
      </c>
      <c r="Y99" s="1">
        <f t="shared" si="12"/>
        <v>158.83193496766339</v>
      </c>
      <c r="Z99" s="1">
        <f t="shared" si="13"/>
        <v>-26.767862967663376</v>
      </c>
      <c r="AA99" s="1">
        <v>-4.2329074737785106</v>
      </c>
      <c r="AB99" s="1">
        <f t="shared" si="17"/>
        <v>-0.23550088203372002</v>
      </c>
      <c r="AC99" s="2">
        <v>98</v>
      </c>
      <c r="AD99" s="1">
        <f t="shared" si="18"/>
        <v>0.37937743190661477</v>
      </c>
      <c r="AE99" s="1">
        <f t="shared" si="19"/>
        <v>-0.30711628350865416</v>
      </c>
    </row>
    <row r="100" spans="1:31" x14ac:dyDescent="0.2">
      <c r="A100" s="3">
        <v>43922</v>
      </c>
      <c r="B100" s="2">
        <v>99</v>
      </c>
      <c r="C100" s="1">
        <v>59.367474000000001</v>
      </c>
      <c r="D100" s="2">
        <v>176218400</v>
      </c>
      <c r="E100" s="1">
        <v>128.03671299999999</v>
      </c>
      <c r="F100" s="2">
        <v>4246100</v>
      </c>
      <c r="M100" s="1">
        <f t="shared" si="14"/>
        <v>79.932314909996762</v>
      </c>
      <c r="N100" s="1">
        <f t="shared" si="15"/>
        <v>-20.564840909996761</v>
      </c>
      <c r="O100" s="1">
        <v>-2.6029332441859765</v>
      </c>
      <c r="P100" s="1">
        <f t="shared" si="10"/>
        <v>-0.26441466303763239</v>
      </c>
      <c r="Q100" s="2">
        <v>99</v>
      </c>
      <c r="R100" s="1">
        <f t="shared" si="16"/>
        <v>0.3832684824902724</v>
      </c>
      <c r="S100" s="1">
        <f t="shared" si="11"/>
        <v>-0.2969077162247899</v>
      </c>
      <c r="Y100" s="1">
        <f t="shared" si="12"/>
        <v>158.82093066645973</v>
      </c>
      <c r="Z100" s="1">
        <f t="shared" si="13"/>
        <v>-30.784217666459739</v>
      </c>
      <c r="AA100" s="1">
        <v>-4.2077169677602342</v>
      </c>
      <c r="AB100" s="1">
        <f t="shared" si="17"/>
        <v>-0.23409938993333063</v>
      </c>
      <c r="AC100" s="2">
        <v>99</v>
      </c>
      <c r="AD100" s="1">
        <f t="shared" si="18"/>
        <v>0.3832684824902724</v>
      </c>
      <c r="AE100" s="1">
        <f t="shared" si="19"/>
        <v>-0.2969077162247899</v>
      </c>
    </row>
    <row r="101" spans="1:31" x14ac:dyDescent="0.2">
      <c r="A101" s="3">
        <v>43923</v>
      </c>
      <c r="B101" s="2">
        <v>100</v>
      </c>
      <c r="C101" s="1">
        <v>60.35812</v>
      </c>
      <c r="D101" s="2">
        <v>165934000</v>
      </c>
      <c r="E101" s="1">
        <v>131.09671</v>
      </c>
      <c r="F101" s="2">
        <v>3504200</v>
      </c>
      <c r="M101" s="1">
        <f t="shared" si="14"/>
        <v>80.176076627912565</v>
      </c>
      <c r="N101" s="1">
        <f t="shared" si="15"/>
        <v>-19.817956627912565</v>
      </c>
      <c r="O101" s="1">
        <v>-2.5166818311973316</v>
      </c>
      <c r="P101" s="1">
        <f t="shared" si="10"/>
        <v>-0.25565295608534988</v>
      </c>
      <c r="Q101" s="2">
        <v>100</v>
      </c>
      <c r="R101" s="1">
        <f t="shared" si="16"/>
        <v>0.38715953307392997</v>
      </c>
      <c r="S101" s="1">
        <f t="shared" si="11"/>
        <v>-0.28672999845275615</v>
      </c>
      <c r="Y101" s="1">
        <f t="shared" si="12"/>
        <v>158.80992636525608</v>
      </c>
      <c r="Z101" s="1">
        <f t="shared" si="13"/>
        <v>-27.713216365256073</v>
      </c>
      <c r="AA101" s="1">
        <v>-4.0947567749821587</v>
      </c>
      <c r="AB101" s="1">
        <f t="shared" si="17"/>
        <v>-0.22781476755527777</v>
      </c>
      <c r="AC101" s="2">
        <v>100</v>
      </c>
      <c r="AD101" s="1">
        <f t="shared" si="18"/>
        <v>0.38715953307392997</v>
      </c>
      <c r="AE101" s="1">
        <f t="shared" si="19"/>
        <v>-0.28672999845275615</v>
      </c>
    </row>
    <row r="102" spans="1:31" x14ac:dyDescent="0.2">
      <c r="A102" s="3">
        <v>43924</v>
      </c>
      <c r="B102" s="2">
        <v>101</v>
      </c>
      <c r="C102" s="1">
        <v>59.490692000000003</v>
      </c>
      <c r="D102" s="2">
        <v>129880000</v>
      </c>
      <c r="E102" s="1">
        <v>125.805862</v>
      </c>
      <c r="F102" s="2">
        <v>4031500</v>
      </c>
      <c r="M102" s="1">
        <f t="shared" si="14"/>
        <v>80.419838345828367</v>
      </c>
      <c r="N102" s="1">
        <f t="shared" si="15"/>
        <v>-20.929146345828364</v>
      </c>
      <c r="O102" s="1">
        <v>-2.4919737778085107</v>
      </c>
      <c r="P102" s="1">
        <f t="shared" si="10"/>
        <v>-0.2531430293994798</v>
      </c>
      <c r="Q102" s="2">
        <v>101</v>
      </c>
      <c r="R102" s="1">
        <f t="shared" si="16"/>
        <v>0.39105058365758755</v>
      </c>
      <c r="S102" s="1">
        <f t="shared" si="11"/>
        <v>-0.27658189623671897</v>
      </c>
      <c r="Y102" s="1">
        <f t="shared" si="12"/>
        <v>158.79892206405242</v>
      </c>
      <c r="Z102" s="1">
        <f t="shared" si="13"/>
        <v>-32.993060064052415</v>
      </c>
      <c r="AA102" s="1">
        <v>-3.878102377389439</v>
      </c>
      <c r="AB102" s="1">
        <f t="shared" si="17"/>
        <v>-0.21576104277021316</v>
      </c>
      <c r="AC102" s="2">
        <v>101</v>
      </c>
      <c r="AD102" s="1">
        <f t="shared" si="18"/>
        <v>0.39105058365758755</v>
      </c>
      <c r="AE102" s="1">
        <f t="shared" si="19"/>
        <v>-0.27658189623671897</v>
      </c>
    </row>
    <row r="103" spans="1:31" x14ac:dyDescent="0.2">
      <c r="A103" s="3">
        <v>43927</v>
      </c>
      <c r="B103" s="2">
        <v>102</v>
      </c>
      <c r="C103" s="1">
        <v>64.680503999999999</v>
      </c>
      <c r="D103" s="2">
        <v>201820400</v>
      </c>
      <c r="E103" s="1">
        <v>132.27136200000001</v>
      </c>
      <c r="F103" s="2">
        <v>4874300</v>
      </c>
      <c r="M103" s="1">
        <f t="shared" si="14"/>
        <v>80.663600063744155</v>
      </c>
      <c r="N103" s="1">
        <f t="shared" si="15"/>
        <v>-15.983096063744156</v>
      </c>
      <c r="O103" s="1">
        <v>-2.0402066240610992</v>
      </c>
      <c r="P103" s="1">
        <f t="shared" si="10"/>
        <v>-0.20725101123251141</v>
      </c>
      <c r="Q103" s="2">
        <v>102</v>
      </c>
      <c r="R103" s="1">
        <f t="shared" si="16"/>
        <v>0.39494163424124512</v>
      </c>
      <c r="S103" s="1">
        <f t="shared" si="11"/>
        <v>-0.26646219854731101</v>
      </c>
      <c r="Y103" s="1">
        <f t="shared" si="12"/>
        <v>158.78791776284876</v>
      </c>
      <c r="Z103" s="1">
        <f t="shared" si="13"/>
        <v>-26.516555762848753</v>
      </c>
      <c r="AA103" s="1">
        <v>-3.603662859334662</v>
      </c>
      <c r="AB103" s="1">
        <f t="shared" si="17"/>
        <v>-0.2004924008338668</v>
      </c>
      <c r="AC103" s="2">
        <v>102</v>
      </c>
      <c r="AD103" s="1">
        <f t="shared" si="18"/>
        <v>0.39494163424124512</v>
      </c>
      <c r="AE103" s="1">
        <f t="shared" si="19"/>
        <v>-0.26646219854731101</v>
      </c>
    </row>
    <row r="104" spans="1:31" x14ac:dyDescent="0.2">
      <c r="A104" s="3">
        <v>43928</v>
      </c>
      <c r="B104" s="2">
        <v>103</v>
      </c>
      <c r="C104" s="1">
        <v>63.931355000000003</v>
      </c>
      <c r="D104" s="2">
        <v>202887200</v>
      </c>
      <c r="E104" s="1">
        <v>133.495361</v>
      </c>
      <c r="F104" s="2">
        <v>4051700</v>
      </c>
      <c r="M104" s="1">
        <f t="shared" si="14"/>
        <v>80.907361781659958</v>
      </c>
      <c r="N104" s="1">
        <f t="shared" si="15"/>
        <v>-16.976006781659954</v>
      </c>
      <c r="O104" s="1">
        <v>-1.9883123152824993</v>
      </c>
      <c r="P104" s="1">
        <f t="shared" si="10"/>
        <v>-0.20197941381451648</v>
      </c>
      <c r="Q104" s="2">
        <v>103</v>
      </c>
      <c r="R104" s="1">
        <f t="shared" si="16"/>
        <v>0.39883268482490275</v>
      </c>
      <c r="S104" s="1">
        <f t="shared" si="11"/>
        <v>-0.25636971611861781</v>
      </c>
      <c r="Y104" s="1">
        <f t="shared" si="12"/>
        <v>158.77691346164514</v>
      </c>
      <c r="Z104" s="1">
        <f t="shared" si="13"/>
        <v>-25.281552461645134</v>
      </c>
      <c r="AA104" s="1">
        <v>-3.3033554134990197</v>
      </c>
      <c r="AB104" s="1">
        <f t="shared" si="17"/>
        <v>-0.18378457794529887</v>
      </c>
      <c r="AC104" s="2">
        <v>103</v>
      </c>
      <c r="AD104" s="1">
        <f t="shared" si="18"/>
        <v>0.39883268482490275</v>
      </c>
      <c r="AE104" s="1">
        <f t="shared" si="19"/>
        <v>-0.25636971611861781</v>
      </c>
    </row>
    <row r="105" spans="1:31" x14ac:dyDescent="0.2">
      <c r="A105" s="3">
        <v>43929</v>
      </c>
      <c r="B105" s="2">
        <v>104</v>
      </c>
      <c r="C105" s="1">
        <v>65.567656999999997</v>
      </c>
      <c r="D105" s="2">
        <v>168895200</v>
      </c>
      <c r="E105" s="1">
        <v>137.453644</v>
      </c>
      <c r="F105" s="2">
        <v>3890600</v>
      </c>
      <c r="M105" s="1">
        <f t="shared" si="14"/>
        <v>81.15112349957576</v>
      </c>
      <c r="N105" s="1">
        <f t="shared" si="15"/>
        <v>-15.583466499575763</v>
      </c>
      <c r="O105" s="1">
        <v>-1.9821490357659144</v>
      </c>
      <c r="P105" s="1">
        <f t="shared" si="10"/>
        <v>-0.20135332727148869</v>
      </c>
      <c r="Q105" s="2">
        <v>104</v>
      </c>
      <c r="R105" s="1">
        <f t="shared" si="16"/>
        <v>0.40272373540856032</v>
      </c>
      <c r="S105" s="1">
        <f t="shared" si="11"/>
        <v>-0.24630328033093149</v>
      </c>
      <c r="Y105" s="1">
        <f t="shared" si="12"/>
        <v>158.76590916044148</v>
      </c>
      <c r="Z105" s="1">
        <f t="shared" si="13"/>
        <v>-21.312265160441484</v>
      </c>
      <c r="AA105" s="1">
        <v>-1.5932738953473802</v>
      </c>
      <c r="AB105" s="1">
        <f t="shared" si="17"/>
        <v>-8.8642950501508458E-2</v>
      </c>
      <c r="AC105" s="2">
        <v>104</v>
      </c>
      <c r="AD105" s="1">
        <f t="shared" si="18"/>
        <v>0.40272373540856032</v>
      </c>
      <c r="AE105" s="1">
        <f t="shared" si="19"/>
        <v>-0.24630328033093149</v>
      </c>
    </row>
    <row r="106" spans="1:31" x14ac:dyDescent="0.2">
      <c r="A106" s="3">
        <v>43930</v>
      </c>
      <c r="B106" s="2">
        <v>105</v>
      </c>
      <c r="C106" s="1">
        <v>66.040801999999999</v>
      </c>
      <c r="D106" s="2">
        <v>162116400</v>
      </c>
      <c r="E106" s="1">
        <v>141.579712</v>
      </c>
      <c r="F106" s="2">
        <v>4365000</v>
      </c>
      <c r="M106" s="1">
        <f t="shared" si="14"/>
        <v>81.394885217491563</v>
      </c>
      <c r="N106" s="1">
        <f t="shared" si="15"/>
        <v>-15.354083217491564</v>
      </c>
      <c r="O106" s="1">
        <v>-1.8541101641027353</v>
      </c>
      <c r="P106" s="1">
        <f t="shared" si="10"/>
        <v>-0.18834671053164029</v>
      </c>
      <c r="Q106" s="2">
        <v>105</v>
      </c>
      <c r="R106" s="1">
        <f t="shared" si="16"/>
        <v>0.4066147859922179</v>
      </c>
      <c r="S106" s="1">
        <f t="shared" si="11"/>
        <v>-0.23626174213633835</v>
      </c>
      <c r="Y106" s="1">
        <f t="shared" si="12"/>
        <v>158.75490485923783</v>
      </c>
      <c r="Z106" s="1">
        <f t="shared" si="13"/>
        <v>-17.175192859237825</v>
      </c>
      <c r="AA106" s="1">
        <v>-1.5725111485018033</v>
      </c>
      <c r="AB106" s="1">
        <f t="shared" si="17"/>
        <v>-8.7487799998960045E-2</v>
      </c>
      <c r="AC106" s="2">
        <v>105</v>
      </c>
      <c r="AD106" s="1">
        <f t="shared" si="18"/>
        <v>0.4066147859922179</v>
      </c>
      <c r="AE106" s="1">
        <f t="shared" si="19"/>
        <v>-0.23626174213633835</v>
      </c>
    </row>
    <row r="107" spans="1:31" x14ac:dyDescent="0.2">
      <c r="A107" s="3">
        <v>43934</v>
      </c>
      <c r="B107" s="2">
        <v>106</v>
      </c>
      <c r="C107" s="1">
        <v>67.337029000000001</v>
      </c>
      <c r="D107" s="2">
        <v>131022800</v>
      </c>
      <c r="E107" s="1">
        <v>136.160538</v>
      </c>
      <c r="F107" s="2">
        <v>3016300</v>
      </c>
      <c r="M107" s="1">
        <f t="shared" si="14"/>
        <v>81.638646935407365</v>
      </c>
      <c r="N107" s="1">
        <f t="shared" si="15"/>
        <v>-14.301617935407364</v>
      </c>
      <c r="O107" s="1">
        <v>-1.7995444715975282</v>
      </c>
      <c r="P107" s="1">
        <f t="shared" si="10"/>
        <v>-0.18280374502170801</v>
      </c>
      <c r="Q107" s="2">
        <v>106</v>
      </c>
      <c r="R107" s="1">
        <f t="shared" si="16"/>
        <v>0.41050583657587547</v>
      </c>
      <c r="S107" s="1">
        <f t="shared" si="11"/>
        <v>-0.22624397102438534</v>
      </c>
      <c r="Y107" s="1">
        <f t="shared" si="12"/>
        <v>158.74390055803417</v>
      </c>
      <c r="Z107" s="1">
        <f t="shared" si="13"/>
        <v>-22.583362558034167</v>
      </c>
      <c r="AA107" s="1">
        <v>-1.0926535098880663</v>
      </c>
      <c r="AB107" s="1">
        <f t="shared" si="17"/>
        <v>-6.0790571712210723E-2</v>
      </c>
      <c r="AC107" s="2">
        <v>106</v>
      </c>
      <c r="AD107" s="1">
        <f t="shared" si="18"/>
        <v>0.41050583657587547</v>
      </c>
      <c r="AE107" s="1">
        <f t="shared" si="19"/>
        <v>-0.22624397102438534</v>
      </c>
    </row>
    <row r="108" spans="1:31" x14ac:dyDescent="0.2">
      <c r="A108" s="3">
        <v>43935</v>
      </c>
      <c r="B108" s="2">
        <v>107</v>
      </c>
      <c r="C108" s="1">
        <v>70.737755000000007</v>
      </c>
      <c r="D108" s="2">
        <v>194994800</v>
      </c>
      <c r="E108" s="1">
        <v>138.77633700000001</v>
      </c>
      <c r="F108" s="2">
        <v>3486600</v>
      </c>
      <c r="M108" s="1">
        <f t="shared" si="14"/>
        <v>81.882408653323154</v>
      </c>
      <c r="N108" s="1">
        <f t="shared" si="15"/>
        <v>-11.144653653323147</v>
      </c>
      <c r="O108" s="1">
        <v>-1.7717681895133239</v>
      </c>
      <c r="P108" s="1">
        <f t="shared" si="10"/>
        <v>-0.17998213740494035</v>
      </c>
      <c r="Q108" s="2">
        <v>107</v>
      </c>
      <c r="R108" s="1">
        <f t="shared" si="16"/>
        <v>0.4143968871595331</v>
      </c>
      <c r="S108" s="1">
        <f t="shared" si="11"/>
        <v>-0.21624885402522967</v>
      </c>
      <c r="Y108" s="1">
        <f t="shared" si="12"/>
        <v>158.73289625683051</v>
      </c>
      <c r="Z108" s="1">
        <f t="shared" si="13"/>
        <v>-19.956559256830502</v>
      </c>
      <c r="AA108" s="1">
        <v>-0.90350744970544383</v>
      </c>
      <c r="AB108" s="1">
        <f t="shared" si="17"/>
        <v>-5.0267293260662621E-2</v>
      </c>
      <c r="AC108" s="2">
        <v>107</v>
      </c>
      <c r="AD108" s="1">
        <f t="shared" si="18"/>
        <v>0.4143968871595331</v>
      </c>
      <c r="AE108" s="1">
        <f t="shared" si="19"/>
        <v>-0.21624885402522967</v>
      </c>
    </row>
    <row r="109" spans="1:31" x14ac:dyDescent="0.2">
      <c r="A109" s="3">
        <v>43936</v>
      </c>
      <c r="B109" s="2">
        <v>108</v>
      </c>
      <c r="C109" s="1">
        <v>70.092110000000005</v>
      </c>
      <c r="D109" s="2">
        <v>131154400</v>
      </c>
      <c r="E109" s="1">
        <v>133.100525</v>
      </c>
      <c r="F109" s="2">
        <v>3252800</v>
      </c>
      <c r="M109" s="1">
        <f t="shared" si="14"/>
        <v>82.126170371238956</v>
      </c>
      <c r="N109" s="1">
        <f t="shared" si="15"/>
        <v>-12.034060371238951</v>
      </c>
      <c r="O109" s="1">
        <v>-1.7453811869456786</v>
      </c>
      <c r="P109" s="1">
        <f t="shared" si="10"/>
        <v>-0.17730165744715379</v>
      </c>
      <c r="Q109" s="2">
        <v>108</v>
      </c>
      <c r="R109" s="1">
        <f t="shared" si="16"/>
        <v>0.41828793774319067</v>
      </c>
      <c r="S109" s="1">
        <f t="shared" si="11"/>
        <v>-0.20627529474782944</v>
      </c>
      <c r="Y109" s="1">
        <f t="shared" si="12"/>
        <v>158.72189195562686</v>
      </c>
      <c r="Z109" s="1">
        <f t="shared" si="13"/>
        <v>-25.621366955626854</v>
      </c>
      <c r="AA109" s="1">
        <v>-0.38451275090909576</v>
      </c>
      <c r="AB109" s="1">
        <f t="shared" si="17"/>
        <v>-2.1392646201991918E-2</v>
      </c>
      <c r="AC109" s="2">
        <v>108</v>
      </c>
      <c r="AD109" s="1">
        <f t="shared" si="18"/>
        <v>0.41828793774319067</v>
      </c>
      <c r="AE109" s="1">
        <f t="shared" si="19"/>
        <v>-0.20627529474782944</v>
      </c>
    </row>
    <row r="110" spans="1:31" x14ac:dyDescent="0.2">
      <c r="A110" s="3">
        <v>43937</v>
      </c>
      <c r="B110" s="2">
        <v>109</v>
      </c>
      <c r="C110" s="1">
        <v>70.649039999999999</v>
      </c>
      <c r="D110" s="2">
        <v>157125200</v>
      </c>
      <c r="E110" s="1">
        <v>130.62290999999999</v>
      </c>
      <c r="F110" s="2">
        <v>4016700</v>
      </c>
      <c r="M110" s="1">
        <f t="shared" si="14"/>
        <v>82.369932089154759</v>
      </c>
      <c r="N110" s="1">
        <f t="shared" si="15"/>
        <v>-11.720892089154759</v>
      </c>
      <c r="O110" s="1">
        <v>-1.7205049621017707</v>
      </c>
      <c r="P110" s="1">
        <f t="shared" si="10"/>
        <v>-0.1747746473425181</v>
      </c>
      <c r="Q110" s="2">
        <v>109</v>
      </c>
      <c r="R110" s="1">
        <f t="shared" si="16"/>
        <v>0.42217898832684825</v>
      </c>
      <c r="S110" s="1">
        <f t="shared" si="11"/>
        <v>-0.19632221245086653</v>
      </c>
      <c r="Y110" s="1">
        <f t="shared" si="12"/>
        <v>158.7108876544232</v>
      </c>
      <c r="Z110" s="1">
        <f t="shared" si="13"/>
        <v>-28.087977654423213</v>
      </c>
      <c r="AA110" s="1">
        <v>-0.23150484729814025</v>
      </c>
      <c r="AB110" s="1">
        <f t="shared" si="17"/>
        <v>-1.2879940341604938E-2</v>
      </c>
      <c r="AC110" s="2">
        <v>109</v>
      </c>
      <c r="AD110" s="1">
        <f t="shared" si="18"/>
        <v>0.42217898832684825</v>
      </c>
      <c r="AE110" s="1">
        <f t="shared" si="19"/>
        <v>-0.19632221245086653</v>
      </c>
    </row>
    <row r="111" spans="1:31" x14ac:dyDescent="0.2">
      <c r="A111" s="3">
        <v>43938</v>
      </c>
      <c r="B111" s="2">
        <v>110</v>
      </c>
      <c r="C111" s="1">
        <v>69.690421999999998</v>
      </c>
      <c r="D111" s="2">
        <v>215250000</v>
      </c>
      <c r="E111" s="1">
        <v>136.53564499999999</v>
      </c>
      <c r="F111" s="2">
        <v>4750700</v>
      </c>
      <c r="M111" s="1">
        <f t="shared" si="14"/>
        <v>82.613693807070561</v>
      </c>
      <c r="N111" s="1">
        <f t="shared" si="15"/>
        <v>-12.923271807070563</v>
      </c>
      <c r="O111" s="1">
        <v>-1.6376294957242976</v>
      </c>
      <c r="P111" s="1">
        <f t="shared" si="10"/>
        <v>-0.16635588033601401</v>
      </c>
      <c r="Q111" s="2">
        <v>110</v>
      </c>
      <c r="R111" s="1">
        <f t="shared" si="16"/>
        <v>0.42607003891050582</v>
      </c>
      <c r="S111" s="1">
        <f t="shared" si="11"/>
        <v>-0.18638854114422518</v>
      </c>
      <c r="Y111" s="1">
        <f t="shared" si="12"/>
        <v>158.69988335321955</v>
      </c>
      <c r="Z111" s="1">
        <f t="shared" si="13"/>
        <v>-22.164238353219559</v>
      </c>
      <c r="AA111" s="1">
        <v>0.60715651428182582</v>
      </c>
      <c r="AB111" s="1">
        <f t="shared" si="17"/>
        <v>3.3779593702822817E-2</v>
      </c>
      <c r="AC111" s="2">
        <v>110</v>
      </c>
      <c r="AD111" s="1">
        <f t="shared" si="18"/>
        <v>0.42607003891050582</v>
      </c>
      <c r="AE111" s="1">
        <f t="shared" si="19"/>
        <v>-0.18638854114422518</v>
      </c>
    </row>
    <row r="112" spans="1:31" x14ac:dyDescent="0.2">
      <c r="A112" s="3">
        <v>43941</v>
      </c>
      <c r="B112" s="2">
        <v>111</v>
      </c>
      <c r="C112" s="1">
        <v>68.243881000000002</v>
      </c>
      <c r="D112" s="2">
        <v>130015200</v>
      </c>
      <c r="E112" s="1">
        <v>133.949432</v>
      </c>
      <c r="F112" s="2">
        <v>2529000</v>
      </c>
      <c r="M112" s="1">
        <f t="shared" si="14"/>
        <v>82.857455524986364</v>
      </c>
      <c r="N112" s="1">
        <f t="shared" si="15"/>
        <v>-14.613574524986362</v>
      </c>
      <c r="O112" s="1">
        <v>-1.5440743178501322</v>
      </c>
      <c r="P112" s="1">
        <f t="shared" si="10"/>
        <v>-0.15685223252319477</v>
      </c>
      <c r="Q112" s="2">
        <v>111</v>
      </c>
      <c r="R112" s="1">
        <f t="shared" si="16"/>
        <v>0.42996108949416345</v>
      </c>
      <c r="S112" s="1">
        <f t="shared" si="11"/>
        <v>-0.17647322871896182</v>
      </c>
      <c r="Y112" s="1">
        <f t="shared" si="12"/>
        <v>158.68887905201589</v>
      </c>
      <c r="Z112" s="1">
        <f t="shared" si="13"/>
        <v>-24.73944705201589</v>
      </c>
      <c r="AA112" s="1">
        <v>0.70304144186897588</v>
      </c>
      <c r="AB112" s="1">
        <f t="shared" si="17"/>
        <v>3.9114221298723488E-2</v>
      </c>
      <c r="AC112" s="2">
        <v>111</v>
      </c>
      <c r="AD112" s="1">
        <f t="shared" si="18"/>
        <v>0.42996108949416345</v>
      </c>
      <c r="AE112" s="1">
        <f t="shared" si="19"/>
        <v>-0.17647322871896182</v>
      </c>
    </row>
    <row r="113" spans="1:31" x14ac:dyDescent="0.2">
      <c r="A113" s="3">
        <v>43942</v>
      </c>
      <c r="B113" s="2">
        <v>112</v>
      </c>
      <c r="C113" s="1">
        <v>66.134438000000003</v>
      </c>
      <c r="D113" s="2">
        <v>180991600</v>
      </c>
      <c r="E113" s="1">
        <v>130.29716500000001</v>
      </c>
      <c r="F113" s="2">
        <v>2418100</v>
      </c>
      <c r="M113" s="1">
        <f t="shared" si="14"/>
        <v>83.101217242902152</v>
      </c>
      <c r="N113" s="1">
        <f t="shared" si="15"/>
        <v>-16.966779242902149</v>
      </c>
      <c r="O113" s="1">
        <v>-1.2573540103553285</v>
      </c>
      <c r="P113" s="1">
        <f t="shared" si="10"/>
        <v>-0.12772622490789304</v>
      </c>
      <c r="Q113" s="2">
        <v>112</v>
      </c>
      <c r="R113" s="1">
        <f t="shared" si="16"/>
        <v>0.43385214007782102</v>
      </c>
      <c r="S113" s="1">
        <f t="shared" si="11"/>
        <v>-0.16657523610381375</v>
      </c>
      <c r="Y113" s="1">
        <f t="shared" si="12"/>
        <v>158.67787475081226</v>
      </c>
      <c r="Z113" s="1">
        <f t="shared" si="13"/>
        <v>-28.380709750812258</v>
      </c>
      <c r="AA113" s="1">
        <v>0.74955400826357277</v>
      </c>
      <c r="AB113" s="1">
        <f t="shared" si="17"/>
        <v>4.1701981716222428E-2</v>
      </c>
      <c r="AC113" s="2">
        <v>112</v>
      </c>
      <c r="AD113" s="1">
        <f t="shared" si="18"/>
        <v>0.43385214007782102</v>
      </c>
      <c r="AE113" s="1">
        <f t="shared" si="19"/>
        <v>-0.16657523610381375</v>
      </c>
    </row>
    <row r="114" spans="1:31" x14ac:dyDescent="0.2">
      <c r="A114" s="3">
        <v>43943</v>
      </c>
      <c r="B114" s="2">
        <v>113</v>
      </c>
      <c r="C114" s="1">
        <v>68.039351999999994</v>
      </c>
      <c r="D114" s="2">
        <v>117057200</v>
      </c>
      <c r="E114" s="1">
        <v>131.313873</v>
      </c>
      <c r="F114" s="2">
        <v>2629700</v>
      </c>
      <c r="M114" s="1">
        <f t="shared" si="14"/>
        <v>83.344978960817954</v>
      </c>
      <c r="N114" s="1">
        <f t="shared" si="15"/>
        <v>-15.30562696081796</v>
      </c>
      <c r="O114" s="1">
        <v>-1.1694074461869235</v>
      </c>
      <c r="P114" s="1">
        <f t="shared" si="10"/>
        <v>-0.11879231883026019</v>
      </c>
      <c r="Q114" s="2">
        <v>113</v>
      </c>
      <c r="R114" s="1">
        <f t="shared" si="16"/>
        <v>0.4377431906614786</v>
      </c>
      <c r="S114" s="1">
        <f t="shared" si="11"/>
        <v>-0.15669353644638814</v>
      </c>
      <c r="Y114" s="1">
        <f t="shared" si="12"/>
        <v>158.66687044960861</v>
      </c>
      <c r="Z114" s="1">
        <f t="shared" si="13"/>
        <v>-27.352997449608608</v>
      </c>
      <c r="AA114" s="1">
        <v>0.98447294788724093</v>
      </c>
      <c r="AB114" s="1">
        <f t="shared" si="17"/>
        <v>5.4771867564309476E-2</v>
      </c>
      <c r="AC114" s="2">
        <v>113</v>
      </c>
      <c r="AD114" s="1">
        <f t="shared" si="18"/>
        <v>0.4377431906614786</v>
      </c>
      <c r="AE114" s="1">
        <f t="shared" si="19"/>
        <v>-0.15669353644638814</v>
      </c>
    </row>
    <row r="115" spans="1:31" x14ac:dyDescent="0.2">
      <c r="A115" s="3">
        <v>43944</v>
      </c>
      <c r="B115" s="2">
        <v>114</v>
      </c>
      <c r="C115" s="1">
        <v>67.775672999999998</v>
      </c>
      <c r="D115" s="2">
        <v>124814400</v>
      </c>
      <c r="E115" s="1">
        <v>132.94258099999999</v>
      </c>
      <c r="F115" s="2">
        <v>2786400</v>
      </c>
      <c r="M115" s="1">
        <f t="shared" si="14"/>
        <v>83.588740678733757</v>
      </c>
      <c r="N115" s="1">
        <f t="shared" si="15"/>
        <v>-15.813067678733759</v>
      </c>
      <c r="O115" s="1">
        <v>-1.151619469029896</v>
      </c>
      <c r="P115" s="1">
        <f t="shared" si="10"/>
        <v>-0.11698535662844341</v>
      </c>
      <c r="Q115" s="2">
        <v>114</v>
      </c>
      <c r="R115" s="1">
        <f t="shared" si="16"/>
        <v>0.44163424124513617</v>
      </c>
      <c r="S115" s="1">
        <f t="shared" si="11"/>
        <v>-0.14682711431726958</v>
      </c>
      <c r="Y115" s="1">
        <f t="shared" si="12"/>
        <v>158.65586614840495</v>
      </c>
      <c r="Z115" s="1">
        <f t="shared" si="13"/>
        <v>-25.713285148404964</v>
      </c>
      <c r="AA115" s="1">
        <v>1.0039274058562739</v>
      </c>
      <c r="AB115" s="1">
        <f t="shared" si="17"/>
        <v>5.5854230464887002E-2</v>
      </c>
      <c r="AC115" s="2">
        <v>114</v>
      </c>
      <c r="AD115" s="1">
        <f t="shared" si="18"/>
        <v>0.44163424124513617</v>
      </c>
      <c r="AE115" s="1">
        <f t="shared" si="19"/>
        <v>-0.14682711431726958</v>
      </c>
    </row>
    <row r="116" spans="1:31" x14ac:dyDescent="0.2">
      <c r="A116" s="3">
        <v>43945</v>
      </c>
      <c r="B116" s="2">
        <v>115</v>
      </c>
      <c r="C116" s="1">
        <v>69.732322999999994</v>
      </c>
      <c r="D116" s="2">
        <v>126508800</v>
      </c>
      <c r="E116" s="1">
        <v>133.771759</v>
      </c>
      <c r="F116" s="2">
        <v>2837900</v>
      </c>
      <c r="M116" s="1">
        <f t="shared" si="14"/>
        <v>83.832502396649559</v>
      </c>
      <c r="N116" s="1">
        <f t="shared" si="15"/>
        <v>-14.100179396649565</v>
      </c>
      <c r="O116" s="1">
        <v>-1.0925537282711275</v>
      </c>
      <c r="P116" s="1">
        <f t="shared" si="10"/>
        <v>-0.11098526116895278</v>
      </c>
      <c r="Q116" s="2">
        <v>115</v>
      </c>
      <c r="R116" s="1">
        <f t="shared" si="16"/>
        <v>0.4455252918287938</v>
      </c>
      <c r="S116" s="1">
        <f t="shared" si="11"/>
        <v>-0.13697496493536276</v>
      </c>
      <c r="Y116" s="1">
        <f t="shared" si="12"/>
        <v>158.6448618472013</v>
      </c>
      <c r="Z116" s="1">
        <f t="shared" si="13"/>
        <v>-24.873102847201295</v>
      </c>
      <c r="AA116" s="1">
        <v>1.1824653454799545</v>
      </c>
      <c r="AB116" s="1">
        <f t="shared" si="17"/>
        <v>6.5787318423534788E-2</v>
      </c>
      <c r="AC116" s="2">
        <v>115</v>
      </c>
      <c r="AD116" s="1">
        <f t="shared" si="18"/>
        <v>0.4455252918287938</v>
      </c>
      <c r="AE116" s="1">
        <f t="shared" si="19"/>
        <v>-0.13697496493536276</v>
      </c>
    </row>
    <row r="117" spans="1:31" x14ac:dyDescent="0.2">
      <c r="A117" s="3">
        <v>43948</v>
      </c>
      <c r="B117" s="2">
        <v>116</v>
      </c>
      <c r="C117" s="1">
        <v>69.781609000000003</v>
      </c>
      <c r="D117" s="2">
        <v>117087600</v>
      </c>
      <c r="E117" s="1">
        <v>138.07551599999999</v>
      </c>
      <c r="F117" s="2">
        <v>3137700</v>
      </c>
      <c r="M117" s="1">
        <f t="shared" si="14"/>
        <v>84.076264114565362</v>
      </c>
      <c r="N117" s="1">
        <f t="shared" si="15"/>
        <v>-14.294655114565359</v>
      </c>
      <c r="O117" s="1">
        <v>-0.93378411584917842</v>
      </c>
      <c r="P117" s="1">
        <f t="shared" si="10"/>
        <v>-9.4856913020595693E-2</v>
      </c>
      <c r="Q117" s="2">
        <v>116</v>
      </c>
      <c r="R117" s="1">
        <f t="shared" si="16"/>
        <v>0.44941634241245138</v>
      </c>
      <c r="S117" s="1">
        <f t="shared" si="11"/>
        <v>-0.12713609341286775</v>
      </c>
      <c r="Y117" s="1">
        <f t="shared" si="12"/>
        <v>158.63385754599764</v>
      </c>
      <c r="Z117" s="1">
        <f t="shared" si="13"/>
        <v>-20.558341545997649</v>
      </c>
      <c r="AA117" s="1">
        <v>1.2815890803858565</v>
      </c>
      <c r="AB117" s="1">
        <f t="shared" si="17"/>
        <v>7.1302139417242588E-2</v>
      </c>
      <c r="AC117" s="2">
        <v>116</v>
      </c>
      <c r="AD117" s="1">
        <f t="shared" si="18"/>
        <v>0.44941634241245138</v>
      </c>
      <c r="AE117" s="1">
        <f t="shared" si="19"/>
        <v>-0.12713609341286775</v>
      </c>
    </row>
    <row r="118" spans="1:31" x14ac:dyDescent="0.2">
      <c r="A118" s="3">
        <v>43949</v>
      </c>
      <c r="B118" s="2">
        <v>117</v>
      </c>
      <c r="C118" s="1">
        <v>68.650490000000005</v>
      </c>
      <c r="D118" s="2">
        <v>112004800</v>
      </c>
      <c r="E118" s="1">
        <v>140.91835</v>
      </c>
      <c r="F118" s="2">
        <v>3377900</v>
      </c>
      <c r="M118" s="1">
        <f t="shared" si="14"/>
        <v>84.32002583248115</v>
      </c>
      <c r="N118" s="1">
        <f t="shared" si="15"/>
        <v>-15.669535832481145</v>
      </c>
      <c r="O118" s="1">
        <v>-0.64390344361927987</v>
      </c>
      <c r="P118" s="1">
        <f t="shared" si="10"/>
        <v>-6.5409864987383659E-2</v>
      </c>
      <c r="Q118" s="2">
        <v>117</v>
      </c>
      <c r="R118" s="1">
        <f t="shared" si="16"/>
        <v>0.45330739299610895</v>
      </c>
      <c r="S118" s="1">
        <f t="shared" si="11"/>
        <v>-0.11730951401834963</v>
      </c>
      <c r="Y118" s="1">
        <f t="shared" si="12"/>
        <v>158.62285324479399</v>
      </c>
      <c r="Z118" s="1">
        <f t="shared" si="13"/>
        <v>-17.704503244793983</v>
      </c>
      <c r="AA118" s="1">
        <v>1.3005827791822071</v>
      </c>
      <c r="AB118" s="1">
        <f t="shared" si="17"/>
        <v>7.2358867646558328E-2</v>
      </c>
      <c r="AC118" s="2">
        <v>117</v>
      </c>
      <c r="AD118" s="1">
        <f t="shared" si="18"/>
        <v>0.45330739299610895</v>
      </c>
      <c r="AE118" s="1">
        <f t="shared" si="19"/>
        <v>-0.11730951401834963</v>
      </c>
    </row>
    <row r="119" spans="1:31" x14ac:dyDescent="0.2">
      <c r="A119" s="3">
        <v>43950</v>
      </c>
      <c r="B119" s="2">
        <v>118</v>
      </c>
      <c r="C119" s="1">
        <v>70.905333999999996</v>
      </c>
      <c r="D119" s="2">
        <v>137280800</v>
      </c>
      <c r="E119" s="1">
        <v>144.274506</v>
      </c>
      <c r="F119" s="2">
        <v>2651200</v>
      </c>
      <c r="M119" s="1">
        <f t="shared" si="14"/>
        <v>84.563787550396952</v>
      </c>
      <c r="N119" s="1">
        <f t="shared" si="15"/>
        <v>-13.658453550396956</v>
      </c>
      <c r="O119" s="1">
        <v>-0.52343188201852797</v>
      </c>
      <c r="P119" s="1">
        <f t="shared" si="10"/>
        <v>-5.317196090842552E-2</v>
      </c>
      <c r="Q119" s="2">
        <v>118</v>
      </c>
      <c r="R119" s="1">
        <f t="shared" si="16"/>
        <v>0.45719844357976652</v>
      </c>
      <c r="S119" s="1">
        <f t="shared" si="11"/>
        <v>-0.10749424945643572</v>
      </c>
      <c r="Y119" s="1">
        <f t="shared" si="12"/>
        <v>158.61184894359033</v>
      </c>
      <c r="Z119" s="1">
        <f t="shared" si="13"/>
        <v>-14.337342943590329</v>
      </c>
      <c r="AA119" s="1">
        <v>1.3614630442762916</v>
      </c>
      <c r="AB119" s="1">
        <f t="shared" si="17"/>
        <v>7.5745985417716516E-2</v>
      </c>
      <c r="AC119" s="2">
        <v>118</v>
      </c>
      <c r="AD119" s="1">
        <f t="shared" si="18"/>
        <v>0.45719844357976652</v>
      </c>
      <c r="AE119" s="1">
        <f t="shared" si="19"/>
        <v>-0.10749424945643572</v>
      </c>
    </row>
    <row r="120" spans="1:31" x14ac:dyDescent="0.2">
      <c r="A120" s="3">
        <v>43951</v>
      </c>
      <c r="B120" s="2">
        <v>119</v>
      </c>
      <c r="C120" s="1">
        <v>72.401154000000005</v>
      </c>
      <c r="D120" s="2">
        <v>183064000</v>
      </c>
      <c r="E120" s="1">
        <v>140.06944300000001</v>
      </c>
      <c r="F120" s="2">
        <v>4492600</v>
      </c>
      <c r="M120" s="1">
        <f t="shared" si="14"/>
        <v>84.807549268312755</v>
      </c>
      <c r="N120" s="1">
        <f t="shared" si="15"/>
        <v>-12.40639526831275</v>
      </c>
      <c r="O120" s="1">
        <v>-0.4528405516807652</v>
      </c>
      <c r="P120" s="1">
        <f t="shared" si="10"/>
        <v>-4.6001057518440774E-2</v>
      </c>
      <c r="Q120" s="2">
        <v>119</v>
      </c>
      <c r="R120" s="1">
        <f t="shared" si="16"/>
        <v>0.46108949416342415</v>
      </c>
      <c r="S120" s="1">
        <f t="shared" si="11"/>
        <v>-9.7689330162724075E-2</v>
      </c>
      <c r="Y120" s="1">
        <f t="shared" si="12"/>
        <v>158.60084464238668</v>
      </c>
      <c r="Z120" s="1">
        <f t="shared" si="13"/>
        <v>-18.531401642386669</v>
      </c>
      <c r="AA120" s="1">
        <v>1.5592757430726465</v>
      </c>
      <c r="AB120" s="1">
        <f t="shared" si="17"/>
        <v>8.6751438603875478E-2</v>
      </c>
      <c r="AC120" s="2">
        <v>119</v>
      </c>
      <c r="AD120" s="1">
        <f t="shared" si="18"/>
        <v>0.46108949416342415</v>
      </c>
      <c r="AE120" s="1">
        <f t="shared" si="19"/>
        <v>-9.7689330162724075E-2</v>
      </c>
    </row>
    <row r="121" spans="1:31" x14ac:dyDescent="0.2">
      <c r="A121" s="3">
        <v>43952</v>
      </c>
      <c r="B121" s="2">
        <v>120</v>
      </c>
      <c r="C121" s="1">
        <v>71.235541999999995</v>
      </c>
      <c r="D121" s="2">
        <v>60154200</v>
      </c>
      <c r="E121" s="1">
        <v>135.47943100000001</v>
      </c>
      <c r="F121" s="2">
        <v>3681100</v>
      </c>
      <c r="M121" s="1">
        <f t="shared" si="14"/>
        <v>85.051310986228557</v>
      </c>
      <c r="N121" s="1">
        <f t="shared" si="15"/>
        <v>-13.815768986228562</v>
      </c>
      <c r="O121" s="1">
        <v>-0.2030527536817317</v>
      </c>
      <c r="P121" s="1">
        <f t="shared" si="10"/>
        <v>-2.0626777718391557E-2</v>
      </c>
      <c r="Q121" s="2">
        <v>120</v>
      </c>
      <c r="R121" s="1">
        <f t="shared" si="16"/>
        <v>0.46498054474708173</v>
      </c>
      <c r="S121" s="1">
        <f t="shared" si="11"/>
        <v>-8.7893793612546053E-2</v>
      </c>
      <c r="Y121" s="1">
        <f t="shared" si="12"/>
        <v>158.58984034118302</v>
      </c>
      <c r="Z121" s="1">
        <f t="shared" si="13"/>
        <v>-23.110409341183015</v>
      </c>
      <c r="AA121" s="1">
        <v>1.6494944539055041</v>
      </c>
      <c r="AB121" s="1">
        <f t="shared" si="17"/>
        <v>9.1770822114783435E-2</v>
      </c>
      <c r="AC121" s="2">
        <v>120</v>
      </c>
      <c r="AD121" s="1">
        <f t="shared" si="18"/>
        <v>0.46498054474708173</v>
      </c>
      <c r="AE121" s="1">
        <f t="shared" si="19"/>
        <v>-8.7893793612546053E-2</v>
      </c>
    </row>
    <row r="122" spans="1:31" x14ac:dyDescent="0.2">
      <c r="A122" s="3">
        <v>43955</v>
      </c>
      <c r="B122" s="2">
        <v>121</v>
      </c>
      <c r="C122" s="1">
        <v>72.243446000000006</v>
      </c>
      <c r="D122" s="2">
        <v>33392000</v>
      </c>
      <c r="E122" s="1">
        <v>133.45588699999999</v>
      </c>
      <c r="F122" s="2">
        <v>4123000</v>
      </c>
      <c r="M122" s="1">
        <f t="shared" si="14"/>
        <v>85.29507270414436</v>
      </c>
      <c r="N122" s="1">
        <f t="shared" si="15"/>
        <v>-13.051626704144354</v>
      </c>
      <c r="O122" s="1">
        <v>-0.18215028987189896</v>
      </c>
      <c r="P122" s="1">
        <f t="shared" si="10"/>
        <v>-1.8503435547677714E-2</v>
      </c>
      <c r="Q122" s="2">
        <v>121</v>
      </c>
      <c r="R122" s="1">
        <f t="shared" si="16"/>
        <v>0.4688715953307393</v>
      </c>
      <c r="S122" s="1">
        <f t="shared" si="11"/>
        <v>-7.8106683642267097E-2</v>
      </c>
      <c r="Y122" s="1">
        <f t="shared" si="12"/>
        <v>158.57883603997939</v>
      </c>
      <c r="Z122" s="1">
        <f t="shared" si="13"/>
        <v>-25.122949039979403</v>
      </c>
      <c r="AA122" s="1">
        <v>2.1369398877046422</v>
      </c>
      <c r="AB122" s="1">
        <f t="shared" si="17"/>
        <v>0.11889020289835027</v>
      </c>
      <c r="AC122" s="2">
        <v>121</v>
      </c>
      <c r="AD122" s="1">
        <f t="shared" si="18"/>
        <v>0.4688715953307393</v>
      </c>
      <c r="AE122" s="1">
        <f t="shared" si="19"/>
        <v>-7.8106683642267097E-2</v>
      </c>
    </row>
    <row r="123" spans="1:31" x14ac:dyDescent="0.2">
      <c r="A123" s="3">
        <v>43956</v>
      </c>
      <c r="B123" s="2">
        <v>122</v>
      </c>
      <c r="C123" s="1">
        <v>73.327736000000002</v>
      </c>
      <c r="D123" s="2">
        <v>36937800</v>
      </c>
      <c r="E123" s="1">
        <v>133.13014200000001</v>
      </c>
      <c r="F123" s="2">
        <v>3122300</v>
      </c>
      <c r="M123" s="1">
        <f t="shared" si="14"/>
        <v>85.538834422060148</v>
      </c>
      <c r="N123" s="1">
        <f t="shared" si="15"/>
        <v>-12.211098422060147</v>
      </c>
      <c r="O123" s="1">
        <v>-0.10204759993432333</v>
      </c>
      <c r="P123" s="1">
        <f t="shared" si="10"/>
        <v>-1.0366336443979721E-2</v>
      </c>
      <c r="Q123" s="2">
        <v>122</v>
      </c>
      <c r="R123" s="1">
        <f t="shared" si="16"/>
        <v>0.47276264591439687</v>
      </c>
      <c r="S123" s="1">
        <f t="shared" si="11"/>
        <v>-6.8327049781859689E-2</v>
      </c>
      <c r="Y123" s="1">
        <f t="shared" si="12"/>
        <v>158.56783173877574</v>
      </c>
      <c r="Z123" s="1">
        <f t="shared" si="13"/>
        <v>-25.437689738775731</v>
      </c>
      <c r="AA123" s="1">
        <v>2.4934726466835855</v>
      </c>
      <c r="AB123" s="1">
        <f t="shared" si="17"/>
        <v>0.13872616192499676</v>
      </c>
      <c r="AC123" s="2">
        <v>122</v>
      </c>
      <c r="AD123" s="1">
        <f t="shared" si="18"/>
        <v>0.47276264591439687</v>
      </c>
      <c r="AE123" s="1">
        <f t="shared" si="19"/>
        <v>-6.8327049781859689E-2</v>
      </c>
    </row>
    <row r="124" spans="1:31" x14ac:dyDescent="0.2">
      <c r="A124" s="3">
        <v>43957</v>
      </c>
      <c r="B124" s="2">
        <v>123</v>
      </c>
      <c r="C124" s="1">
        <v>74.084282000000002</v>
      </c>
      <c r="D124" s="2">
        <v>35583400</v>
      </c>
      <c r="E124" s="1">
        <v>131.323746</v>
      </c>
      <c r="F124" s="2">
        <v>2349500</v>
      </c>
      <c r="M124" s="1">
        <f t="shared" si="14"/>
        <v>85.782596139975951</v>
      </c>
      <c r="N124" s="1">
        <f t="shared" si="15"/>
        <v>-11.698314139975949</v>
      </c>
      <c r="O124" s="1">
        <v>5.1632428043916434E-2</v>
      </c>
      <c r="P124" s="1">
        <f t="shared" si="10"/>
        <v>5.2449946972409423E-3</v>
      </c>
      <c r="Q124" s="2">
        <v>123</v>
      </c>
      <c r="R124" s="1">
        <f t="shared" si="16"/>
        <v>0.4766536964980545</v>
      </c>
      <c r="S124" s="1">
        <f t="shared" si="11"/>
        <v>-5.8553946597514207E-2</v>
      </c>
      <c r="Y124" s="1">
        <f t="shared" si="12"/>
        <v>158.55682743757208</v>
      </c>
      <c r="Z124" s="1">
        <f t="shared" si="13"/>
        <v>-27.233081437572082</v>
      </c>
      <c r="AA124" s="1">
        <v>2.8949629118745293</v>
      </c>
      <c r="AB124" s="1">
        <f t="shared" si="17"/>
        <v>0.16106336446630753</v>
      </c>
      <c r="AC124" s="2">
        <v>123</v>
      </c>
      <c r="AD124" s="1">
        <f t="shared" si="18"/>
        <v>0.4766536964980545</v>
      </c>
      <c r="AE124" s="1">
        <f t="shared" si="19"/>
        <v>-5.8553946597514207E-2</v>
      </c>
    </row>
    <row r="125" spans="1:31" x14ac:dyDescent="0.2">
      <c r="A125" s="3">
        <v>43958</v>
      </c>
      <c r="B125" s="2">
        <v>124</v>
      </c>
      <c r="C125" s="1">
        <v>74.850669999999994</v>
      </c>
      <c r="D125" s="2">
        <v>28803800</v>
      </c>
      <c r="E125" s="1">
        <v>131.076965</v>
      </c>
      <c r="F125" s="2">
        <v>3096500</v>
      </c>
      <c r="M125" s="1">
        <f t="shared" si="14"/>
        <v>86.026357857891753</v>
      </c>
      <c r="N125" s="1">
        <f t="shared" si="15"/>
        <v>-11.175687857891759</v>
      </c>
      <c r="O125" s="1">
        <v>0.12977347372981285</v>
      </c>
      <c r="P125" s="1">
        <f t="shared" si="10"/>
        <v>1.318282341820207E-2</v>
      </c>
      <c r="Q125" s="2">
        <v>124</v>
      </c>
      <c r="R125" s="1">
        <f t="shared" si="16"/>
        <v>0.48054474708171208</v>
      </c>
      <c r="S125" s="1">
        <f t="shared" si="11"/>
        <v>-4.8786433043091666E-2</v>
      </c>
      <c r="Y125" s="1">
        <f t="shared" si="12"/>
        <v>158.54582313636843</v>
      </c>
      <c r="Z125" s="1">
        <f t="shared" si="13"/>
        <v>-27.468858136368425</v>
      </c>
      <c r="AA125" s="1">
        <v>3.0582517070598954</v>
      </c>
      <c r="AB125" s="1">
        <f t="shared" si="17"/>
        <v>0.17014805519734549</v>
      </c>
      <c r="AC125" s="2">
        <v>124</v>
      </c>
      <c r="AD125" s="1">
        <f t="shared" si="18"/>
        <v>0.48054474708171208</v>
      </c>
      <c r="AE125" s="1">
        <f t="shared" si="19"/>
        <v>-4.8786433043091666E-2</v>
      </c>
    </row>
    <row r="126" spans="1:31" x14ac:dyDescent="0.2">
      <c r="A126" s="3">
        <v>43959</v>
      </c>
      <c r="B126" s="2">
        <v>125</v>
      </c>
      <c r="C126" s="1">
        <v>77.259674000000004</v>
      </c>
      <c r="D126" s="2">
        <v>33459600</v>
      </c>
      <c r="E126" s="1">
        <v>135.14382900000001</v>
      </c>
      <c r="F126" s="2">
        <v>2740400</v>
      </c>
      <c r="M126" s="1">
        <f t="shared" si="14"/>
        <v>86.270119575807556</v>
      </c>
      <c r="N126" s="1">
        <f t="shared" si="15"/>
        <v>-9.0104455758075517</v>
      </c>
      <c r="O126" s="1">
        <v>0.81333365930692025</v>
      </c>
      <c r="P126" s="1">
        <f t="shared" si="10"/>
        <v>8.2621152864039149E-2</v>
      </c>
      <c r="Q126" s="2">
        <v>125</v>
      </c>
      <c r="R126" s="1">
        <f t="shared" si="16"/>
        <v>0.48443579766536965</v>
      </c>
      <c r="S126" s="1">
        <f t="shared" si="11"/>
        <v>-3.9023571819248162E-2</v>
      </c>
      <c r="Y126" s="1">
        <f t="shared" si="12"/>
        <v>158.53481883516477</v>
      </c>
      <c r="Z126" s="1">
        <f t="shared" si="13"/>
        <v>-23.39098983516476</v>
      </c>
      <c r="AA126" s="1">
        <v>3.6892341889082729</v>
      </c>
      <c r="AB126" s="1">
        <f t="shared" si="17"/>
        <v>0.20525322391261444</v>
      </c>
      <c r="AC126" s="2">
        <v>125</v>
      </c>
      <c r="AD126" s="1">
        <f t="shared" si="18"/>
        <v>0.48443579766536965</v>
      </c>
      <c r="AE126" s="1">
        <f t="shared" si="19"/>
        <v>-3.9023571819248162E-2</v>
      </c>
    </row>
    <row r="127" spans="1:31" x14ac:dyDescent="0.2">
      <c r="A127" s="3">
        <v>43962</v>
      </c>
      <c r="B127" s="2">
        <v>126</v>
      </c>
      <c r="C127" s="1">
        <v>78.475371999999993</v>
      </c>
      <c r="D127" s="2">
        <v>145946400</v>
      </c>
      <c r="E127" s="1">
        <v>132.54776000000001</v>
      </c>
      <c r="F127" s="2">
        <v>2356400</v>
      </c>
      <c r="M127" s="1">
        <f t="shared" si="14"/>
        <v>86.513881293723358</v>
      </c>
      <c r="N127" s="1">
        <f t="shared" si="15"/>
        <v>-8.0385092937233651</v>
      </c>
      <c r="O127" s="1">
        <v>0.95045165802309839</v>
      </c>
      <c r="P127" s="1">
        <f t="shared" si="10"/>
        <v>9.6550057690129004E-2</v>
      </c>
      <c r="Q127" s="2">
        <v>126</v>
      </c>
      <c r="R127" s="1">
        <f t="shared" si="16"/>
        <v>0.48832684824902722</v>
      </c>
      <c r="S127" s="1">
        <f t="shared" si="11"/>
        <v>-2.9264428739091099E-2</v>
      </c>
      <c r="Y127" s="1">
        <f t="shared" si="12"/>
        <v>158.52381453396112</v>
      </c>
      <c r="Z127" s="1">
        <f t="shared" si="13"/>
        <v>-25.976054533961104</v>
      </c>
      <c r="AA127" s="1">
        <v>3.7624676106708819</v>
      </c>
      <c r="AB127" s="1">
        <f t="shared" si="17"/>
        <v>0.20932761852820159</v>
      </c>
      <c r="AC127" s="2">
        <v>126</v>
      </c>
      <c r="AD127" s="1">
        <f t="shared" si="18"/>
        <v>0.48832684824902722</v>
      </c>
      <c r="AE127" s="1">
        <f t="shared" si="19"/>
        <v>-2.9264428739091099E-2</v>
      </c>
    </row>
    <row r="128" spans="1:31" x14ac:dyDescent="0.2">
      <c r="A128" s="3">
        <v>43963</v>
      </c>
      <c r="B128" s="2">
        <v>127</v>
      </c>
      <c r="C128" s="1">
        <v>77.578536999999997</v>
      </c>
      <c r="D128" s="2">
        <v>162301200</v>
      </c>
      <c r="E128" s="1">
        <v>125.944046</v>
      </c>
      <c r="F128" s="2">
        <v>4870400</v>
      </c>
      <c r="M128" s="1">
        <f t="shared" si="14"/>
        <v>86.757643011639146</v>
      </c>
      <c r="N128" s="1">
        <f t="shared" si="15"/>
        <v>-9.1791060116391492</v>
      </c>
      <c r="O128" s="1">
        <v>1.0041651459597176</v>
      </c>
      <c r="P128" s="1">
        <f t="shared" si="10"/>
        <v>0.10200645341024987</v>
      </c>
      <c r="Q128" s="2">
        <v>127</v>
      </c>
      <c r="R128" s="1">
        <f t="shared" si="16"/>
        <v>0.49221789883268485</v>
      </c>
      <c r="S128" s="1">
        <f t="shared" si="11"/>
        <v>-1.9508072099243851E-2</v>
      </c>
      <c r="Y128" s="1">
        <f t="shared" si="12"/>
        <v>158.51281023275746</v>
      </c>
      <c r="Z128" s="1">
        <f t="shared" si="13"/>
        <v>-32.568764232757459</v>
      </c>
      <c r="AA128" s="1">
        <v>3.8585761767749034</v>
      </c>
      <c r="AB128" s="1">
        <f t="shared" si="17"/>
        <v>0.21467468841543655</v>
      </c>
      <c r="AC128" s="2">
        <v>127</v>
      </c>
      <c r="AD128" s="1">
        <f t="shared" si="18"/>
        <v>0.49221789883268485</v>
      </c>
      <c r="AE128" s="1">
        <f t="shared" si="19"/>
        <v>-1.9508072099243851E-2</v>
      </c>
    </row>
    <row r="129" spans="1:31" x14ac:dyDescent="0.2">
      <c r="A129" s="3">
        <v>43964</v>
      </c>
      <c r="B129" s="2">
        <v>128</v>
      </c>
      <c r="C129" s="1">
        <v>76.641852999999998</v>
      </c>
      <c r="D129" s="2">
        <v>200622400</v>
      </c>
      <c r="E129" s="1">
        <v>121.383652</v>
      </c>
      <c r="F129" s="2">
        <v>5786200</v>
      </c>
      <c r="M129" s="1">
        <f t="shared" si="14"/>
        <v>87.001404729554949</v>
      </c>
      <c r="N129" s="1">
        <f t="shared" si="15"/>
        <v>-10.359551729554951</v>
      </c>
      <c r="O129" s="1">
        <v>1.0070953772227114</v>
      </c>
      <c r="P129" s="1">
        <f t="shared" si="10"/>
        <v>0.10230411610050805</v>
      </c>
      <c r="Q129" s="2">
        <v>128</v>
      </c>
      <c r="R129" s="1">
        <f t="shared" si="16"/>
        <v>0.49610894941634243</v>
      </c>
      <c r="S129" s="1">
        <f t="shared" si="11"/>
        <v>-9.7535720552177404E-3</v>
      </c>
      <c r="Y129" s="1">
        <f t="shared" si="12"/>
        <v>158.5018059315538</v>
      </c>
      <c r="Z129" s="1">
        <f t="shared" si="13"/>
        <v>-37.118153931553806</v>
      </c>
      <c r="AA129" s="1">
        <v>3.9457013092735167</v>
      </c>
      <c r="AB129" s="1">
        <f t="shared" si="17"/>
        <v>0.21952195844858297</v>
      </c>
      <c r="AC129" s="2">
        <v>128</v>
      </c>
      <c r="AD129" s="1">
        <f t="shared" si="18"/>
        <v>0.49610894941634243</v>
      </c>
      <c r="AE129" s="1">
        <f t="shared" si="19"/>
        <v>-9.7535720552177404E-3</v>
      </c>
    </row>
    <row r="130" spans="1:31" x14ac:dyDescent="0.2">
      <c r="A130" s="3">
        <v>43965</v>
      </c>
      <c r="B130" s="2">
        <v>129</v>
      </c>
      <c r="C130" s="1">
        <v>77.112685999999997</v>
      </c>
      <c r="D130" s="2">
        <v>158929200</v>
      </c>
      <c r="E130" s="1">
        <v>126.335655</v>
      </c>
      <c r="F130" s="2">
        <v>5226200</v>
      </c>
      <c r="M130" s="1">
        <f t="shared" si="14"/>
        <v>87.245166447470751</v>
      </c>
      <c r="N130" s="1">
        <f t="shared" si="15"/>
        <v>-10.132480447470755</v>
      </c>
      <c r="O130" s="1">
        <v>1.1214139922123252</v>
      </c>
      <c r="P130" s="1">
        <f t="shared" ref="P130:P193" si="20">STANDARDIZE(O130,AVERAGE($O$2:$O$258), _xlfn.STDEV.S($O$2:$O$258))</f>
        <v>0.11391698328752646</v>
      </c>
      <c r="Q130" s="2">
        <v>129</v>
      </c>
      <c r="R130" s="1">
        <f t="shared" si="16"/>
        <v>0.5</v>
      </c>
      <c r="S130" s="1">
        <f t="shared" ref="S130:S193" si="21">_xlfn.NORM.S.INV(R130)</f>
        <v>0</v>
      </c>
      <c r="Y130" s="1">
        <f t="shared" ref="Y130:Y193" si="22">$W$5*B130+$W$6</f>
        <v>158.49080163035015</v>
      </c>
      <c r="Z130" s="1">
        <f t="shared" ref="Z130:Z193" si="23">E130-Y130</f>
        <v>-32.155146630350146</v>
      </c>
      <c r="AA130" s="1">
        <v>4.022603381589505</v>
      </c>
      <c r="AB130" s="1">
        <f t="shared" si="17"/>
        <v>0.2238004611025684</v>
      </c>
      <c r="AC130" s="2">
        <v>129</v>
      </c>
      <c r="AD130" s="1">
        <f t="shared" si="18"/>
        <v>0.5</v>
      </c>
      <c r="AE130" s="1">
        <f t="shared" si="19"/>
        <v>0</v>
      </c>
    </row>
    <row r="131" spans="1:31" x14ac:dyDescent="0.2">
      <c r="A131" s="3">
        <v>43966</v>
      </c>
      <c r="B131" s="2">
        <v>130</v>
      </c>
      <c r="C131" s="1">
        <v>76.656791999999996</v>
      </c>
      <c r="D131" s="2">
        <v>166348400</v>
      </c>
      <c r="E131" s="1">
        <v>124.70488</v>
      </c>
      <c r="F131" s="2">
        <v>4660300</v>
      </c>
      <c r="M131" s="1">
        <f t="shared" ref="M131:M194" si="24">$K$5*B131+$K$6</f>
        <v>87.48892816538654</v>
      </c>
      <c r="N131" s="1">
        <f t="shared" ref="N131:N194" si="25">(C131-M131)</f>
        <v>-10.832136165386544</v>
      </c>
      <c r="O131" s="1">
        <v>1.3437727609493066</v>
      </c>
      <c r="P131" s="1">
        <f t="shared" si="20"/>
        <v>0.13650493057368027</v>
      </c>
      <c r="Q131" s="2">
        <v>130</v>
      </c>
      <c r="R131" s="1">
        <f t="shared" ref="R131:R194" si="26">(Q131-0.5)/257</f>
        <v>0.50389105058365757</v>
      </c>
      <c r="S131" s="1">
        <f t="shared" si="21"/>
        <v>9.7535720552177404E-3</v>
      </c>
      <c r="Y131" s="1">
        <f t="shared" si="22"/>
        <v>158.47979732914652</v>
      </c>
      <c r="Z131" s="1">
        <f t="shared" si="23"/>
        <v>-33.774917329146518</v>
      </c>
      <c r="AA131" s="1">
        <v>5.0388798034489639</v>
      </c>
      <c r="AB131" s="1">
        <f t="shared" ref="AB131:AB194" si="27">STANDARDIZE(AA131, AVERAGE($AA$2:$AA$258), _xlfn.STDEV.S($AA$2:$AA$258))</f>
        <v>0.28034173804296225</v>
      </c>
      <c r="AC131" s="2">
        <v>130</v>
      </c>
      <c r="AD131" s="1">
        <f t="shared" ref="AD131:AD194" si="28">(AC131-0.5)/257</f>
        <v>0.50389105058365757</v>
      </c>
      <c r="AE131" s="1">
        <f t="shared" ref="AE131:AE194" si="29">_xlfn.NORM.S.INV(AD131)</f>
        <v>9.7535720552177404E-3</v>
      </c>
    </row>
    <row r="132" spans="1:31" x14ac:dyDescent="0.2">
      <c r="A132" s="3">
        <v>43969</v>
      </c>
      <c r="B132" s="2">
        <v>131</v>
      </c>
      <c r="C132" s="1">
        <v>78.462913999999998</v>
      </c>
      <c r="D132" s="2">
        <v>135372400</v>
      </c>
      <c r="E132" s="1">
        <v>135.27510100000001</v>
      </c>
      <c r="F132" s="2">
        <v>6405800</v>
      </c>
      <c r="M132" s="1">
        <f t="shared" si="24"/>
        <v>87.732689883302342</v>
      </c>
      <c r="N132" s="1">
        <f t="shared" si="25"/>
        <v>-9.2697758833023443</v>
      </c>
      <c r="O132" s="1">
        <v>1.4621442488859202</v>
      </c>
      <c r="P132" s="1">
        <f t="shared" si="20"/>
        <v>0.14852950214728214</v>
      </c>
      <c r="Q132" s="2">
        <v>131</v>
      </c>
      <c r="R132" s="1">
        <f t="shared" si="26"/>
        <v>0.50778210116731515</v>
      </c>
      <c r="S132" s="1">
        <f t="shared" si="21"/>
        <v>1.9508072099243851E-2</v>
      </c>
      <c r="Y132" s="1">
        <f t="shared" si="22"/>
        <v>158.46879302794287</v>
      </c>
      <c r="Z132" s="1">
        <f t="shared" si="23"/>
        <v>-23.193692027942859</v>
      </c>
      <c r="AA132" s="1">
        <v>5.1795784779785663</v>
      </c>
      <c r="AB132" s="1">
        <f t="shared" si="27"/>
        <v>0.288169611002141</v>
      </c>
      <c r="AC132" s="2">
        <v>131</v>
      </c>
      <c r="AD132" s="1">
        <f t="shared" si="28"/>
        <v>0.50778210116731515</v>
      </c>
      <c r="AE132" s="1">
        <f t="shared" si="29"/>
        <v>1.9508072099243851E-2</v>
      </c>
    </row>
    <row r="133" spans="1:31" x14ac:dyDescent="0.2">
      <c r="A133" s="3">
        <v>43970</v>
      </c>
      <c r="B133" s="2">
        <v>132</v>
      </c>
      <c r="C133" s="1">
        <v>78.009521000000007</v>
      </c>
      <c r="D133" s="2">
        <v>101729600</v>
      </c>
      <c r="E133" s="1">
        <v>131.208099</v>
      </c>
      <c r="F133" s="2">
        <v>4427800</v>
      </c>
      <c r="M133" s="1">
        <f t="shared" si="24"/>
        <v>87.976451601218145</v>
      </c>
      <c r="N133" s="1">
        <f t="shared" si="25"/>
        <v>-9.966930601218138</v>
      </c>
      <c r="O133" s="1">
        <v>1.530857095138515</v>
      </c>
      <c r="P133" s="1">
        <f t="shared" si="20"/>
        <v>0.15550958284232813</v>
      </c>
      <c r="Q133" s="2">
        <v>132</v>
      </c>
      <c r="R133" s="1">
        <f t="shared" si="26"/>
        <v>0.51167315175097272</v>
      </c>
      <c r="S133" s="1">
        <f t="shared" si="21"/>
        <v>2.9264428739090957E-2</v>
      </c>
      <c r="Y133" s="1">
        <f t="shared" si="22"/>
        <v>158.45778872673921</v>
      </c>
      <c r="Z133" s="1">
        <f t="shared" si="23"/>
        <v>-27.249689726739206</v>
      </c>
      <c r="AA133" s="1">
        <v>5.6366095022453067</v>
      </c>
      <c r="AB133" s="1">
        <f t="shared" si="27"/>
        <v>0.31359686401873338</v>
      </c>
      <c r="AC133" s="2">
        <v>132</v>
      </c>
      <c r="AD133" s="1">
        <f t="shared" si="28"/>
        <v>0.51167315175097272</v>
      </c>
      <c r="AE133" s="1">
        <f t="shared" si="29"/>
        <v>2.9264428739090957E-2</v>
      </c>
    </row>
    <row r="134" spans="1:31" x14ac:dyDescent="0.2">
      <c r="A134" s="3">
        <v>43971</v>
      </c>
      <c r="B134" s="2">
        <v>133</v>
      </c>
      <c r="C134" s="1">
        <v>79.526664999999994</v>
      </c>
      <c r="D134" s="2">
        <v>111504800</v>
      </c>
      <c r="E134" s="1">
        <v>135.26516699999999</v>
      </c>
      <c r="F134" s="2">
        <v>2949700</v>
      </c>
      <c r="M134" s="1">
        <f t="shared" si="24"/>
        <v>88.220213319133947</v>
      </c>
      <c r="N134" s="1">
        <f t="shared" si="25"/>
        <v>-8.6935483191339529</v>
      </c>
      <c r="O134" s="1">
        <v>1.6915331967809095</v>
      </c>
      <c r="P134" s="1">
        <f t="shared" si="20"/>
        <v>0.1718315985409134</v>
      </c>
      <c r="Q134" s="2">
        <v>133</v>
      </c>
      <c r="R134" s="1">
        <f t="shared" si="26"/>
        <v>0.51556420233463029</v>
      </c>
      <c r="S134" s="1">
        <f t="shared" si="21"/>
        <v>3.9023571819248024E-2</v>
      </c>
      <c r="Y134" s="1">
        <f t="shared" si="22"/>
        <v>158.44678442553555</v>
      </c>
      <c r="Z134" s="1">
        <f t="shared" si="23"/>
        <v>-23.181617425535563</v>
      </c>
      <c r="AA134" s="1">
        <v>6.256608586404127</v>
      </c>
      <c r="AB134" s="1">
        <f t="shared" si="27"/>
        <v>0.34809096342534368</v>
      </c>
      <c r="AC134" s="2">
        <v>133</v>
      </c>
      <c r="AD134" s="1">
        <f t="shared" si="28"/>
        <v>0.51556420233463029</v>
      </c>
      <c r="AE134" s="1">
        <f t="shared" si="29"/>
        <v>3.9023571819248024E-2</v>
      </c>
    </row>
    <row r="135" spans="1:31" x14ac:dyDescent="0.2">
      <c r="A135" s="3">
        <v>43972</v>
      </c>
      <c r="B135" s="2">
        <v>134</v>
      </c>
      <c r="C135" s="1">
        <v>78.933753999999993</v>
      </c>
      <c r="D135" s="2">
        <v>102688800</v>
      </c>
      <c r="E135" s="1">
        <v>136.91583299999999</v>
      </c>
      <c r="F135" s="2">
        <v>2374300</v>
      </c>
      <c r="M135" s="1">
        <f t="shared" si="24"/>
        <v>88.46397503704975</v>
      </c>
      <c r="N135" s="1">
        <f t="shared" si="25"/>
        <v>-9.5302210370497562</v>
      </c>
      <c r="O135" s="1">
        <v>1.6975270938547027</v>
      </c>
      <c r="P135" s="1">
        <f t="shared" si="20"/>
        <v>0.17244047864899503</v>
      </c>
      <c r="Q135" s="2">
        <v>134</v>
      </c>
      <c r="R135" s="1">
        <f t="shared" si="26"/>
        <v>0.51945525291828798</v>
      </c>
      <c r="S135" s="1">
        <f t="shared" si="21"/>
        <v>4.8786433043091805E-2</v>
      </c>
      <c r="Y135" s="1">
        <f t="shared" si="22"/>
        <v>158.4357801243319</v>
      </c>
      <c r="Z135" s="1">
        <f t="shared" si="23"/>
        <v>-21.519947124331907</v>
      </c>
      <c r="AA135" s="1">
        <v>6.6595464659420429</v>
      </c>
      <c r="AB135" s="1">
        <f t="shared" si="27"/>
        <v>0.37050870504237687</v>
      </c>
      <c r="AC135" s="2">
        <v>134</v>
      </c>
      <c r="AD135" s="1">
        <f t="shared" si="28"/>
        <v>0.51945525291828798</v>
      </c>
      <c r="AE135" s="1">
        <f t="shared" si="29"/>
        <v>4.8786433043091805E-2</v>
      </c>
    </row>
    <row r="136" spans="1:31" x14ac:dyDescent="0.2">
      <c r="A136" s="3">
        <v>43973</v>
      </c>
      <c r="B136" s="2">
        <v>135</v>
      </c>
      <c r="C136" s="1">
        <v>79.441963000000001</v>
      </c>
      <c r="D136" s="2">
        <v>81803200</v>
      </c>
      <c r="E136" s="1">
        <v>138.397446</v>
      </c>
      <c r="F136" s="2">
        <v>2958000</v>
      </c>
      <c r="M136" s="1">
        <f t="shared" si="24"/>
        <v>88.707736754965538</v>
      </c>
      <c r="N136" s="1">
        <f t="shared" si="25"/>
        <v>-9.2657737549655366</v>
      </c>
      <c r="O136" s="1">
        <v>1.840900966801712</v>
      </c>
      <c r="P136" s="1">
        <f t="shared" si="20"/>
        <v>0.18700487609881841</v>
      </c>
      <c r="Q136" s="2">
        <v>135</v>
      </c>
      <c r="R136" s="1">
        <f t="shared" si="26"/>
        <v>0.52334630350194555</v>
      </c>
      <c r="S136" s="1">
        <f t="shared" si="21"/>
        <v>5.8553946597514346E-2</v>
      </c>
      <c r="Y136" s="1">
        <f t="shared" si="22"/>
        <v>158.42477582312824</v>
      </c>
      <c r="Z136" s="1">
        <f t="shared" si="23"/>
        <v>-20.027329823128241</v>
      </c>
      <c r="AA136" s="1">
        <v>6.6815550683493257</v>
      </c>
      <c r="AB136" s="1">
        <f t="shared" si="27"/>
        <v>0.37173316962407438</v>
      </c>
      <c r="AC136" s="2">
        <v>135</v>
      </c>
      <c r="AD136" s="1">
        <f t="shared" si="28"/>
        <v>0.52334630350194555</v>
      </c>
      <c r="AE136" s="1">
        <f t="shared" si="29"/>
        <v>5.8553946597514346E-2</v>
      </c>
    </row>
    <row r="137" spans="1:31" x14ac:dyDescent="0.2">
      <c r="A137" s="3">
        <v>43977</v>
      </c>
      <c r="B137" s="2">
        <v>136</v>
      </c>
      <c r="C137" s="1">
        <v>78.903862000000004</v>
      </c>
      <c r="D137" s="2">
        <v>125522000</v>
      </c>
      <c r="E137" s="1">
        <v>144.12506099999999</v>
      </c>
      <c r="F137" s="2">
        <v>4370200</v>
      </c>
      <c r="M137" s="1">
        <f t="shared" si="24"/>
        <v>88.951498472881354</v>
      </c>
      <c r="N137" s="1">
        <f t="shared" si="25"/>
        <v>-10.047636472881351</v>
      </c>
      <c r="O137" s="1">
        <v>1.9650572997071123</v>
      </c>
      <c r="P137" s="1">
        <f t="shared" si="20"/>
        <v>0.19961709156861437</v>
      </c>
      <c r="Q137" s="2">
        <v>136</v>
      </c>
      <c r="R137" s="1">
        <f t="shared" si="26"/>
        <v>0.52723735408560313</v>
      </c>
      <c r="S137" s="1">
        <f t="shared" si="21"/>
        <v>6.8327049781859689E-2</v>
      </c>
      <c r="Y137" s="1">
        <f t="shared" si="22"/>
        <v>158.41377152192459</v>
      </c>
      <c r="Z137" s="1">
        <f t="shared" si="23"/>
        <v>-14.2887105219246</v>
      </c>
      <c r="AA137" s="1">
        <v>6.8205027551091746</v>
      </c>
      <c r="AB137" s="1">
        <f t="shared" si="27"/>
        <v>0.37946362510678772</v>
      </c>
      <c r="AC137" s="2">
        <v>136</v>
      </c>
      <c r="AD137" s="1">
        <f t="shared" si="28"/>
        <v>0.52723735408560313</v>
      </c>
      <c r="AE137" s="1">
        <f t="shared" si="29"/>
        <v>6.8327049781859689E-2</v>
      </c>
    </row>
    <row r="138" spans="1:31" x14ac:dyDescent="0.2">
      <c r="A138" s="3">
        <v>43978</v>
      </c>
      <c r="B138" s="2">
        <v>137</v>
      </c>
      <c r="C138" s="1">
        <v>79.247642999999997</v>
      </c>
      <c r="D138" s="2">
        <v>112945200</v>
      </c>
      <c r="E138" s="1">
        <v>147.75453200000001</v>
      </c>
      <c r="F138" s="2">
        <v>4291700</v>
      </c>
      <c r="M138" s="1">
        <f t="shared" si="24"/>
        <v>89.195260190797143</v>
      </c>
      <c r="N138" s="1">
        <f t="shared" si="25"/>
        <v>-9.9476171907971462</v>
      </c>
      <c r="O138" s="1">
        <v>2.1716177863599029</v>
      </c>
      <c r="P138" s="1">
        <f t="shared" si="20"/>
        <v>0.22060019653190213</v>
      </c>
      <c r="Q138" s="2">
        <v>137</v>
      </c>
      <c r="R138" s="1">
        <f t="shared" si="26"/>
        <v>0.5311284046692607</v>
      </c>
      <c r="S138" s="1">
        <f t="shared" si="21"/>
        <v>7.8106683642267097E-2</v>
      </c>
      <c r="Y138" s="1">
        <f t="shared" si="22"/>
        <v>158.40276722072093</v>
      </c>
      <c r="Z138" s="1">
        <f t="shared" si="23"/>
        <v>-10.64823522072092</v>
      </c>
      <c r="AA138" s="1">
        <v>7.0646019839968233</v>
      </c>
      <c r="AB138" s="1">
        <f t="shared" si="27"/>
        <v>0.39304426301652146</v>
      </c>
      <c r="AC138" s="2">
        <v>137</v>
      </c>
      <c r="AD138" s="1">
        <f t="shared" si="28"/>
        <v>0.5311284046692607</v>
      </c>
      <c r="AE138" s="1">
        <f t="shared" si="29"/>
        <v>7.8106683642267097E-2</v>
      </c>
    </row>
    <row r="139" spans="1:31" x14ac:dyDescent="0.2">
      <c r="A139" s="3">
        <v>43979</v>
      </c>
      <c r="B139" s="2">
        <v>138</v>
      </c>
      <c r="C139" s="1">
        <v>79.282523999999995</v>
      </c>
      <c r="D139" s="2">
        <v>133560800</v>
      </c>
      <c r="E139" s="1">
        <v>146.73033100000001</v>
      </c>
      <c r="F139" s="2">
        <v>3481800</v>
      </c>
      <c r="M139" s="1">
        <f t="shared" si="24"/>
        <v>89.439021908712945</v>
      </c>
      <c r="N139" s="1">
        <f t="shared" si="25"/>
        <v>-10.15649790871295</v>
      </c>
      <c r="O139" s="1">
        <v>2.3660068638754979</v>
      </c>
      <c r="P139" s="1">
        <f t="shared" si="20"/>
        <v>0.24034688905438173</v>
      </c>
      <c r="Q139" s="2">
        <v>138</v>
      </c>
      <c r="R139" s="1">
        <f t="shared" si="26"/>
        <v>0.53501945525291827</v>
      </c>
      <c r="S139" s="1">
        <f t="shared" si="21"/>
        <v>8.7893793612546053E-2</v>
      </c>
      <c r="Y139" s="1">
        <f t="shared" si="22"/>
        <v>158.39176291951728</v>
      </c>
      <c r="Z139" s="1">
        <f t="shared" si="23"/>
        <v>-11.66143191951727</v>
      </c>
      <c r="AA139" s="1">
        <v>7.1756122852004864</v>
      </c>
      <c r="AB139" s="1">
        <f t="shared" si="27"/>
        <v>0.39922040176045548</v>
      </c>
      <c r="AC139" s="2">
        <v>138</v>
      </c>
      <c r="AD139" s="1">
        <f t="shared" si="28"/>
        <v>0.53501945525291827</v>
      </c>
      <c r="AE139" s="1">
        <f t="shared" si="29"/>
        <v>8.7893793612546053E-2</v>
      </c>
    </row>
    <row r="140" spans="1:31" x14ac:dyDescent="0.2">
      <c r="A140" s="3">
        <v>43980</v>
      </c>
      <c r="B140" s="2">
        <v>139</v>
      </c>
      <c r="C140" s="1">
        <v>79.205298999999997</v>
      </c>
      <c r="D140" s="2">
        <v>153598000</v>
      </c>
      <c r="E140" s="1">
        <v>145.02995300000001</v>
      </c>
      <c r="F140" s="2">
        <v>4135500</v>
      </c>
      <c r="M140" s="1">
        <f t="shared" si="24"/>
        <v>89.682783626628748</v>
      </c>
      <c r="N140" s="1">
        <f t="shared" si="25"/>
        <v>-10.477484626628751</v>
      </c>
      <c r="O140" s="1">
        <v>2.4337109401072894</v>
      </c>
      <c r="P140" s="1">
        <f t="shared" si="20"/>
        <v>0.24722449551743239</v>
      </c>
      <c r="Q140" s="2">
        <v>139</v>
      </c>
      <c r="R140" s="1">
        <f t="shared" si="26"/>
        <v>0.53891050583657585</v>
      </c>
      <c r="S140" s="1">
        <f t="shared" si="21"/>
        <v>9.7689330162724075E-2</v>
      </c>
      <c r="Y140" s="1">
        <f t="shared" si="22"/>
        <v>158.38075861831365</v>
      </c>
      <c r="Z140" s="1">
        <f t="shared" si="23"/>
        <v>-13.350805618313643</v>
      </c>
      <c r="AA140" s="1">
        <v>7.183601682793153</v>
      </c>
      <c r="AB140" s="1">
        <f t="shared" si="27"/>
        <v>0.39966489769892011</v>
      </c>
      <c r="AC140" s="2">
        <v>139</v>
      </c>
      <c r="AD140" s="1">
        <f t="shared" si="28"/>
        <v>0.53891050583657585</v>
      </c>
      <c r="AE140" s="1">
        <f t="shared" si="29"/>
        <v>9.7689330162724075E-2</v>
      </c>
    </row>
    <row r="141" spans="1:31" x14ac:dyDescent="0.2">
      <c r="A141" s="3">
        <v>43983</v>
      </c>
      <c r="B141" s="2">
        <v>140</v>
      </c>
      <c r="C141" s="1">
        <v>80.179359000000005</v>
      </c>
      <c r="D141" s="2">
        <v>80791200</v>
      </c>
      <c r="E141" s="1">
        <v>145.358093</v>
      </c>
      <c r="F141" s="2">
        <v>2071100</v>
      </c>
      <c r="M141" s="1">
        <f t="shared" si="24"/>
        <v>89.926545344544536</v>
      </c>
      <c r="N141" s="1">
        <f t="shared" si="25"/>
        <v>-9.7471863445445308</v>
      </c>
      <c r="O141" s="1">
        <v>2.6631263251177018</v>
      </c>
      <c r="P141" s="1">
        <f t="shared" si="20"/>
        <v>0.27052927748165284</v>
      </c>
      <c r="Q141" s="2">
        <v>140</v>
      </c>
      <c r="R141" s="1">
        <f t="shared" si="26"/>
        <v>0.54280155642023342</v>
      </c>
      <c r="S141" s="1">
        <f t="shared" si="21"/>
        <v>0.1074942494564356</v>
      </c>
      <c r="Y141" s="1">
        <f t="shared" si="22"/>
        <v>158.36975431710999</v>
      </c>
      <c r="Z141" s="1">
        <f t="shared" si="23"/>
        <v>-13.011661317109997</v>
      </c>
      <c r="AA141" s="1">
        <v>7.3967076104771934</v>
      </c>
      <c r="AB141" s="1">
        <f t="shared" si="27"/>
        <v>0.41152120078305204</v>
      </c>
      <c r="AC141" s="2">
        <v>140</v>
      </c>
      <c r="AD141" s="1">
        <f t="shared" si="28"/>
        <v>0.54280155642023342</v>
      </c>
      <c r="AE141" s="1">
        <f t="shared" si="29"/>
        <v>0.1074942494564356</v>
      </c>
    </row>
    <row r="142" spans="1:31" x14ac:dyDescent="0.2">
      <c r="A142" s="3">
        <v>43984</v>
      </c>
      <c r="B142" s="2">
        <v>141</v>
      </c>
      <c r="C142" s="1">
        <v>80.550545</v>
      </c>
      <c r="D142" s="2">
        <v>87642800</v>
      </c>
      <c r="E142" s="1">
        <v>147.51589999999999</v>
      </c>
      <c r="F142" s="2">
        <v>3625800</v>
      </c>
      <c r="M142" s="1">
        <f t="shared" si="24"/>
        <v>90.170307062460353</v>
      </c>
      <c r="N142" s="1">
        <f t="shared" si="25"/>
        <v>-9.619762062460353</v>
      </c>
      <c r="O142" s="1">
        <v>3.0167050430334967</v>
      </c>
      <c r="P142" s="1">
        <f t="shared" si="20"/>
        <v>0.30644698599907522</v>
      </c>
      <c r="Q142" s="2">
        <v>141</v>
      </c>
      <c r="R142" s="1">
        <f t="shared" si="26"/>
        <v>0.546692607003891</v>
      </c>
      <c r="S142" s="1">
        <f t="shared" si="21"/>
        <v>0.11730951401834952</v>
      </c>
      <c r="Y142" s="1">
        <f t="shared" si="22"/>
        <v>158.35875001590634</v>
      </c>
      <c r="Z142" s="1">
        <f t="shared" si="23"/>
        <v>-10.84285001590635</v>
      </c>
      <c r="AA142" s="1">
        <v>7.6115060563128338</v>
      </c>
      <c r="AB142" s="1">
        <f t="shared" si="27"/>
        <v>0.42347166834397187</v>
      </c>
      <c r="AC142" s="2">
        <v>141</v>
      </c>
      <c r="AD142" s="1">
        <f t="shared" si="28"/>
        <v>0.546692607003891</v>
      </c>
      <c r="AE142" s="1">
        <f t="shared" si="29"/>
        <v>0.11730951401834952</v>
      </c>
    </row>
    <row r="143" spans="1:31" x14ac:dyDescent="0.2">
      <c r="A143" s="3">
        <v>43985</v>
      </c>
      <c r="B143" s="2">
        <v>142</v>
      </c>
      <c r="C143" s="1">
        <v>80.993979999999993</v>
      </c>
      <c r="D143" s="2">
        <v>104491200</v>
      </c>
      <c r="E143" s="1">
        <v>152.48779300000001</v>
      </c>
      <c r="F143" s="2">
        <v>2992700</v>
      </c>
      <c r="M143" s="1">
        <f t="shared" si="24"/>
        <v>90.414068780376141</v>
      </c>
      <c r="N143" s="1">
        <f t="shared" si="25"/>
        <v>-9.4200887803761475</v>
      </c>
      <c r="O143" s="1">
        <v>3.2486615817913105</v>
      </c>
      <c r="P143" s="1">
        <f t="shared" si="20"/>
        <v>0.33000990685846199</v>
      </c>
      <c r="Q143" s="2">
        <v>142</v>
      </c>
      <c r="R143" s="1">
        <f t="shared" si="26"/>
        <v>0.55058365758754868</v>
      </c>
      <c r="S143" s="1">
        <f t="shared" si="21"/>
        <v>0.12713609341286788</v>
      </c>
      <c r="Y143" s="1">
        <f t="shared" si="22"/>
        <v>158.34774571470268</v>
      </c>
      <c r="Z143" s="1">
        <f t="shared" si="23"/>
        <v>-5.859952714702672</v>
      </c>
      <c r="AA143" s="1">
        <v>7.7577029116808092</v>
      </c>
      <c r="AB143" s="1">
        <f t="shared" si="27"/>
        <v>0.43160543658790196</v>
      </c>
      <c r="AC143" s="2">
        <v>142</v>
      </c>
      <c r="AD143" s="1">
        <f t="shared" si="28"/>
        <v>0.55058365758754868</v>
      </c>
      <c r="AE143" s="1">
        <f t="shared" si="29"/>
        <v>0.12713609341286788</v>
      </c>
    </row>
    <row r="144" spans="1:31" x14ac:dyDescent="0.2">
      <c r="A144" s="3">
        <v>43986</v>
      </c>
      <c r="B144" s="2">
        <v>143</v>
      </c>
      <c r="C144" s="1">
        <v>80.296447999999998</v>
      </c>
      <c r="D144" s="2">
        <v>87560400</v>
      </c>
      <c r="E144" s="1">
        <v>155.03338600000001</v>
      </c>
      <c r="F144" s="2">
        <v>3768200</v>
      </c>
      <c r="M144" s="1">
        <f t="shared" si="24"/>
        <v>90.657830498291943</v>
      </c>
      <c r="N144" s="1">
        <f t="shared" si="25"/>
        <v>-10.361382498291945</v>
      </c>
      <c r="O144" s="1">
        <v>3.490971350528298</v>
      </c>
      <c r="P144" s="1">
        <f t="shared" si="20"/>
        <v>0.35462454343987471</v>
      </c>
      <c r="Q144" s="2">
        <v>143</v>
      </c>
      <c r="R144" s="1">
        <f t="shared" si="26"/>
        <v>0.55447470817120625</v>
      </c>
      <c r="S144" s="1">
        <f t="shared" si="21"/>
        <v>0.1369749649353629</v>
      </c>
      <c r="Y144" s="1">
        <f t="shared" si="22"/>
        <v>158.33674141349903</v>
      </c>
      <c r="Z144" s="1">
        <f t="shared" si="23"/>
        <v>-3.3033554134990197</v>
      </c>
      <c r="AA144" s="1">
        <v>7.8845239599237686</v>
      </c>
      <c r="AB144" s="1">
        <f t="shared" si="27"/>
        <v>0.43866121772809241</v>
      </c>
      <c r="AC144" s="2">
        <v>143</v>
      </c>
      <c r="AD144" s="1">
        <f t="shared" si="28"/>
        <v>0.55447470817120625</v>
      </c>
      <c r="AE144" s="1">
        <f t="shared" si="29"/>
        <v>0.1369749649353629</v>
      </c>
    </row>
    <row r="145" spans="1:31" x14ac:dyDescent="0.2">
      <c r="A145" s="3">
        <v>43987</v>
      </c>
      <c r="B145" s="2">
        <v>144</v>
      </c>
      <c r="C145" s="1">
        <v>82.583374000000006</v>
      </c>
      <c r="D145" s="2">
        <v>137250400</v>
      </c>
      <c r="E145" s="1">
        <v>160.46267700000001</v>
      </c>
      <c r="F145" s="2">
        <v>4524900</v>
      </c>
      <c r="M145" s="1">
        <f t="shared" si="24"/>
        <v>90.901592216207746</v>
      </c>
      <c r="N145" s="1">
        <f t="shared" si="25"/>
        <v>-8.3182182162077396</v>
      </c>
      <c r="O145" s="1">
        <v>3.7282078117704884</v>
      </c>
      <c r="P145" s="1">
        <f t="shared" si="20"/>
        <v>0.37872381648105091</v>
      </c>
      <c r="Q145" s="2">
        <v>144</v>
      </c>
      <c r="R145" s="1">
        <f t="shared" si="26"/>
        <v>0.55836575875486383</v>
      </c>
      <c r="S145" s="1">
        <f t="shared" si="21"/>
        <v>0.14682711431726958</v>
      </c>
      <c r="Y145" s="1">
        <f t="shared" si="22"/>
        <v>158.32573711229537</v>
      </c>
      <c r="Z145" s="1">
        <f t="shared" si="23"/>
        <v>2.1369398877046422</v>
      </c>
      <c r="AA145" s="1">
        <v>8.1505467671456984</v>
      </c>
      <c r="AB145" s="1">
        <f t="shared" si="27"/>
        <v>0.45346158984346185</v>
      </c>
      <c r="AC145" s="2">
        <v>144</v>
      </c>
      <c r="AD145" s="1">
        <f t="shared" si="28"/>
        <v>0.55836575875486383</v>
      </c>
      <c r="AE145" s="1">
        <f t="shared" si="29"/>
        <v>0.14682711431726958</v>
      </c>
    </row>
    <row r="146" spans="1:31" x14ac:dyDescent="0.2">
      <c r="A146" s="3">
        <v>43990</v>
      </c>
      <c r="B146" s="2">
        <v>145</v>
      </c>
      <c r="C146" s="1">
        <v>83.071640000000002</v>
      </c>
      <c r="D146" s="2">
        <v>95654400</v>
      </c>
      <c r="E146" s="1">
        <v>162.00396699999999</v>
      </c>
      <c r="F146" s="2">
        <v>3573400</v>
      </c>
      <c r="M146" s="1">
        <f t="shared" si="24"/>
        <v>91.145353934123534</v>
      </c>
      <c r="N146" s="1">
        <f t="shared" si="25"/>
        <v>-8.073713934123532</v>
      </c>
      <c r="O146" s="1">
        <v>3.8410619590987949</v>
      </c>
      <c r="P146" s="1">
        <f t="shared" si="20"/>
        <v>0.39018791814591891</v>
      </c>
      <c r="Q146" s="2">
        <v>145</v>
      </c>
      <c r="R146" s="1">
        <f t="shared" si="26"/>
        <v>0.5622568093385214</v>
      </c>
      <c r="S146" s="1">
        <f t="shared" si="21"/>
        <v>0.15669353644638814</v>
      </c>
      <c r="Y146" s="1">
        <f t="shared" si="22"/>
        <v>158.31473281109172</v>
      </c>
      <c r="Z146" s="1">
        <f t="shared" si="23"/>
        <v>3.6892341889082729</v>
      </c>
      <c r="AA146" s="1">
        <v>8.1976208876077976</v>
      </c>
      <c r="AB146" s="1">
        <f t="shared" si="27"/>
        <v>0.45608059272941198</v>
      </c>
      <c r="AC146" s="2">
        <v>145</v>
      </c>
      <c r="AD146" s="1">
        <f t="shared" si="28"/>
        <v>0.5622568093385214</v>
      </c>
      <c r="AE146" s="1">
        <f t="shared" si="29"/>
        <v>0.15669353644638814</v>
      </c>
    </row>
    <row r="147" spans="1:31" x14ac:dyDescent="0.2">
      <c r="A147" s="3">
        <v>43991</v>
      </c>
      <c r="B147" s="2">
        <v>146</v>
      </c>
      <c r="C147" s="1">
        <v>85.694878000000003</v>
      </c>
      <c r="D147" s="2">
        <v>147712400</v>
      </c>
      <c r="E147" s="1">
        <v>157.21107499999999</v>
      </c>
      <c r="F147" s="2">
        <v>3679100</v>
      </c>
      <c r="M147" s="1">
        <f t="shared" si="24"/>
        <v>91.389115652039337</v>
      </c>
      <c r="N147" s="1">
        <f t="shared" si="25"/>
        <v>-5.6942376520393339</v>
      </c>
      <c r="O147" s="1">
        <v>4.0379561916456197</v>
      </c>
      <c r="P147" s="1">
        <f t="shared" si="20"/>
        <v>0.41018909269359805</v>
      </c>
      <c r="Q147" s="2">
        <v>146</v>
      </c>
      <c r="R147" s="1">
        <f t="shared" si="26"/>
        <v>0.56614785992217898</v>
      </c>
      <c r="S147" s="1">
        <f t="shared" si="21"/>
        <v>0.16657523610381375</v>
      </c>
      <c r="Y147" s="1">
        <f t="shared" si="22"/>
        <v>158.30372850988806</v>
      </c>
      <c r="Z147" s="1">
        <f t="shared" si="23"/>
        <v>-1.0926535098880663</v>
      </c>
      <c r="AA147" s="1">
        <v>8.3025173575164501</v>
      </c>
      <c r="AB147" s="1">
        <f t="shared" si="27"/>
        <v>0.46191658402823899</v>
      </c>
      <c r="AC147" s="2">
        <v>146</v>
      </c>
      <c r="AD147" s="1">
        <f t="shared" si="28"/>
        <v>0.56614785992217898</v>
      </c>
      <c r="AE147" s="1">
        <f t="shared" si="29"/>
        <v>0.16657523610381375</v>
      </c>
    </row>
    <row r="148" spans="1:31" x14ac:dyDescent="0.2">
      <c r="A148" s="3">
        <v>43992</v>
      </c>
      <c r="B148" s="2">
        <v>147</v>
      </c>
      <c r="C148" s="1">
        <v>87.899590000000003</v>
      </c>
      <c r="D148" s="2">
        <v>166651600</v>
      </c>
      <c r="E148" s="1">
        <v>153.25344799999999</v>
      </c>
      <c r="F148" s="2">
        <v>3309800</v>
      </c>
      <c r="M148" s="1">
        <f t="shared" si="24"/>
        <v>91.632877369955139</v>
      </c>
      <c r="N148" s="1">
        <f t="shared" si="25"/>
        <v>-3.7332873699551357</v>
      </c>
      <c r="O148" s="1">
        <v>4.160277241182996</v>
      </c>
      <c r="P148" s="1">
        <f t="shared" si="20"/>
        <v>0.42261487394176406</v>
      </c>
      <c r="Q148" s="2">
        <v>147</v>
      </c>
      <c r="R148" s="1">
        <f t="shared" si="26"/>
        <v>0.57003891050583655</v>
      </c>
      <c r="S148" s="1">
        <f t="shared" si="21"/>
        <v>0.17647322871896182</v>
      </c>
      <c r="Y148" s="1">
        <f t="shared" si="22"/>
        <v>158.2927242086844</v>
      </c>
      <c r="Z148" s="1">
        <f t="shared" si="23"/>
        <v>-5.0392762086844129</v>
      </c>
      <c r="AA148" s="1">
        <v>8.6675368635347354</v>
      </c>
      <c r="AB148" s="1">
        <f t="shared" si="27"/>
        <v>0.48222470939108414</v>
      </c>
      <c r="AC148" s="2">
        <v>147</v>
      </c>
      <c r="AD148" s="1">
        <f t="shared" si="28"/>
        <v>0.57003891050583655</v>
      </c>
      <c r="AE148" s="1">
        <f t="shared" si="29"/>
        <v>0.17647322871896182</v>
      </c>
    </row>
    <row r="149" spans="1:31" x14ac:dyDescent="0.2">
      <c r="A149" s="3">
        <v>43993</v>
      </c>
      <c r="B149" s="2">
        <v>148</v>
      </c>
      <c r="C149" s="1">
        <v>83.679496999999998</v>
      </c>
      <c r="D149" s="2">
        <v>201662400</v>
      </c>
      <c r="E149" s="1">
        <v>142.633499</v>
      </c>
      <c r="F149" s="2">
        <v>4184900</v>
      </c>
      <c r="M149" s="1">
        <f t="shared" si="24"/>
        <v>91.876639087870942</v>
      </c>
      <c r="N149" s="1">
        <f t="shared" si="25"/>
        <v>-8.1971420878709438</v>
      </c>
      <c r="O149" s="1">
        <v>4.3297169655178891</v>
      </c>
      <c r="P149" s="1">
        <f t="shared" si="20"/>
        <v>0.43982712773861854</v>
      </c>
      <c r="Q149" s="2">
        <v>148</v>
      </c>
      <c r="R149" s="1">
        <f t="shared" si="26"/>
        <v>0.57392996108949412</v>
      </c>
      <c r="S149" s="1">
        <f t="shared" si="21"/>
        <v>0.18638854114422501</v>
      </c>
      <c r="Y149" s="1">
        <f t="shared" si="22"/>
        <v>158.28171990748078</v>
      </c>
      <c r="Z149" s="1">
        <f t="shared" si="23"/>
        <v>-15.648220907480777</v>
      </c>
      <c r="AA149" s="1">
        <v>8.8725523695529773</v>
      </c>
      <c r="AB149" s="1">
        <f t="shared" si="27"/>
        <v>0.49363089598906018</v>
      </c>
      <c r="AC149" s="2">
        <v>148</v>
      </c>
      <c r="AD149" s="1">
        <f t="shared" si="28"/>
        <v>0.57392996108949412</v>
      </c>
      <c r="AE149" s="1">
        <f t="shared" si="29"/>
        <v>0.18638854114422501</v>
      </c>
    </row>
    <row r="150" spans="1:31" x14ac:dyDescent="0.2">
      <c r="A150" s="3">
        <v>43994</v>
      </c>
      <c r="B150" s="2">
        <v>149</v>
      </c>
      <c r="C150" s="1">
        <v>84.401947000000007</v>
      </c>
      <c r="D150" s="2">
        <v>200146000</v>
      </c>
      <c r="E150" s="1">
        <v>143.69747899999999</v>
      </c>
      <c r="F150" s="2">
        <v>3612400</v>
      </c>
      <c r="M150" s="1">
        <f t="shared" si="24"/>
        <v>92.120400805786744</v>
      </c>
      <c r="N150" s="1">
        <f t="shared" si="25"/>
        <v>-7.7184538057867371</v>
      </c>
      <c r="O150" s="1">
        <v>4.4159236072019041</v>
      </c>
      <c r="P150" s="1">
        <f t="shared" si="20"/>
        <v>0.44858428667206351</v>
      </c>
      <c r="Q150" s="2">
        <v>149</v>
      </c>
      <c r="R150" s="1">
        <f t="shared" si="26"/>
        <v>0.5778210116731517</v>
      </c>
      <c r="S150" s="1">
        <f t="shared" si="21"/>
        <v>0.19632221245086642</v>
      </c>
      <c r="Y150" s="1">
        <f t="shared" si="22"/>
        <v>158.27071560627712</v>
      </c>
      <c r="Z150" s="1">
        <f t="shared" si="23"/>
        <v>-14.573236606277135</v>
      </c>
      <c r="AA150" s="1">
        <v>8.9274469841905386</v>
      </c>
      <c r="AB150" s="1">
        <f t="shared" si="27"/>
        <v>0.49668499774916947</v>
      </c>
      <c r="AC150" s="2">
        <v>149</v>
      </c>
      <c r="AD150" s="1">
        <f t="shared" si="28"/>
        <v>0.5778210116731517</v>
      </c>
      <c r="AE150" s="1">
        <f t="shared" si="29"/>
        <v>0.19632221245086642</v>
      </c>
    </row>
    <row r="151" spans="1:31" x14ac:dyDescent="0.2">
      <c r="A151" s="3">
        <v>43997</v>
      </c>
      <c r="B151" s="2">
        <v>150</v>
      </c>
      <c r="C151" s="1">
        <v>85.445755000000005</v>
      </c>
      <c r="D151" s="2">
        <v>138808800</v>
      </c>
      <c r="E151" s="1">
        <v>145.80557300000001</v>
      </c>
      <c r="F151" s="2">
        <v>3314000</v>
      </c>
      <c r="M151" s="1">
        <f t="shared" si="24"/>
        <v>92.364162523702532</v>
      </c>
      <c r="N151" s="1">
        <f t="shared" si="25"/>
        <v>-6.9184075237025269</v>
      </c>
      <c r="O151" s="1">
        <v>4.6032410684441061</v>
      </c>
      <c r="P151" s="1">
        <f t="shared" si="20"/>
        <v>0.46761262076632099</v>
      </c>
      <c r="Q151" s="2">
        <v>150</v>
      </c>
      <c r="R151" s="1">
        <f t="shared" si="26"/>
        <v>0.58171206225680938</v>
      </c>
      <c r="S151" s="1">
        <f t="shared" si="21"/>
        <v>0.2062752947478296</v>
      </c>
      <c r="Y151" s="1">
        <f t="shared" si="22"/>
        <v>158.25971130507347</v>
      </c>
      <c r="Z151" s="1">
        <f t="shared" si="23"/>
        <v>-12.454138305073457</v>
      </c>
      <c r="AA151" s="1">
        <v>9.0685401647383799</v>
      </c>
      <c r="AB151" s="1">
        <f t="shared" si="27"/>
        <v>0.50453481933723709</v>
      </c>
      <c r="AC151" s="2">
        <v>150</v>
      </c>
      <c r="AD151" s="1">
        <f t="shared" si="28"/>
        <v>0.58171206225680938</v>
      </c>
      <c r="AE151" s="1">
        <f t="shared" si="29"/>
        <v>0.2062752947478296</v>
      </c>
    </row>
    <row r="152" spans="1:31" x14ac:dyDescent="0.2">
      <c r="A152" s="3">
        <v>43998</v>
      </c>
      <c r="B152" s="2">
        <v>151</v>
      </c>
      <c r="C152" s="1">
        <v>87.710257999999996</v>
      </c>
      <c r="D152" s="2">
        <v>165428800</v>
      </c>
      <c r="E152" s="1">
        <v>148.27162200000001</v>
      </c>
      <c r="F152" s="2">
        <v>3804500</v>
      </c>
      <c r="M152" s="1">
        <f t="shared" si="24"/>
        <v>92.607924241618335</v>
      </c>
      <c r="N152" s="1">
        <f t="shared" si="25"/>
        <v>-4.8976662416183387</v>
      </c>
      <c r="O152" s="1">
        <v>4.7024830874356027</v>
      </c>
      <c r="P152" s="1">
        <f t="shared" si="20"/>
        <v>0.47769395691638294</v>
      </c>
      <c r="Q152" s="2">
        <v>151</v>
      </c>
      <c r="R152" s="1">
        <f t="shared" si="26"/>
        <v>0.58560311284046696</v>
      </c>
      <c r="S152" s="1">
        <f t="shared" si="21"/>
        <v>0.21624885402522978</v>
      </c>
      <c r="Y152" s="1">
        <f t="shared" si="22"/>
        <v>158.24870700386981</v>
      </c>
      <c r="Z152" s="1">
        <f t="shared" si="23"/>
        <v>-9.9770850038698029</v>
      </c>
      <c r="AA152" s="1">
        <v>9.4996274900150581</v>
      </c>
      <c r="AB152" s="1">
        <f t="shared" si="27"/>
        <v>0.52851867581534506</v>
      </c>
      <c r="AC152" s="2">
        <v>151</v>
      </c>
      <c r="AD152" s="1">
        <f t="shared" si="28"/>
        <v>0.58560311284046696</v>
      </c>
      <c r="AE152" s="1">
        <f t="shared" si="29"/>
        <v>0.21624885402522978</v>
      </c>
    </row>
    <row r="153" spans="1:31" x14ac:dyDescent="0.2">
      <c r="A153" s="3">
        <v>43999</v>
      </c>
      <c r="B153" s="2">
        <v>152</v>
      </c>
      <c r="C153" s="1">
        <v>87.588195999999996</v>
      </c>
      <c r="D153" s="2">
        <v>114406400</v>
      </c>
      <c r="E153" s="1">
        <v>147.50595100000001</v>
      </c>
      <c r="F153" s="2">
        <v>3507600</v>
      </c>
      <c r="M153" s="1">
        <f t="shared" si="24"/>
        <v>92.851685959534137</v>
      </c>
      <c r="N153" s="1">
        <f t="shared" si="25"/>
        <v>-5.2634899595341409</v>
      </c>
      <c r="O153" s="1">
        <v>4.8422353695197913</v>
      </c>
      <c r="P153" s="1">
        <f t="shared" si="20"/>
        <v>0.49189046105592193</v>
      </c>
      <c r="Q153" s="2">
        <v>152</v>
      </c>
      <c r="R153" s="1">
        <f t="shared" si="26"/>
        <v>0.58949416342412453</v>
      </c>
      <c r="S153" s="1">
        <f t="shared" si="21"/>
        <v>0.22624397102438534</v>
      </c>
      <c r="Y153" s="1">
        <f t="shared" si="22"/>
        <v>158.23770270266616</v>
      </c>
      <c r="Z153" s="1">
        <f t="shared" si="23"/>
        <v>-10.731751702666145</v>
      </c>
      <c r="AA153" s="1">
        <v>9.5246930080698746</v>
      </c>
      <c r="AB153" s="1">
        <f t="shared" si="27"/>
        <v>0.52991321411959769</v>
      </c>
      <c r="AC153" s="2">
        <v>152</v>
      </c>
      <c r="AD153" s="1">
        <f t="shared" si="28"/>
        <v>0.58949416342412453</v>
      </c>
      <c r="AE153" s="1">
        <f t="shared" si="29"/>
        <v>0.22624397102438534</v>
      </c>
    </row>
    <row r="154" spans="1:31" x14ac:dyDescent="0.2">
      <c r="A154" s="3">
        <v>44000</v>
      </c>
      <c r="B154" s="2">
        <v>153</v>
      </c>
      <c r="C154" s="1">
        <v>87.623076999999995</v>
      </c>
      <c r="D154" s="2">
        <v>96820400</v>
      </c>
      <c r="E154" s="1">
        <v>147.39656099999999</v>
      </c>
      <c r="F154" s="2">
        <v>2581600</v>
      </c>
      <c r="M154" s="1">
        <f t="shared" si="24"/>
        <v>93.095447677449926</v>
      </c>
      <c r="N154" s="1">
        <f t="shared" si="25"/>
        <v>-5.4723706774499306</v>
      </c>
      <c r="O154" s="1">
        <v>4.8605685232671902</v>
      </c>
      <c r="P154" s="1">
        <f t="shared" si="20"/>
        <v>0.49375280411883499</v>
      </c>
      <c r="Q154" s="2">
        <v>153</v>
      </c>
      <c r="R154" s="1">
        <f t="shared" si="26"/>
        <v>0.5933852140077821</v>
      </c>
      <c r="S154" s="1">
        <f t="shared" si="21"/>
        <v>0.23626174213633835</v>
      </c>
      <c r="Y154" s="1">
        <f t="shared" si="22"/>
        <v>158.2266984014625</v>
      </c>
      <c r="Z154" s="1">
        <f t="shared" si="23"/>
        <v>-10.830137401462508</v>
      </c>
      <c r="AA154" s="1">
        <v>9.6838516348407779</v>
      </c>
      <c r="AB154" s="1">
        <f t="shared" si="27"/>
        <v>0.53876811993079521</v>
      </c>
      <c r="AC154" s="2">
        <v>153</v>
      </c>
      <c r="AD154" s="1">
        <f t="shared" si="28"/>
        <v>0.5933852140077821</v>
      </c>
      <c r="AE154" s="1">
        <f t="shared" si="29"/>
        <v>0.23626174213633835</v>
      </c>
    </row>
    <row r="155" spans="1:31" x14ac:dyDescent="0.2">
      <c r="A155" s="3">
        <v>44001</v>
      </c>
      <c r="B155" s="2">
        <v>154</v>
      </c>
      <c r="C155" s="1">
        <v>87.122337000000002</v>
      </c>
      <c r="D155" s="2">
        <v>264476000</v>
      </c>
      <c r="E155" s="1">
        <v>144.55264299999999</v>
      </c>
      <c r="F155" s="2">
        <v>5265900</v>
      </c>
      <c r="M155" s="1">
        <f t="shared" si="24"/>
        <v>93.339209395365742</v>
      </c>
      <c r="N155" s="1">
        <f t="shared" si="25"/>
        <v>-6.2168723953657405</v>
      </c>
      <c r="O155" s="1">
        <v>4.9217784788651073</v>
      </c>
      <c r="P155" s="1">
        <f t="shared" si="20"/>
        <v>0.49997071609184551</v>
      </c>
      <c r="Q155" s="2">
        <v>154</v>
      </c>
      <c r="R155" s="1">
        <f t="shared" si="26"/>
        <v>0.59727626459143968</v>
      </c>
      <c r="S155" s="1">
        <f t="shared" si="21"/>
        <v>0.24630328033093149</v>
      </c>
      <c r="Y155" s="1">
        <f t="shared" si="22"/>
        <v>158.21569410025884</v>
      </c>
      <c r="Z155" s="1">
        <f t="shared" si="23"/>
        <v>-13.663051100258855</v>
      </c>
      <c r="AA155" s="1">
        <v>9.9405963094672245</v>
      </c>
      <c r="AB155" s="1">
        <f t="shared" si="27"/>
        <v>0.55305229639969766</v>
      </c>
      <c r="AC155" s="2">
        <v>154</v>
      </c>
      <c r="AD155" s="1">
        <f t="shared" si="28"/>
        <v>0.59727626459143968</v>
      </c>
      <c r="AE155" s="1">
        <f t="shared" si="29"/>
        <v>0.24630328033093149</v>
      </c>
    </row>
    <row r="156" spans="1:31" x14ac:dyDescent="0.2">
      <c r="A156" s="3">
        <v>44004</v>
      </c>
      <c r="B156" s="2">
        <v>155</v>
      </c>
      <c r="C156" s="1">
        <v>89.401786999999999</v>
      </c>
      <c r="D156" s="2">
        <v>135445200</v>
      </c>
      <c r="E156" s="1">
        <v>144.12506099999999</v>
      </c>
      <c r="F156" s="2">
        <v>2529900</v>
      </c>
      <c r="M156" s="1">
        <f t="shared" si="24"/>
        <v>93.582971113281531</v>
      </c>
      <c r="N156" s="1">
        <f t="shared" si="25"/>
        <v>-4.1811841132815317</v>
      </c>
      <c r="O156" s="1">
        <v>4.9642506326124902</v>
      </c>
      <c r="P156" s="1">
        <f t="shared" si="20"/>
        <v>0.50428517949450136</v>
      </c>
      <c r="Q156" s="2">
        <v>155</v>
      </c>
      <c r="R156" s="1">
        <f t="shared" si="26"/>
        <v>0.60116731517509725</v>
      </c>
      <c r="S156" s="1">
        <f t="shared" si="21"/>
        <v>0.25636971611861781</v>
      </c>
      <c r="Y156" s="1">
        <f t="shared" si="22"/>
        <v>158.20468979905519</v>
      </c>
      <c r="Z156" s="1">
        <f t="shared" si="23"/>
        <v>-14.0796287990552</v>
      </c>
      <c r="AA156" s="1">
        <v>10.315526261127417</v>
      </c>
      <c r="AB156" s="1">
        <f t="shared" si="27"/>
        <v>0.57391179660465175</v>
      </c>
      <c r="AC156" s="2">
        <v>155</v>
      </c>
      <c r="AD156" s="1">
        <f t="shared" si="28"/>
        <v>0.60116731517509725</v>
      </c>
      <c r="AE156" s="1">
        <f t="shared" si="29"/>
        <v>0.25636971611861781</v>
      </c>
    </row>
    <row r="157" spans="1:31" x14ac:dyDescent="0.2">
      <c r="A157" s="3">
        <v>44005</v>
      </c>
      <c r="B157" s="2">
        <v>156</v>
      </c>
      <c r="C157" s="1">
        <v>91.310051000000001</v>
      </c>
      <c r="D157" s="2">
        <v>212155600</v>
      </c>
      <c r="E157" s="1">
        <v>144.04551699999999</v>
      </c>
      <c r="F157" s="2">
        <v>2309800</v>
      </c>
      <c r="M157" s="1">
        <f t="shared" si="24"/>
        <v>93.826732831197333</v>
      </c>
      <c r="N157" s="1">
        <f t="shared" si="25"/>
        <v>-2.5166818311973316</v>
      </c>
      <c r="O157" s="1">
        <v>5.0873319336881906</v>
      </c>
      <c r="P157" s="1">
        <f t="shared" si="20"/>
        <v>0.51678818963617768</v>
      </c>
      <c r="Q157" s="2">
        <v>156</v>
      </c>
      <c r="R157" s="1">
        <f t="shared" si="26"/>
        <v>0.60505836575875482</v>
      </c>
      <c r="S157" s="1">
        <f t="shared" si="21"/>
        <v>0.2664621985473109</v>
      </c>
      <c r="Y157" s="1">
        <f t="shared" si="22"/>
        <v>158.19368549785153</v>
      </c>
      <c r="Z157" s="1">
        <f t="shared" si="23"/>
        <v>-14.148168497851543</v>
      </c>
      <c r="AA157" s="1">
        <v>10.342835936044423</v>
      </c>
      <c r="AB157" s="1">
        <f t="shared" si="27"/>
        <v>0.57543119020605926</v>
      </c>
      <c r="AC157" s="2">
        <v>156</v>
      </c>
      <c r="AD157" s="1">
        <f t="shared" si="28"/>
        <v>0.60505836575875482</v>
      </c>
      <c r="AE157" s="1">
        <f t="shared" si="29"/>
        <v>0.2664621985473109</v>
      </c>
    </row>
    <row r="158" spans="1:31" x14ac:dyDescent="0.2">
      <c r="A158" s="3">
        <v>44006</v>
      </c>
      <c r="B158" s="2">
        <v>157</v>
      </c>
      <c r="C158" s="1">
        <v>89.698241999999993</v>
      </c>
      <c r="D158" s="2">
        <v>192623200</v>
      </c>
      <c r="E158" s="1">
        <v>137.57212799999999</v>
      </c>
      <c r="F158" s="2">
        <v>3371200</v>
      </c>
      <c r="M158" s="1">
        <f t="shared" si="24"/>
        <v>94.070494549113135</v>
      </c>
      <c r="N158" s="1">
        <f t="shared" si="25"/>
        <v>-4.3722525491131421</v>
      </c>
      <c r="O158" s="1">
        <v>5.1614616516040002</v>
      </c>
      <c r="P158" s="1">
        <f t="shared" si="20"/>
        <v>0.52431853426855135</v>
      </c>
      <c r="Q158" s="2">
        <v>157</v>
      </c>
      <c r="R158" s="1">
        <f t="shared" si="26"/>
        <v>0.6089494163424124</v>
      </c>
      <c r="S158" s="1">
        <f t="shared" si="21"/>
        <v>0.2765818962367188</v>
      </c>
      <c r="Y158" s="1">
        <f t="shared" si="22"/>
        <v>158.18268119664791</v>
      </c>
      <c r="Z158" s="1">
        <f t="shared" si="23"/>
        <v>-20.610553196647913</v>
      </c>
      <c r="AA158" s="1">
        <v>10.703521658720121</v>
      </c>
      <c r="AB158" s="1">
        <f t="shared" si="27"/>
        <v>0.59549820238463458</v>
      </c>
      <c r="AC158" s="2">
        <v>157</v>
      </c>
      <c r="AD158" s="1">
        <f t="shared" si="28"/>
        <v>0.6089494163424124</v>
      </c>
      <c r="AE158" s="1">
        <f t="shared" si="29"/>
        <v>0.2765818962367188</v>
      </c>
    </row>
    <row r="159" spans="1:31" x14ac:dyDescent="0.2">
      <c r="A159" s="3">
        <v>44007</v>
      </c>
      <c r="B159" s="2">
        <v>158</v>
      </c>
      <c r="C159" s="1">
        <v>90.889037999999999</v>
      </c>
      <c r="D159" s="2">
        <v>137522400</v>
      </c>
      <c r="E159" s="1">
        <v>141.65901199999999</v>
      </c>
      <c r="F159" s="2">
        <v>4019000</v>
      </c>
      <c r="M159" s="1">
        <f t="shared" si="24"/>
        <v>94.314256267028924</v>
      </c>
      <c r="N159" s="1">
        <f t="shared" si="25"/>
        <v>-3.4252182670289244</v>
      </c>
      <c r="O159" s="1">
        <v>5.2427486770145961</v>
      </c>
      <c r="P159" s="1">
        <f t="shared" si="20"/>
        <v>0.53257594212996406</v>
      </c>
      <c r="Q159" s="2">
        <v>158</v>
      </c>
      <c r="R159" s="1">
        <f t="shared" si="26"/>
        <v>0.61284046692607008</v>
      </c>
      <c r="S159" s="1">
        <f t="shared" si="21"/>
        <v>0.28672999845275632</v>
      </c>
      <c r="Y159" s="1">
        <f t="shared" si="22"/>
        <v>158.17167689544425</v>
      </c>
      <c r="Z159" s="1">
        <f t="shared" si="23"/>
        <v>-16.51266489544426</v>
      </c>
      <c r="AA159" s="1">
        <v>10.744566971960296</v>
      </c>
      <c r="AB159" s="1">
        <f t="shared" si="27"/>
        <v>0.59778178820154426</v>
      </c>
      <c r="AC159" s="2">
        <v>158</v>
      </c>
      <c r="AD159" s="1">
        <f t="shared" si="28"/>
        <v>0.61284046692607008</v>
      </c>
      <c r="AE159" s="1">
        <f t="shared" si="29"/>
        <v>0.28672999845275632</v>
      </c>
    </row>
    <row r="160" spans="1:31" x14ac:dyDescent="0.2">
      <c r="A160" s="3">
        <v>44008</v>
      </c>
      <c r="B160" s="2">
        <v>159</v>
      </c>
      <c r="C160" s="1">
        <v>88.096405000000004</v>
      </c>
      <c r="D160" s="2">
        <v>205256800</v>
      </c>
      <c r="E160" s="1">
        <v>137.432907</v>
      </c>
      <c r="F160" s="2">
        <v>10255300</v>
      </c>
      <c r="M160" s="1">
        <f t="shared" si="24"/>
        <v>94.55801798494474</v>
      </c>
      <c r="N160" s="1">
        <f t="shared" si="25"/>
        <v>-6.4616129849447361</v>
      </c>
      <c r="O160" s="1">
        <v>5.2435780176229088</v>
      </c>
      <c r="P160" s="1">
        <f t="shared" si="20"/>
        <v>0.53266018932223458</v>
      </c>
      <c r="Q160" s="2">
        <v>159</v>
      </c>
      <c r="R160" s="1">
        <f t="shared" si="26"/>
        <v>0.61673151750972766</v>
      </c>
      <c r="S160" s="1">
        <f t="shared" si="21"/>
        <v>0.29690771622479006</v>
      </c>
      <c r="Y160" s="1">
        <f t="shared" si="22"/>
        <v>158.16067259424059</v>
      </c>
      <c r="Z160" s="1">
        <f t="shared" si="23"/>
        <v>-20.727765594240594</v>
      </c>
      <c r="AA160" s="1">
        <v>10.781814682986891</v>
      </c>
      <c r="AB160" s="1">
        <f t="shared" si="27"/>
        <v>0.59985409166077153</v>
      </c>
      <c r="AC160" s="2">
        <v>159</v>
      </c>
      <c r="AD160" s="1">
        <f t="shared" si="28"/>
        <v>0.61673151750972766</v>
      </c>
      <c r="AE160" s="1">
        <f t="shared" si="29"/>
        <v>0.29690771622479006</v>
      </c>
    </row>
    <row r="161" spans="1:31" x14ac:dyDescent="0.2">
      <c r="A161" s="3">
        <v>44011</v>
      </c>
      <c r="B161" s="2">
        <v>160</v>
      </c>
      <c r="C161" s="1">
        <v>90.126732000000004</v>
      </c>
      <c r="D161" s="2">
        <v>130646000</v>
      </c>
      <c r="E161" s="1">
        <v>142.434631</v>
      </c>
      <c r="F161" s="2">
        <v>2971200</v>
      </c>
      <c r="M161" s="1">
        <f t="shared" si="24"/>
        <v>94.801779702860529</v>
      </c>
      <c r="N161" s="1">
        <f t="shared" si="25"/>
        <v>-4.6750477028605246</v>
      </c>
      <c r="O161" s="1">
        <v>5.4777867850760913</v>
      </c>
      <c r="P161" s="1">
        <f t="shared" si="20"/>
        <v>0.55645189910384973</v>
      </c>
      <c r="Q161" s="2">
        <v>160</v>
      </c>
      <c r="R161" s="1">
        <f t="shared" si="26"/>
        <v>0.62062256809338523</v>
      </c>
      <c r="S161" s="1">
        <f t="shared" si="21"/>
        <v>0.30711628350865416</v>
      </c>
      <c r="Y161" s="1">
        <f t="shared" si="22"/>
        <v>158.14966829303694</v>
      </c>
      <c r="Z161" s="1">
        <f t="shared" si="23"/>
        <v>-15.715037293036943</v>
      </c>
      <c r="AA161" s="1">
        <v>10.903560670756633</v>
      </c>
      <c r="AB161" s="1">
        <f t="shared" si="27"/>
        <v>0.60662751812507532</v>
      </c>
      <c r="AC161" s="2">
        <v>160</v>
      </c>
      <c r="AD161" s="1">
        <f t="shared" si="28"/>
        <v>0.62062256809338523</v>
      </c>
      <c r="AE161" s="1">
        <f t="shared" si="29"/>
        <v>0.30711628350865416</v>
      </c>
    </row>
    <row r="162" spans="1:31" x14ac:dyDescent="0.2">
      <c r="A162" s="3">
        <v>44012</v>
      </c>
      <c r="B162" s="2">
        <v>161</v>
      </c>
      <c r="C162" s="1">
        <v>90.879065999999995</v>
      </c>
      <c r="D162" s="2">
        <v>140223200</v>
      </c>
      <c r="E162" s="1">
        <v>143.77702300000001</v>
      </c>
      <c r="F162" s="2">
        <v>3688000</v>
      </c>
      <c r="M162" s="1">
        <f t="shared" si="24"/>
        <v>95.045541420776331</v>
      </c>
      <c r="N162" s="1">
        <f t="shared" si="25"/>
        <v>-4.1664754207763366</v>
      </c>
      <c r="O162" s="1">
        <v>5.5866306261934042</v>
      </c>
      <c r="P162" s="1">
        <f t="shared" si="20"/>
        <v>0.56750862045351902</v>
      </c>
      <c r="Q162" s="2">
        <v>161</v>
      </c>
      <c r="R162" s="1">
        <f t="shared" si="26"/>
        <v>0.6245136186770428</v>
      </c>
      <c r="S162" s="1">
        <f t="shared" si="21"/>
        <v>0.3173569583985546</v>
      </c>
      <c r="Y162" s="1">
        <f t="shared" si="22"/>
        <v>158.13866399183328</v>
      </c>
      <c r="Z162" s="1">
        <f t="shared" si="23"/>
        <v>-14.361640991833269</v>
      </c>
      <c r="AA162" s="1">
        <v>11.051960478172248</v>
      </c>
      <c r="AB162" s="1">
        <f t="shared" si="27"/>
        <v>0.61488384920637218</v>
      </c>
      <c r="AC162" s="2">
        <v>161</v>
      </c>
      <c r="AD162" s="1">
        <f t="shared" si="28"/>
        <v>0.6245136186770428</v>
      </c>
      <c r="AE162" s="1">
        <f t="shared" si="29"/>
        <v>0.3173569583985546</v>
      </c>
    </row>
    <row r="163" spans="1:31" x14ac:dyDescent="0.2">
      <c r="A163" s="3">
        <v>44013</v>
      </c>
      <c r="B163" s="2">
        <v>162</v>
      </c>
      <c r="C163" s="1">
        <v>90.707176000000004</v>
      </c>
      <c r="D163" s="2">
        <v>110737200</v>
      </c>
      <c r="E163" s="1">
        <v>143.29972799999999</v>
      </c>
      <c r="F163" s="2">
        <v>2609500</v>
      </c>
      <c r="M163" s="1">
        <f t="shared" si="24"/>
        <v>95.289303138692134</v>
      </c>
      <c r="N163" s="1">
        <f t="shared" si="25"/>
        <v>-4.5821271386921296</v>
      </c>
      <c r="O163" s="1">
        <v>5.6988069146967035</v>
      </c>
      <c r="P163" s="1">
        <f t="shared" si="20"/>
        <v>0.57890386295221297</v>
      </c>
      <c r="Q163" s="2">
        <v>162</v>
      </c>
      <c r="R163" s="1">
        <f t="shared" si="26"/>
        <v>0.62840466926070038</v>
      </c>
      <c r="S163" s="1">
        <f t="shared" si="21"/>
        <v>0.3276310243911994</v>
      </c>
      <c r="Y163" s="1">
        <f t="shared" si="22"/>
        <v>158.12765969062963</v>
      </c>
      <c r="Z163" s="1">
        <f t="shared" si="23"/>
        <v>-14.82793169062964</v>
      </c>
      <c r="AA163" s="1">
        <v>11.139255237248079</v>
      </c>
      <c r="AB163" s="1">
        <f t="shared" si="27"/>
        <v>0.6197405565373566</v>
      </c>
      <c r="AC163" s="2">
        <v>162</v>
      </c>
      <c r="AD163" s="1">
        <f t="shared" si="28"/>
        <v>0.62840466926070038</v>
      </c>
      <c r="AE163" s="1">
        <f t="shared" si="29"/>
        <v>0.3276310243911994</v>
      </c>
    </row>
    <row r="164" spans="1:31" x14ac:dyDescent="0.2">
      <c r="A164" s="3">
        <v>44014</v>
      </c>
      <c r="B164" s="2">
        <v>163</v>
      </c>
      <c r="C164" s="1">
        <v>90.707176000000004</v>
      </c>
      <c r="D164" s="2">
        <v>114041600</v>
      </c>
      <c r="E164" s="1">
        <v>144.20462000000001</v>
      </c>
      <c r="F164" s="2">
        <v>2758500</v>
      </c>
      <c r="M164" s="1">
        <f t="shared" si="24"/>
        <v>95.533064856607922</v>
      </c>
      <c r="N164" s="1">
        <f t="shared" si="25"/>
        <v>-4.8258888566079179</v>
      </c>
      <c r="O164" s="1">
        <v>5.7507592157723906</v>
      </c>
      <c r="P164" s="1">
        <f t="shared" si="20"/>
        <v>0.58418135142166971</v>
      </c>
      <c r="Q164" s="2">
        <v>163</v>
      </c>
      <c r="R164" s="1">
        <f t="shared" si="26"/>
        <v>0.63229571984435795</v>
      </c>
      <c r="S164" s="1">
        <f t="shared" si="21"/>
        <v>0.33793979170571276</v>
      </c>
      <c r="Y164" s="1">
        <f t="shared" si="22"/>
        <v>158.11665538942597</v>
      </c>
      <c r="Z164" s="1">
        <f t="shared" si="23"/>
        <v>-13.912035389425967</v>
      </c>
      <c r="AA164" s="1">
        <v>11.177573875571255</v>
      </c>
      <c r="AB164" s="1">
        <f t="shared" si="27"/>
        <v>0.62187244181463719</v>
      </c>
      <c r="AC164" s="2">
        <v>163</v>
      </c>
      <c r="AD164" s="1">
        <f t="shared" si="28"/>
        <v>0.63229571984435795</v>
      </c>
      <c r="AE164" s="1">
        <f t="shared" si="29"/>
        <v>0.33793979170571276</v>
      </c>
    </row>
    <row r="165" spans="1:31" x14ac:dyDescent="0.2">
      <c r="A165" s="3">
        <v>44018</v>
      </c>
      <c r="B165" s="2">
        <v>164</v>
      </c>
      <c r="C165" s="1">
        <v>93.133613999999994</v>
      </c>
      <c r="D165" s="2">
        <v>118655600</v>
      </c>
      <c r="E165" s="1">
        <v>146.39224200000001</v>
      </c>
      <c r="F165" s="2">
        <v>2336700</v>
      </c>
      <c r="M165" s="1">
        <f t="shared" si="24"/>
        <v>95.776826574523739</v>
      </c>
      <c r="N165" s="1">
        <f t="shared" si="25"/>
        <v>-2.6432125745237443</v>
      </c>
      <c r="O165" s="1">
        <v>5.87644326659359</v>
      </c>
      <c r="P165" s="1">
        <f t="shared" si="20"/>
        <v>0.59694875758597343</v>
      </c>
      <c r="Q165" s="2">
        <v>164</v>
      </c>
      <c r="R165" s="1">
        <f t="shared" si="26"/>
        <v>0.63618677042801552</v>
      </c>
      <c r="S165" s="1">
        <f t="shared" si="21"/>
        <v>0.34828459866313549</v>
      </c>
      <c r="Y165" s="1">
        <f t="shared" si="22"/>
        <v>158.10565108822232</v>
      </c>
      <c r="Z165" s="1">
        <f t="shared" si="23"/>
        <v>-11.713409088222306</v>
      </c>
      <c r="AA165" s="1">
        <v>11.201718140859043</v>
      </c>
      <c r="AB165" s="1">
        <f t="shared" si="27"/>
        <v>0.62321572555200988</v>
      </c>
      <c r="AC165" s="2">
        <v>164</v>
      </c>
      <c r="AD165" s="1">
        <f t="shared" si="28"/>
        <v>0.63618677042801552</v>
      </c>
      <c r="AE165" s="1">
        <f t="shared" si="29"/>
        <v>0.34828459866313549</v>
      </c>
    </row>
    <row r="166" spans="1:31" x14ac:dyDescent="0.2">
      <c r="A166" s="3">
        <v>44019</v>
      </c>
      <c r="B166" s="2">
        <v>165</v>
      </c>
      <c r="C166" s="1">
        <v>92.844634999999997</v>
      </c>
      <c r="D166" s="2">
        <v>112424400</v>
      </c>
      <c r="E166" s="1">
        <v>144.15489199999999</v>
      </c>
      <c r="F166" s="2">
        <v>2622000</v>
      </c>
      <c r="M166" s="1">
        <f t="shared" si="24"/>
        <v>96.020588292439527</v>
      </c>
      <c r="N166" s="1">
        <f t="shared" si="25"/>
        <v>-3.1759532924395302</v>
      </c>
      <c r="O166" s="1">
        <v>5.8779918053513853</v>
      </c>
      <c r="P166" s="1">
        <f t="shared" si="20"/>
        <v>0.59710606333123517</v>
      </c>
      <c r="Q166" s="2">
        <v>165</v>
      </c>
      <c r="R166" s="1">
        <f t="shared" si="26"/>
        <v>0.6400778210116731</v>
      </c>
      <c r="S166" s="1">
        <f t="shared" si="21"/>
        <v>0.35866681312958681</v>
      </c>
      <c r="Y166" s="1">
        <f t="shared" si="22"/>
        <v>158.09464678701866</v>
      </c>
      <c r="Z166" s="1">
        <f t="shared" si="23"/>
        <v>-13.939754787018671</v>
      </c>
      <c r="AA166" s="1">
        <v>11.318625188811438</v>
      </c>
      <c r="AB166" s="1">
        <f t="shared" si="27"/>
        <v>0.62971993408463134</v>
      </c>
      <c r="AC166" s="2">
        <v>165</v>
      </c>
      <c r="AD166" s="1">
        <f t="shared" si="28"/>
        <v>0.6400778210116731</v>
      </c>
      <c r="AE166" s="1">
        <f t="shared" si="29"/>
        <v>0.35866681312958681</v>
      </c>
    </row>
    <row r="167" spans="1:31" x14ac:dyDescent="0.2">
      <c r="A167" s="3">
        <v>44020</v>
      </c>
      <c r="B167" s="2">
        <v>166</v>
      </c>
      <c r="C167" s="1">
        <v>95.006996000000001</v>
      </c>
      <c r="D167" s="2">
        <v>117092000</v>
      </c>
      <c r="E167" s="1">
        <v>144.77140800000001</v>
      </c>
      <c r="F167" s="2">
        <v>3587800</v>
      </c>
      <c r="M167" s="1">
        <f t="shared" si="24"/>
        <v>96.264350010355329</v>
      </c>
      <c r="N167" s="1">
        <f t="shared" si="25"/>
        <v>-1.2573540103553285</v>
      </c>
      <c r="O167" s="1">
        <v>5.8795901192652877</v>
      </c>
      <c r="P167" s="1">
        <f t="shared" si="20"/>
        <v>0.59726842540330016</v>
      </c>
      <c r="Q167" s="2">
        <v>166</v>
      </c>
      <c r="R167" s="1">
        <f t="shared" si="26"/>
        <v>0.64396887159533078</v>
      </c>
      <c r="S167" s="1">
        <f t="shared" si="21"/>
        <v>0.36908783402744733</v>
      </c>
      <c r="Y167" s="1">
        <f t="shared" si="22"/>
        <v>158.08364248581503</v>
      </c>
      <c r="Z167" s="1">
        <f t="shared" si="23"/>
        <v>-13.312234485815026</v>
      </c>
      <c r="AA167" s="1">
        <v>11.410625333637114</v>
      </c>
      <c r="AB167" s="1">
        <f t="shared" si="27"/>
        <v>0.63483842896974063</v>
      </c>
      <c r="AC167" s="2">
        <v>166</v>
      </c>
      <c r="AD167" s="1">
        <f t="shared" si="28"/>
        <v>0.64396887159533078</v>
      </c>
      <c r="AE167" s="1">
        <f t="shared" si="29"/>
        <v>0.36908783402744733</v>
      </c>
    </row>
    <row r="168" spans="1:31" x14ac:dyDescent="0.2">
      <c r="A168" s="3">
        <v>44021</v>
      </c>
      <c r="B168" s="2">
        <v>167</v>
      </c>
      <c r="C168" s="1">
        <v>95.415558000000004</v>
      </c>
      <c r="D168" s="2">
        <v>125642800</v>
      </c>
      <c r="E168" s="1">
        <v>140.57513399999999</v>
      </c>
      <c r="F168" s="2">
        <v>3167200</v>
      </c>
      <c r="M168" s="1">
        <f t="shared" si="24"/>
        <v>96.508111728271132</v>
      </c>
      <c r="N168" s="1">
        <f t="shared" si="25"/>
        <v>-1.0925537282711275</v>
      </c>
      <c r="O168" s="1">
        <v>5.9449335245510184</v>
      </c>
      <c r="P168" s="1">
        <f t="shared" si="20"/>
        <v>0.60390622701767105</v>
      </c>
      <c r="Q168" s="2">
        <v>167</v>
      </c>
      <c r="R168" s="1">
        <f t="shared" si="26"/>
        <v>0.64785992217898836</v>
      </c>
      <c r="S168" s="1">
        <f t="shared" si="21"/>
        <v>0.37954909291924266</v>
      </c>
      <c r="Y168" s="1">
        <f t="shared" si="22"/>
        <v>158.07263818461138</v>
      </c>
      <c r="Z168" s="1">
        <f t="shared" si="23"/>
        <v>-17.497504184611387</v>
      </c>
      <c r="AA168" s="1">
        <v>11.6325318396554</v>
      </c>
      <c r="AB168" s="1">
        <f t="shared" si="27"/>
        <v>0.64718435862212631</v>
      </c>
      <c r="AC168" s="2">
        <v>167</v>
      </c>
      <c r="AD168" s="1">
        <f t="shared" si="28"/>
        <v>0.64785992217898836</v>
      </c>
      <c r="AE168" s="1">
        <f t="shared" si="29"/>
        <v>0.37954909291924266</v>
      </c>
    </row>
    <row r="169" spans="1:31" x14ac:dyDescent="0.2">
      <c r="A169" s="3">
        <v>44022</v>
      </c>
      <c r="B169" s="2">
        <v>168</v>
      </c>
      <c r="C169" s="1">
        <v>95.582465999999997</v>
      </c>
      <c r="D169" s="2">
        <v>90257200</v>
      </c>
      <c r="E169" s="1">
        <v>141.64906300000001</v>
      </c>
      <c r="F169" s="2">
        <v>2325000</v>
      </c>
      <c r="M169" s="1">
        <f t="shared" si="24"/>
        <v>96.75187344618692</v>
      </c>
      <c r="N169" s="1">
        <f t="shared" si="25"/>
        <v>-1.1694074461869235</v>
      </c>
      <c r="O169" s="1">
        <v>5.9729703441091999</v>
      </c>
      <c r="P169" s="1">
        <f t="shared" si="20"/>
        <v>0.60675430090227112</v>
      </c>
      <c r="Q169" s="2">
        <v>168</v>
      </c>
      <c r="R169" s="1">
        <f t="shared" si="26"/>
        <v>0.65175097276264593</v>
      </c>
      <c r="S169" s="1">
        <f t="shared" si="21"/>
        <v>0.39005205566925522</v>
      </c>
      <c r="Y169" s="1">
        <f t="shared" si="22"/>
        <v>158.06163388340772</v>
      </c>
      <c r="Z169" s="1">
        <f t="shared" si="23"/>
        <v>-16.41257088340771</v>
      </c>
      <c r="AA169" s="1">
        <v>11.856824948080941</v>
      </c>
      <c r="AB169" s="1">
        <f t="shared" si="27"/>
        <v>0.65966306863303714</v>
      </c>
      <c r="AC169" s="2">
        <v>168</v>
      </c>
      <c r="AD169" s="1">
        <f t="shared" si="28"/>
        <v>0.65175097276264593</v>
      </c>
      <c r="AE169" s="1">
        <f t="shared" si="29"/>
        <v>0.39005205566925522</v>
      </c>
    </row>
    <row r="170" spans="1:31" x14ac:dyDescent="0.2">
      <c r="A170" s="3">
        <v>44025</v>
      </c>
      <c r="B170" s="2">
        <v>169</v>
      </c>
      <c r="C170" s="1">
        <v>95.141525000000001</v>
      </c>
      <c r="D170" s="2">
        <v>191649200</v>
      </c>
      <c r="E170" s="1">
        <v>142.68322800000001</v>
      </c>
      <c r="F170" s="2">
        <v>2585700</v>
      </c>
      <c r="M170" s="1">
        <f t="shared" si="24"/>
        <v>96.995635164102737</v>
      </c>
      <c r="N170" s="1">
        <f t="shared" si="25"/>
        <v>-1.8541101641027353</v>
      </c>
      <c r="O170" s="1">
        <v>6.0060078307620017</v>
      </c>
      <c r="P170" s="1">
        <f t="shared" si="20"/>
        <v>0.61011035927235135</v>
      </c>
      <c r="Q170" s="2">
        <v>169</v>
      </c>
      <c r="R170" s="1">
        <f t="shared" si="26"/>
        <v>0.6556420233463035</v>
      </c>
      <c r="S170" s="1">
        <f t="shared" si="21"/>
        <v>0.40059822418825786</v>
      </c>
      <c r="Y170" s="1">
        <f t="shared" si="22"/>
        <v>158.05062958220407</v>
      </c>
      <c r="Z170" s="1">
        <f t="shared" si="23"/>
        <v>-15.367401582204053</v>
      </c>
      <c r="AA170" s="1">
        <v>12.455568273163948</v>
      </c>
      <c r="AB170" s="1">
        <f t="shared" si="27"/>
        <v>0.69297458844355209</v>
      </c>
      <c r="AC170" s="2">
        <v>169</v>
      </c>
      <c r="AD170" s="1">
        <f t="shared" si="28"/>
        <v>0.6556420233463035</v>
      </c>
      <c r="AE170" s="1">
        <f t="shared" si="29"/>
        <v>0.40059822418825786</v>
      </c>
    </row>
    <row r="171" spans="1:31" x14ac:dyDescent="0.2">
      <c r="A171" s="3">
        <v>44026</v>
      </c>
      <c r="B171" s="2">
        <v>170</v>
      </c>
      <c r="C171" s="1">
        <v>96.715964999999997</v>
      </c>
      <c r="D171" s="2">
        <v>170989200</v>
      </c>
      <c r="E171" s="1">
        <v>147.267303</v>
      </c>
      <c r="F171" s="2">
        <v>2649800</v>
      </c>
      <c r="M171" s="1">
        <f t="shared" si="24"/>
        <v>97.239396882018525</v>
      </c>
      <c r="N171" s="1">
        <f t="shared" si="25"/>
        <v>-0.52343188201852797</v>
      </c>
      <c r="O171" s="1">
        <v>6.060912683433699</v>
      </c>
      <c r="P171" s="1">
        <f t="shared" si="20"/>
        <v>0.61568777780613226</v>
      </c>
      <c r="Q171" s="2">
        <v>170</v>
      </c>
      <c r="R171" s="1">
        <f t="shared" si="26"/>
        <v>0.65953307392996108</v>
      </c>
      <c r="S171" s="1">
        <f t="shared" si="21"/>
        <v>0.41118913826718539</v>
      </c>
      <c r="Y171" s="1">
        <f t="shared" si="22"/>
        <v>158.03962528100041</v>
      </c>
      <c r="Z171" s="1">
        <f t="shared" si="23"/>
        <v>-10.772322281000413</v>
      </c>
      <c r="AA171" s="1">
        <v>12.573874538451747</v>
      </c>
      <c r="AB171" s="1">
        <f t="shared" si="27"/>
        <v>0.69955664344900237</v>
      </c>
      <c r="AC171" s="2">
        <v>170</v>
      </c>
      <c r="AD171" s="1">
        <f t="shared" si="28"/>
        <v>0.65953307392996108</v>
      </c>
      <c r="AE171" s="1">
        <f t="shared" si="29"/>
        <v>0.41118913826718539</v>
      </c>
    </row>
    <row r="172" spans="1:31" x14ac:dyDescent="0.2">
      <c r="A172" s="3">
        <v>44027</v>
      </c>
      <c r="B172" s="2">
        <v>171</v>
      </c>
      <c r="C172" s="1">
        <v>97.381111000000004</v>
      </c>
      <c r="D172" s="2">
        <v>153198000</v>
      </c>
      <c r="E172" s="1">
        <v>151.07576</v>
      </c>
      <c r="F172" s="2">
        <v>2984600</v>
      </c>
      <c r="M172" s="1">
        <f t="shared" si="24"/>
        <v>97.483158599934328</v>
      </c>
      <c r="N172" s="1">
        <f t="shared" si="25"/>
        <v>-0.10204759993432333</v>
      </c>
      <c r="O172" s="1">
        <v>6.0683389095614189</v>
      </c>
      <c r="P172" s="1">
        <f t="shared" si="20"/>
        <v>0.61644215868915653</v>
      </c>
      <c r="Q172" s="2">
        <v>171</v>
      </c>
      <c r="R172" s="1">
        <f t="shared" si="26"/>
        <v>0.66342412451361865</v>
      </c>
      <c r="S172" s="1">
        <f t="shared" si="21"/>
        <v>0.421826377505997</v>
      </c>
      <c r="Y172" s="1">
        <f t="shared" si="22"/>
        <v>158.02862097979676</v>
      </c>
      <c r="Z172" s="1">
        <f t="shared" si="23"/>
        <v>-6.9528609797967533</v>
      </c>
      <c r="AA172" s="1">
        <v>12.757589285394147</v>
      </c>
      <c r="AB172" s="1">
        <f t="shared" si="27"/>
        <v>0.70977774684319395</v>
      </c>
      <c r="AC172" s="2">
        <v>171</v>
      </c>
      <c r="AD172" s="1">
        <f t="shared" si="28"/>
        <v>0.66342412451361865</v>
      </c>
      <c r="AE172" s="1">
        <f t="shared" si="29"/>
        <v>0.421826377505997</v>
      </c>
    </row>
    <row r="173" spans="1:31" x14ac:dyDescent="0.2">
      <c r="A173" s="3">
        <v>44028</v>
      </c>
      <c r="B173" s="2">
        <v>172</v>
      </c>
      <c r="C173" s="1">
        <v>96.182845999999998</v>
      </c>
      <c r="D173" s="2">
        <v>110577600</v>
      </c>
      <c r="E173" s="1">
        <v>152.21929900000001</v>
      </c>
      <c r="F173" s="2">
        <v>3697600</v>
      </c>
      <c r="M173" s="1">
        <f t="shared" si="24"/>
        <v>97.72692031785013</v>
      </c>
      <c r="N173" s="1">
        <f t="shared" si="25"/>
        <v>-1.5440743178501322</v>
      </c>
      <c r="O173" s="1">
        <v>6.1478990620250045</v>
      </c>
      <c r="P173" s="1">
        <f t="shared" si="20"/>
        <v>0.62452414502202547</v>
      </c>
      <c r="Q173" s="2">
        <v>172</v>
      </c>
      <c r="R173" s="1">
        <f t="shared" si="26"/>
        <v>0.66731517509727623</v>
      </c>
      <c r="S173" s="1">
        <f t="shared" si="21"/>
        <v>0.43251156334448115</v>
      </c>
      <c r="Y173" s="1">
        <f t="shared" si="22"/>
        <v>158.0176166785931</v>
      </c>
      <c r="Z173" s="1">
        <f t="shared" si="23"/>
        <v>-5.7983176785930937</v>
      </c>
      <c r="AA173" s="1">
        <v>12.806568574367617</v>
      </c>
      <c r="AB173" s="1">
        <f t="shared" si="27"/>
        <v>0.71250274516316436</v>
      </c>
      <c r="AC173" s="2">
        <v>172</v>
      </c>
      <c r="AD173" s="1">
        <f t="shared" si="28"/>
        <v>0.66731517509727623</v>
      </c>
      <c r="AE173" s="1">
        <f t="shared" si="29"/>
        <v>0.43251156334448115</v>
      </c>
    </row>
    <row r="174" spans="1:31" x14ac:dyDescent="0.2">
      <c r="A174" s="3">
        <v>44029</v>
      </c>
      <c r="B174" s="2">
        <v>173</v>
      </c>
      <c r="C174" s="1">
        <v>95.988533000000004</v>
      </c>
      <c r="D174" s="2">
        <v>92186800</v>
      </c>
      <c r="E174" s="1">
        <v>154.12851000000001</v>
      </c>
      <c r="F174" s="2">
        <v>4886500</v>
      </c>
      <c r="M174" s="1">
        <f t="shared" si="24"/>
        <v>97.970682035765918</v>
      </c>
      <c r="N174" s="1">
        <f t="shared" si="25"/>
        <v>-1.9821490357659144</v>
      </c>
      <c r="O174" s="1">
        <v>6.1767459845093953</v>
      </c>
      <c r="P174" s="1">
        <f t="shared" si="20"/>
        <v>0.62745451187081802</v>
      </c>
      <c r="Q174" s="2">
        <v>173</v>
      </c>
      <c r="R174" s="1">
        <f t="shared" si="26"/>
        <v>0.6712062256809338</v>
      </c>
      <c r="S174" s="1">
        <f t="shared" si="21"/>
        <v>0.44324636120227995</v>
      </c>
      <c r="Y174" s="1">
        <f t="shared" si="22"/>
        <v>158.00661237738944</v>
      </c>
      <c r="Z174" s="1">
        <f t="shared" si="23"/>
        <v>-3.878102377389439</v>
      </c>
      <c r="AA174" s="1">
        <v>12.859297189005133</v>
      </c>
      <c r="AB174" s="1">
        <f t="shared" si="27"/>
        <v>0.71543633993991629</v>
      </c>
      <c r="AC174" s="2">
        <v>173</v>
      </c>
      <c r="AD174" s="1">
        <f t="shared" si="28"/>
        <v>0.6712062256809338</v>
      </c>
      <c r="AE174" s="1">
        <f t="shared" si="29"/>
        <v>0.44324636120227995</v>
      </c>
    </row>
    <row r="175" spans="1:31" x14ac:dyDescent="0.2">
      <c r="A175" s="3">
        <v>44032</v>
      </c>
      <c r="B175" s="2">
        <v>174</v>
      </c>
      <c r="C175" s="1">
        <v>98.011391000000003</v>
      </c>
      <c r="D175" s="2">
        <v>90318000</v>
      </c>
      <c r="E175" s="1">
        <v>152.527557</v>
      </c>
      <c r="F175" s="2">
        <v>4876200</v>
      </c>
      <c r="M175" s="1">
        <f t="shared" si="24"/>
        <v>98.214443753681735</v>
      </c>
      <c r="N175" s="1">
        <f t="shared" si="25"/>
        <v>-0.2030527536817317</v>
      </c>
      <c r="O175" s="1">
        <v>6.2354963453930168</v>
      </c>
      <c r="P175" s="1">
        <f t="shared" si="20"/>
        <v>0.63342256998797486</v>
      </c>
      <c r="Q175" s="2">
        <v>174</v>
      </c>
      <c r="R175" s="1">
        <f t="shared" si="26"/>
        <v>0.67509727626459148</v>
      </c>
      <c r="S175" s="1">
        <f t="shared" si="21"/>
        <v>0.45403248273600583</v>
      </c>
      <c r="Y175" s="1">
        <f t="shared" si="22"/>
        <v>157.99560807618579</v>
      </c>
      <c r="Z175" s="1">
        <f t="shared" si="23"/>
        <v>-5.4680510761857875</v>
      </c>
      <c r="AA175" s="1">
        <v>12.933686706866212</v>
      </c>
      <c r="AB175" s="1">
        <f t="shared" si="27"/>
        <v>0.71957505480171524</v>
      </c>
      <c r="AC175" s="2">
        <v>174</v>
      </c>
      <c r="AD175" s="1">
        <f t="shared" si="28"/>
        <v>0.67509727626459148</v>
      </c>
      <c r="AE175" s="1">
        <f t="shared" si="29"/>
        <v>0.45403248273600583</v>
      </c>
    </row>
    <row r="176" spans="1:31" x14ac:dyDescent="0.2">
      <c r="A176" s="3">
        <v>44033</v>
      </c>
      <c r="B176" s="2">
        <v>175</v>
      </c>
      <c r="C176" s="1">
        <v>96.658660999999995</v>
      </c>
      <c r="D176" s="2">
        <v>103646000</v>
      </c>
      <c r="E176" s="1">
        <v>153.889847</v>
      </c>
      <c r="F176" s="2">
        <v>2394000</v>
      </c>
      <c r="M176" s="1">
        <f t="shared" si="24"/>
        <v>98.458205471597523</v>
      </c>
      <c r="N176" s="1">
        <f t="shared" si="25"/>
        <v>-1.7995444715975282</v>
      </c>
      <c r="O176" s="1">
        <v>6.2461843949303955</v>
      </c>
      <c r="P176" s="1">
        <f t="shared" si="20"/>
        <v>0.63450829780034501</v>
      </c>
      <c r="Q176" s="2">
        <v>175</v>
      </c>
      <c r="R176" s="1">
        <f t="shared" si="26"/>
        <v>0.67898832684824906</v>
      </c>
      <c r="S176" s="1">
        <f t="shared" si="21"/>
        <v>0.46487168822195379</v>
      </c>
      <c r="Y176" s="1">
        <f t="shared" si="22"/>
        <v>157.98460377498216</v>
      </c>
      <c r="Z176" s="1">
        <f t="shared" si="23"/>
        <v>-4.0947567749821587</v>
      </c>
      <c r="AA176" s="1">
        <v>12.948020779375923</v>
      </c>
      <c r="AB176" s="1">
        <f t="shared" si="27"/>
        <v>0.72037254133788076</v>
      </c>
      <c r="AC176" s="2">
        <v>175</v>
      </c>
      <c r="AD176" s="1">
        <f t="shared" si="28"/>
        <v>0.67898832684824906</v>
      </c>
      <c r="AE176" s="1">
        <f t="shared" si="29"/>
        <v>0.46487168822195379</v>
      </c>
    </row>
    <row r="177" spans="1:31" x14ac:dyDescent="0.2">
      <c r="A177" s="3">
        <v>44034</v>
      </c>
      <c r="B177" s="2">
        <v>176</v>
      </c>
      <c r="C177" s="1">
        <v>96.930199000000002</v>
      </c>
      <c r="D177" s="2">
        <v>89001600</v>
      </c>
      <c r="E177" s="1">
        <v>153.740692</v>
      </c>
      <c r="F177" s="2">
        <v>1798600</v>
      </c>
      <c r="M177" s="1">
        <f t="shared" si="24"/>
        <v>98.701967189513326</v>
      </c>
      <c r="N177" s="1">
        <f t="shared" si="25"/>
        <v>-1.7717681895133239</v>
      </c>
      <c r="O177" s="1">
        <v>6.2865381903618101</v>
      </c>
      <c r="P177" s="1">
        <f t="shared" si="20"/>
        <v>0.63860757128156853</v>
      </c>
      <c r="Q177" s="2">
        <v>176</v>
      </c>
      <c r="R177" s="1">
        <f t="shared" si="26"/>
        <v>0.68287937743190663</v>
      </c>
      <c r="S177" s="1">
        <f t="shared" si="21"/>
        <v>0.47576578907363032</v>
      </c>
      <c r="Y177" s="1">
        <f t="shared" si="22"/>
        <v>157.97359947377851</v>
      </c>
      <c r="Z177" s="1">
        <f t="shared" si="23"/>
        <v>-4.2329074737785106</v>
      </c>
      <c r="AA177" s="1">
        <v>12.959544201041666</v>
      </c>
      <c r="AB177" s="1">
        <f t="shared" si="27"/>
        <v>0.72101365527272099</v>
      </c>
      <c r="AC177" s="2">
        <v>176</v>
      </c>
      <c r="AD177" s="1">
        <f t="shared" si="28"/>
        <v>0.68287937743190663</v>
      </c>
      <c r="AE177" s="1">
        <f t="shared" si="29"/>
        <v>0.47576578907363032</v>
      </c>
    </row>
    <row r="178" spans="1:31" x14ac:dyDescent="0.2">
      <c r="A178" s="3">
        <v>44035</v>
      </c>
      <c r="B178" s="2">
        <v>177</v>
      </c>
      <c r="C178" s="1">
        <v>92.518287999999998</v>
      </c>
      <c r="D178" s="2">
        <v>197004400</v>
      </c>
      <c r="E178" s="1">
        <v>152.86563100000001</v>
      </c>
      <c r="F178" s="2">
        <v>2625600</v>
      </c>
      <c r="M178" s="1">
        <f t="shared" si="24"/>
        <v>98.945728907429128</v>
      </c>
      <c r="N178" s="1">
        <f t="shared" si="25"/>
        <v>-6.4274409074291299</v>
      </c>
      <c r="O178" s="1">
        <v>6.3976722424668111</v>
      </c>
      <c r="P178" s="1">
        <f t="shared" si="20"/>
        <v>0.64989693992173103</v>
      </c>
      <c r="Q178" s="2">
        <v>177</v>
      </c>
      <c r="R178" s="1">
        <f t="shared" si="26"/>
        <v>0.6867704280155642</v>
      </c>
      <c r="S178" s="1">
        <f t="shared" si="21"/>
        <v>0.48671665050407514</v>
      </c>
      <c r="Y178" s="1">
        <f t="shared" si="22"/>
        <v>157.96259517257485</v>
      </c>
      <c r="Z178" s="1">
        <f t="shared" si="23"/>
        <v>-5.0969641725748431</v>
      </c>
      <c r="AA178" s="1">
        <v>13.146834442062669</v>
      </c>
      <c r="AB178" s="1">
        <f t="shared" si="27"/>
        <v>0.73143368387716901</v>
      </c>
      <c r="AC178" s="2">
        <v>177</v>
      </c>
      <c r="AD178" s="1">
        <f t="shared" si="28"/>
        <v>0.6867704280155642</v>
      </c>
      <c r="AE178" s="1">
        <f t="shared" si="29"/>
        <v>0.48671665050407514</v>
      </c>
    </row>
    <row r="179" spans="1:31" x14ac:dyDescent="0.2">
      <c r="A179" s="3">
        <v>44036</v>
      </c>
      <c r="B179" s="2">
        <v>178</v>
      </c>
      <c r="C179" s="1">
        <v>92.289092999999994</v>
      </c>
      <c r="D179" s="2">
        <v>185438800</v>
      </c>
      <c r="E179" s="1">
        <v>148.58981299999999</v>
      </c>
      <c r="F179" s="2">
        <v>4368300</v>
      </c>
      <c r="M179" s="1">
        <f t="shared" si="24"/>
        <v>99.189490625344916</v>
      </c>
      <c r="N179" s="1">
        <f t="shared" si="25"/>
        <v>-6.9003976253449224</v>
      </c>
      <c r="O179" s="1">
        <v>6.4639239082776001</v>
      </c>
      <c r="P179" s="1">
        <f t="shared" si="20"/>
        <v>0.65662700567742027</v>
      </c>
      <c r="Q179" s="2">
        <v>178</v>
      </c>
      <c r="R179" s="1">
        <f t="shared" si="26"/>
        <v>0.69066147859922178</v>
      </c>
      <c r="S179" s="1">
        <f t="shared" si="21"/>
        <v>0.49772619434381726</v>
      </c>
      <c r="Y179" s="1">
        <f t="shared" si="22"/>
        <v>157.9515908713712</v>
      </c>
      <c r="Z179" s="1">
        <f t="shared" si="23"/>
        <v>-9.3617778713712028</v>
      </c>
      <c r="AA179" s="1">
        <v>13.165186080579559</v>
      </c>
      <c r="AB179" s="1">
        <f t="shared" si="27"/>
        <v>0.73245469061645252</v>
      </c>
      <c r="AC179" s="2">
        <v>178</v>
      </c>
      <c r="AD179" s="1">
        <f t="shared" si="28"/>
        <v>0.69066147859922178</v>
      </c>
      <c r="AE179" s="1">
        <f t="shared" si="29"/>
        <v>0.49772619434381726</v>
      </c>
    </row>
    <row r="180" spans="1:31" x14ac:dyDescent="0.2">
      <c r="A180" s="3">
        <v>44039</v>
      </c>
      <c r="B180" s="2">
        <v>179</v>
      </c>
      <c r="C180" s="1">
        <v>94.476364000000004</v>
      </c>
      <c r="D180" s="2">
        <v>121214000</v>
      </c>
      <c r="E180" s="1">
        <v>149.91233800000001</v>
      </c>
      <c r="F180" s="2">
        <v>3378300</v>
      </c>
      <c r="M180" s="1">
        <f t="shared" si="24"/>
        <v>99.433252343260719</v>
      </c>
      <c r="N180" s="1">
        <f t="shared" si="25"/>
        <v>-4.9568883432607151</v>
      </c>
      <c r="O180" s="1">
        <v>6.5563797799407908</v>
      </c>
      <c r="P180" s="1">
        <f t="shared" si="20"/>
        <v>0.66601898228929757</v>
      </c>
      <c r="Q180" s="2">
        <v>179</v>
      </c>
      <c r="R180" s="1">
        <f t="shared" si="26"/>
        <v>0.69455252918287935</v>
      </c>
      <c r="S180" s="1">
        <f t="shared" si="21"/>
        <v>0.50879640202623</v>
      </c>
      <c r="Y180" s="1">
        <f t="shared" si="22"/>
        <v>157.94058657016754</v>
      </c>
      <c r="Z180" s="1">
        <f t="shared" si="23"/>
        <v>-8.0282485701675341</v>
      </c>
      <c r="AA180" s="1">
        <v>13.514322526415214</v>
      </c>
      <c r="AB180" s="1">
        <f t="shared" si="27"/>
        <v>0.7518791503887845</v>
      </c>
      <c r="AC180" s="2">
        <v>179</v>
      </c>
      <c r="AD180" s="1">
        <f t="shared" si="28"/>
        <v>0.69455252918287935</v>
      </c>
      <c r="AE180" s="1">
        <f t="shared" si="29"/>
        <v>0.50879640202623</v>
      </c>
    </row>
    <row r="181" spans="1:31" x14ac:dyDescent="0.2">
      <c r="A181" s="3">
        <v>44040</v>
      </c>
      <c r="B181" s="2">
        <v>180</v>
      </c>
      <c r="C181" s="1">
        <v>92.924355000000006</v>
      </c>
      <c r="D181" s="2">
        <v>103625600</v>
      </c>
      <c r="E181" s="1">
        <v>151.155304</v>
      </c>
      <c r="F181" s="2">
        <v>3904200</v>
      </c>
      <c r="M181" s="1">
        <f t="shared" si="24"/>
        <v>99.677014061176521</v>
      </c>
      <c r="N181" s="1">
        <f t="shared" si="25"/>
        <v>-6.7526590611765158</v>
      </c>
      <c r="O181" s="1">
        <v>6.6349961128461956</v>
      </c>
      <c r="P181" s="1">
        <f t="shared" si="20"/>
        <v>0.67400509227535566</v>
      </c>
      <c r="Q181" s="2">
        <v>180</v>
      </c>
      <c r="R181" s="1">
        <f t="shared" si="26"/>
        <v>0.69844357976653693</v>
      </c>
      <c r="S181" s="1">
        <f t="shared" si="21"/>
        <v>0.51992931775308227</v>
      </c>
      <c r="Y181" s="1">
        <f t="shared" si="22"/>
        <v>157.92958226896388</v>
      </c>
      <c r="Z181" s="1">
        <f t="shared" si="23"/>
        <v>-6.774278268963883</v>
      </c>
      <c r="AA181" s="1">
        <v>13.51669312882251</v>
      </c>
      <c r="AB181" s="1">
        <f t="shared" si="27"/>
        <v>0.7520110405756899</v>
      </c>
      <c r="AC181" s="2">
        <v>180</v>
      </c>
      <c r="AD181" s="1">
        <f t="shared" si="28"/>
        <v>0.69844357976653693</v>
      </c>
      <c r="AE181" s="1">
        <f t="shared" si="29"/>
        <v>0.51992931775308227</v>
      </c>
    </row>
    <row r="182" spans="1:31" x14ac:dyDescent="0.2">
      <c r="A182" s="3">
        <v>44041</v>
      </c>
      <c r="B182" s="2">
        <v>181</v>
      </c>
      <c r="C182" s="1">
        <v>94.705558999999994</v>
      </c>
      <c r="D182" s="2">
        <v>90329200</v>
      </c>
      <c r="E182" s="1">
        <v>153.71086099999999</v>
      </c>
      <c r="F182" s="2">
        <v>3311500</v>
      </c>
      <c r="M182" s="1">
        <f t="shared" si="24"/>
        <v>99.920775779092324</v>
      </c>
      <c r="N182" s="1">
        <f t="shared" si="25"/>
        <v>-5.2152167790923301</v>
      </c>
      <c r="O182" s="1">
        <v>6.6649254978565935</v>
      </c>
      <c r="P182" s="1">
        <f t="shared" si="20"/>
        <v>0.67704541928724671</v>
      </c>
      <c r="Q182" s="2">
        <v>181</v>
      </c>
      <c r="R182" s="1">
        <f t="shared" si="26"/>
        <v>0.7023346303501945</v>
      </c>
      <c r="S182" s="1">
        <f t="shared" si="21"/>
        <v>0.53112705185421805</v>
      </c>
      <c r="Y182" s="1">
        <f t="shared" si="22"/>
        <v>157.91857796776023</v>
      </c>
      <c r="Z182" s="1">
        <f t="shared" si="23"/>
        <v>-4.2077169677602342</v>
      </c>
      <c r="AA182" s="1">
        <v>13.540429152895541</v>
      </c>
      <c r="AB182" s="1">
        <f t="shared" si="27"/>
        <v>0.75333161151653838</v>
      </c>
      <c r="AC182" s="2">
        <v>181</v>
      </c>
      <c r="AD182" s="1">
        <f t="shared" si="28"/>
        <v>0.7023346303501945</v>
      </c>
      <c r="AE182" s="1">
        <f t="shared" si="29"/>
        <v>0.53112705185421805</v>
      </c>
    </row>
    <row r="183" spans="1:31" x14ac:dyDescent="0.2">
      <c r="A183" s="3">
        <v>44042</v>
      </c>
      <c r="B183" s="2">
        <v>182</v>
      </c>
      <c r="C183" s="1">
        <v>95.851517000000001</v>
      </c>
      <c r="D183" s="2">
        <v>158130000</v>
      </c>
      <c r="E183" s="1">
        <v>148.321335</v>
      </c>
      <c r="F183" s="2">
        <v>2749100</v>
      </c>
      <c r="M183" s="1">
        <f t="shared" si="24"/>
        <v>100.16453749700813</v>
      </c>
      <c r="N183" s="1">
        <f t="shared" si="25"/>
        <v>-4.3130204970081252</v>
      </c>
      <c r="O183" s="1">
        <v>6.7106157024251871</v>
      </c>
      <c r="P183" s="1">
        <f t="shared" si="20"/>
        <v>0.68168678305334018</v>
      </c>
      <c r="Q183" s="2">
        <v>182</v>
      </c>
      <c r="R183" s="1">
        <f t="shared" si="26"/>
        <v>0.70622568093385218</v>
      </c>
      <c r="S183" s="1">
        <f t="shared" si="21"/>
        <v>0.54239178435654434</v>
      </c>
      <c r="Y183" s="1">
        <f t="shared" si="22"/>
        <v>157.90757366655657</v>
      </c>
      <c r="Z183" s="1">
        <f t="shared" si="23"/>
        <v>-9.586238666556568</v>
      </c>
      <c r="AA183" s="1">
        <v>13.562751345673632</v>
      </c>
      <c r="AB183" s="1">
        <f t="shared" si="27"/>
        <v>0.75457352292630386</v>
      </c>
      <c r="AC183" s="2">
        <v>182</v>
      </c>
      <c r="AD183" s="1">
        <f t="shared" si="28"/>
        <v>0.70622568093385218</v>
      </c>
      <c r="AE183" s="1">
        <f t="shared" si="29"/>
        <v>0.54239178435654434</v>
      </c>
    </row>
    <row r="184" spans="1:31" x14ac:dyDescent="0.2">
      <c r="A184" s="3">
        <v>44043</v>
      </c>
      <c r="B184" s="2">
        <v>183</v>
      </c>
      <c r="C184" s="1">
        <v>105.88608600000001</v>
      </c>
      <c r="D184" s="2">
        <v>374336800</v>
      </c>
      <c r="E184" s="1">
        <v>148.53015099999999</v>
      </c>
      <c r="F184" s="2">
        <v>4061200</v>
      </c>
      <c r="M184" s="1">
        <f t="shared" si="24"/>
        <v>100.40829921492391</v>
      </c>
      <c r="N184" s="1">
        <f t="shared" si="25"/>
        <v>5.4777867850760913</v>
      </c>
      <c r="O184" s="1">
        <v>6.7611225486777968</v>
      </c>
      <c r="P184" s="1">
        <f t="shared" si="20"/>
        <v>0.6868174373883319</v>
      </c>
      <c r="Q184" s="2">
        <v>183</v>
      </c>
      <c r="R184" s="1">
        <f t="shared" si="26"/>
        <v>0.71011673151750976</v>
      </c>
      <c r="S184" s="1">
        <f t="shared" si="21"/>
        <v>0.55372576877889379</v>
      </c>
      <c r="Y184" s="1">
        <f t="shared" si="22"/>
        <v>157.89656936535292</v>
      </c>
      <c r="Z184" s="1">
        <f t="shared" si="23"/>
        <v>-9.3664183653529278</v>
      </c>
      <c r="AA184" s="1">
        <v>13.616595550488256</v>
      </c>
      <c r="AB184" s="1">
        <f t="shared" si="27"/>
        <v>0.75756918437290977</v>
      </c>
      <c r="AC184" s="2">
        <v>183</v>
      </c>
      <c r="AD184" s="1">
        <f t="shared" si="28"/>
        <v>0.71011673151750976</v>
      </c>
      <c r="AE184" s="1">
        <f t="shared" si="29"/>
        <v>0.55372576877889379</v>
      </c>
    </row>
    <row r="185" spans="1:31" x14ac:dyDescent="0.2">
      <c r="A185" s="3">
        <v>44046</v>
      </c>
      <c r="B185" s="2">
        <v>184</v>
      </c>
      <c r="C185" s="1">
        <v>108.554153</v>
      </c>
      <c r="D185" s="2">
        <v>308151200</v>
      </c>
      <c r="E185" s="1">
        <v>147.694885</v>
      </c>
      <c r="F185" s="2">
        <v>2105400</v>
      </c>
      <c r="M185" s="1">
        <f t="shared" si="24"/>
        <v>100.65206093283972</v>
      </c>
      <c r="N185" s="1">
        <f t="shared" si="25"/>
        <v>7.9020920671602823</v>
      </c>
      <c r="O185" s="1">
        <v>7.0719917596654795</v>
      </c>
      <c r="P185" s="1">
        <f t="shared" si="20"/>
        <v>0.71839657137330148</v>
      </c>
      <c r="Q185" s="2">
        <v>184</v>
      </c>
      <c r="R185" s="1">
        <f t="shared" si="26"/>
        <v>0.71400778210116733</v>
      </c>
      <c r="S185" s="1">
        <f t="shared" si="21"/>
        <v>0.56513133617086431</v>
      </c>
      <c r="Y185" s="1">
        <f t="shared" si="22"/>
        <v>157.88556506414929</v>
      </c>
      <c r="Z185" s="1">
        <f t="shared" si="23"/>
        <v>-10.190680064149291</v>
      </c>
      <c r="AA185" s="1">
        <v>13.647237851691926</v>
      </c>
      <c r="AB185" s="1">
        <f t="shared" si="27"/>
        <v>0.75927399105855309</v>
      </c>
      <c r="AC185" s="2">
        <v>184</v>
      </c>
      <c r="AD185" s="1">
        <f t="shared" si="28"/>
        <v>0.71400778210116733</v>
      </c>
      <c r="AE185" s="1">
        <f t="shared" si="29"/>
        <v>0.56513133617086431</v>
      </c>
    </row>
    <row r="186" spans="1:31" x14ac:dyDescent="0.2">
      <c r="A186" s="3">
        <v>44047</v>
      </c>
      <c r="B186" s="2">
        <v>185</v>
      </c>
      <c r="C186" s="1">
        <v>109.279099</v>
      </c>
      <c r="D186" s="2">
        <v>173071600</v>
      </c>
      <c r="E186" s="1">
        <v>146.501633</v>
      </c>
      <c r="F186" s="2">
        <v>3078300</v>
      </c>
      <c r="M186" s="1">
        <f t="shared" si="24"/>
        <v>100.89582265075552</v>
      </c>
      <c r="N186" s="1">
        <f t="shared" si="25"/>
        <v>8.3832763492444826</v>
      </c>
      <c r="O186" s="1">
        <v>7.130238627477226</v>
      </c>
      <c r="P186" s="1">
        <f t="shared" si="20"/>
        <v>0.72431348298055886</v>
      </c>
      <c r="Q186" s="2">
        <v>185</v>
      </c>
      <c r="R186" s="1">
        <f t="shared" si="26"/>
        <v>0.71789883268482491</v>
      </c>
      <c r="S186" s="1">
        <f t="shared" si="21"/>
        <v>0.5766108994154191</v>
      </c>
      <c r="Y186" s="1">
        <f t="shared" si="22"/>
        <v>157.87456076294563</v>
      </c>
      <c r="Z186" s="1">
        <f t="shared" si="23"/>
        <v>-11.372927762945636</v>
      </c>
      <c r="AA186" s="1">
        <v>13.6814130565065</v>
      </c>
      <c r="AB186" s="1">
        <f t="shared" si="27"/>
        <v>0.76117535340284515</v>
      </c>
      <c r="AC186" s="2">
        <v>185</v>
      </c>
      <c r="AD186" s="1">
        <f t="shared" si="28"/>
        <v>0.71789883268482491</v>
      </c>
      <c r="AE186" s="1">
        <f t="shared" si="29"/>
        <v>0.5766108994154191</v>
      </c>
    </row>
    <row r="187" spans="1:31" x14ac:dyDescent="0.2">
      <c r="A187" s="3">
        <v>44048</v>
      </c>
      <c r="B187" s="2">
        <v>186</v>
      </c>
      <c r="C187" s="1">
        <v>109.675194</v>
      </c>
      <c r="D187" s="2">
        <v>121992000</v>
      </c>
      <c r="E187" s="1">
        <v>149.972015</v>
      </c>
      <c r="F187" s="2">
        <v>4181000</v>
      </c>
      <c r="M187" s="1">
        <f t="shared" si="24"/>
        <v>101.13958436867132</v>
      </c>
      <c r="N187" s="1">
        <f t="shared" si="25"/>
        <v>8.5356096313286827</v>
      </c>
      <c r="O187" s="1">
        <v>7.158549754530199</v>
      </c>
      <c r="P187" s="1">
        <f t="shared" si="20"/>
        <v>0.72718942193775182</v>
      </c>
      <c r="Q187" s="2">
        <v>186</v>
      </c>
      <c r="R187" s="1">
        <f t="shared" si="26"/>
        <v>0.72178988326848248</v>
      </c>
      <c r="S187" s="1">
        <f t="shared" si="21"/>
        <v>0.58816695781693484</v>
      </c>
      <c r="Y187" s="1">
        <f t="shared" si="22"/>
        <v>157.86355646174198</v>
      </c>
      <c r="Z187" s="1">
        <f t="shared" si="23"/>
        <v>-7.8915414617419799</v>
      </c>
      <c r="AA187" s="1">
        <v>13.693955249284613</v>
      </c>
      <c r="AB187" s="1">
        <f t="shared" si="27"/>
        <v>0.7618731474085445</v>
      </c>
      <c r="AC187" s="2">
        <v>186</v>
      </c>
      <c r="AD187" s="1">
        <f t="shared" si="28"/>
        <v>0.72178988326848248</v>
      </c>
      <c r="AE187" s="1">
        <f t="shared" si="29"/>
        <v>0.58816695781693484</v>
      </c>
    </row>
    <row r="188" spans="1:31" x14ac:dyDescent="0.2">
      <c r="A188" s="3">
        <v>44049</v>
      </c>
      <c r="B188" s="2">
        <v>187</v>
      </c>
      <c r="C188" s="1">
        <v>113.501678</v>
      </c>
      <c r="D188" s="2">
        <v>202428800</v>
      </c>
      <c r="E188" s="1">
        <v>151.72210699999999</v>
      </c>
      <c r="F188" s="2">
        <v>2502700</v>
      </c>
      <c r="M188" s="1">
        <f t="shared" si="24"/>
        <v>101.38334608658712</v>
      </c>
      <c r="N188" s="1">
        <f t="shared" si="25"/>
        <v>12.118331913412874</v>
      </c>
      <c r="O188" s="1">
        <v>7.1744357355387081</v>
      </c>
      <c r="P188" s="1">
        <f t="shared" si="20"/>
        <v>0.72880317301061148</v>
      </c>
      <c r="Q188" s="2">
        <v>187</v>
      </c>
      <c r="R188" s="1">
        <f t="shared" si="26"/>
        <v>0.72568093385214005</v>
      </c>
      <c r="S188" s="1">
        <f t="shared" si="21"/>
        <v>0.59980210199845652</v>
      </c>
      <c r="Y188" s="1">
        <f t="shared" si="22"/>
        <v>157.85255216053832</v>
      </c>
      <c r="Z188" s="1">
        <f t="shared" si="23"/>
        <v>-6.1304451605383292</v>
      </c>
      <c r="AA188" s="1">
        <v>13.729353755302867</v>
      </c>
      <c r="AB188" s="1">
        <f t="shared" si="27"/>
        <v>0.7638425690038938</v>
      </c>
      <c r="AC188" s="2">
        <v>187</v>
      </c>
      <c r="AD188" s="1">
        <f t="shared" si="28"/>
        <v>0.72568093385214005</v>
      </c>
      <c r="AE188" s="1">
        <f t="shared" si="29"/>
        <v>0.59980210199845652</v>
      </c>
    </row>
    <row r="189" spans="1:31" x14ac:dyDescent="0.2">
      <c r="A189" s="3">
        <v>44050</v>
      </c>
      <c r="B189" s="2">
        <v>188</v>
      </c>
      <c r="C189" s="1">
        <v>110.92113500000001</v>
      </c>
      <c r="D189" s="2">
        <v>198045600</v>
      </c>
      <c r="E189" s="1">
        <v>154.23788500000001</v>
      </c>
      <c r="F189" s="2">
        <v>2519500</v>
      </c>
      <c r="M189" s="1">
        <f t="shared" si="24"/>
        <v>101.62710780450291</v>
      </c>
      <c r="N189" s="1">
        <f t="shared" si="25"/>
        <v>9.2940271954970939</v>
      </c>
      <c r="O189" s="1">
        <v>7.2350391141300037</v>
      </c>
      <c r="P189" s="1">
        <f t="shared" si="20"/>
        <v>0.73495946686292279</v>
      </c>
      <c r="Q189" s="2">
        <v>188</v>
      </c>
      <c r="R189" s="1">
        <f t="shared" si="26"/>
        <v>0.72957198443579763</v>
      </c>
      <c r="S189" s="1">
        <f t="shared" si="21"/>
        <v>0.6115190191342571</v>
      </c>
      <c r="Y189" s="1">
        <f t="shared" si="22"/>
        <v>157.84154785933467</v>
      </c>
      <c r="Z189" s="1">
        <f t="shared" si="23"/>
        <v>-3.603662859334662</v>
      </c>
      <c r="AA189" s="1">
        <v>13.780591827618849</v>
      </c>
      <c r="AB189" s="1">
        <f t="shared" si="27"/>
        <v>0.76669323637587627</v>
      </c>
      <c r="AC189" s="2">
        <v>188</v>
      </c>
      <c r="AD189" s="1">
        <f t="shared" si="28"/>
        <v>0.72957198443579763</v>
      </c>
      <c r="AE189" s="1">
        <f t="shared" si="29"/>
        <v>0.6115190191342571</v>
      </c>
    </row>
    <row r="190" spans="1:31" x14ac:dyDescent="0.2">
      <c r="A190" s="3">
        <v>44053</v>
      </c>
      <c r="B190" s="2">
        <v>189</v>
      </c>
      <c r="C190" s="1">
        <v>112.533356</v>
      </c>
      <c r="D190" s="2">
        <v>212403600</v>
      </c>
      <c r="E190" s="1">
        <v>158.53358499999999</v>
      </c>
      <c r="F190" s="2">
        <v>2858800</v>
      </c>
      <c r="M190" s="1">
        <f t="shared" si="24"/>
        <v>101.87086952241872</v>
      </c>
      <c r="N190" s="1">
        <f t="shared" si="25"/>
        <v>10.662486477581282</v>
      </c>
      <c r="O190" s="1">
        <v>7.3376470366143991</v>
      </c>
      <c r="P190" s="1">
        <f t="shared" si="20"/>
        <v>0.74538272274522532</v>
      </c>
      <c r="Q190" s="2">
        <v>189</v>
      </c>
      <c r="R190" s="1">
        <f t="shared" si="26"/>
        <v>0.7334630350194552</v>
      </c>
      <c r="S190" s="1">
        <f t="shared" si="21"/>
        <v>0.62332049854639149</v>
      </c>
      <c r="Y190" s="1">
        <f t="shared" si="22"/>
        <v>157.83054355813101</v>
      </c>
      <c r="Z190" s="1">
        <f t="shared" si="23"/>
        <v>0.70304144186897588</v>
      </c>
      <c r="AA190" s="1">
        <v>13.868296646877297</v>
      </c>
      <c r="AB190" s="1">
        <f t="shared" si="27"/>
        <v>0.77157275770298317</v>
      </c>
      <c r="AC190" s="2">
        <v>189</v>
      </c>
      <c r="AD190" s="1">
        <f t="shared" si="28"/>
        <v>0.7334630350194552</v>
      </c>
      <c r="AE190" s="1">
        <f t="shared" si="29"/>
        <v>0.62332049854639149</v>
      </c>
    </row>
    <row r="191" spans="1:31" x14ac:dyDescent="0.2">
      <c r="A191" s="3">
        <v>44054</v>
      </c>
      <c r="B191" s="2">
        <v>190</v>
      </c>
      <c r="C191" s="1">
        <v>109.186623</v>
      </c>
      <c r="D191" s="2">
        <v>187902400</v>
      </c>
      <c r="E191" s="1">
        <v>159.378815</v>
      </c>
      <c r="F191" s="2">
        <v>3773700</v>
      </c>
      <c r="M191" s="1">
        <f t="shared" si="24"/>
        <v>102.11463124033452</v>
      </c>
      <c r="N191" s="1">
        <f t="shared" si="25"/>
        <v>7.0719917596654795</v>
      </c>
      <c r="O191" s="1">
        <v>7.3608652170562294</v>
      </c>
      <c r="P191" s="1">
        <f t="shared" si="20"/>
        <v>0.74774130315507104</v>
      </c>
      <c r="Q191" s="2">
        <v>190</v>
      </c>
      <c r="R191" s="1">
        <f t="shared" si="26"/>
        <v>0.73735408560311289</v>
      </c>
      <c r="S191" s="1">
        <f t="shared" si="21"/>
        <v>0.63520943769681859</v>
      </c>
      <c r="Y191" s="1">
        <f t="shared" si="22"/>
        <v>157.81953925692736</v>
      </c>
      <c r="Z191" s="1">
        <f t="shared" si="23"/>
        <v>1.5592757430726465</v>
      </c>
      <c r="AA191" s="1">
        <v>13.898829887801469</v>
      </c>
      <c r="AB191" s="1">
        <f t="shared" si="27"/>
        <v>0.77327149674075657</v>
      </c>
      <c r="AC191" s="2">
        <v>190</v>
      </c>
      <c r="AD191" s="1">
        <f t="shared" si="28"/>
        <v>0.73735408560311289</v>
      </c>
      <c r="AE191" s="1">
        <f t="shared" si="29"/>
        <v>0.63520943769681859</v>
      </c>
    </row>
    <row r="192" spans="1:31" x14ac:dyDescent="0.2">
      <c r="A192" s="3">
        <v>44055</v>
      </c>
      <c r="B192" s="2">
        <v>191</v>
      </c>
      <c r="C192" s="1">
        <v>112.815369</v>
      </c>
      <c r="D192" s="2">
        <v>165944800</v>
      </c>
      <c r="E192" s="1">
        <v>159.16999799999999</v>
      </c>
      <c r="F192" s="2">
        <v>2670100</v>
      </c>
      <c r="M192" s="1">
        <f t="shared" si="24"/>
        <v>102.35839295825031</v>
      </c>
      <c r="N192" s="1">
        <f t="shared" si="25"/>
        <v>10.456976041749698</v>
      </c>
      <c r="O192" s="1">
        <v>7.3760985296862884</v>
      </c>
      <c r="P192" s="1">
        <f t="shared" si="20"/>
        <v>0.7492887539915537</v>
      </c>
      <c r="Q192" s="2">
        <v>191</v>
      </c>
      <c r="R192" s="1">
        <f t="shared" si="26"/>
        <v>0.74124513618677046</v>
      </c>
      <c r="S192" s="1">
        <f t="shared" si="21"/>
        <v>0.64718884860991466</v>
      </c>
      <c r="Y192" s="1">
        <f t="shared" si="22"/>
        <v>157.8085349557237</v>
      </c>
      <c r="Z192" s="1">
        <f t="shared" si="23"/>
        <v>1.3614630442762916</v>
      </c>
      <c r="AA192" s="1">
        <v>14.111049454099202</v>
      </c>
      <c r="AB192" s="1">
        <f t="shared" si="27"/>
        <v>0.78507848646531964</v>
      </c>
      <c r="AC192" s="2">
        <v>191</v>
      </c>
      <c r="AD192" s="1">
        <f t="shared" si="28"/>
        <v>0.74124513618677046</v>
      </c>
      <c r="AE192" s="1">
        <f t="shared" si="29"/>
        <v>0.64718884860991466</v>
      </c>
    </row>
    <row r="193" spans="1:31" x14ac:dyDescent="0.2">
      <c r="A193" s="3">
        <v>44056</v>
      </c>
      <c r="B193" s="2">
        <v>192</v>
      </c>
      <c r="C193" s="1">
        <v>114.81192</v>
      </c>
      <c r="D193" s="2">
        <v>210082000</v>
      </c>
      <c r="E193" s="1">
        <v>158.979996</v>
      </c>
      <c r="F193" s="2">
        <v>2574900</v>
      </c>
      <c r="M193" s="1">
        <f t="shared" si="24"/>
        <v>102.60215467616612</v>
      </c>
      <c r="N193" s="1">
        <f t="shared" si="25"/>
        <v>12.209765323833878</v>
      </c>
      <c r="O193" s="1">
        <v>7.4293504724460036</v>
      </c>
      <c r="P193" s="1">
        <f t="shared" si="20"/>
        <v>0.75469826440921806</v>
      </c>
      <c r="Q193" s="2">
        <v>192</v>
      </c>
      <c r="R193" s="1">
        <f t="shared" si="26"/>
        <v>0.74513618677042803</v>
      </c>
      <c r="S193" s="1">
        <f t="shared" si="21"/>
        <v>0.65926186476380366</v>
      </c>
      <c r="Y193" s="1">
        <f t="shared" si="22"/>
        <v>157.79753065452005</v>
      </c>
      <c r="Z193" s="1">
        <f t="shared" si="23"/>
        <v>1.1824653454799545</v>
      </c>
      <c r="AA193" s="1">
        <v>14.121190044469984</v>
      </c>
      <c r="AB193" s="1">
        <f t="shared" si="27"/>
        <v>0.78564266557659379</v>
      </c>
      <c r="AC193" s="2">
        <v>192</v>
      </c>
      <c r="AD193" s="1">
        <f t="shared" si="28"/>
        <v>0.74513618677042803</v>
      </c>
      <c r="AE193" s="1">
        <f t="shared" si="29"/>
        <v>0.65926186476380366</v>
      </c>
    </row>
    <row r="194" spans="1:31" x14ac:dyDescent="0.2">
      <c r="A194" s="3">
        <v>44057</v>
      </c>
      <c r="B194" s="2">
        <v>193</v>
      </c>
      <c r="C194" s="1">
        <v>114.709602</v>
      </c>
      <c r="D194" s="2">
        <v>165565200</v>
      </c>
      <c r="E194" s="1">
        <v>160.279999</v>
      </c>
      <c r="F194" s="2">
        <v>2844700</v>
      </c>
      <c r="M194" s="1">
        <f t="shared" si="24"/>
        <v>102.84591639408191</v>
      </c>
      <c r="N194" s="1">
        <f t="shared" si="25"/>
        <v>11.863685605918093</v>
      </c>
      <c r="O194" s="1">
        <v>7.4401652476020956</v>
      </c>
      <c r="P194" s="1">
        <f t="shared" ref="P194:P257" si="30">STANDARDIZE(O194,AVERAGE($O$2:$O$258), _xlfn.STDEV.S($O$2:$O$258))</f>
        <v>0.75579686543370184</v>
      </c>
      <c r="Q194" s="2">
        <v>193</v>
      </c>
      <c r="R194" s="1">
        <f t="shared" si="26"/>
        <v>0.74902723735408561</v>
      </c>
      <c r="S194" s="1">
        <f t="shared" ref="S194:S257" si="31">_xlfn.NORM.S.INV(R194)</f>
        <v>0.6714317484930028</v>
      </c>
      <c r="Y194" s="1">
        <f t="shared" ref="Y194:Y258" si="32">$W$5*B194+$W$6</f>
        <v>157.78652635331642</v>
      </c>
      <c r="Z194" s="1">
        <f t="shared" ref="Z194:Z257" si="33">E194-Y194</f>
        <v>2.4934726466835855</v>
      </c>
      <c r="AA194" s="1">
        <v>14.170635791218729</v>
      </c>
      <c r="AB194" s="1">
        <f t="shared" si="27"/>
        <v>0.78839361561372057</v>
      </c>
      <c r="AC194" s="2">
        <v>193</v>
      </c>
      <c r="AD194" s="1">
        <f t="shared" si="28"/>
        <v>0.74902723735408561</v>
      </c>
      <c r="AE194" s="1">
        <f t="shared" si="29"/>
        <v>0.6714317484930028</v>
      </c>
    </row>
    <row r="195" spans="1:31" x14ac:dyDescent="0.2">
      <c r="A195" s="3">
        <v>44060</v>
      </c>
      <c r="B195" s="2">
        <v>194</v>
      </c>
      <c r="C195" s="1">
        <v>114.41011</v>
      </c>
      <c r="D195" s="2">
        <v>119561600</v>
      </c>
      <c r="E195" s="1">
        <v>158.759995</v>
      </c>
      <c r="F195" s="2">
        <v>2817200</v>
      </c>
      <c r="M195" s="1">
        <f t="shared" ref="M195:M251" si="34">$K$5*B195+$K$6</f>
        <v>103.08967811199771</v>
      </c>
      <c r="N195" s="1">
        <f t="shared" ref="N195:N258" si="35">(C195-M195)</f>
        <v>11.32043188800229</v>
      </c>
      <c r="O195" s="1">
        <v>7.550446574088383</v>
      </c>
      <c r="P195" s="1">
        <f t="shared" si="30"/>
        <v>0.76699961135403882</v>
      </c>
      <c r="Q195" s="2">
        <v>194</v>
      </c>
      <c r="R195" s="1">
        <f t="shared" ref="R195:R258" si="36">(Q195-0.5)/257</f>
        <v>0.75291828793774318</v>
      </c>
      <c r="S195" s="1">
        <f t="shared" si="31"/>
        <v>0.68370189894942857</v>
      </c>
      <c r="Y195" s="1">
        <f t="shared" si="32"/>
        <v>157.77552205211276</v>
      </c>
      <c r="Z195" s="1">
        <f t="shared" si="33"/>
        <v>0.98447294788724093</v>
      </c>
      <c r="AA195" s="1">
        <v>14.180763225211564</v>
      </c>
      <c r="AB195" s="1">
        <f t="shared" ref="AB195:AB258" si="37">STANDARDIZE(AA195, AVERAGE($AA$2:$AA$258), _xlfn.STDEV.S($AA$2:$AA$258))</f>
        <v>0.78895706276035094</v>
      </c>
      <c r="AC195" s="2">
        <v>194</v>
      </c>
      <c r="AD195" s="1">
        <f t="shared" ref="AD195:AD258" si="38">(AC195-0.5)/257</f>
        <v>0.75291828793774318</v>
      </c>
      <c r="AE195" s="1">
        <f t="shared" ref="AE195:AE258" si="39">_xlfn.NORM.S.INV(AD195)</f>
        <v>0.68370189894942857</v>
      </c>
    </row>
    <row r="196" spans="1:31" x14ac:dyDescent="0.2">
      <c r="A196" s="3">
        <v>44061</v>
      </c>
      <c r="B196" s="2">
        <v>195</v>
      </c>
      <c r="C196" s="1">
        <v>115.363472</v>
      </c>
      <c r="D196" s="2">
        <v>105633600</v>
      </c>
      <c r="E196" s="1">
        <v>157.38000500000001</v>
      </c>
      <c r="F196" s="2">
        <v>1869300</v>
      </c>
      <c r="M196" s="1">
        <f t="shared" si="34"/>
        <v>103.33343982991352</v>
      </c>
      <c r="N196" s="1">
        <f t="shared" si="35"/>
        <v>12.030032170086486</v>
      </c>
      <c r="O196" s="1">
        <v>7.6175363186986118</v>
      </c>
      <c r="P196" s="1">
        <f t="shared" si="30"/>
        <v>0.77381481195667345</v>
      </c>
      <c r="Q196" s="2">
        <v>195</v>
      </c>
      <c r="R196" s="1">
        <f t="shared" si="36"/>
        <v>0.75680933852140075</v>
      </c>
      <c r="S196" s="1">
        <f t="shared" si="31"/>
        <v>0.69607586067395022</v>
      </c>
      <c r="Y196" s="1">
        <f t="shared" si="32"/>
        <v>157.76451775090911</v>
      </c>
      <c r="Z196" s="1">
        <f t="shared" si="33"/>
        <v>-0.38451275090909576</v>
      </c>
      <c r="AA196" s="1">
        <v>14.214652996033351</v>
      </c>
      <c r="AB196" s="1">
        <f t="shared" si="37"/>
        <v>0.79084254477711868</v>
      </c>
      <c r="AC196" s="2">
        <v>195</v>
      </c>
      <c r="AD196" s="1">
        <f t="shared" si="38"/>
        <v>0.75680933852140075</v>
      </c>
      <c r="AE196" s="1">
        <f t="shared" si="39"/>
        <v>0.69607586067395022</v>
      </c>
    </row>
    <row r="197" spans="1:31" x14ac:dyDescent="0.2">
      <c r="A197" s="3">
        <v>44062</v>
      </c>
      <c r="B197" s="2">
        <v>196</v>
      </c>
      <c r="C197" s="1">
        <v>115.508217</v>
      </c>
      <c r="D197" s="2">
        <v>145538000</v>
      </c>
      <c r="E197" s="1">
        <v>156.85000600000001</v>
      </c>
      <c r="F197" s="2">
        <v>2098100</v>
      </c>
      <c r="M197" s="1">
        <f t="shared" si="34"/>
        <v>103.5772015478293</v>
      </c>
      <c r="N197" s="1">
        <f t="shared" si="35"/>
        <v>11.931015452170698</v>
      </c>
      <c r="O197" s="1">
        <v>7.7165084203409933</v>
      </c>
      <c r="P197" s="1">
        <f t="shared" si="30"/>
        <v>0.78386872899982074</v>
      </c>
      <c r="Q197" s="2">
        <v>196</v>
      </c>
      <c r="R197" s="1">
        <f t="shared" si="36"/>
        <v>0.76070038910505833</v>
      </c>
      <c r="S197" s="1">
        <f t="shared" si="31"/>
        <v>0.70855733283643729</v>
      </c>
      <c r="Y197" s="1">
        <f t="shared" si="32"/>
        <v>157.75351344970545</v>
      </c>
      <c r="Z197" s="1">
        <f t="shared" si="33"/>
        <v>-0.90350744970544383</v>
      </c>
      <c r="AA197" s="1">
        <v>14.261860357710162</v>
      </c>
      <c r="AB197" s="1">
        <f t="shared" si="37"/>
        <v>0.79346896063483408</v>
      </c>
      <c r="AC197" s="2">
        <v>196</v>
      </c>
      <c r="AD197" s="1">
        <f t="shared" si="38"/>
        <v>0.76070038910505833</v>
      </c>
      <c r="AE197" s="1">
        <f t="shared" si="39"/>
        <v>0.70855733283643729</v>
      </c>
    </row>
    <row r="198" spans="1:31" x14ac:dyDescent="0.2">
      <c r="A198" s="3">
        <v>44063</v>
      </c>
      <c r="B198" s="2">
        <v>197</v>
      </c>
      <c r="C198" s="1">
        <v>118.071297</v>
      </c>
      <c r="D198" s="2">
        <v>126907200</v>
      </c>
      <c r="E198" s="1">
        <v>156.16999799999999</v>
      </c>
      <c r="F198" s="2">
        <v>1600300</v>
      </c>
      <c r="M198" s="1">
        <f t="shared" si="34"/>
        <v>103.82096326574512</v>
      </c>
      <c r="N198" s="1">
        <f t="shared" si="35"/>
        <v>14.25033373425488</v>
      </c>
      <c r="O198" s="1">
        <v>7.8078114470354052</v>
      </c>
      <c r="P198" s="1">
        <f t="shared" si="30"/>
        <v>0.79314359576470705</v>
      </c>
      <c r="Q198" s="2">
        <v>197</v>
      </c>
      <c r="R198" s="1">
        <f t="shared" si="36"/>
        <v>0.7645914396887159</v>
      </c>
      <c r="S198" s="1">
        <f t="shared" si="31"/>
        <v>0.72115017920879865</v>
      </c>
      <c r="Y198" s="1">
        <f t="shared" si="32"/>
        <v>157.7425091485018</v>
      </c>
      <c r="Z198" s="1">
        <f t="shared" si="33"/>
        <v>-1.5725111485018033</v>
      </c>
      <c r="AA198" s="1">
        <v>14.298663200847955</v>
      </c>
      <c r="AB198" s="1">
        <f t="shared" si="37"/>
        <v>0.79551651354592146</v>
      </c>
      <c r="AC198" s="2">
        <v>197</v>
      </c>
      <c r="AD198" s="1">
        <f t="shared" si="38"/>
        <v>0.7645914396887159</v>
      </c>
      <c r="AE198" s="1">
        <f t="shared" si="39"/>
        <v>0.72115017920879865</v>
      </c>
    </row>
    <row r="199" spans="1:31" x14ac:dyDescent="0.2">
      <c r="A199" s="3">
        <v>44064</v>
      </c>
      <c r="B199" s="2">
        <v>198</v>
      </c>
      <c r="C199" s="1">
        <v>124.1558</v>
      </c>
      <c r="D199" s="2">
        <v>338054800</v>
      </c>
      <c r="E199" s="1">
        <v>157.5</v>
      </c>
      <c r="F199" s="2">
        <v>2507800</v>
      </c>
      <c r="M199" s="1">
        <f t="shared" si="34"/>
        <v>104.06472498366091</v>
      </c>
      <c r="N199" s="1">
        <f t="shared" si="35"/>
        <v>20.09107501633909</v>
      </c>
      <c r="O199" s="1">
        <v>7.8707880099199841</v>
      </c>
      <c r="P199" s="1">
        <f t="shared" si="30"/>
        <v>0.79954096561335308</v>
      </c>
      <c r="Q199" s="2">
        <v>198</v>
      </c>
      <c r="R199" s="1">
        <f t="shared" si="36"/>
        <v>0.76848249027237359</v>
      </c>
      <c r="S199" s="1">
        <f t="shared" si="31"/>
        <v>0.73385843894287195</v>
      </c>
      <c r="Y199" s="1">
        <f t="shared" si="32"/>
        <v>157.73150484729814</v>
      </c>
      <c r="Z199" s="1">
        <f t="shared" si="33"/>
        <v>-0.23150484729814025</v>
      </c>
      <c r="AA199" s="1">
        <v>14.427788586597813</v>
      </c>
      <c r="AB199" s="1">
        <f t="shared" si="37"/>
        <v>0.80270049817714972</v>
      </c>
      <c r="AC199" s="2">
        <v>198</v>
      </c>
      <c r="AD199" s="1">
        <f t="shared" si="38"/>
        <v>0.76848249027237359</v>
      </c>
      <c r="AE199" s="1">
        <f t="shared" si="39"/>
        <v>0.73385843894287195</v>
      </c>
    </row>
    <row r="200" spans="1:31" x14ac:dyDescent="0.2">
      <c r="A200" s="3">
        <v>44067</v>
      </c>
      <c r="B200" s="2">
        <v>199</v>
      </c>
      <c r="C200" s="1">
        <v>125.640739</v>
      </c>
      <c r="D200" s="2">
        <v>345937600</v>
      </c>
      <c r="E200" s="1">
        <v>159.36999499999999</v>
      </c>
      <c r="F200" s="2">
        <v>2087000</v>
      </c>
      <c r="M200" s="1">
        <f t="shared" si="34"/>
        <v>104.30848670157671</v>
      </c>
      <c r="N200" s="1">
        <f t="shared" si="35"/>
        <v>21.332252298423285</v>
      </c>
      <c r="O200" s="1">
        <v>7.8973684534545043</v>
      </c>
      <c r="P200" s="1">
        <f t="shared" si="30"/>
        <v>0.8022410959514128</v>
      </c>
      <c r="Q200" s="2">
        <v>199</v>
      </c>
      <c r="R200" s="1">
        <f t="shared" si="36"/>
        <v>0.77237354085603116</v>
      </c>
      <c r="S200" s="1">
        <f t="shared" si="31"/>
        <v>0.74668633823340269</v>
      </c>
      <c r="Y200" s="1">
        <f t="shared" si="32"/>
        <v>157.72050054609448</v>
      </c>
      <c r="Z200" s="1">
        <f t="shared" si="33"/>
        <v>1.6494944539055041</v>
      </c>
      <c r="AA200" s="1">
        <v>14.509904490208783</v>
      </c>
      <c r="AB200" s="1">
        <f t="shared" si="37"/>
        <v>0.80726907612249199</v>
      </c>
      <c r="AC200" s="2">
        <v>199</v>
      </c>
      <c r="AD200" s="1">
        <f t="shared" si="38"/>
        <v>0.77237354085603116</v>
      </c>
      <c r="AE200" s="1">
        <f t="shared" si="39"/>
        <v>0.74668633823340269</v>
      </c>
    </row>
    <row r="201" spans="1:31" x14ac:dyDescent="0.2">
      <c r="A201" s="3">
        <v>44068</v>
      </c>
      <c r="B201" s="2">
        <v>200</v>
      </c>
      <c r="C201" s="1">
        <v>124.610016</v>
      </c>
      <c r="D201" s="2">
        <v>211495600</v>
      </c>
      <c r="E201" s="1">
        <v>164.529999</v>
      </c>
      <c r="F201" s="2">
        <v>7400500</v>
      </c>
      <c r="M201" s="1">
        <f t="shared" si="34"/>
        <v>104.55224841949251</v>
      </c>
      <c r="N201" s="1">
        <f t="shared" si="35"/>
        <v>20.057767580507488</v>
      </c>
      <c r="O201" s="1">
        <v>7.9020920671602823</v>
      </c>
      <c r="P201" s="1">
        <f t="shared" si="30"/>
        <v>0.80272093642720022</v>
      </c>
      <c r="Q201" s="2">
        <v>200</v>
      </c>
      <c r="R201" s="1">
        <f t="shared" si="36"/>
        <v>0.77626459143968873</v>
      </c>
      <c r="S201" s="1">
        <f t="shared" si="31"/>
        <v>0.75963830295586499</v>
      </c>
      <c r="Y201" s="1">
        <f t="shared" si="32"/>
        <v>157.70949624489083</v>
      </c>
      <c r="Z201" s="1">
        <f t="shared" si="33"/>
        <v>6.8205027551091746</v>
      </c>
      <c r="AA201" s="1">
        <v>14.512727743266339</v>
      </c>
      <c r="AB201" s="1">
        <f t="shared" si="37"/>
        <v>0.80742614985712413</v>
      </c>
      <c r="AC201" s="2">
        <v>200</v>
      </c>
      <c r="AD201" s="1">
        <f t="shared" si="38"/>
        <v>0.77626459143968873</v>
      </c>
      <c r="AE201" s="1">
        <f t="shared" si="39"/>
        <v>0.75963830295586499</v>
      </c>
    </row>
    <row r="202" spans="1:31" x14ac:dyDescent="0.2">
      <c r="A202" s="3">
        <v>44069</v>
      </c>
      <c r="B202" s="2">
        <v>201</v>
      </c>
      <c r="C202" s="1">
        <v>126.304596</v>
      </c>
      <c r="D202" s="2">
        <v>163022400</v>
      </c>
      <c r="E202" s="1">
        <v>165.30999800000001</v>
      </c>
      <c r="F202" s="2">
        <v>3466600</v>
      </c>
      <c r="M202" s="1">
        <f t="shared" si="34"/>
        <v>104.7960101374083</v>
      </c>
      <c r="N202" s="1">
        <f t="shared" si="35"/>
        <v>21.508585862591701</v>
      </c>
      <c r="O202" s="1">
        <v>7.9108774457515807</v>
      </c>
      <c r="P202" s="1">
        <f t="shared" si="30"/>
        <v>0.80361338456242026</v>
      </c>
      <c r="Q202" s="2">
        <v>201</v>
      </c>
      <c r="R202" s="1">
        <f t="shared" si="36"/>
        <v>0.78015564202334631</v>
      </c>
      <c r="S202" s="1">
        <f t="shared" si="31"/>
        <v>0.77271897237966714</v>
      </c>
      <c r="Y202" s="1">
        <f t="shared" si="32"/>
        <v>157.69849194368717</v>
      </c>
      <c r="Z202" s="1">
        <f t="shared" si="33"/>
        <v>7.6115060563128338</v>
      </c>
      <c r="AA202" s="1">
        <v>14.565584176968599</v>
      </c>
      <c r="AB202" s="1">
        <f t="shared" si="37"/>
        <v>0.81036685594038937</v>
      </c>
      <c r="AC202" s="2">
        <v>201</v>
      </c>
      <c r="AD202" s="1">
        <f t="shared" si="38"/>
        <v>0.78015564202334631</v>
      </c>
      <c r="AE202" s="1">
        <f t="shared" si="39"/>
        <v>0.77271897237966714</v>
      </c>
    </row>
    <row r="203" spans="1:31" x14ac:dyDescent="0.2">
      <c r="A203" s="3">
        <v>44070</v>
      </c>
      <c r="B203" s="2">
        <v>202</v>
      </c>
      <c r="C203" s="1">
        <v>124.794701</v>
      </c>
      <c r="D203" s="2">
        <v>155552400</v>
      </c>
      <c r="E203" s="1">
        <v>165.990005</v>
      </c>
      <c r="F203" s="2">
        <v>4281100</v>
      </c>
      <c r="M203" s="1">
        <f t="shared" si="34"/>
        <v>105.03977185532412</v>
      </c>
      <c r="N203" s="1">
        <f t="shared" si="35"/>
        <v>19.754929144675884</v>
      </c>
      <c r="O203" s="1">
        <v>7.9455210633088171</v>
      </c>
      <c r="P203" s="1">
        <f t="shared" si="30"/>
        <v>0.80713259908060353</v>
      </c>
      <c r="Q203" s="2">
        <v>202</v>
      </c>
      <c r="R203" s="1">
        <f t="shared" si="36"/>
        <v>0.78404669260700388</v>
      </c>
      <c r="S203" s="1">
        <f t="shared" si="31"/>
        <v>0.78593321406966932</v>
      </c>
      <c r="Y203" s="1">
        <f t="shared" si="32"/>
        <v>157.68748764248355</v>
      </c>
      <c r="Z203" s="1">
        <f t="shared" si="33"/>
        <v>8.3025173575164501</v>
      </c>
      <c r="AA203" s="1">
        <v>14.795605261321128</v>
      </c>
      <c r="AB203" s="1">
        <f t="shared" si="37"/>
        <v>0.82316424605272687</v>
      </c>
      <c r="AC203" s="2">
        <v>202</v>
      </c>
      <c r="AD203" s="1">
        <f t="shared" si="38"/>
        <v>0.78404669260700388</v>
      </c>
      <c r="AE203" s="1">
        <f t="shared" si="39"/>
        <v>0.78593321406966932</v>
      </c>
    </row>
    <row r="204" spans="1:31" x14ac:dyDescent="0.2">
      <c r="A204" s="3">
        <v>44071</v>
      </c>
      <c r="B204" s="2">
        <v>203</v>
      </c>
      <c r="C204" s="1">
        <v>124.592552</v>
      </c>
      <c r="D204" s="2">
        <v>187630000</v>
      </c>
      <c r="E204" s="1">
        <v>168.38000500000001</v>
      </c>
      <c r="F204" s="2">
        <v>13011800</v>
      </c>
      <c r="M204" s="1">
        <f t="shared" si="34"/>
        <v>105.28353357323991</v>
      </c>
      <c r="N204" s="1">
        <f t="shared" si="35"/>
        <v>19.30901842676009</v>
      </c>
      <c r="O204" s="1">
        <v>7.9518896528878145</v>
      </c>
      <c r="P204" s="1">
        <f t="shared" si="30"/>
        <v>0.80777954170631894</v>
      </c>
      <c r="Q204" s="2">
        <v>203</v>
      </c>
      <c r="R204" s="1">
        <f t="shared" si="36"/>
        <v>0.78793774319066145</v>
      </c>
      <c r="S204" s="1">
        <f t="shared" si="31"/>
        <v>0.79928614010300825</v>
      </c>
      <c r="Y204" s="1">
        <f t="shared" si="32"/>
        <v>157.67648334127989</v>
      </c>
      <c r="Z204" s="1">
        <f t="shared" si="33"/>
        <v>10.703521658720121</v>
      </c>
      <c r="AA204" s="1">
        <v>14.826530562331072</v>
      </c>
      <c r="AB204" s="1">
        <f t="shared" si="37"/>
        <v>0.82488479763815969</v>
      </c>
      <c r="AC204" s="2">
        <v>203</v>
      </c>
      <c r="AD204" s="1">
        <f t="shared" si="38"/>
        <v>0.78793774319066145</v>
      </c>
      <c r="AE204" s="1">
        <f t="shared" si="39"/>
        <v>0.79928614010300825</v>
      </c>
    </row>
    <row r="205" spans="1:31" x14ac:dyDescent="0.2">
      <c r="A205" s="3">
        <v>44074</v>
      </c>
      <c r="B205" s="2">
        <v>204</v>
      </c>
      <c r="C205" s="1">
        <v>128.81774899999999</v>
      </c>
      <c r="D205" s="2">
        <v>225702700</v>
      </c>
      <c r="E205" s="1">
        <v>165.550003</v>
      </c>
      <c r="F205" s="2">
        <v>4561900</v>
      </c>
      <c r="M205" s="1">
        <f t="shared" si="34"/>
        <v>105.52729529115571</v>
      </c>
      <c r="N205" s="1">
        <f t="shared" si="35"/>
        <v>23.290453708844282</v>
      </c>
      <c r="O205" s="1">
        <v>8.0512871713703191</v>
      </c>
      <c r="P205" s="1">
        <f t="shared" si="30"/>
        <v>0.81787667401466091</v>
      </c>
      <c r="Q205" s="2">
        <v>204</v>
      </c>
      <c r="R205" s="1">
        <f t="shared" si="36"/>
        <v>0.79182879377431903</v>
      </c>
      <c r="S205" s="1">
        <f t="shared" si="31"/>
        <v>0.81278312474442804</v>
      </c>
      <c r="Y205" s="1">
        <f t="shared" si="32"/>
        <v>157.66547904007624</v>
      </c>
      <c r="Z205" s="1">
        <f t="shared" si="33"/>
        <v>7.8845239599237686</v>
      </c>
      <c r="AA205" s="1">
        <v>14.904784562524782</v>
      </c>
      <c r="AB205" s="1">
        <f t="shared" si="37"/>
        <v>0.82923851578164531</v>
      </c>
      <c r="AC205" s="2">
        <v>204</v>
      </c>
      <c r="AD205" s="1">
        <f t="shared" si="38"/>
        <v>0.79182879377431903</v>
      </c>
      <c r="AE205" s="1">
        <f t="shared" si="39"/>
        <v>0.81278312474442804</v>
      </c>
    </row>
    <row r="206" spans="1:31" x14ac:dyDescent="0.2">
      <c r="A206" s="3">
        <v>44075</v>
      </c>
      <c r="B206" s="2">
        <v>205</v>
      </c>
      <c r="C206" s="1">
        <v>133.94889800000001</v>
      </c>
      <c r="D206" s="2">
        <v>152470100</v>
      </c>
      <c r="E206" s="1">
        <v>167.970001</v>
      </c>
      <c r="F206" s="2">
        <v>3975100</v>
      </c>
      <c r="M206" s="1">
        <f t="shared" si="34"/>
        <v>105.77105700907151</v>
      </c>
      <c r="N206" s="1">
        <f t="shared" si="35"/>
        <v>28.177840990928502</v>
      </c>
      <c r="O206" s="1">
        <v>8.0593038828669989</v>
      </c>
      <c r="P206" s="1">
        <f t="shared" si="30"/>
        <v>0.81869103837602109</v>
      </c>
      <c r="Q206" s="2">
        <v>205</v>
      </c>
      <c r="R206" s="1">
        <f t="shared" si="36"/>
        <v>0.7957198443579766</v>
      </c>
      <c r="S206" s="1">
        <f t="shared" si="31"/>
        <v>0.82642982374185869</v>
      </c>
      <c r="Y206" s="1">
        <f t="shared" si="32"/>
        <v>157.65447473887258</v>
      </c>
      <c r="Z206" s="1">
        <f t="shared" si="33"/>
        <v>10.315526261127417</v>
      </c>
      <c r="AA206" s="1">
        <v>15.063051863728418</v>
      </c>
      <c r="AB206" s="1">
        <f t="shared" si="37"/>
        <v>0.83804383204746047</v>
      </c>
      <c r="AC206" s="2">
        <v>205</v>
      </c>
      <c r="AD206" s="1">
        <f t="shared" si="38"/>
        <v>0.7957198443579766</v>
      </c>
      <c r="AE206" s="1">
        <f t="shared" si="39"/>
        <v>0.82642982374185869</v>
      </c>
    </row>
    <row r="207" spans="1:31" x14ac:dyDescent="0.2">
      <c r="A207" s="3">
        <v>44076</v>
      </c>
      <c r="B207" s="2">
        <v>206</v>
      </c>
      <c r="C207" s="1">
        <v>131.17369099999999</v>
      </c>
      <c r="D207" s="2">
        <v>200119000</v>
      </c>
      <c r="E207" s="1">
        <v>172.470001</v>
      </c>
      <c r="F207" s="2">
        <v>4111900</v>
      </c>
      <c r="M207" s="1">
        <f t="shared" si="34"/>
        <v>106.0148187269873</v>
      </c>
      <c r="N207" s="1">
        <f t="shared" si="35"/>
        <v>25.15887227301269</v>
      </c>
      <c r="O207" s="1">
        <v>8.0737368561725944</v>
      </c>
      <c r="P207" s="1">
        <f t="shared" si="30"/>
        <v>0.82015718806762539</v>
      </c>
      <c r="Q207" s="2">
        <v>206</v>
      </c>
      <c r="R207" s="1">
        <f t="shared" si="36"/>
        <v>0.79961089494163429</v>
      </c>
      <c r="S207" s="1">
        <f t="shared" si="31"/>
        <v>0.84023219542538485</v>
      </c>
      <c r="Y207" s="1">
        <f t="shared" si="32"/>
        <v>157.64347043766892</v>
      </c>
      <c r="Z207" s="1">
        <f t="shared" si="33"/>
        <v>14.826530562331072</v>
      </c>
      <c r="AA207" s="1">
        <v>15.296659598440669</v>
      </c>
      <c r="AB207" s="1">
        <f t="shared" si="37"/>
        <v>0.85104076805785833</v>
      </c>
      <c r="AC207" s="2">
        <v>206</v>
      </c>
      <c r="AD207" s="1">
        <f t="shared" si="38"/>
        <v>0.79961089494163429</v>
      </c>
      <c r="AE207" s="1">
        <f t="shared" si="39"/>
        <v>0.84023219542538485</v>
      </c>
    </row>
    <row r="208" spans="1:31" x14ac:dyDescent="0.2">
      <c r="A208" s="3">
        <v>44077</v>
      </c>
      <c r="B208" s="2">
        <v>207</v>
      </c>
      <c r="C208" s="1">
        <v>120.671806</v>
      </c>
      <c r="D208" s="2">
        <v>257599600</v>
      </c>
      <c r="E208" s="1">
        <v>166.300003</v>
      </c>
      <c r="F208" s="2">
        <v>3527700</v>
      </c>
      <c r="M208" s="1">
        <f t="shared" si="34"/>
        <v>106.25858044490312</v>
      </c>
      <c r="N208" s="1">
        <f t="shared" si="35"/>
        <v>14.413225555096886</v>
      </c>
      <c r="O208" s="1">
        <v>8.08270093497201</v>
      </c>
      <c r="P208" s="1">
        <f t="shared" si="30"/>
        <v>0.82106778916755163</v>
      </c>
      <c r="Q208" s="2">
        <v>207</v>
      </c>
      <c r="R208" s="1">
        <f t="shared" si="36"/>
        <v>0.80350194552529186</v>
      </c>
      <c r="S208" s="1">
        <f t="shared" si="31"/>
        <v>0.85419652381744504</v>
      </c>
      <c r="Y208" s="1">
        <f t="shared" si="32"/>
        <v>157.63246613646527</v>
      </c>
      <c r="Z208" s="1">
        <f t="shared" si="33"/>
        <v>8.6675368635347354</v>
      </c>
      <c r="AA208" s="1">
        <v>15.501086430026163</v>
      </c>
      <c r="AB208" s="1">
        <f t="shared" si="37"/>
        <v>0.86241420332616281</v>
      </c>
      <c r="AC208" s="2">
        <v>207</v>
      </c>
      <c r="AD208" s="1">
        <f t="shared" si="38"/>
        <v>0.80350194552529186</v>
      </c>
      <c r="AE208" s="1">
        <f t="shared" si="39"/>
        <v>0.85419652381744504</v>
      </c>
    </row>
    <row r="209" spans="1:31" x14ac:dyDescent="0.2">
      <c r="A209" s="3">
        <v>44078</v>
      </c>
      <c r="B209" s="2">
        <v>208</v>
      </c>
      <c r="C209" s="1">
        <v>120.751671</v>
      </c>
      <c r="D209" s="2">
        <v>332607200</v>
      </c>
      <c r="E209" s="1">
        <v>166.69000199999999</v>
      </c>
      <c r="F209" s="2">
        <v>3326500</v>
      </c>
      <c r="M209" s="1">
        <f t="shared" si="34"/>
        <v>106.50234216281891</v>
      </c>
      <c r="N209" s="1">
        <f t="shared" si="35"/>
        <v>14.249328837181096</v>
      </c>
      <c r="O209" s="1">
        <v>8.1593971382567858</v>
      </c>
      <c r="P209" s="1">
        <f t="shared" si="30"/>
        <v>0.82885884596591808</v>
      </c>
      <c r="Q209" s="2">
        <v>208</v>
      </c>
      <c r="R209" s="1">
        <f t="shared" si="36"/>
        <v>0.80739299610894943</v>
      </c>
      <c r="S209" s="1">
        <f t="shared" si="31"/>
        <v>0.86832944399065048</v>
      </c>
      <c r="Y209" s="1">
        <f t="shared" si="32"/>
        <v>157.62146183526161</v>
      </c>
      <c r="Z209" s="1">
        <f t="shared" si="33"/>
        <v>9.0685401647383799</v>
      </c>
      <c r="AA209" s="1">
        <v>15.552560032433462</v>
      </c>
      <c r="AB209" s="1">
        <f t="shared" si="37"/>
        <v>0.86527797458586175</v>
      </c>
      <c r="AC209" s="2">
        <v>208</v>
      </c>
      <c r="AD209" s="1">
        <f t="shared" si="38"/>
        <v>0.80739299610894943</v>
      </c>
      <c r="AE209" s="1">
        <f t="shared" si="39"/>
        <v>0.86832944399065048</v>
      </c>
    </row>
    <row r="210" spans="1:31" x14ac:dyDescent="0.2">
      <c r="A210" s="3">
        <v>44082</v>
      </c>
      <c r="B210" s="2">
        <v>209</v>
      </c>
      <c r="C210" s="1">
        <v>112.625694</v>
      </c>
      <c r="D210" s="2">
        <v>231366600</v>
      </c>
      <c r="E210" s="1">
        <v>164.270004</v>
      </c>
      <c r="F210" s="2">
        <v>2796800</v>
      </c>
      <c r="M210" s="1">
        <f t="shared" si="34"/>
        <v>106.74610388073471</v>
      </c>
      <c r="N210" s="1">
        <f t="shared" si="35"/>
        <v>5.8795901192652877</v>
      </c>
      <c r="O210" s="1">
        <v>8.169560781224618</v>
      </c>
      <c r="P210" s="1">
        <f t="shared" si="30"/>
        <v>0.82989130280536139</v>
      </c>
      <c r="Q210" s="2">
        <v>209</v>
      </c>
      <c r="R210" s="1">
        <f t="shared" si="36"/>
        <v>0.81128404669260701</v>
      </c>
      <c r="S210" s="1">
        <f t="shared" si="31"/>
        <v>0.8826379699428335</v>
      </c>
      <c r="Y210" s="1">
        <f t="shared" si="32"/>
        <v>157.61045753405796</v>
      </c>
      <c r="Z210" s="1">
        <f t="shared" si="33"/>
        <v>6.6595464659420429</v>
      </c>
      <c r="AA210" s="1">
        <v>15.600670803255241</v>
      </c>
      <c r="AB210" s="1">
        <f t="shared" si="37"/>
        <v>0.86795465226758228</v>
      </c>
      <c r="AC210" s="2">
        <v>209</v>
      </c>
      <c r="AD210" s="1">
        <f t="shared" si="38"/>
        <v>0.81128404669260701</v>
      </c>
      <c r="AE210" s="1">
        <f t="shared" si="39"/>
        <v>0.8826379699428335</v>
      </c>
    </row>
    <row r="211" spans="1:31" x14ac:dyDescent="0.2">
      <c r="A211" s="3">
        <v>44083</v>
      </c>
      <c r="B211" s="2">
        <v>210</v>
      </c>
      <c r="C211" s="1">
        <v>117.117943</v>
      </c>
      <c r="D211" s="2">
        <v>176940500</v>
      </c>
      <c r="E211" s="1">
        <v>165.75</v>
      </c>
      <c r="F211" s="2">
        <v>2807500</v>
      </c>
      <c r="M211" s="1">
        <f t="shared" si="34"/>
        <v>106.98986559865051</v>
      </c>
      <c r="N211" s="1">
        <f t="shared" si="35"/>
        <v>10.128077401349486</v>
      </c>
      <c r="O211" s="1">
        <v>8.1735627278357939</v>
      </c>
      <c r="P211" s="1">
        <f t="shared" si="30"/>
        <v>0.83029783392445633</v>
      </c>
      <c r="Q211" s="2">
        <v>210</v>
      </c>
      <c r="R211" s="1">
        <f t="shared" si="36"/>
        <v>0.81517509727626458</v>
      </c>
      <c r="S211" s="1">
        <f t="shared" si="31"/>
        <v>0.89712952529750012</v>
      </c>
      <c r="Y211" s="1">
        <f t="shared" si="32"/>
        <v>157.5994532328543</v>
      </c>
      <c r="Z211" s="1">
        <f t="shared" si="33"/>
        <v>8.1505467671456984</v>
      </c>
      <c r="AA211" s="1">
        <v>15.797544381783212</v>
      </c>
      <c r="AB211" s="1">
        <f t="shared" si="37"/>
        <v>0.8789078568154447</v>
      </c>
      <c r="AC211" s="2">
        <v>210</v>
      </c>
      <c r="AD211" s="1">
        <f t="shared" si="38"/>
        <v>0.81517509727626458</v>
      </c>
      <c r="AE211" s="1">
        <f t="shared" si="39"/>
        <v>0.89712952529750012</v>
      </c>
    </row>
    <row r="212" spans="1:31" x14ac:dyDescent="0.2">
      <c r="A212" s="3">
        <v>44084</v>
      </c>
      <c r="B212" s="2">
        <v>211</v>
      </c>
      <c r="C212" s="1">
        <v>113.29454</v>
      </c>
      <c r="D212" s="2">
        <v>182274400</v>
      </c>
      <c r="E212" s="1">
        <v>164.270004</v>
      </c>
      <c r="F212" s="2">
        <v>2814900</v>
      </c>
      <c r="M212" s="1">
        <f t="shared" si="34"/>
        <v>107.2336273165663</v>
      </c>
      <c r="N212" s="1">
        <f t="shared" si="35"/>
        <v>6.060912683433699</v>
      </c>
      <c r="O212" s="1">
        <v>8.2063528066352234</v>
      </c>
      <c r="P212" s="1">
        <f t="shared" si="30"/>
        <v>0.8336287597774702</v>
      </c>
      <c r="Q212" s="2">
        <v>211</v>
      </c>
      <c r="R212" s="1">
        <f t="shared" si="36"/>
        <v>0.81906614785992216</v>
      </c>
      <c r="S212" s="1">
        <f t="shared" si="31"/>
        <v>0.91181197718303419</v>
      </c>
      <c r="Y212" s="1">
        <f t="shared" si="32"/>
        <v>157.58844893165067</v>
      </c>
      <c r="Z212" s="1">
        <f t="shared" si="33"/>
        <v>6.6815550683493257</v>
      </c>
      <c r="AA212" s="1">
        <v>15.9796665020516</v>
      </c>
      <c r="AB212" s="1">
        <f t="shared" si="37"/>
        <v>0.88904035326776398</v>
      </c>
      <c r="AC212" s="2">
        <v>211</v>
      </c>
      <c r="AD212" s="1">
        <f t="shared" si="38"/>
        <v>0.81906614785992216</v>
      </c>
      <c r="AE212" s="1">
        <f t="shared" si="39"/>
        <v>0.91181197718303419</v>
      </c>
    </row>
    <row r="213" spans="1:31" x14ac:dyDescent="0.2">
      <c r="A213" s="3">
        <v>44085</v>
      </c>
      <c r="B213" s="2">
        <v>212</v>
      </c>
      <c r="C213" s="1">
        <v>111.807106</v>
      </c>
      <c r="D213" s="2">
        <v>180860300</v>
      </c>
      <c r="E213" s="1">
        <v>166.449997</v>
      </c>
      <c r="F213" s="2">
        <v>2116700</v>
      </c>
      <c r="M213" s="1">
        <f t="shared" si="34"/>
        <v>107.47738903448212</v>
      </c>
      <c r="N213" s="1">
        <f t="shared" si="35"/>
        <v>4.3297169655178891</v>
      </c>
      <c r="O213" s="1">
        <v>8.2440992920041936</v>
      </c>
      <c r="P213" s="1">
        <f t="shared" si="30"/>
        <v>0.83746317398382164</v>
      </c>
      <c r="Q213" s="2">
        <v>212</v>
      </c>
      <c r="R213" s="1">
        <f t="shared" si="36"/>
        <v>0.82295719844357973</v>
      </c>
      <c r="S213" s="1">
        <f t="shared" si="31"/>
        <v>0.92669367369673328</v>
      </c>
      <c r="Y213" s="1">
        <f t="shared" si="32"/>
        <v>157.57744463044702</v>
      </c>
      <c r="Z213" s="1">
        <f t="shared" si="33"/>
        <v>8.8725523695529773</v>
      </c>
      <c r="AA213" s="1">
        <v>15.98828946613574</v>
      </c>
      <c r="AB213" s="1">
        <f t="shared" si="37"/>
        <v>0.88952009813819632</v>
      </c>
      <c r="AC213" s="2">
        <v>212</v>
      </c>
      <c r="AD213" s="1">
        <f t="shared" si="38"/>
        <v>0.82295719844357973</v>
      </c>
      <c r="AE213" s="1">
        <f t="shared" si="39"/>
        <v>0.92669367369673328</v>
      </c>
    </row>
    <row r="214" spans="1:31" x14ac:dyDescent="0.2">
      <c r="A214" s="3">
        <v>44088</v>
      </c>
      <c r="B214" s="2">
        <v>213</v>
      </c>
      <c r="C214" s="1">
        <v>115.161316</v>
      </c>
      <c r="D214" s="2">
        <v>140150100</v>
      </c>
      <c r="E214" s="1">
        <v>168.470001</v>
      </c>
      <c r="F214" s="2">
        <v>2134000</v>
      </c>
      <c r="M214" s="1">
        <f t="shared" si="34"/>
        <v>107.7211507523979</v>
      </c>
      <c r="N214" s="1">
        <f t="shared" si="35"/>
        <v>7.4401652476020956</v>
      </c>
      <c r="O214" s="1">
        <v>8.3832763492444826</v>
      </c>
      <c r="P214" s="1">
        <f t="shared" si="30"/>
        <v>0.85160124486019095</v>
      </c>
      <c r="Q214" s="2">
        <v>213</v>
      </c>
      <c r="R214" s="1">
        <f t="shared" si="36"/>
        <v>0.8268482490272373</v>
      </c>
      <c r="S214" s="1">
        <f t="shared" si="31"/>
        <v>0.94178348542189871</v>
      </c>
      <c r="Y214" s="1">
        <f t="shared" si="32"/>
        <v>157.56644032924336</v>
      </c>
      <c r="Z214" s="1">
        <f t="shared" si="33"/>
        <v>10.903560670756633</v>
      </c>
      <c r="AA214" s="1">
        <v>16.11000996011748</v>
      </c>
      <c r="AB214" s="1">
        <f t="shared" si="37"/>
        <v>0.89629210623708622</v>
      </c>
      <c r="AC214" s="2">
        <v>213</v>
      </c>
      <c r="AD214" s="1">
        <f t="shared" si="38"/>
        <v>0.8268482490272373</v>
      </c>
      <c r="AE214" s="1">
        <f t="shared" si="39"/>
        <v>0.94178348542189871</v>
      </c>
    </row>
    <row r="215" spans="1:31" x14ac:dyDescent="0.2">
      <c r="A215" s="3">
        <v>44089</v>
      </c>
      <c r="B215" s="2">
        <v>214</v>
      </c>
      <c r="C215" s="1">
        <v>115.34101099999999</v>
      </c>
      <c r="D215" s="2">
        <v>184642000</v>
      </c>
      <c r="E215" s="1">
        <v>168.300003</v>
      </c>
      <c r="F215" s="2">
        <v>1851200</v>
      </c>
      <c r="M215" s="1">
        <f t="shared" si="34"/>
        <v>107.96491247031371</v>
      </c>
      <c r="N215" s="1">
        <f t="shared" si="35"/>
        <v>7.3760985296862884</v>
      </c>
      <c r="O215" s="1">
        <v>8.3982071649512022</v>
      </c>
      <c r="P215" s="1">
        <f t="shared" si="30"/>
        <v>0.85311796704766441</v>
      </c>
      <c r="Q215" s="2">
        <v>214</v>
      </c>
      <c r="R215" s="1">
        <f t="shared" si="36"/>
        <v>0.83073929961089499</v>
      </c>
      <c r="S215" s="1">
        <f t="shared" si="31"/>
        <v>0.95709085153938334</v>
      </c>
      <c r="Y215" s="1">
        <f t="shared" si="32"/>
        <v>157.55543602803971</v>
      </c>
      <c r="Z215" s="1">
        <f t="shared" si="33"/>
        <v>10.744566971960296</v>
      </c>
      <c r="AA215" s="1">
        <v>16.145655297236999</v>
      </c>
      <c r="AB215" s="1">
        <f t="shared" si="37"/>
        <v>0.89827526046004935</v>
      </c>
      <c r="AC215" s="2">
        <v>214</v>
      </c>
      <c r="AD215" s="1">
        <f t="shared" si="38"/>
        <v>0.83073929961089499</v>
      </c>
      <c r="AE215" s="1">
        <f t="shared" si="39"/>
        <v>0.95709085153938334</v>
      </c>
    </row>
    <row r="216" spans="1:31" x14ac:dyDescent="0.2">
      <c r="A216" s="3">
        <v>44090</v>
      </c>
      <c r="B216" s="2">
        <v>215</v>
      </c>
      <c r="C216" s="1">
        <v>111.936882</v>
      </c>
      <c r="D216" s="2">
        <v>154679000</v>
      </c>
      <c r="E216" s="1">
        <v>170</v>
      </c>
      <c r="F216" s="2">
        <v>3152000</v>
      </c>
      <c r="M216" s="1">
        <f t="shared" si="34"/>
        <v>108.20867418822951</v>
      </c>
      <c r="N216" s="1">
        <f t="shared" si="35"/>
        <v>3.7282078117704884</v>
      </c>
      <c r="O216" s="1">
        <v>8.5356096313286827</v>
      </c>
      <c r="P216" s="1">
        <f t="shared" si="30"/>
        <v>0.86707576905003658</v>
      </c>
      <c r="Q216" s="2">
        <v>215</v>
      </c>
      <c r="R216" s="1">
        <f t="shared" si="36"/>
        <v>0.83463035019455256</v>
      </c>
      <c r="S216" s="1">
        <f t="shared" si="31"/>
        <v>0.97262583116154888</v>
      </c>
      <c r="Y216" s="1">
        <f t="shared" si="32"/>
        <v>157.54443172683605</v>
      </c>
      <c r="Z216" s="1">
        <f t="shared" si="33"/>
        <v>12.455568273163948</v>
      </c>
      <c r="AA216" s="1">
        <v>16.360204164932071</v>
      </c>
      <c r="AB216" s="1">
        <f t="shared" si="37"/>
        <v>0.91021184255982823</v>
      </c>
      <c r="AC216" s="2">
        <v>215</v>
      </c>
      <c r="AD216" s="1">
        <f t="shared" si="38"/>
        <v>0.83463035019455256</v>
      </c>
      <c r="AE216" s="1">
        <f t="shared" si="39"/>
        <v>0.97262583116154888</v>
      </c>
    </row>
    <row r="217" spans="1:31" x14ac:dyDescent="0.2">
      <c r="A217" s="3">
        <v>44091</v>
      </c>
      <c r="B217" s="2">
        <v>216</v>
      </c>
      <c r="C217" s="1">
        <v>110.149963</v>
      </c>
      <c r="D217" s="2">
        <v>178011000</v>
      </c>
      <c r="E217" s="1">
        <v>170.33999600000001</v>
      </c>
      <c r="F217" s="2">
        <v>2661400</v>
      </c>
      <c r="M217" s="1">
        <f t="shared" si="34"/>
        <v>108.4524359061453</v>
      </c>
      <c r="N217" s="1">
        <f t="shared" si="35"/>
        <v>1.6975270938547027</v>
      </c>
      <c r="O217" s="1">
        <v>8.6017970887194224</v>
      </c>
      <c r="P217" s="1">
        <f t="shared" si="30"/>
        <v>0.87379931229970709</v>
      </c>
      <c r="Q217" s="2">
        <v>216</v>
      </c>
      <c r="R217" s="1">
        <f t="shared" si="36"/>
        <v>0.83852140077821014</v>
      </c>
      <c r="S217" s="1">
        <f t="shared" si="31"/>
        <v>0.98839916061950917</v>
      </c>
      <c r="Y217" s="1">
        <f t="shared" si="32"/>
        <v>157.5334274256324</v>
      </c>
      <c r="Z217" s="1">
        <f t="shared" si="33"/>
        <v>12.806568574367617</v>
      </c>
      <c r="AA217" s="1">
        <v>16.395696731229805</v>
      </c>
      <c r="AB217" s="1">
        <f t="shared" si="37"/>
        <v>0.91218649726715062</v>
      </c>
      <c r="AC217" s="2">
        <v>216</v>
      </c>
      <c r="AD217" s="1">
        <f t="shared" si="38"/>
        <v>0.83852140077821014</v>
      </c>
      <c r="AE217" s="1">
        <f t="shared" si="39"/>
        <v>0.98839916061950917</v>
      </c>
    </row>
    <row r="218" spans="1:31" x14ac:dyDescent="0.2">
      <c r="A218" s="3">
        <v>44092</v>
      </c>
      <c r="B218" s="2">
        <v>217</v>
      </c>
      <c r="C218" s="1">
        <v>106.655991</v>
      </c>
      <c r="D218" s="2">
        <v>287104900</v>
      </c>
      <c r="E218" s="1">
        <v>168.699997</v>
      </c>
      <c r="F218" s="2">
        <v>4908000</v>
      </c>
      <c r="M218" s="1">
        <f t="shared" si="34"/>
        <v>108.6961976240611</v>
      </c>
      <c r="N218" s="1">
        <f t="shared" si="35"/>
        <v>-2.0402066240610992</v>
      </c>
      <c r="O218" s="1">
        <v>8.7441037291196153</v>
      </c>
      <c r="P218" s="1">
        <f t="shared" si="30"/>
        <v>0.88825529669864656</v>
      </c>
      <c r="Q218" s="2">
        <v>217</v>
      </c>
      <c r="R218" s="1">
        <f t="shared" si="36"/>
        <v>0.84241245136186771</v>
      </c>
      <c r="S218" s="1">
        <f t="shared" si="31"/>
        <v>1.0044223175571301</v>
      </c>
      <c r="Y218" s="1">
        <f t="shared" si="32"/>
        <v>157.52242312442874</v>
      </c>
      <c r="Z218" s="1">
        <f t="shared" si="33"/>
        <v>11.177573875571255</v>
      </c>
      <c r="AA218" s="1">
        <v>16.411636092422384</v>
      </c>
      <c r="AB218" s="1">
        <f t="shared" si="37"/>
        <v>0.9130732952052486</v>
      </c>
      <c r="AC218" s="2">
        <v>217</v>
      </c>
      <c r="AD218" s="1">
        <f t="shared" si="38"/>
        <v>0.84241245136186771</v>
      </c>
      <c r="AE218" s="1">
        <f t="shared" si="39"/>
        <v>1.0044223175571301</v>
      </c>
    </row>
    <row r="219" spans="1:31" x14ac:dyDescent="0.2">
      <c r="A219" s="3">
        <v>44095</v>
      </c>
      <c r="B219" s="2">
        <v>218</v>
      </c>
      <c r="C219" s="1">
        <v>109.890411</v>
      </c>
      <c r="D219" s="2">
        <v>195713800</v>
      </c>
      <c r="E219" s="1">
        <v>161.36999499999999</v>
      </c>
      <c r="F219" s="2">
        <v>4459600</v>
      </c>
      <c r="M219" s="1">
        <f t="shared" si="34"/>
        <v>108.9399593419769</v>
      </c>
      <c r="N219" s="1">
        <f t="shared" si="35"/>
        <v>0.95045165802309839</v>
      </c>
      <c r="O219" s="1">
        <v>8.9875104991404271</v>
      </c>
      <c r="P219" s="1">
        <f t="shared" si="30"/>
        <v>0.91298137033879379</v>
      </c>
      <c r="Q219" s="2">
        <v>218</v>
      </c>
      <c r="R219" s="1">
        <f t="shared" si="36"/>
        <v>0.84630350194552528</v>
      </c>
      <c r="S219" s="1">
        <f t="shared" si="31"/>
        <v>1.0207075928320355</v>
      </c>
      <c r="Y219" s="1">
        <f t="shared" si="32"/>
        <v>157.51141882322509</v>
      </c>
      <c r="Z219" s="1">
        <f t="shared" si="33"/>
        <v>3.8585761767749034</v>
      </c>
      <c r="AA219" s="1">
        <v>16.42871121288448</v>
      </c>
      <c r="AB219" s="1">
        <f t="shared" si="37"/>
        <v>0.91402328193530724</v>
      </c>
      <c r="AC219" s="2">
        <v>218</v>
      </c>
      <c r="AD219" s="1">
        <f t="shared" si="38"/>
        <v>0.84630350194552528</v>
      </c>
      <c r="AE219" s="1">
        <f t="shared" si="39"/>
        <v>1.0207075928320355</v>
      </c>
    </row>
    <row r="220" spans="1:31" x14ac:dyDescent="0.2">
      <c r="A220" s="3">
        <v>44096</v>
      </c>
      <c r="B220" s="2">
        <v>219</v>
      </c>
      <c r="C220" s="1">
        <v>111.61743199999999</v>
      </c>
      <c r="D220" s="2">
        <v>183055400</v>
      </c>
      <c r="E220" s="1">
        <v>162.679993</v>
      </c>
      <c r="F220" s="2">
        <v>2501000</v>
      </c>
      <c r="M220" s="1">
        <f t="shared" si="34"/>
        <v>109.1837210598927</v>
      </c>
      <c r="N220" s="1">
        <f t="shared" si="35"/>
        <v>2.4337109401072894</v>
      </c>
      <c r="O220" s="1">
        <v>9.0209536007828035</v>
      </c>
      <c r="P220" s="1">
        <f t="shared" si="30"/>
        <v>0.91637863243587359</v>
      </c>
      <c r="Q220" s="2">
        <v>219</v>
      </c>
      <c r="R220" s="1">
        <f t="shared" si="36"/>
        <v>0.85019455252918286</v>
      </c>
      <c r="S220" s="1">
        <f t="shared" si="31"/>
        <v>1.0372681714003609</v>
      </c>
      <c r="Y220" s="1">
        <f t="shared" si="32"/>
        <v>157.50041452202143</v>
      </c>
      <c r="Z220" s="1">
        <f t="shared" si="33"/>
        <v>5.1795784779785663</v>
      </c>
      <c r="AA220" s="1">
        <v>16.522473020396916</v>
      </c>
      <c r="AB220" s="1">
        <f t="shared" si="37"/>
        <v>0.91923978820364383</v>
      </c>
      <c r="AC220" s="2">
        <v>219</v>
      </c>
      <c r="AD220" s="1">
        <f t="shared" si="38"/>
        <v>0.85019455252918286</v>
      </c>
      <c r="AE220" s="1">
        <f t="shared" si="39"/>
        <v>1.0372681714003609</v>
      </c>
    </row>
    <row r="221" spans="1:31" x14ac:dyDescent="0.2">
      <c r="A221" s="3">
        <v>44097</v>
      </c>
      <c r="B221" s="2">
        <v>220</v>
      </c>
      <c r="C221" s="1">
        <v>106.935509</v>
      </c>
      <c r="D221" s="2">
        <v>150718700</v>
      </c>
      <c r="E221" s="1">
        <v>158.78999300000001</v>
      </c>
      <c r="F221" s="2">
        <v>2507600</v>
      </c>
      <c r="M221" s="1">
        <f t="shared" si="34"/>
        <v>109.42748277780851</v>
      </c>
      <c r="N221" s="1">
        <f t="shared" si="35"/>
        <v>-2.4919737778085107</v>
      </c>
      <c r="O221" s="1">
        <v>9.1399743962142139</v>
      </c>
      <c r="P221" s="1">
        <f t="shared" si="30"/>
        <v>0.9284691628360523</v>
      </c>
      <c r="Q221" s="2">
        <v>220</v>
      </c>
      <c r="R221" s="1">
        <f t="shared" si="36"/>
        <v>0.85408560311284043</v>
      </c>
      <c r="S221" s="1">
        <f t="shared" si="31"/>
        <v>1.0541182235749815</v>
      </c>
      <c r="Y221" s="1">
        <f t="shared" si="32"/>
        <v>157.4894102208178</v>
      </c>
      <c r="Z221" s="1">
        <f t="shared" si="33"/>
        <v>1.3005827791822071</v>
      </c>
      <c r="AA221" s="1">
        <v>16.680835791412449</v>
      </c>
      <c r="AB221" s="1">
        <f t="shared" si="37"/>
        <v>0.92805041600179183</v>
      </c>
      <c r="AC221" s="2">
        <v>220</v>
      </c>
      <c r="AD221" s="1">
        <f t="shared" si="38"/>
        <v>0.85408560311284043</v>
      </c>
      <c r="AE221" s="1">
        <f t="shared" si="39"/>
        <v>1.0541182235749815</v>
      </c>
    </row>
    <row r="222" spans="1:31" x14ac:dyDescent="0.2">
      <c r="A222" s="3">
        <v>44098</v>
      </c>
      <c r="B222" s="2">
        <v>221</v>
      </c>
      <c r="C222" s="1">
        <v>108.033615</v>
      </c>
      <c r="D222" s="2">
        <v>167743300</v>
      </c>
      <c r="E222" s="1">
        <v>158.759995</v>
      </c>
      <c r="F222" s="2">
        <v>2238300</v>
      </c>
      <c r="M222" s="1">
        <f t="shared" si="34"/>
        <v>109.6712444957243</v>
      </c>
      <c r="N222" s="1">
        <f t="shared" si="35"/>
        <v>-1.6376294957242976</v>
      </c>
      <c r="O222" s="1">
        <v>9.2824053708036161</v>
      </c>
      <c r="P222" s="1">
        <f t="shared" si="30"/>
        <v>0.94293777751769969</v>
      </c>
      <c r="Q222" s="2">
        <v>221</v>
      </c>
      <c r="R222" s="1">
        <f t="shared" si="36"/>
        <v>0.857976653696498</v>
      </c>
      <c r="S222" s="1">
        <f t="shared" si="31"/>
        <v>1.0712730083055431</v>
      </c>
      <c r="Y222" s="1">
        <f t="shared" si="32"/>
        <v>157.47840591961415</v>
      </c>
      <c r="Z222" s="1">
        <f t="shared" si="33"/>
        <v>1.2815890803858565</v>
      </c>
      <c r="AA222" s="1">
        <v>16.691743622804239</v>
      </c>
      <c r="AB222" s="1">
        <f t="shared" si="37"/>
        <v>0.9286572811245839</v>
      </c>
      <c r="AC222" s="2">
        <v>221</v>
      </c>
      <c r="AD222" s="1">
        <f t="shared" si="38"/>
        <v>0.857976653696498</v>
      </c>
      <c r="AE222" s="1">
        <f t="shared" si="39"/>
        <v>1.0712730083055431</v>
      </c>
    </row>
    <row r="223" spans="1:31" x14ac:dyDescent="0.2">
      <c r="A223" s="3">
        <v>44099</v>
      </c>
      <c r="B223" s="2">
        <v>222</v>
      </c>
      <c r="C223" s="1">
        <v>112.086624</v>
      </c>
      <c r="D223" s="2">
        <v>149981400</v>
      </c>
      <c r="E223" s="1">
        <v>161.490005</v>
      </c>
      <c r="F223" s="2">
        <v>2593900</v>
      </c>
      <c r="M223" s="1">
        <f t="shared" si="34"/>
        <v>109.9150062136401</v>
      </c>
      <c r="N223" s="1">
        <f t="shared" si="35"/>
        <v>2.1716177863599029</v>
      </c>
      <c r="O223" s="1">
        <v>9.2940271954970939</v>
      </c>
      <c r="P223" s="1">
        <f t="shared" si="30"/>
        <v>0.94411836133292903</v>
      </c>
      <c r="Q223" s="2">
        <v>222</v>
      </c>
      <c r="R223" s="1">
        <f t="shared" si="36"/>
        <v>0.86186770428015569</v>
      </c>
      <c r="S223" s="1">
        <f t="shared" si="31"/>
        <v>1.0887489904434444</v>
      </c>
      <c r="Y223" s="1">
        <f t="shared" si="32"/>
        <v>157.46740161841049</v>
      </c>
      <c r="Z223" s="1">
        <f t="shared" si="33"/>
        <v>4.022603381589505</v>
      </c>
      <c r="AA223" s="1">
        <v>16.769794116785988</v>
      </c>
      <c r="AB223" s="1">
        <f t="shared" si="37"/>
        <v>0.93299967705214271</v>
      </c>
      <c r="AC223" s="2">
        <v>222</v>
      </c>
      <c r="AD223" s="1">
        <f t="shared" si="38"/>
        <v>0.86186770428015569</v>
      </c>
      <c r="AE223" s="1">
        <f t="shared" si="39"/>
        <v>1.0887489904434444</v>
      </c>
    </row>
    <row r="224" spans="1:31" x14ac:dyDescent="0.2">
      <c r="A224" s="3">
        <v>44102</v>
      </c>
      <c r="B224" s="2">
        <v>223</v>
      </c>
      <c r="C224" s="1">
        <v>114.76200900000001</v>
      </c>
      <c r="D224" s="2">
        <v>137672400</v>
      </c>
      <c r="E224" s="1">
        <v>164.63999899999999</v>
      </c>
      <c r="F224" s="2">
        <v>2512600</v>
      </c>
      <c r="M224" s="1">
        <f t="shared" si="34"/>
        <v>110.1587679315559</v>
      </c>
      <c r="N224" s="1">
        <f t="shared" si="35"/>
        <v>4.6032410684441061</v>
      </c>
      <c r="O224" s="1">
        <v>9.5289411395406063</v>
      </c>
      <c r="P224" s="1">
        <f t="shared" si="30"/>
        <v>0.96798170531066907</v>
      </c>
      <c r="Q224" s="2">
        <v>223</v>
      </c>
      <c r="R224" s="1">
        <f t="shared" si="36"/>
        <v>0.86575875486381326</v>
      </c>
      <c r="S224" s="1">
        <f t="shared" si="31"/>
        <v>1.1065639743411684</v>
      </c>
      <c r="Y224" s="1">
        <f t="shared" si="32"/>
        <v>157.45639731720684</v>
      </c>
      <c r="Z224" s="1">
        <f t="shared" si="33"/>
        <v>7.183601682793153</v>
      </c>
      <c r="AA224" s="1">
        <v>16.959959875764952</v>
      </c>
      <c r="AB224" s="1">
        <f t="shared" si="37"/>
        <v>0.94357968718692153</v>
      </c>
      <c r="AC224" s="2">
        <v>223</v>
      </c>
      <c r="AD224" s="1">
        <f t="shared" si="38"/>
        <v>0.86575875486381326</v>
      </c>
      <c r="AE224" s="1">
        <f t="shared" si="39"/>
        <v>1.1065639743411684</v>
      </c>
    </row>
    <row r="225" spans="1:31" x14ac:dyDescent="0.2">
      <c r="A225" s="3">
        <v>44103</v>
      </c>
      <c r="B225" s="2">
        <v>224</v>
      </c>
      <c r="C225" s="1">
        <v>113.893501</v>
      </c>
      <c r="D225" s="2">
        <v>99382200</v>
      </c>
      <c r="E225" s="1">
        <v>164.509995</v>
      </c>
      <c r="F225" s="2">
        <v>2169300</v>
      </c>
      <c r="M225" s="1">
        <f t="shared" si="34"/>
        <v>110.4025296494717</v>
      </c>
      <c r="N225" s="1">
        <f t="shared" si="35"/>
        <v>3.490971350528298</v>
      </c>
      <c r="O225" s="1">
        <v>9.7799258320458051</v>
      </c>
      <c r="P225" s="1">
        <f t="shared" si="30"/>
        <v>0.99347756965701672</v>
      </c>
      <c r="Q225" s="2">
        <v>224</v>
      </c>
      <c r="R225" s="1">
        <f t="shared" si="36"/>
        <v>0.86964980544747084</v>
      </c>
      <c r="S225" s="1">
        <f t="shared" si="31"/>
        <v>1.1247372566106977</v>
      </c>
      <c r="Y225" s="1">
        <f t="shared" si="32"/>
        <v>157.44539301600318</v>
      </c>
      <c r="Z225" s="1">
        <f t="shared" si="33"/>
        <v>7.0646019839968233</v>
      </c>
      <c r="AA225" s="1">
        <v>16.989928996227036</v>
      </c>
      <c r="AB225" s="1">
        <f t="shared" si="37"/>
        <v>0.94524704097301682</v>
      </c>
      <c r="AC225" s="2">
        <v>224</v>
      </c>
      <c r="AD225" s="1">
        <f t="shared" si="38"/>
        <v>0.86964980544747084</v>
      </c>
      <c r="AE225" s="1">
        <f t="shared" si="39"/>
        <v>1.1247372566106977</v>
      </c>
    </row>
    <row r="226" spans="1:31" x14ac:dyDescent="0.2">
      <c r="A226" s="3">
        <v>44104</v>
      </c>
      <c r="B226" s="2">
        <v>225</v>
      </c>
      <c r="C226" s="1">
        <v>115.610542</v>
      </c>
      <c r="D226" s="2">
        <v>142675200</v>
      </c>
      <c r="E226" s="1">
        <v>164.61000100000001</v>
      </c>
      <c r="F226" s="2">
        <v>2883400</v>
      </c>
      <c r="M226" s="1">
        <f t="shared" si="34"/>
        <v>110.64629136738751</v>
      </c>
      <c r="N226" s="1">
        <f t="shared" si="35"/>
        <v>4.9642506326124902</v>
      </c>
      <c r="O226" s="1">
        <v>10.011920293288</v>
      </c>
      <c r="P226" s="1">
        <f t="shared" si="30"/>
        <v>1.017044342809178</v>
      </c>
      <c r="Q226" s="2">
        <v>225</v>
      </c>
      <c r="R226" s="1">
        <f t="shared" si="36"/>
        <v>0.87354085603112841</v>
      </c>
      <c r="S226" s="1">
        <f t="shared" si="31"/>
        <v>1.1432898014549744</v>
      </c>
      <c r="Y226" s="1">
        <f t="shared" si="32"/>
        <v>157.43438871479952</v>
      </c>
      <c r="Z226" s="1">
        <f t="shared" si="33"/>
        <v>7.1756122852004864</v>
      </c>
      <c r="AA226" s="1">
        <v>17.01692692400789</v>
      </c>
      <c r="AB226" s="1">
        <f t="shared" si="37"/>
        <v>0.94674909029605536</v>
      </c>
      <c r="AC226" s="2">
        <v>225</v>
      </c>
      <c r="AD226" s="1">
        <f t="shared" si="38"/>
        <v>0.87354085603112841</v>
      </c>
      <c r="AE226" s="1">
        <f t="shared" si="39"/>
        <v>1.1432898014549744</v>
      </c>
    </row>
    <row r="227" spans="1:31" x14ac:dyDescent="0.2">
      <c r="A227" s="3">
        <v>44105</v>
      </c>
      <c r="B227" s="2">
        <v>226</v>
      </c>
      <c r="C227" s="1">
        <v>116.58886</v>
      </c>
      <c r="D227" s="2">
        <v>116120400</v>
      </c>
      <c r="E227" s="1">
        <v>163.679993</v>
      </c>
      <c r="F227" s="2">
        <v>2409300</v>
      </c>
      <c r="M227" s="1">
        <f t="shared" si="34"/>
        <v>110.89005308530329</v>
      </c>
      <c r="N227" s="1">
        <f t="shared" si="35"/>
        <v>5.6988069146967035</v>
      </c>
      <c r="O227" s="1">
        <v>10.083437985793211</v>
      </c>
      <c r="P227" s="1">
        <f t="shared" si="30"/>
        <v>1.0243093491658462</v>
      </c>
      <c r="Q227" s="2">
        <v>226</v>
      </c>
      <c r="R227" s="1">
        <f t="shared" si="36"/>
        <v>0.87743190661478598</v>
      </c>
      <c r="S227" s="1">
        <f t="shared" si="31"/>
        <v>1.162244442720616</v>
      </c>
      <c r="Y227" s="1">
        <f t="shared" si="32"/>
        <v>157.42338441359587</v>
      </c>
      <c r="Z227" s="1">
        <f t="shared" si="33"/>
        <v>6.256608586404127</v>
      </c>
      <c r="AA227" s="1">
        <v>17.022646393626047</v>
      </c>
      <c r="AB227" s="1">
        <f t="shared" si="37"/>
        <v>0.94706729714281135</v>
      </c>
      <c r="AC227" s="2">
        <v>226</v>
      </c>
      <c r="AD227" s="1">
        <f t="shared" si="38"/>
        <v>0.87743190661478598</v>
      </c>
      <c r="AE227" s="1">
        <f t="shared" si="39"/>
        <v>1.162244442720616</v>
      </c>
    </row>
    <row r="228" spans="1:31" x14ac:dyDescent="0.2">
      <c r="A228" s="3">
        <v>44106</v>
      </c>
      <c r="B228" s="2">
        <v>227</v>
      </c>
      <c r="C228" s="1">
        <v>112.82534800000001</v>
      </c>
      <c r="D228" s="2">
        <v>144712000</v>
      </c>
      <c r="E228" s="1">
        <v>165.61000100000001</v>
      </c>
      <c r="F228" s="2">
        <v>2339900</v>
      </c>
      <c r="M228" s="1">
        <f t="shared" si="34"/>
        <v>111.1338148032191</v>
      </c>
      <c r="N228" s="1">
        <f t="shared" si="35"/>
        <v>1.6915331967809095</v>
      </c>
      <c r="O228" s="1">
        <v>10.083601011203811</v>
      </c>
      <c r="P228" s="1">
        <f t="shared" si="30"/>
        <v>1.0243259098322046</v>
      </c>
      <c r="Q228" s="2">
        <v>227</v>
      </c>
      <c r="R228" s="1">
        <f t="shared" si="36"/>
        <v>0.88132295719844356</v>
      </c>
      <c r="S228" s="1">
        <f t="shared" si="31"/>
        <v>1.1816261177411749</v>
      </c>
      <c r="Y228" s="1">
        <f t="shared" si="32"/>
        <v>157.41238011239221</v>
      </c>
      <c r="Z228" s="1">
        <f t="shared" si="33"/>
        <v>8.1976208876077976</v>
      </c>
      <c r="AA228" s="1">
        <v>17.130020815582327</v>
      </c>
      <c r="AB228" s="1">
        <f t="shared" si="37"/>
        <v>0.95304115110376086</v>
      </c>
      <c r="AC228" s="2">
        <v>227</v>
      </c>
      <c r="AD228" s="1">
        <f t="shared" si="38"/>
        <v>0.88132295719844356</v>
      </c>
      <c r="AE228" s="1">
        <f t="shared" si="39"/>
        <v>1.1816261177411749</v>
      </c>
    </row>
    <row r="229" spans="1:31" x14ac:dyDescent="0.2">
      <c r="A229" s="3">
        <v>44109</v>
      </c>
      <c r="B229" s="2">
        <v>228</v>
      </c>
      <c r="C229" s="1">
        <v>116.29935500000001</v>
      </c>
      <c r="D229" s="2">
        <v>106243800</v>
      </c>
      <c r="E229" s="1">
        <v>168.720001</v>
      </c>
      <c r="F229" s="2">
        <v>1750000</v>
      </c>
      <c r="M229" s="1">
        <f t="shared" si="34"/>
        <v>111.3775765211349</v>
      </c>
      <c r="N229" s="1">
        <f t="shared" si="35"/>
        <v>4.9217784788651073</v>
      </c>
      <c r="O229" s="1">
        <v>10.102140857456405</v>
      </c>
      <c r="P229" s="1">
        <f t="shared" si="30"/>
        <v>1.026209249410966</v>
      </c>
      <c r="Q229" s="2">
        <v>228</v>
      </c>
      <c r="R229" s="1">
        <f t="shared" si="36"/>
        <v>0.88521400778210113</v>
      </c>
      <c r="S229" s="1">
        <f t="shared" si="31"/>
        <v>1.2014621392033988</v>
      </c>
      <c r="Y229" s="1">
        <f t="shared" si="32"/>
        <v>157.40137581118856</v>
      </c>
      <c r="Z229" s="1">
        <f t="shared" si="33"/>
        <v>11.318625188811438</v>
      </c>
      <c r="AA229" s="1">
        <v>17.410381574561285</v>
      </c>
      <c r="AB229" s="1">
        <f t="shared" si="37"/>
        <v>0.96863922558003801</v>
      </c>
      <c r="AC229" s="2">
        <v>228</v>
      </c>
      <c r="AD229" s="1">
        <f t="shared" si="38"/>
        <v>0.88521400778210113</v>
      </c>
      <c r="AE229" s="1">
        <f t="shared" si="39"/>
        <v>1.2014621392033988</v>
      </c>
    </row>
    <row r="230" spans="1:31" x14ac:dyDescent="0.2">
      <c r="A230" s="3">
        <v>44110</v>
      </c>
      <c r="B230" s="2">
        <v>229</v>
      </c>
      <c r="C230" s="1">
        <v>112.96511099999999</v>
      </c>
      <c r="D230" s="2">
        <v>161498200</v>
      </c>
      <c r="E230" s="1">
        <v>166.88999899999999</v>
      </c>
      <c r="F230" s="2">
        <v>2345800</v>
      </c>
      <c r="M230" s="1">
        <f t="shared" si="34"/>
        <v>111.62133823905069</v>
      </c>
      <c r="N230" s="1">
        <f t="shared" si="35"/>
        <v>1.3437727609493066</v>
      </c>
      <c r="O230" s="1">
        <v>10.117485267877399</v>
      </c>
      <c r="P230" s="1">
        <f t="shared" si="30"/>
        <v>1.0277679859325577</v>
      </c>
      <c r="Q230" s="2">
        <v>229</v>
      </c>
      <c r="R230" s="1">
        <f t="shared" si="36"/>
        <v>0.8891050583657587</v>
      </c>
      <c r="S230" s="1">
        <f t="shared" si="31"/>
        <v>1.221782512748455</v>
      </c>
      <c r="Y230" s="1">
        <f t="shared" si="32"/>
        <v>157.39037150998493</v>
      </c>
      <c r="Z230" s="1">
        <f t="shared" si="33"/>
        <v>9.4996274900150581</v>
      </c>
      <c r="AA230" s="1">
        <v>17.474570899838</v>
      </c>
      <c r="AB230" s="1">
        <f t="shared" si="37"/>
        <v>0.97221044531811596</v>
      </c>
      <c r="AC230" s="2">
        <v>229</v>
      </c>
      <c r="AD230" s="1">
        <f t="shared" si="38"/>
        <v>0.8891050583657587</v>
      </c>
      <c r="AE230" s="1">
        <f t="shared" si="39"/>
        <v>1.221782512748455</v>
      </c>
    </row>
    <row r="231" spans="1:31" x14ac:dyDescent="0.2">
      <c r="A231" s="3">
        <v>44111</v>
      </c>
      <c r="B231" s="2">
        <v>230</v>
      </c>
      <c r="C231" s="1">
        <v>114.881805</v>
      </c>
      <c r="D231" s="2">
        <v>96849000</v>
      </c>
      <c r="E231" s="1">
        <v>171.550003</v>
      </c>
      <c r="F231" s="2">
        <v>2030200</v>
      </c>
      <c r="M231" s="1">
        <f t="shared" si="34"/>
        <v>111.8650999569665</v>
      </c>
      <c r="N231" s="1">
        <f t="shared" si="35"/>
        <v>3.0167050430334967</v>
      </c>
      <c r="O231" s="1">
        <v>10.128077401349486</v>
      </c>
      <c r="P231" s="1">
        <f t="shared" si="30"/>
        <v>1.0288439702702765</v>
      </c>
      <c r="Q231" s="2">
        <v>230</v>
      </c>
      <c r="R231" s="1">
        <f t="shared" si="36"/>
        <v>0.89299610894941639</v>
      </c>
      <c r="S231" s="1">
        <f t="shared" si="31"/>
        <v>1.24262030991626</v>
      </c>
      <c r="Y231" s="1">
        <f t="shared" si="32"/>
        <v>157.37936720878128</v>
      </c>
      <c r="Z231" s="1">
        <f t="shared" si="33"/>
        <v>14.170635791218729</v>
      </c>
      <c r="AA231" s="1">
        <v>17.557663899644325</v>
      </c>
      <c r="AB231" s="1">
        <f t="shared" si="37"/>
        <v>0.97683338472003711</v>
      </c>
      <c r="AC231" s="2">
        <v>230</v>
      </c>
      <c r="AD231" s="1">
        <f t="shared" si="38"/>
        <v>0.89299610894941639</v>
      </c>
      <c r="AE231" s="1">
        <f t="shared" si="39"/>
        <v>1.24262030991626</v>
      </c>
    </row>
    <row r="232" spans="1:31" x14ac:dyDescent="0.2">
      <c r="A232" s="3">
        <v>44112</v>
      </c>
      <c r="B232" s="2">
        <v>231</v>
      </c>
      <c r="C232" s="1">
        <v>114.77198799999999</v>
      </c>
      <c r="D232" s="2">
        <v>83477200</v>
      </c>
      <c r="E232" s="1">
        <v>173.779999</v>
      </c>
      <c r="F232" s="2">
        <v>1977900</v>
      </c>
      <c r="M232" s="1">
        <f t="shared" si="34"/>
        <v>112.10886167488229</v>
      </c>
      <c r="N232" s="1">
        <f t="shared" si="35"/>
        <v>2.6631263251177018</v>
      </c>
      <c r="O232" s="1">
        <v>10.171775960382618</v>
      </c>
      <c r="P232" s="1">
        <f t="shared" si="30"/>
        <v>1.0332830160229034</v>
      </c>
      <c r="Q232" s="2">
        <v>231</v>
      </c>
      <c r="R232" s="1">
        <f t="shared" si="36"/>
        <v>0.89688715953307396</v>
      </c>
      <c r="S232" s="1">
        <f t="shared" si="31"/>
        <v>1.2640121084912439</v>
      </c>
      <c r="Y232" s="1">
        <f t="shared" si="32"/>
        <v>157.36836290757762</v>
      </c>
      <c r="Z232" s="1">
        <f t="shared" si="33"/>
        <v>16.411636092422384</v>
      </c>
      <c r="AA232" s="1">
        <v>17.655176393819744</v>
      </c>
      <c r="AB232" s="1">
        <f t="shared" si="37"/>
        <v>0.98225856316531979</v>
      </c>
      <c r="AC232" s="2">
        <v>231</v>
      </c>
      <c r="AD232" s="1">
        <f t="shared" si="38"/>
        <v>0.89688715953307396</v>
      </c>
      <c r="AE232" s="1">
        <f t="shared" si="39"/>
        <v>1.2640121084912439</v>
      </c>
    </row>
    <row r="233" spans="1:31" x14ac:dyDescent="0.2">
      <c r="A233" s="3">
        <v>44113</v>
      </c>
      <c r="B233" s="2">
        <v>232</v>
      </c>
      <c r="C233" s="1">
        <v>116.768547</v>
      </c>
      <c r="D233" s="2">
        <v>100506900</v>
      </c>
      <c r="E233" s="1">
        <v>174.38000500000001</v>
      </c>
      <c r="F233" s="2">
        <v>2636900</v>
      </c>
      <c r="M233" s="1">
        <f t="shared" si="34"/>
        <v>112.35262339279809</v>
      </c>
      <c r="N233" s="1">
        <f t="shared" si="35"/>
        <v>4.4159236072019041</v>
      </c>
      <c r="O233" s="1">
        <v>10.243988421624806</v>
      </c>
      <c r="P233" s="1">
        <f t="shared" si="30"/>
        <v>1.0406185993111494</v>
      </c>
      <c r="Q233" s="2">
        <v>232</v>
      </c>
      <c r="R233" s="1">
        <f t="shared" si="36"/>
        <v>0.90077821011673154</v>
      </c>
      <c r="S233" s="1">
        <f t="shared" si="31"/>
        <v>1.2859985155013034</v>
      </c>
      <c r="Y233" s="1">
        <f t="shared" si="32"/>
        <v>157.35735860637396</v>
      </c>
      <c r="Z233" s="1">
        <f t="shared" si="33"/>
        <v>17.022646393626047</v>
      </c>
      <c r="AA233" s="1">
        <v>17.748060068543026</v>
      </c>
      <c r="AB233" s="1">
        <f t="shared" si="37"/>
        <v>0.98742621387806728</v>
      </c>
      <c r="AC233" s="2">
        <v>232</v>
      </c>
      <c r="AD233" s="1">
        <f t="shared" si="38"/>
        <v>0.90077821011673154</v>
      </c>
      <c r="AE233" s="1">
        <f t="shared" si="39"/>
        <v>1.2859985155013034</v>
      </c>
    </row>
    <row r="234" spans="1:31" x14ac:dyDescent="0.2">
      <c r="A234" s="3">
        <v>44116</v>
      </c>
      <c r="B234" s="2">
        <v>233</v>
      </c>
      <c r="C234" s="1">
        <v>124.18575300000001</v>
      </c>
      <c r="D234" s="2">
        <v>240226800</v>
      </c>
      <c r="E234" s="1">
        <v>175.36000100000001</v>
      </c>
      <c r="F234" s="2">
        <v>3396300</v>
      </c>
      <c r="M234" s="1">
        <f t="shared" si="34"/>
        <v>112.5963851107139</v>
      </c>
      <c r="N234" s="1">
        <f t="shared" si="35"/>
        <v>11.589367889286109</v>
      </c>
      <c r="O234" s="1">
        <v>10.249868549961619</v>
      </c>
      <c r="P234" s="1">
        <f t="shared" si="30"/>
        <v>1.0412159224104911</v>
      </c>
      <c r="Q234" s="2">
        <v>233</v>
      </c>
      <c r="R234" s="1">
        <f t="shared" si="36"/>
        <v>0.90466926070038911</v>
      </c>
      <c r="S234" s="1">
        <f t="shared" si="31"/>
        <v>1.3086247923228653</v>
      </c>
      <c r="Y234" s="1">
        <f t="shared" si="32"/>
        <v>157.34635430517031</v>
      </c>
      <c r="Z234" s="1">
        <f t="shared" si="33"/>
        <v>18.013646694829703</v>
      </c>
      <c r="AA234" s="1">
        <v>17.885979719193301</v>
      </c>
      <c r="AB234" s="1">
        <f t="shared" si="37"/>
        <v>0.99509947382507213</v>
      </c>
      <c r="AC234" s="2">
        <v>233</v>
      </c>
      <c r="AD234" s="1">
        <f t="shared" si="38"/>
        <v>0.90466926070038911</v>
      </c>
      <c r="AE234" s="1">
        <f t="shared" si="39"/>
        <v>1.3086247923228653</v>
      </c>
    </row>
    <row r="235" spans="1:31" x14ac:dyDescent="0.2">
      <c r="A235" s="3">
        <v>44117</v>
      </c>
      <c r="B235" s="2">
        <v>234</v>
      </c>
      <c r="C235" s="1">
        <v>120.891434</v>
      </c>
      <c r="D235" s="2">
        <v>262330500</v>
      </c>
      <c r="E235" s="1">
        <v>171.550003</v>
      </c>
      <c r="F235" s="2">
        <v>2315300</v>
      </c>
      <c r="M235" s="1">
        <f t="shared" si="34"/>
        <v>112.84014682862968</v>
      </c>
      <c r="N235" s="1">
        <f t="shared" si="35"/>
        <v>8.0512871713703191</v>
      </c>
      <c r="O235" s="1">
        <v>10.456976041749698</v>
      </c>
      <c r="P235" s="1">
        <f t="shared" si="30"/>
        <v>1.0622545939845824</v>
      </c>
      <c r="Q235" s="2">
        <v>234</v>
      </c>
      <c r="R235" s="1">
        <f t="shared" si="36"/>
        <v>0.90856031128404668</v>
      </c>
      <c r="S235" s="1">
        <f t="shared" si="31"/>
        <v>1.3319416069271142</v>
      </c>
      <c r="Y235" s="1">
        <f t="shared" si="32"/>
        <v>157.33535000396665</v>
      </c>
      <c r="Z235" s="1">
        <f t="shared" si="33"/>
        <v>14.214652996033351</v>
      </c>
      <c r="AA235" s="1">
        <v>17.933569417989645</v>
      </c>
      <c r="AB235" s="1">
        <f t="shared" si="37"/>
        <v>0.99774716128615748</v>
      </c>
      <c r="AC235" s="2">
        <v>234</v>
      </c>
      <c r="AD235" s="1">
        <f t="shared" si="38"/>
        <v>0.90856031128404668</v>
      </c>
      <c r="AE235" s="1">
        <f t="shared" si="39"/>
        <v>1.3319416069271142</v>
      </c>
    </row>
    <row r="236" spans="1:31" x14ac:dyDescent="0.2">
      <c r="A236" s="3">
        <v>44118</v>
      </c>
      <c r="B236" s="2">
        <v>235</v>
      </c>
      <c r="C236" s="1">
        <v>120.98127700000001</v>
      </c>
      <c r="D236" s="2">
        <v>151062300</v>
      </c>
      <c r="E236" s="1">
        <v>173.470001</v>
      </c>
      <c r="F236" s="2">
        <v>2386400</v>
      </c>
      <c r="M236" s="1">
        <f t="shared" si="34"/>
        <v>113.0839085465455</v>
      </c>
      <c r="N236" s="1">
        <f t="shared" si="35"/>
        <v>7.8973684534545043</v>
      </c>
      <c r="O236" s="1">
        <v>10.531100678298415</v>
      </c>
      <c r="P236" s="1">
        <f t="shared" si="30"/>
        <v>1.0697844224346948</v>
      </c>
      <c r="Q236" s="2">
        <v>235</v>
      </c>
      <c r="R236" s="1">
        <f t="shared" si="36"/>
        <v>0.91245136186770426</v>
      </c>
      <c r="S236" s="1">
        <f t="shared" si="31"/>
        <v>1.3560059457994387</v>
      </c>
      <c r="Y236" s="1">
        <f t="shared" si="32"/>
        <v>157.324345702763</v>
      </c>
      <c r="Z236" s="1">
        <f t="shared" si="33"/>
        <v>16.145655297236999</v>
      </c>
      <c r="AA236" s="1">
        <v>17.99384265891382</v>
      </c>
      <c r="AB236" s="1">
        <f t="shared" si="37"/>
        <v>1.0011005068266881</v>
      </c>
      <c r="AC236" s="2">
        <v>235</v>
      </c>
      <c r="AD236" s="1">
        <f t="shared" si="38"/>
        <v>0.91245136186770426</v>
      </c>
      <c r="AE236" s="1">
        <f t="shared" si="39"/>
        <v>1.3560059457994387</v>
      </c>
    </row>
    <row r="237" spans="1:31" x14ac:dyDescent="0.2">
      <c r="A237" s="3">
        <v>44119</v>
      </c>
      <c r="B237" s="2">
        <v>236</v>
      </c>
      <c r="C237" s="1">
        <v>120.502106</v>
      </c>
      <c r="D237" s="2">
        <v>112559200</v>
      </c>
      <c r="E237" s="1">
        <v>172.61000100000001</v>
      </c>
      <c r="F237" s="2">
        <v>2436600</v>
      </c>
      <c r="M237" s="1">
        <f t="shared" si="34"/>
        <v>113.32767026446129</v>
      </c>
      <c r="N237" s="1">
        <f t="shared" si="35"/>
        <v>7.1744357355387081</v>
      </c>
      <c r="O237" s="1">
        <v>10.662486477581282</v>
      </c>
      <c r="P237" s="1">
        <f t="shared" si="30"/>
        <v>1.0831310312741287</v>
      </c>
      <c r="Q237" s="2">
        <v>236</v>
      </c>
      <c r="R237" s="1">
        <f t="shared" si="36"/>
        <v>0.91634241245136183</v>
      </c>
      <c r="S237" s="1">
        <f t="shared" si="31"/>
        <v>1.3808822282502353</v>
      </c>
      <c r="Y237" s="1">
        <f t="shared" si="32"/>
        <v>157.31334140155934</v>
      </c>
      <c r="Z237" s="1">
        <f t="shared" si="33"/>
        <v>15.296659598440669</v>
      </c>
      <c r="AA237" s="1">
        <v>18.013646694829703</v>
      </c>
      <c r="AB237" s="1">
        <f t="shared" si="37"/>
        <v>1.0022023187502676</v>
      </c>
      <c r="AC237" s="2">
        <v>236</v>
      </c>
      <c r="AD237" s="1">
        <f t="shared" si="38"/>
        <v>0.91634241245136183</v>
      </c>
      <c r="AE237" s="1">
        <f t="shared" si="39"/>
        <v>1.3808822282502353</v>
      </c>
    </row>
    <row r="238" spans="1:31" x14ac:dyDescent="0.2">
      <c r="A238" s="3">
        <v>44120</v>
      </c>
      <c r="B238" s="2">
        <v>237</v>
      </c>
      <c r="C238" s="1">
        <v>118.81501</v>
      </c>
      <c r="D238" s="2">
        <v>115393800</v>
      </c>
      <c r="E238" s="1">
        <v>174.86000100000001</v>
      </c>
      <c r="F238" s="2">
        <v>3628800</v>
      </c>
      <c r="M238" s="1">
        <f t="shared" si="34"/>
        <v>113.57143198237709</v>
      </c>
      <c r="N238" s="1">
        <f t="shared" si="35"/>
        <v>5.2435780176229088</v>
      </c>
      <c r="O238" s="1">
        <v>10.858228703709003</v>
      </c>
      <c r="P238" s="1">
        <f t="shared" si="30"/>
        <v>1.1030151811574969</v>
      </c>
      <c r="Q238" s="2">
        <v>237</v>
      </c>
      <c r="R238" s="1">
        <f t="shared" si="36"/>
        <v>0.92023346303501941</v>
      </c>
      <c r="S238" s="1">
        <f t="shared" si="31"/>
        <v>1.4066436798489597</v>
      </c>
      <c r="Y238" s="1">
        <f t="shared" si="32"/>
        <v>157.30233710035569</v>
      </c>
      <c r="Z238" s="1">
        <f t="shared" si="33"/>
        <v>17.557663899644325</v>
      </c>
      <c r="AA238" s="1">
        <v>18.033967369746705</v>
      </c>
      <c r="AB238" s="1">
        <f t="shared" si="37"/>
        <v>1.0033328742599543</v>
      </c>
      <c r="AC238" s="2">
        <v>237</v>
      </c>
      <c r="AD238" s="1">
        <f t="shared" si="38"/>
        <v>0.92023346303501941</v>
      </c>
      <c r="AE238" s="1">
        <f t="shared" si="39"/>
        <v>1.4066436798489597</v>
      </c>
    </row>
    <row r="239" spans="1:31" x14ac:dyDescent="0.2">
      <c r="A239" s="3">
        <v>44123</v>
      </c>
      <c r="B239" s="2">
        <v>238</v>
      </c>
      <c r="C239" s="1">
        <v>115.78025100000001</v>
      </c>
      <c r="D239" s="2">
        <v>120639300</v>
      </c>
      <c r="E239" s="1">
        <v>171.58999600000001</v>
      </c>
      <c r="F239" s="2">
        <v>2103500</v>
      </c>
      <c r="M239" s="1">
        <f t="shared" si="34"/>
        <v>113.81519370029289</v>
      </c>
      <c r="N239" s="1">
        <f t="shared" si="35"/>
        <v>1.9650572997071123</v>
      </c>
      <c r="O239" s="1">
        <v>11.32043188800229</v>
      </c>
      <c r="P239" s="1">
        <f t="shared" si="30"/>
        <v>1.1499673262049381</v>
      </c>
      <c r="Q239" s="2">
        <v>238</v>
      </c>
      <c r="R239" s="1">
        <f t="shared" si="36"/>
        <v>0.92412451361867709</v>
      </c>
      <c r="S239" s="1">
        <f t="shared" si="31"/>
        <v>1.4333740412575688</v>
      </c>
      <c r="Y239" s="1">
        <f t="shared" si="32"/>
        <v>157.29133279915206</v>
      </c>
      <c r="Z239" s="1">
        <f t="shared" si="33"/>
        <v>14.298663200847955</v>
      </c>
      <c r="AA239" s="1">
        <v>18.263345273357658</v>
      </c>
      <c r="AB239" s="1">
        <f t="shared" si="37"/>
        <v>1.016094480544536</v>
      </c>
      <c r="AC239" s="2">
        <v>238</v>
      </c>
      <c r="AD239" s="1">
        <f t="shared" si="38"/>
        <v>0.92412451361867709</v>
      </c>
      <c r="AE239" s="1">
        <f t="shared" si="39"/>
        <v>1.4333740412575688</v>
      </c>
    </row>
    <row r="240" spans="1:31" x14ac:dyDescent="0.2">
      <c r="A240" s="3">
        <v>44124</v>
      </c>
      <c r="B240" s="2">
        <v>239</v>
      </c>
      <c r="C240" s="1">
        <v>117.30761699999999</v>
      </c>
      <c r="D240" s="2">
        <v>124423700</v>
      </c>
      <c r="E240" s="1">
        <v>173.259995</v>
      </c>
      <c r="F240" s="2">
        <v>1580300</v>
      </c>
      <c r="M240" s="1">
        <f t="shared" si="34"/>
        <v>114.05895541820868</v>
      </c>
      <c r="N240" s="1">
        <f t="shared" si="35"/>
        <v>3.2486615817913105</v>
      </c>
      <c r="O240" s="1">
        <v>11.398117575372197</v>
      </c>
      <c r="P240" s="1">
        <f t="shared" si="30"/>
        <v>1.1578588981054632</v>
      </c>
      <c r="Q240" s="2">
        <v>239</v>
      </c>
      <c r="R240" s="1">
        <f t="shared" si="36"/>
        <v>0.92801556420233466</v>
      </c>
      <c r="S240" s="1">
        <f t="shared" si="31"/>
        <v>1.4611697164034945</v>
      </c>
      <c r="Y240" s="1">
        <f t="shared" si="32"/>
        <v>157.2803284979484</v>
      </c>
      <c r="Z240" s="1">
        <f t="shared" si="33"/>
        <v>15.9796665020516</v>
      </c>
      <c r="AA240" s="1">
        <v>18.268635598634347</v>
      </c>
      <c r="AB240" s="1">
        <f t="shared" si="37"/>
        <v>1.0163888116341295</v>
      </c>
      <c r="AC240" s="2">
        <v>239</v>
      </c>
      <c r="AD240" s="1">
        <f t="shared" si="38"/>
        <v>0.92801556420233466</v>
      </c>
      <c r="AE240" s="1">
        <f t="shared" si="39"/>
        <v>1.4611697164034945</v>
      </c>
    </row>
    <row r="241" spans="1:31" x14ac:dyDescent="0.2">
      <c r="A241" s="3">
        <v>44125</v>
      </c>
      <c r="B241" s="2">
        <v>240</v>
      </c>
      <c r="C241" s="1">
        <v>116.668724</v>
      </c>
      <c r="D241" s="2">
        <v>89946000</v>
      </c>
      <c r="E241" s="1">
        <v>172.86999499999999</v>
      </c>
      <c r="F241" s="2">
        <v>1827000</v>
      </c>
      <c r="M241" s="1">
        <f t="shared" si="34"/>
        <v>114.3027171361245</v>
      </c>
      <c r="N241" s="1">
        <f t="shared" si="35"/>
        <v>2.3660068638754979</v>
      </c>
      <c r="O241" s="1">
        <v>11.589367889286109</v>
      </c>
      <c r="P241" s="1">
        <f t="shared" si="30"/>
        <v>1.1772867445253976</v>
      </c>
      <c r="Q241" s="2">
        <v>240</v>
      </c>
      <c r="R241" s="1">
        <f t="shared" si="36"/>
        <v>0.93190661478599224</v>
      </c>
      <c r="S241" s="1">
        <f t="shared" si="31"/>
        <v>1.4901425037298888</v>
      </c>
      <c r="Y241" s="1">
        <f t="shared" si="32"/>
        <v>157.26932419674475</v>
      </c>
      <c r="Z241" s="1">
        <f t="shared" si="33"/>
        <v>15.600670803255241</v>
      </c>
      <c r="AA241" s="1">
        <v>18.292677405662573</v>
      </c>
      <c r="AB241" s="1">
        <f t="shared" si="37"/>
        <v>1.0177263950318072</v>
      </c>
      <c r="AC241" s="2">
        <v>240</v>
      </c>
      <c r="AD241" s="1">
        <f t="shared" si="38"/>
        <v>0.93190661478599224</v>
      </c>
      <c r="AE241" s="1">
        <f t="shared" si="39"/>
        <v>1.4901425037298888</v>
      </c>
    </row>
    <row r="242" spans="1:31" x14ac:dyDescent="0.2">
      <c r="A242" s="3">
        <v>44126</v>
      </c>
      <c r="B242" s="2">
        <v>241</v>
      </c>
      <c r="C242" s="1">
        <v>115.55064400000001</v>
      </c>
      <c r="D242" s="2">
        <v>101988000</v>
      </c>
      <c r="E242" s="1">
        <v>176.85000600000001</v>
      </c>
      <c r="F242" s="2">
        <v>1882100</v>
      </c>
      <c r="M242" s="1">
        <f t="shared" si="34"/>
        <v>114.54647885404029</v>
      </c>
      <c r="N242" s="1">
        <f t="shared" si="35"/>
        <v>1.0041651459597176</v>
      </c>
      <c r="O242" s="1">
        <v>11.863685605918093</v>
      </c>
      <c r="P242" s="1">
        <f t="shared" si="30"/>
        <v>1.2051528554871409</v>
      </c>
      <c r="Q242" s="2">
        <v>241</v>
      </c>
      <c r="R242" s="1">
        <f t="shared" si="36"/>
        <v>0.93579766536964981</v>
      </c>
      <c r="S242" s="1">
        <f t="shared" si="31"/>
        <v>1.5204231125445951</v>
      </c>
      <c r="Y242" s="1">
        <f t="shared" si="32"/>
        <v>157.25831989554109</v>
      </c>
      <c r="Z242" s="1">
        <f t="shared" si="33"/>
        <v>19.591686104458915</v>
      </c>
      <c r="AA242" s="1">
        <v>18.343624695023408</v>
      </c>
      <c r="AB242" s="1">
        <f t="shared" si="37"/>
        <v>1.0205608844828589</v>
      </c>
      <c r="AC242" s="2">
        <v>241</v>
      </c>
      <c r="AD242" s="1">
        <f t="shared" si="38"/>
        <v>0.93579766536964981</v>
      </c>
      <c r="AE242" s="1">
        <f t="shared" si="39"/>
        <v>1.5204231125445951</v>
      </c>
    </row>
    <row r="243" spans="1:31" x14ac:dyDescent="0.2">
      <c r="A243" s="3">
        <v>44127</v>
      </c>
      <c r="B243" s="2">
        <v>242</v>
      </c>
      <c r="C243" s="1">
        <v>114.84187300000001</v>
      </c>
      <c r="D243" s="2">
        <v>82572600</v>
      </c>
      <c r="E243" s="1">
        <v>175.53999300000001</v>
      </c>
      <c r="F243" s="2">
        <v>1987900</v>
      </c>
      <c r="M243" s="1">
        <f t="shared" si="34"/>
        <v>114.79024057195609</v>
      </c>
      <c r="N243" s="1">
        <f t="shared" si="35"/>
        <v>5.1632428043916434E-2</v>
      </c>
      <c r="O243" s="1">
        <v>11.931015452170698</v>
      </c>
      <c r="P243" s="1">
        <f t="shared" si="30"/>
        <v>1.2119924464174971</v>
      </c>
      <c r="Q243" s="2">
        <v>242</v>
      </c>
      <c r="R243" s="1">
        <f t="shared" si="36"/>
        <v>0.93968871595330739</v>
      </c>
      <c r="S243" s="1">
        <f t="shared" si="31"/>
        <v>1.5521657535429034</v>
      </c>
      <c r="Y243" s="1">
        <f t="shared" si="32"/>
        <v>157.24731559433744</v>
      </c>
      <c r="Z243" s="1">
        <f t="shared" si="33"/>
        <v>18.292677405662573</v>
      </c>
      <c r="AA243" s="1">
        <v>18.414705297430686</v>
      </c>
      <c r="AB243" s="1">
        <f t="shared" si="37"/>
        <v>1.0245155054298318</v>
      </c>
      <c r="AC243" s="2">
        <v>242</v>
      </c>
      <c r="AD243" s="1">
        <f t="shared" si="38"/>
        <v>0.93968871595330739</v>
      </c>
      <c r="AE243" s="1">
        <f t="shared" si="39"/>
        <v>1.5521657535429034</v>
      </c>
    </row>
    <row r="244" spans="1:31" x14ac:dyDescent="0.2">
      <c r="A244" s="3">
        <v>44130</v>
      </c>
      <c r="B244" s="2">
        <v>243</v>
      </c>
      <c r="C244" s="1">
        <v>114.85185199999999</v>
      </c>
      <c r="D244" s="2">
        <v>111850700</v>
      </c>
      <c r="E244" s="1">
        <v>170.16999799999999</v>
      </c>
      <c r="F244" s="2">
        <v>2323700</v>
      </c>
      <c r="M244" s="1">
        <f t="shared" si="34"/>
        <v>115.03400228987189</v>
      </c>
      <c r="N244" s="1">
        <f t="shared" si="35"/>
        <v>-0.18215028987189896</v>
      </c>
      <c r="O244" s="1">
        <v>12.030032170086486</v>
      </c>
      <c r="P244" s="1">
        <f t="shared" si="30"/>
        <v>1.222050895730892</v>
      </c>
      <c r="Q244" s="2">
        <v>243</v>
      </c>
      <c r="R244" s="1">
        <f t="shared" si="36"/>
        <v>0.94357976653696496</v>
      </c>
      <c r="S244" s="1">
        <f t="shared" si="31"/>
        <v>1.585554225481004</v>
      </c>
      <c r="Y244" s="1">
        <f t="shared" si="32"/>
        <v>157.23631129313378</v>
      </c>
      <c r="Z244" s="1">
        <f t="shared" si="33"/>
        <v>12.933686706866212</v>
      </c>
      <c r="AA244" s="1">
        <v>18.542124767339374</v>
      </c>
      <c r="AB244" s="1">
        <f t="shared" si="37"/>
        <v>1.0316045801940807</v>
      </c>
      <c r="AC244" s="2">
        <v>243</v>
      </c>
      <c r="AD244" s="1">
        <f t="shared" si="38"/>
        <v>0.94357976653696496</v>
      </c>
      <c r="AE244" s="1">
        <f t="shared" si="39"/>
        <v>1.585554225481004</v>
      </c>
    </row>
    <row r="245" spans="1:31" x14ac:dyDescent="0.2">
      <c r="A245" s="3">
        <v>44131</v>
      </c>
      <c r="B245" s="2">
        <v>244</v>
      </c>
      <c r="C245" s="1">
        <v>116.39917800000001</v>
      </c>
      <c r="D245" s="2">
        <v>92276800</v>
      </c>
      <c r="E245" s="1">
        <v>166.75</v>
      </c>
      <c r="F245" s="2">
        <v>2009300</v>
      </c>
      <c r="M245" s="1">
        <f t="shared" si="34"/>
        <v>115.27776400778768</v>
      </c>
      <c r="N245" s="1">
        <f t="shared" si="35"/>
        <v>1.1214139922123252</v>
      </c>
      <c r="O245" s="1">
        <v>12.118331913412874</v>
      </c>
      <c r="P245" s="1">
        <f t="shared" si="30"/>
        <v>1.2310206789284082</v>
      </c>
      <c r="Q245" s="2">
        <v>244</v>
      </c>
      <c r="R245" s="1">
        <f t="shared" si="36"/>
        <v>0.94747081712062253</v>
      </c>
      <c r="S245" s="1">
        <f t="shared" si="31"/>
        <v>1.6208101278939688</v>
      </c>
      <c r="Y245" s="1">
        <f t="shared" si="32"/>
        <v>157.22530699193013</v>
      </c>
      <c r="Z245" s="1">
        <f t="shared" si="33"/>
        <v>9.5246930080698746</v>
      </c>
      <c r="AA245" s="1">
        <v>18.595229321600584</v>
      </c>
      <c r="AB245" s="1">
        <f t="shared" si="37"/>
        <v>1.0345590906448747</v>
      </c>
      <c r="AC245" s="2">
        <v>244</v>
      </c>
      <c r="AD245" s="1">
        <f t="shared" si="38"/>
        <v>0.94747081712062253</v>
      </c>
      <c r="AE245" s="1">
        <f t="shared" si="39"/>
        <v>1.6208101278939688</v>
      </c>
    </row>
    <row r="246" spans="1:31" x14ac:dyDescent="0.2">
      <c r="A246" s="3">
        <v>44132</v>
      </c>
      <c r="B246" s="2">
        <v>245</v>
      </c>
      <c r="C246" s="1">
        <v>111.008476</v>
      </c>
      <c r="D246" s="2">
        <v>143937800</v>
      </c>
      <c r="E246" s="1">
        <v>161.16000399999999</v>
      </c>
      <c r="F246" s="2">
        <v>3233500</v>
      </c>
      <c r="M246" s="1">
        <f t="shared" si="34"/>
        <v>115.5215257257035</v>
      </c>
      <c r="N246" s="1">
        <f t="shared" si="35"/>
        <v>-4.5130497257034961</v>
      </c>
      <c r="O246" s="1">
        <v>12.209765323833878</v>
      </c>
      <c r="P246" s="1">
        <f t="shared" si="30"/>
        <v>1.2403087905082391</v>
      </c>
      <c r="Q246" s="2">
        <v>245</v>
      </c>
      <c r="R246" s="1">
        <f t="shared" si="36"/>
        <v>0.95136186770428011</v>
      </c>
      <c r="S246" s="1">
        <f t="shared" si="31"/>
        <v>1.6582041640969802</v>
      </c>
      <c r="Y246" s="1">
        <f t="shared" si="32"/>
        <v>157.21430269072647</v>
      </c>
      <c r="Z246" s="1">
        <f t="shared" si="33"/>
        <v>3.9457013092735167</v>
      </c>
      <c r="AA246" s="1">
        <v>18.684852092616097</v>
      </c>
      <c r="AB246" s="1">
        <f t="shared" si="37"/>
        <v>1.0395453186111618</v>
      </c>
      <c r="AC246" s="2">
        <v>245</v>
      </c>
      <c r="AD246" s="1">
        <f t="shared" si="38"/>
        <v>0.95136186770428011</v>
      </c>
      <c r="AE246" s="1">
        <f t="shared" si="39"/>
        <v>1.6582041640969802</v>
      </c>
    </row>
    <row r="247" spans="1:31" x14ac:dyDescent="0.2">
      <c r="A247" s="3">
        <v>44133</v>
      </c>
      <c r="B247" s="2">
        <v>246</v>
      </c>
      <c r="C247" s="1">
        <v>115.12138400000001</v>
      </c>
      <c r="D247" s="2">
        <v>146129200</v>
      </c>
      <c r="E247" s="1">
        <v>164.60000600000001</v>
      </c>
      <c r="F247" s="2">
        <v>3113600</v>
      </c>
      <c r="M247" s="1">
        <f t="shared" si="34"/>
        <v>115.76528744361929</v>
      </c>
      <c r="N247" s="1">
        <f t="shared" si="35"/>
        <v>-0.64390344361927987</v>
      </c>
      <c r="O247" s="1">
        <v>14.249328837181096</v>
      </c>
      <c r="P247" s="1">
        <f t="shared" si="30"/>
        <v>1.4474944724038934</v>
      </c>
      <c r="Q247" s="2">
        <v>246</v>
      </c>
      <c r="R247" s="1">
        <f t="shared" si="36"/>
        <v>0.95525291828793779</v>
      </c>
      <c r="S247" s="1">
        <f t="shared" si="31"/>
        <v>1.6980720533929916</v>
      </c>
      <c r="Y247" s="1">
        <f t="shared" si="32"/>
        <v>157.20329838952281</v>
      </c>
      <c r="Z247" s="1">
        <f t="shared" si="33"/>
        <v>7.3967076104771934</v>
      </c>
      <c r="AA247" s="1">
        <v>19.547107670950339</v>
      </c>
      <c r="AB247" s="1">
        <f t="shared" si="37"/>
        <v>1.0875175340432521</v>
      </c>
      <c r="AC247" s="2">
        <v>246</v>
      </c>
      <c r="AD247" s="1">
        <f t="shared" si="38"/>
        <v>0.95525291828793779</v>
      </c>
      <c r="AE247" s="1">
        <f t="shared" si="39"/>
        <v>1.6980720533929916</v>
      </c>
    </row>
    <row r="248" spans="1:31" x14ac:dyDescent="0.2">
      <c r="A248" s="3">
        <v>44134</v>
      </c>
      <c r="B248" s="2">
        <v>247</v>
      </c>
      <c r="C248" s="1">
        <v>108.672516</v>
      </c>
      <c r="D248" s="2">
        <v>190272600</v>
      </c>
      <c r="E248" s="1">
        <v>164.949997</v>
      </c>
      <c r="F248" s="2">
        <v>4389500</v>
      </c>
      <c r="M248" s="1">
        <f t="shared" si="34"/>
        <v>116.00904916153509</v>
      </c>
      <c r="N248" s="1">
        <f t="shared" si="35"/>
        <v>-7.3365331615350868</v>
      </c>
      <c r="O248" s="1">
        <v>14.25033373425488</v>
      </c>
      <c r="P248" s="1">
        <f t="shared" si="30"/>
        <v>1.4475965532089796</v>
      </c>
      <c r="Q248" s="2">
        <v>247</v>
      </c>
      <c r="R248" s="1">
        <f t="shared" si="36"/>
        <v>0.95914396887159536</v>
      </c>
      <c r="S248" s="1">
        <f t="shared" si="31"/>
        <v>1.7408375250838719</v>
      </c>
      <c r="Y248" s="1">
        <f t="shared" si="32"/>
        <v>157.19229408831919</v>
      </c>
      <c r="Z248" s="1">
        <f t="shared" si="33"/>
        <v>7.7577029116808092</v>
      </c>
      <c r="AA248" s="1">
        <v>19.591686104458915</v>
      </c>
      <c r="AB248" s="1">
        <f t="shared" si="37"/>
        <v>1.0899976875727078</v>
      </c>
      <c r="AC248" s="2">
        <v>247</v>
      </c>
      <c r="AD248" s="1">
        <f t="shared" si="38"/>
        <v>0.95914396887159536</v>
      </c>
      <c r="AE248" s="1">
        <f t="shared" si="39"/>
        <v>1.7408375250838719</v>
      </c>
    </row>
    <row r="249" spans="1:31" x14ac:dyDescent="0.2">
      <c r="A249" s="3">
        <v>44137</v>
      </c>
      <c r="B249" s="2">
        <v>248</v>
      </c>
      <c r="C249" s="1">
        <v>108.58266399999999</v>
      </c>
      <c r="D249" s="2">
        <v>122866900</v>
      </c>
      <c r="E249" s="1">
        <v>173.61000100000001</v>
      </c>
      <c r="F249" s="2">
        <v>4198300</v>
      </c>
      <c r="M249" s="1">
        <f t="shared" si="34"/>
        <v>116.25281087945089</v>
      </c>
      <c r="N249" s="1">
        <f t="shared" si="35"/>
        <v>-7.6701468794508969</v>
      </c>
      <c r="O249" s="1">
        <v>14.413225555096886</v>
      </c>
      <c r="P249" s="1">
        <f t="shared" si="30"/>
        <v>1.4641436490731281</v>
      </c>
      <c r="Q249" s="2">
        <v>248</v>
      </c>
      <c r="R249" s="1">
        <f t="shared" si="36"/>
        <v>0.96303501945525294</v>
      </c>
      <c r="S249" s="1">
        <f t="shared" si="31"/>
        <v>1.7870465756496254</v>
      </c>
      <c r="Y249" s="1">
        <f t="shared" si="32"/>
        <v>157.18128978711553</v>
      </c>
      <c r="Z249" s="1">
        <f t="shared" si="33"/>
        <v>16.42871121288448</v>
      </c>
      <c r="AA249" s="1">
        <v>20.51044297215401</v>
      </c>
      <c r="AB249" s="1">
        <f t="shared" si="37"/>
        <v>1.1411133932802058</v>
      </c>
      <c r="AC249" s="2">
        <v>248</v>
      </c>
      <c r="AD249" s="1">
        <f t="shared" si="38"/>
        <v>0.96303501945525294</v>
      </c>
      <c r="AE249" s="1">
        <f t="shared" si="39"/>
        <v>1.7870465756496254</v>
      </c>
    </row>
    <row r="250" spans="1:31" x14ac:dyDescent="0.2">
      <c r="A250" s="3">
        <v>44138</v>
      </c>
      <c r="B250" s="2">
        <v>249</v>
      </c>
      <c r="C250" s="1">
        <v>110.24979399999999</v>
      </c>
      <c r="D250" s="2">
        <v>107624400</v>
      </c>
      <c r="E250" s="1">
        <v>179.21000699999999</v>
      </c>
      <c r="F250" s="2">
        <v>3719800</v>
      </c>
      <c r="M250" s="1">
        <f t="shared" si="34"/>
        <v>116.49657259736668</v>
      </c>
      <c r="N250" s="1">
        <f t="shared" si="35"/>
        <v>-6.2467785973666849</v>
      </c>
      <c r="O250" s="1">
        <v>19.30901842676009</v>
      </c>
      <c r="P250" s="1">
        <f t="shared" si="30"/>
        <v>1.9614746602906947</v>
      </c>
      <c r="Q250" s="2">
        <v>249</v>
      </c>
      <c r="R250" s="1">
        <f t="shared" si="36"/>
        <v>0.96692607003891051</v>
      </c>
      <c r="S250" s="1">
        <f t="shared" si="31"/>
        <v>1.8374203838470637</v>
      </c>
      <c r="Y250" s="1">
        <f t="shared" si="32"/>
        <v>157.17028548591188</v>
      </c>
      <c r="Z250" s="1">
        <f t="shared" si="33"/>
        <v>22.039721514088114</v>
      </c>
      <c r="AA250" s="1">
        <v>21.750722815291766</v>
      </c>
      <c r="AB250" s="1">
        <f t="shared" si="37"/>
        <v>1.2101172632766484</v>
      </c>
      <c r="AC250" s="2">
        <v>249</v>
      </c>
      <c r="AD250" s="1">
        <f t="shared" si="38"/>
        <v>0.96692607003891051</v>
      </c>
      <c r="AE250" s="1">
        <f t="shared" si="39"/>
        <v>1.8374203838470637</v>
      </c>
    </row>
    <row r="251" spans="1:31" x14ac:dyDescent="0.2">
      <c r="A251" s="3">
        <v>44139</v>
      </c>
      <c r="B251" s="2">
        <v>250</v>
      </c>
      <c r="C251" s="1">
        <v>114.752022</v>
      </c>
      <c r="D251" s="2">
        <v>138235500</v>
      </c>
      <c r="E251" s="1">
        <v>178.91000399999999</v>
      </c>
      <c r="F251" s="2">
        <v>4318600</v>
      </c>
      <c r="M251" s="1">
        <f t="shared" si="34"/>
        <v>116.7403343152825</v>
      </c>
      <c r="N251" s="1">
        <f t="shared" si="35"/>
        <v>-1.9883123152824993</v>
      </c>
      <c r="O251" s="1">
        <v>19.754929144675884</v>
      </c>
      <c r="P251" s="1">
        <f t="shared" si="30"/>
        <v>2.0067717621222259</v>
      </c>
      <c r="Q251" s="2">
        <v>250</v>
      </c>
      <c r="R251" s="1">
        <f t="shared" si="36"/>
        <v>0.97081712062256809</v>
      </c>
      <c r="S251" s="1">
        <f t="shared" si="31"/>
        <v>1.8929406788672947</v>
      </c>
      <c r="Y251" s="1">
        <f t="shared" si="32"/>
        <v>157.15928118470822</v>
      </c>
      <c r="Z251" s="1">
        <f t="shared" si="33"/>
        <v>21.750722815291766</v>
      </c>
      <c r="AA251" s="1">
        <v>22.039721514088114</v>
      </c>
      <c r="AB251" s="1">
        <f t="shared" si="37"/>
        <v>1.2261959158091555</v>
      </c>
      <c r="AC251" s="2">
        <v>250</v>
      </c>
      <c r="AD251" s="1">
        <f t="shared" si="38"/>
        <v>0.97081712062256809</v>
      </c>
      <c r="AE251" s="1">
        <f t="shared" si="39"/>
        <v>1.8929406788672947</v>
      </c>
    </row>
    <row r="252" spans="1:31" x14ac:dyDescent="0.2">
      <c r="A252" s="3">
        <v>44140</v>
      </c>
      <c r="B252" s="2">
        <v>251</v>
      </c>
      <c r="C252" s="1">
        <v>118.824997</v>
      </c>
      <c r="D252" s="2">
        <v>126387100</v>
      </c>
      <c r="E252" s="1">
        <v>183.279999</v>
      </c>
      <c r="F252" s="2">
        <v>4585100</v>
      </c>
      <c r="M252" s="1">
        <f>$K$5*B252+$K$6</f>
        <v>116.98409603319828</v>
      </c>
      <c r="N252" s="1">
        <f t="shared" si="35"/>
        <v>1.840900966801712</v>
      </c>
      <c r="O252" s="1">
        <v>20.057767580507488</v>
      </c>
      <c r="P252" s="1">
        <f t="shared" si="30"/>
        <v>2.0375351031122855</v>
      </c>
      <c r="Q252" s="2">
        <v>251</v>
      </c>
      <c r="R252" s="1">
        <f t="shared" si="36"/>
        <v>0.97470817120622566</v>
      </c>
      <c r="S252" s="1">
        <f t="shared" si="31"/>
        <v>1.954995024088507</v>
      </c>
      <c r="Y252" s="1">
        <f t="shared" si="32"/>
        <v>157.14827688350456</v>
      </c>
      <c r="Z252" s="1">
        <f t="shared" si="33"/>
        <v>26.131722116495439</v>
      </c>
      <c r="AA252" s="1">
        <v>26.131722116495439</v>
      </c>
      <c r="AB252" s="1">
        <f t="shared" si="37"/>
        <v>1.453857341701182</v>
      </c>
      <c r="AC252" s="2">
        <v>251</v>
      </c>
      <c r="AD252" s="1">
        <f t="shared" si="38"/>
        <v>0.97470817120622566</v>
      </c>
      <c r="AE252" s="1">
        <f t="shared" si="39"/>
        <v>1.954995024088507</v>
      </c>
    </row>
    <row r="253" spans="1:31" x14ac:dyDescent="0.2">
      <c r="A253" s="3">
        <v>44141</v>
      </c>
      <c r="B253" s="2">
        <v>252</v>
      </c>
      <c r="C253" s="1">
        <v>118.69000200000001</v>
      </c>
      <c r="D253" s="2">
        <v>114283600</v>
      </c>
      <c r="E253" s="1">
        <v>184.270004</v>
      </c>
      <c r="F253" s="2">
        <v>3080300</v>
      </c>
      <c r="M253" s="1">
        <f t="shared" ref="M253:M257" si="40">$K$5*B253+$K$6</f>
        <v>117.22785775111409</v>
      </c>
      <c r="N253" s="1">
        <f t="shared" si="35"/>
        <v>1.4621442488859202</v>
      </c>
      <c r="O253" s="1">
        <v>20.09107501633909</v>
      </c>
      <c r="P253" s="1">
        <f t="shared" si="30"/>
        <v>2.0409185838226462</v>
      </c>
      <c r="Q253" s="2">
        <v>252</v>
      </c>
      <c r="R253" s="1">
        <f t="shared" si="36"/>
        <v>0.97859922178988323</v>
      </c>
      <c r="S253" s="1">
        <f t="shared" si="31"/>
        <v>2.0256412963396584</v>
      </c>
      <c r="Y253" s="1">
        <f t="shared" si="32"/>
        <v>157.13727258230091</v>
      </c>
      <c r="Z253" s="1">
        <f t="shared" si="33"/>
        <v>27.132731417699091</v>
      </c>
      <c r="AA253" s="1">
        <v>27.132731417699091</v>
      </c>
      <c r="AB253" s="1">
        <f t="shared" si="37"/>
        <v>1.509549221294048</v>
      </c>
      <c r="AC253" s="2">
        <v>252</v>
      </c>
      <c r="AD253" s="1">
        <f t="shared" si="38"/>
        <v>0.97859922178988323</v>
      </c>
      <c r="AE253" s="1">
        <f t="shared" si="39"/>
        <v>2.0256412963396584</v>
      </c>
    </row>
    <row r="254" spans="1:31" ht="17" x14ac:dyDescent="0.2">
      <c r="A254" s="3">
        <v>44144</v>
      </c>
      <c r="B254" s="2">
        <v>253</v>
      </c>
      <c r="C254" s="25">
        <v>116.32</v>
      </c>
      <c r="E254" s="28">
        <v>196.99</v>
      </c>
      <c r="M254" s="1">
        <f t="shared" si="40"/>
        <v>117.47161946902989</v>
      </c>
      <c r="N254" s="1">
        <f t="shared" si="35"/>
        <v>-1.151619469029896</v>
      </c>
      <c r="O254" s="1">
        <v>21.332252298423285</v>
      </c>
      <c r="P254" s="1">
        <f t="shared" si="30"/>
        <v>2.1670015225784893</v>
      </c>
      <c r="Q254" s="2">
        <v>253</v>
      </c>
      <c r="R254" s="1">
        <f t="shared" si="36"/>
        <v>0.98249027237354081</v>
      </c>
      <c r="S254" s="1">
        <f t="shared" si="31"/>
        <v>2.1081333635267789</v>
      </c>
      <c r="Y254" s="1">
        <f t="shared" si="32"/>
        <v>157.12626828109725</v>
      </c>
      <c r="Z254" s="1">
        <f t="shared" si="33"/>
        <v>39.863731718902756</v>
      </c>
      <c r="AA254" s="1">
        <v>39.863731718902756</v>
      </c>
      <c r="AB254" s="1">
        <f t="shared" si="37"/>
        <v>2.2178476706879069</v>
      </c>
      <c r="AC254" s="2">
        <v>253</v>
      </c>
      <c r="AD254" s="1">
        <f t="shared" si="38"/>
        <v>0.98249027237354081</v>
      </c>
      <c r="AE254" s="1">
        <f t="shared" si="39"/>
        <v>2.1081333635267789</v>
      </c>
    </row>
    <row r="255" spans="1:31" ht="17" x14ac:dyDescent="0.2">
      <c r="A255" s="3">
        <v>44145</v>
      </c>
      <c r="B255" s="2">
        <v>254</v>
      </c>
      <c r="C255" s="25">
        <v>115.97</v>
      </c>
      <c r="E255" s="25">
        <v>201.98</v>
      </c>
      <c r="M255" s="1">
        <f t="shared" si="40"/>
        <v>117.71538118694568</v>
      </c>
      <c r="N255" s="1">
        <f t="shared" si="35"/>
        <v>-1.7453811869456786</v>
      </c>
      <c r="O255" s="1">
        <v>21.508585862591701</v>
      </c>
      <c r="P255" s="1">
        <f t="shared" si="30"/>
        <v>2.1849140756783272</v>
      </c>
      <c r="Q255" s="2">
        <v>254</v>
      </c>
      <c r="R255" s="1">
        <f t="shared" si="36"/>
        <v>0.98638132295719849</v>
      </c>
      <c r="S255" s="1">
        <f t="shared" si="31"/>
        <v>2.2080992672399162</v>
      </c>
      <c r="Y255" s="1">
        <f t="shared" si="32"/>
        <v>157.1152639798936</v>
      </c>
      <c r="Z255" s="1">
        <f t="shared" si="33"/>
        <v>44.864736020106392</v>
      </c>
      <c r="AA255" s="1">
        <v>40.146744622513694</v>
      </c>
      <c r="AB255" s="1">
        <f t="shared" si="37"/>
        <v>2.2335932991572682</v>
      </c>
      <c r="AC255" s="2">
        <v>254</v>
      </c>
      <c r="AD255" s="1">
        <f t="shared" si="38"/>
        <v>0.98638132295719849</v>
      </c>
      <c r="AE255" s="1">
        <f t="shared" si="39"/>
        <v>2.2080992672399162</v>
      </c>
    </row>
    <row r="256" spans="1:31" ht="17" x14ac:dyDescent="0.2">
      <c r="A256" s="3">
        <v>44146</v>
      </c>
      <c r="B256" s="2">
        <v>255</v>
      </c>
      <c r="C256" s="25">
        <v>119.49</v>
      </c>
      <c r="E256" s="25">
        <v>199.29</v>
      </c>
      <c r="M256" s="1">
        <f t="shared" si="40"/>
        <v>117.95914290486148</v>
      </c>
      <c r="N256" s="1">
        <f t="shared" si="35"/>
        <v>1.530857095138515</v>
      </c>
      <c r="O256" s="1">
        <v>23.290453708844282</v>
      </c>
      <c r="P256" s="1">
        <f t="shared" si="30"/>
        <v>2.365922169987638</v>
      </c>
      <c r="Q256" s="2">
        <v>255</v>
      </c>
      <c r="R256" s="1">
        <f t="shared" si="36"/>
        <v>0.99027237354085607</v>
      </c>
      <c r="S256" s="1">
        <f t="shared" si="31"/>
        <v>2.3366910755775656</v>
      </c>
      <c r="Y256" s="1">
        <f t="shared" si="32"/>
        <v>157.10425967868997</v>
      </c>
      <c r="Z256" s="1">
        <f t="shared" si="33"/>
        <v>42.185740321310021</v>
      </c>
      <c r="AA256" s="1">
        <v>42.185740321310021</v>
      </c>
      <c r="AB256" s="1">
        <f t="shared" si="37"/>
        <v>2.3470343059602956</v>
      </c>
      <c r="AC256" s="2">
        <v>255</v>
      </c>
      <c r="AD256" s="1">
        <f t="shared" si="38"/>
        <v>0.99027237354085607</v>
      </c>
      <c r="AE256" s="1">
        <f t="shared" si="39"/>
        <v>2.3366910755775656</v>
      </c>
    </row>
    <row r="257" spans="1:31" ht="17" x14ac:dyDescent="0.2">
      <c r="A257" s="3">
        <v>44147</v>
      </c>
      <c r="B257" s="2">
        <v>256</v>
      </c>
      <c r="C257" s="25">
        <v>119.21</v>
      </c>
      <c r="E257" s="25">
        <v>197.24</v>
      </c>
      <c r="M257" s="1">
        <f t="shared" si="40"/>
        <v>118.20290462277728</v>
      </c>
      <c r="N257" s="1">
        <f t="shared" si="35"/>
        <v>1.0070953772227114</v>
      </c>
      <c r="O257" s="1">
        <v>25.15887227301269</v>
      </c>
      <c r="P257" s="1">
        <f t="shared" si="30"/>
        <v>2.5557223756445966</v>
      </c>
      <c r="Q257" s="2">
        <v>256</v>
      </c>
      <c r="R257" s="1">
        <f t="shared" si="36"/>
        <v>0.99416342412451364</v>
      </c>
      <c r="S257" s="1">
        <f t="shared" si="31"/>
        <v>2.5218739841912803</v>
      </c>
      <c r="Y257" s="1">
        <f t="shared" si="32"/>
        <v>157.09325537748632</v>
      </c>
      <c r="Z257" s="1">
        <f t="shared" si="33"/>
        <v>40.146744622513694</v>
      </c>
      <c r="AA257" s="1">
        <v>44.457748923717332</v>
      </c>
      <c r="AB257" s="1">
        <f t="shared" si="37"/>
        <v>2.4734391549133239</v>
      </c>
      <c r="AC257" s="2">
        <v>256</v>
      </c>
      <c r="AD257" s="1">
        <f t="shared" si="38"/>
        <v>0.99416342412451364</v>
      </c>
      <c r="AE257" s="1">
        <f t="shared" si="39"/>
        <v>2.5218739841912803</v>
      </c>
    </row>
    <row r="258" spans="1:31" ht="17" x14ac:dyDescent="0.2">
      <c r="A258" s="3">
        <v>44148</v>
      </c>
      <c r="B258" s="2">
        <v>257</v>
      </c>
      <c r="C258" s="25">
        <v>119.26</v>
      </c>
      <c r="E258" s="25">
        <v>201.54</v>
      </c>
      <c r="M258" s="1">
        <f>$K$5*B258+$K$6</f>
        <v>118.44666634069308</v>
      </c>
      <c r="N258" s="1">
        <f t="shared" si="35"/>
        <v>0.81333365930692025</v>
      </c>
      <c r="O258" s="1">
        <v>28.177840990928502</v>
      </c>
      <c r="P258" s="1">
        <f t="shared" ref="P258" si="41">STANDARDIZE(O258,AVERAGE($O$2:$O$258), _xlfn.STDEV.S($O$2:$O$258))</f>
        <v>2.8623993133078529</v>
      </c>
      <c r="Q258" s="2">
        <v>257</v>
      </c>
      <c r="R258" s="1">
        <f t="shared" si="36"/>
        <v>0.99805447470817121</v>
      </c>
      <c r="S258" s="1">
        <f t="shared" ref="S258" si="42">_xlfn.NORM.S.INV(R258)</f>
        <v>2.8868618330563138</v>
      </c>
      <c r="Y258" s="1">
        <f t="shared" si="32"/>
        <v>157.08225107628266</v>
      </c>
      <c r="Z258" s="1">
        <f t="shared" ref="Z258" si="43">E258-Y258</f>
        <v>44.457748923717332</v>
      </c>
      <c r="AA258" s="1">
        <v>44.864736020106392</v>
      </c>
      <c r="AB258" s="1">
        <f t="shared" si="37"/>
        <v>2.4960821776511697</v>
      </c>
      <c r="AC258" s="2">
        <v>257</v>
      </c>
      <c r="AD258" s="1">
        <f t="shared" si="38"/>
        <v>0.99805447470817121</v>
      </c>
      <c r="AE258" s="1">
        <f t="shared" si="39"/>
        <v>2.8868618330563138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6050_Module3Project_Data</vt:lpstr>
      <vt:lpstr>Part 1</vt:lpstr>
      <vt:lpstr>Part 2</vt:lpstr>
      <vt:lpstr>Part 3</vt:lpstr>
    </vt:vector>
  </TitlesOfParts>
  <Manager>CPS</Manager>
  <Company>Northeastern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ALY6050- Module 3 Project Data</dc:title>
  <dc:subject>Enterprise Analytics - Forecasting</dc:subject>
  <dc:creator>Rasoul Behboudi</dc:creator>
  <cp:keywords>Forecasting/Prediction</cp:keywords>
  <dc:description/>
  <cp:lastModifiedBy>Microsoft Office User</cp:lastModifiedBy>
  <dcterms:created xsi:type="dcterms:W3CDTF">2020-11-08T14:21:04Z</dcterms:created>
  <dcterms:modified xsi:type="dcterms:W3CDTF">2023-01-29T23:51:24Z</dcterms:modified>
  <cp:category>Analytics</cp:category>
</cp:coreProperties>
</file>