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vellanki/Desktop/Intro to Enterprise Analytics/"/>
    </mc:Choice>
  </mc:AlternateContent>
  <xr:revisionPtr revIDLastSave="0" documentId="13_ncr:1_{46D8CAB7-18D4-224A-961D-F6A49788BAA9}" xr6:coauthVersionLast="47" xr6:coauthVersionMax="47" xr10:uidLastSave="{00000000-0000-0000-0000-000000000000}"/>
  <bookViews>
    <workbookView xWindow="0" yWindow="0" windowWidth="28800" windowHeight="18000" xr2:uid="{40317C27-CCDA-F144-B682-61BDFF00C08F}"/>
  </bookViews>
  <sheets>
    <sheet name="PART I" sheetId="1" r:id="rId1"/>
  </sheets>
  <definedNames>
    <definedName name="solver_adj" localSheetId="0" hidden="1">'PART I'!$B$78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'PART I'!$C$78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E9" i="1"/>
  <c r="E10" i="1" s="1"/>
  <c r="C78" i="1"/>
  <c r="C15" i="1" l="1"/>
  <c r="C14" i="1"/>
  <c r="C16" i="1" l="1"/>
  <c r="D21" i="1"/>
  <c r="C84" i="1"/>
</calcChain>
</file>

<file path=xl/sharedStrings.xml><?xml version="1.0" encoding="utf-8"?>
<sst xmlns="http://schemas.openxmlformats.org/spreadsheetml/2006/main" count="21" uniqueCount="19">
  <si>
    <t>Annual Demand(D)</t>
  </si>
  <si>
    <t>Holding Costs(H)</t>
  </si>
  <si>
    <t>Order Costs(S)</t>
  </si>
  <si>
    <t xml:space="preserve">Cost of holding an item for one year in percentage </t>
  </si>
  <si>
    <t>Unit Costs</t>
  </si>
  <si>
    <t>As per the question</t>
  </si>
  <si>
    <t>Annual Ordering Costs</t>
  </si>
  <si>
    <t>Annual Holding Costs</t>
  </si>
  <si>
    <t>Total Costs</t>
  </si>
  <si>
    <t>Economic Order Quantity(EOQ)</t>
  </si>
  <si>
    <t>Quantity (Q)</t>
  </si>
  <si>
    <t>PARAMETER</t>
  </si>
  <si>
    <t>OBJECTIVE</t>
  </si>
  <si>
    <t>DECISION VARIABLE</t>
  </si>
  <si>
    <t>UNCONTROLLABLE VARIABLE</t>
  </si>
  <si>
    <t>Quantity</t>
  </si>
  <si>
    <t>QUANTITY</t>
  </si>
  <si>
    <t>TOTAL COST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</si>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</sst>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;;;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2" fontId="0" fillId="0" borderId="1" xfId="0" applyNumberFormat="1" applyBorder="1"/>
    <xf numFmtId="16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Total Cost VS Order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I'!$C$22:$C$72</c:f>
              <c:numCache>
                <c:formatCode>General</c:formatCode>
                <c:ptCount val="3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  <c:pt idx="16">
                  <c:v>660</c:v>
                </c:pt>
                <c:pt idx="17">
                  <c:v>670</c:v>
                </c:pt>
                <c:pt idx="18">
                  <c:v>680</c:v>
                </c:pt>
                <c:pt idx="19">
                  <c:v>690</c:v>
                </c:pt>
                <c:pt idx="20">
                  <c:v>700</c:v>
                </c:pt>
                <c:pt idx="21">
                  <c:v>710</c:v>
                </c:pt>
                <c:pt idx="22">
                  <c:v>720</c:v>
                </c:pt>
                <c:pt idx="23">
                  <c:v>730</c:v>
                </c:pt>
                <c:pt idx="24">
                  <c:v>740</c:v>
                </c:pt>
                <c:pt idx="25">
                  <c:v>900</c:v>
                </c:pt>
                <c:pt idx="26">
                  <c:v>910</c:v>
                </c:pt>
                <c:pt idx="27">
                  <c:v>920</c:v>
                </c:pt>
                <c:pt idx="28">
                  <c:v>930</c:v>
                </c:pt>
                <c:pt idx="29">
                  <c:v>940</c:v>
                </c:pt>
                <c:pt idx="30">
                  <c:v>950</c:v>
                </c:pt>
                <c:pt idx="31">
                  <c:v>960</c:v>
                </c:pt>
                <c:pt idx="32">
                  <c:v>970</c:v>
                </c:pt>
                <c:pt idx="33">
                  <c:v>980</c:v>
                </c:pt>
                <c:pt idx="34">
                  <c:v>990</c:v>
                </c:pt>
                <c:pt idx="35">
                  <c:v>1000</c:v>
                </c:pt>
              </c:numCache>
            </c:numRef>
          </c:xVal>
          <c:yVal>
            <c:numRef>
              <c:f>'PART I'!$D$22:$D$72</c:f>
              <c:numCache>
                <c:formatCode>0.00</c:formatCode>
                <c:ptCount val="36"/>
                <c:pt idx="0">
                  <c:v>10200</c:v>
                </c:pt>
                <c:pt idx="1">
                  <c:v>10142.588235294117</c:v>
                </c:pt>
                <c:pt idx="2">
                  <c:v>10090.153846153846</c:v>
                </c:pt>
                <c:pt idx="3">
                  <c:v>10042.415094339622</c:v>
                </c:pt>
                <c:pt idx="4">
                  <c:v>9999.1111111111113</c:v>
                </c:pt>
                <c:pt idx="5">
                  <c:v>9960</c:v>
                </c:pt>
                <c:pt idx="6">
                  <c:v>9924.8571428571431</c:v>
                </c:pt>
                <c:pt idx="7">
                  <c:v>9893.4736842105267</c:v>
                </c:pt>
                <c:pt idx="8">
                  <c:v>9865.6551724137935</c:v>
                </c:pt>
                <c:pt idx="9">
                  <c:v>9841.2203389830502</c:v>
                </c:pt>
                <c:pt idx="10">
                  <c:v>9820</c:v>
                </c:pt>
                <c:pt idx="11">
                  <c:v>9801.8360655737706</c:v>
                </c:pt>
                <c:pt idx="12">
                  <c:v>9786.5806451612916</c:v>
                </c:pt>
                <c:pt idx="13">
                  <c:v>9774.0952380952385</c:v>
                </c:pt>
                <c:pt idx="14">
                  <c:v>9764.25</c:v>
                </c:pt>
                <c:pt idx="15">
                  <c:v>9756.9230769230762</c:v>
                </c:pt>
                <c:pt idx="16">
                  <c:v>9752</c:v>
                </c:pt>
                <c:pt idx="17">
                  <c:v>9749.373134328358</c:v>
                </c:pt>
                <c:pt idx="18">
                  <c:v>9748.9411764705874</c:v>
                </c:pt>
                <c:pt idx="19">
                  <c:v>9750.6086956521722</c:v>
                </c:pt>
                <c:pt idx="20">
                  <c:v>9754.2857142857138</c:v>
                </c:pt>
                <c:pt idx="21">
                  <c:v>9759.8873239436616</c:v>
                </c:pt>
                <c:pt idx="22">
                  <c:v>9767.3333333333321</c:v>
                </c:pt>
                <c:pt idx="23">
                  <c:v>9776.5479452054788</c:v>
                </c:pt>
                <c:pt idx="24">
                  <c:v>9787.4594594594582</c:v>
                </c:pt>
                <c:pt idx="25">
                  <c:v>10146.666666666666</c:v>
                </c:pt>
                <c:pt idx="26">
                  <c:v>10178.373626373625</c:v>
                </c:pt>
                <c:pt idx="27">
                  <c:v>10210.95652173913</c:v>
                </c:pt>
                <c:pt idx="28">
                  <c:v>10244.387096774193</c:v>
                </c:pt>
                <c:pt idx="29">
                  <c:v>10278.63829787234</c:v>
                </c:pt>
                <c:pt idx="30">
                  <c:v>10313.684210526315</c:v>
                </c:pt>
                <c:pt idx="31">
                  <c:v>10349.5</c:v>
                </c:pt>
                <c:pt idx="32">
                  <c:v>10386.061855670101</c:v>
                </c:pt>
                <c:pt idx="33">
                  <c:v>10423.34693877551</c:v>
                </c:pt>
                <c:pt idx="34">
                  <c:v>10461.333333333332</c:v>
                </c:pt>
                <c:pt idx="35">
                  <c:v>10500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E6-A948-B6DE-37D761AE2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744528"/>
        <c:axId val="1918336976"/>
      </c:scatterChart>
      <c:valAx>
        <c:axId val="191874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36976"/>
        <c:crosses val="autoZero"/>
        <c:crossBetween val="midCat"/>
      </c:valAx>
      <c:valAx>
        <c:axId val="19183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74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19</xdr:row>
      <xdr:rowOff>31749</xdr:rowOff>
    </xdr:from>
    <xdr:to>
      <xdr:col>13</xdr:col>
      <xdr:colOff>305740</xdr:colOff>
      <xdr:row>62</xdr:row>
      <xdr:rowOff>70555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38982F-EAD4-CFB1-DD95-CF58DDF2D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8CD3-0A1C-494A-85EB-177DFAB15845}">
  <dimension ref="A1:L102"/>
  <sheetViews>
    <sheetView tabSelected="1" topLeftCell="B74" zoomScale="108" workbookViewId="0">
      <selection activeCell="A76" sqref="A76"/>
    </sheetView>
  </sheetViews>
  <sheetFormatPr baseColWidth="10" defaultRowHeight="16" x14ac:dyDescent="0.2"/>
  <cols>
    <col min="2" max="2" width="45.33203125" customWidth="1"/>
    <col min="3" max="3" width="20.33203125" customWidth="1"/>
    <col min="4" max="4" width="26.5" customWidth="1"/>
    <col min="5" max="5" width="12.6640625" bestFit="1" customWidth="1"/>
    <col min="6" max="6" width="17" customWidth="1"/>
    <col min="7" max="12" width="12.6640625" bestFit="1" customWidth="1"/>
  </cols>
  <sheetData>
    <row r="1" spans="1:6" x14ac:dyDescent="0.2">
      <c r="A1" s="3">
        <v>1</v>
      </c>
    </row>
    <row r="2" spans="1:6" x14ac:dyDescent="0.2">
      <c r="B2" s="3" t="s">
        <v>0</v>
      </c>
      <c r="C2">
        <v>15000</v>
      </c>
      <c r="D2" s="3" t="s">
        <v>14</v>
      </c>
    </row>
    <row r="3" spans="1:6" x14ac:dyDescent="0.2">
      <c r="B3" s="3" t="s">
        <v>1</v>
      </c>
      <c r="C3">
        <f>(C7/100)*C5</f>
        <v>14.399999999999999</v>
      </c>
      <c r="D3" s="3" t="s">
        <v>11</v>
      </c>
    </row>
    <row r="4" spans="1:6" x14ac:dyDescent="0.2">
      <c r="B4" s="3" t="s">
        <v>2</v>
      </c>
      <c r="C4">
        <v>220</v>
      </c>
      <c r="D4" s="3" t="s">
        <v>11</v>
      </c>
    </row>
    <row r="5" spans="1:6" x14ac:dyDescent="0.2">
      <c r="B5" s="3" t="s">
        <v>4</v>
      </c>
      <c r="C5">
        <v>80</v>
      </c>
      <c r="D5" s="3" t="s">
        <v>11</v>
      </c>
    </row>
    <row r="7" spans="1:6" x14ac:dyDescent="0.2">
      <c r="B7" t="s">
        <v>3</v>
      </c>
      <c r="C7">
        <v>18</v>
      </c>
    </row>
    <row r="9" spans="1:6" x14ac:dyDescent="0.2">
      <c r="D9" s="3" t="s">
        <v>9</v>
      </c>
      <c r="E9" s="2">
        <f>SQRT((2*C2*C4)/C3)</f>
        <v>677.00320038633004</v>
      </c>
    </row>
    <row r="10" spans="1:6" x14ac:dyDescent="0.2">
      <c r="C10" t="s">
        <v>5</v>
      </c>
      <c r="D10" s="3" t="s">
        <v>10</v>
      </c>
      <c r="E10" s="2">
        <f>2*E9</f>
        <v>1354.0064007726601</v>
      </c>
      <c r="F10" s="3" t="s">
        <v>13</v>
      </c>
    </row>
    <row r="13" spans="1:6" x14ac:dyDescent="0.2">
      <c r="A13" s="3">
        <v>2</v>
      </c>
    </row>
    <row r="14" spans="1:6" x14ac:dyDescent="0.2">
      <c r="B14" s="3" t="s">
        <v>6</v>
      </c>
      <c r="C14" s="2">
        <f>(C2*C4)/E10</f>
        <v>2437.2115213907882</v>
      </c>
    </row>
    <row r="15" spans="1:6" x14ac:dyDescent="0.2">
      <c r="B15" s="3" t="s">
        <v>7</v>
      </c>
      <c r="C15" s="2">
        <f>(E10*C3)/2</f>
        <v>9748.8460855631511</v>
      </c>
    </row>
    <row r="16" spans="1:6" x14ac:dyDescent="0.2">
      <c r="B16" s="3" t="s">
        <v>8</v>
      </c>
      <c r="C16" s="2">
        <f>C14+C15</f>
        <v>12186.057606953938</v>
      </c>
      <c r="D16" s="3" t="s">
        <v>12</v>
      </c>
    </row>
    <row r="21" spans="1:4" x14ac:dyDescent="0.2">
      <c r="A21" s="3">
        <v>4</v>
      </c>
      <c r="C21" t="s">
        <v>15</v>
      </c>
      <c r="D21" s="1">
        <f>C16</f>
        <v>12186.057606953938</v>
      </c>
    </row>
    <row r="22" spans="1:4" x14ac:dyDescent="0.2">
      <c r="A22" s="3">
        <v>5</v>
      </c>
      <c r="C22">
        <v>500</v>
      </c>
      <c r="D22" s="1">
        <f t="dataTable" ref="D22:D72" dt2D="0" dtr="0" r1="E10" ca="1"/>
        <v>10200</v>
      </c>
    </row>
    <row r="23" spans="1:4" x14ac:dyDescent="0.2">
      <c r="C23">
        <v>510</v>
      </c>
      <c r="D23" s="1">
        <v>10142.588235294117</v>
      </c>
    </row>
    <row r="24" spans="1:4" x14ac:dyDescent="0.2">
      <c r="C24">
        <v>520</v>
      </c>
      <c r="D24" s="1">
        <v>10090.153846153846</v>
      </c>
    </row>
    <row r="25" spans="1:4" x14ac:dyDescent="0.2">
      <c r="C25">
        <v>530</v>
      </c>
      <c r="D25" s="1">
        <v>10042.415094339622</v>
      </c>
    </row>
    <row r="26" spans="1:4" x14ac:dyDescent="0.2">
      <c r="C26">
        <v>540</v>
      </c>
      <c r="D26" s="1">
        <v>9999.1111111111113</v>
      </c>
    </row>
    <row r="27" spans="1:4" x14ac:dyDescent="0.2">
      <c r="C27">
        <v>550</v>
      </c>
      <c r="D27" s="1">
        <v>9960</v>
      </c>
    </row>
    <row r="28" spans="1:4" x14ac:dyDescent="0.2">
      <c r="C28">
        <v>560</v>
      </c>
      <c r="D28" s="1">
        <v>9924.8571428571431</v>
      </c>
    </row>
    <row r="29" spans="1:4" x14ac:dyDescent="0.2">
      <c r="C29">
        <v>570</v>
      </c>
      <c r="D29" s="1">
        <v>9893.4736842105267</v>
      </c>
    </row>
    <row r="30" spans="1:4" x14ac:dyDescent="0.2">
      <c r="C30">
        <v>580</v>
      </c>
      <c r="D30" s="1">
        <v>9865.6551724137935</v>
      </c>
    </row>
    <row r="31" spans="1:4" x14ac:dyDescent="0.2">
      <c r="C31">
        <v>590</v>
      </c>
      <c r="D31" s="1">
        <v>9841.2203389830502</v>
      </c>
    </row>
    <row r="32" spans="1:4" x14ac:dyDescent="0.2">
      <c r="C32">
        <v>600</v>
      </c>
      <c r="D32" s="1">
        <v>9820</v>
      </c>
    </row>
    <row r="33" spans="3:4" x14ac:dyDescent="0.2">
      <c r="C33">
        <v>610</v>
      </c>
      <c r="D33" s="1">
        <v>9801.8360655737706</v>
      </c>
    </row>
    <row r="34" spans="3:4" x14ac:dyDescent="0.2">
      <c r="C34">
        <v>620</v>
      </c>
      <c r="D34" s="1">
        <v>9786.5806451612916</v>
      </c>
    </row>
    <row r="35" spans="3:4" x14ac:dyDescent="0.2">
      <c r="C35">
        <v>630</v>
      </c>
      <c r="D35" s="1">
        <v>9774.0952380952385</v>
      </c>
    </row>
    <row r="36" spans="3:4" x14ac:dyDescent="0.2">
      <c r="C36">
        <v>640</v>
      </c>
      <c r="D36" s="1">
        <v>9764.25</v>
      </c>
    </row>
    <row r="37" spans="3:4" x14ac:dyDescent="0.2">
      <c r="C37">
        <v>650</v>
      </c>
      <c r="D37" s="1">
        <v>9756.9230769230762</v>
      </c>
    </row>
    <row r="38" spans="3:4" x14ac:dyDescent="0.2">
      <c r="C38">
        <v>660</v>
      </c>
      <c r="D38" s="1">
        <v>9752</v>
      </c>
    </row>
    <row r="39" spans="3:4" x14ac:dyDescent="0.2">
      <c r="C39">
        <v>670</v>
      </c>
      <c r="D39" s="1">
        <v>9749.373134328358</v>
      </c>
    </row>
    <row r="40" spans="3:4" x14ac:dyDescent="0.2">
      <c r="C40" s="8">
        <v>680</v>
      </c>
      <c r="D40" s="9">
        <v>9748.9411764705874</v>
      </c>
    </row>
    <row r="41" spans="3:4" x14ac:dyDescent="0.2">
      <c r="C41">
        <v>690</v>
      </c>
      <c r="D41" s="1">
        <v>9750.6086956521722</v>
      </c>
    </row>
    <row r="42" spans="3:4" x14ac:dyDescent="0.2">
      <c r="C42">
        <v>700</v>
      </c>
      <c r="D42" s="1">
        <v>9754.2857142857138</v>
      </c>
    </row>
    <row r="43" spans="3:4" x14ac:dyDescent="0.2">
      <c r="C43">
        <v>710</v>
      </c>
      <c r="D43" s="1">
        <v>9759.8873239436616</v>
      </c>
    </row>
    <row r="44" spans="3:4" x14ac:dyDescent="0.2">
      <c r="C44">
        <v>720</v>
      </c>
      <c r="D44" s="1">
        <v>9767.3333333333321</v>
      </c>
    </row>
    <row r="45" spans="3:4" x14ac:dyDescent="0.2">
      <c r="C45">
        <v>730</v>
      </c>
      <c r="D45" s="1">
        <v>9776.5479452054788</v>
      </c>
    </row>
    <row r="46" spans="3:4" x14ac:dyDescent="0.2">
      <c r="C46">
        <v>740</v>
      </c>
      <c r="D46" s="1">
        <v>9787.4594594594582</v>
      </c>
    </row>
    <row r="47" spans="3:4" hidden="1" x14ac:dyDescent="0.2">
      <c r="C47">
        <v>750</v>
      </c>
      <c r="D47" s="1">
        <v>9800</v>
      </c>
    </row>
    <row r="48" spans="3:4" hidden="1" x14ac:dyDescent="0.2">
      <c r="C48">
        <v>760</v>
      </c>
      <c r="D48" s="1">
        <v>9814.1052631578932</v>
      </c>
    </row>
    <row r="49" spans="3:4" hidden="1" x14ac:dyDescent="0.2">
      <c r="C49">
        <v>770</v>
      </c>
      <c r="D49" s="1">
        <v>9829.7142857142844</v>
      </c>
    </row>
    <row r="50" spans="3:4" hidden="1" x14ac:dyDescent="0.2">
      <c r="C50">
        <v>780</v>
      </c>
      <c r="D50" s="1">
        <v>9846.7692307692305</v>
      </c>
    </row>
    <row r="51" spans="3:4" hidden="1" x14ac:dyDescent="0.2">
      <c r="C51">
        <v>790</v>
      </c>
      <c r="D51" s="1">
        <v>9865.2151898734155</v>
      </c>
    </row>
    <row r="52" spans="3:4" hidden="1" x14ac:dyDescent="0.2">
      <c r="C52">
        <v>800</v>
      </c>
      <c r="D52" s="1">
        <v>9885</v>
      </c>
    </row>
    <row r="53" spans="3:4" hidden="1" x14ac:dyDescent="0.2">
      <c r="C53">
        <v>810</v>
      </c>
      <c r="D53" s="1">
        <v>9906.074074074073</v>
      </c>
    </row>
    <row r="54" spans="3:4" hidden="1" x14ac:dyDescent="0.2">
      <c r="C54">
        <v>820</v>
      </c>
      <c r="D54" s="1">
        <v>9928.3902439024387</v>
      </c>
    </row>
    <row r="55" spans="3:4" hidden="1" x14ac:dyDescent="0.2">
      <c r="C55">
        <v>830</v>
      </c>
      <c r="D55" s="1">
        <v>9951.9036144578313</v>
      </c>
    </row>
    <row r="56" spans="3:4" hidden="1" x14ac:dyDescent="0.2">
      <c r="C56">
        <v>840</v>
      </c>
      <c r="D56" s="1">
        <v>9976.5714285714275</v>
      </c>
    </row>
    <row r="57" spans="3:4" hidden="1" x14ac:dyDescent="0.2">
      <c r="C57">
        <v>850</v>
      </c>
      <c r="D57" s="1">
        <v>10002.35294117647</v>
      </c>
    </row>
    <row r="58" spans="3:4" hidden="1" x14ac:dyDescent="0.2">
      <c r="C58">
        <v>860</v>
      </c>
      <c r="D58" s="1">
        <v>10029.20930232558</v>
      </c>
    </row>
    <row r="59" spans="3:4" hidden="1" x14ac:dyDescent="0.2">
      <c r="C59">
        <v>870</v>
      </c>
      <c r="D59" s="1">
        <v>10057.103448275861</v>
      </c>
    </row>
    <row r="60" spans="3:4" hidden="1" x14ac:dyDescent="0.2">
      <c r="C60">
        <v>880</v>
      </c>
      <c r="D60" s="1">
        <v>10086</v>
      </c>
    </row>
    <row r="61" spans="3:4" hidden="1" x14ac:dyDescent="0.2">
      <c r="C61">
        <v>890</v>
      </c>
      <c r="D61" s="1">
        <v>10115.865168539325</v>
      </c>
    </row>
    <row r="62" spans="3:4" x14ac:dyDescent="0.2">
      <c r="C62">
        <v>900</v>
      </c>
      <c r="D62" s="1">
        <v>10146.666666666666</v>
      </c>
    </row>
    <row r="63" spans="3:4" x14ac:dyDescent="0.2">
      <c r="C63">
        <v>910</v>
      </c>
      <c r="D63" s="1">
        <v>10178.373626373625</v>
      </c>
    </row>
    <row r="64" spans="3:4" x14ac:dyDescent="0.2">
      <c r="C64">
        <v>920</v>
      </c>
      <c r="D64" s="1">
        <v>10210.95652173913</v>
      </c>
    </row>
    <row r="65" spans="1:4" x14ac:dyDescent="0.2">
      <c r="C65">
        <v>930</v>
      </c>
      <c r="D65" s="1">
        <v>10244.387096774193</v>
      </c>
    </row>
    <row r="66" spans="1:4" x14ac:dyDescent="0.2">
      <c r="C66">
        <v>940</v>
      </c>
      <c r="D66" s="1">
        <v>10278.63829787234</v>
      </c>
    </row>
    <row r="67" spans="1:4" x14ac:dyDescent="0.2">
      <c r="C67">
        <v>950</v>
      </c>
      <c r="D67" s="1">
        <v>10313.684210526315</v>
      </c>
    </row>
    <row r="68" spans="1:4" x14ac:dyDescent="0.2">
      <c r="C68">
        <v>960</v>
      </c>
      <c r="D68" s="1">
        <v>10349.5</v>
      </c>
    </row>
    <row r="69" spans="1:4" x14ac:dyDescent="0.2">
      <c r="C69">
        <v>970</v>
      </c>
      <c r="D69" s="1">
        <v>10386.061855670101</v>
      </c>
    </row>
    <row r="70" spans="1:4" x14ac:dyDescent="0.2">
      <c r="C70">
        <v>980</v>
      </c>
      <c r="D70" s="1">
        <v>10423.34693877551</v>
      </c>
    </row>
    <row r="71" spans="1:4" x14ac:dyDescent="0.2">
      <c r="C71">
        <v>990</v>
      </c>
      <c r="D71" s="1">
        <v>10461.333333333332</v>
      </c>
    </row>
    <row r="72" spans="1:4" x14ac:dyDescent="0.2">
      <c r="C72">
        <v>1000</v>
      </c>
      <c r="D72" s="1">
        <v>10500</v>
      </c>
    </row>
    <row r="76" spans="1:4" x14ac:dyDescent="0.2">
      <c r="A76" s="3">
        <v>6</v>
      </c>
      <c r="B76" s="3" t="s">
        <v>18</v>
      </c>
      <c r="C76" s="3"/>
    </row>
    <row r="77" spans="1:4" x14ac:dyDescent="0.2">
      <c r="B77" s="3" t="s">
        <v>16</v>
      </c>
      <c r="C77" s="3" t="s">
        <v>17</v>
      </c>
    </row>
    <row r="78" spans="1:4" x14ac:dyDescent="0.2">
      <c r="B78">
        <v>677.00319680817961</v>
      </c>
      <c r="C78">
        <f>(C2*C4)/B78 + (B78*C3)/2</f>
        <v>9748.8460855631529</v>
      </c>
    </row>
    <row r="84" spans="1:12" x14ac:dyDescent="0.2">
      <c r="A84" s="3">
        <v>7</v>
      </c>
      <c r="B84" s="3"/>
      <c r="C84" s="5">
        <f>C16</f>
        <v>12186.057606953938</v>
      </c>
      <c r="D84" s="7">
        <v>190</v>
      </c>
      <c r="E84" s="7">
        <v>200</v>
      </c>
      <c r="F84" s="7">
        <v>210</v>
      </c>
      <c r="G84" s="7">
        <v>220</v>
      </c>
      <c r="H84" s="7">
        <v>230</v>
      </c>
      <c r="I84" s="7">
        <v>240</v>
      </c>
      <c r="J84" s="7">
        <v>250</v>
      </c>
      <c r="K84" s="7">
        <v>260</v>
      </c>
      <c r="L84" s="7">
        <v>270</v>
      </c>
    </row>
    <row r="85" spans="1:12" x14ac:dyDescent="0.2">
      <c r="C85" s="6">
        <v>13.5</v>
      </c>
      <c r="D85" s="4">
        <f t="dataTable" ref="D85:L102" dt2D="1" dtr="1" r1="C4" r2="C3"/>
        <v>10965.143637910085</v>
      </c>
      <c r="E85" s="4">
        <v>11250</v>
      </c>
      <c r="F85" s="4">
        <v>11527.819611704548</v>
      </c>
      <c r="G85" s="4">
        <v>11799.099541914205</v>
      </c>
      <c r="H85" s="4">
        <v>12064.280956609058</v>
      </c>
      <c r="I85" s="4">
        <v>12323.757543866239</v>
      </c>
      <c r="J85" s="4">
        <v>12577.882373436318</v>
      </c>
      <c r="K85" s="4">
        <v>12826.9735323653</v>
      </c>
      <c r="L85" s="4">
        <v>13071.318793450031</v>
      </c>
    </row>
    <row r="86" spans="1:12" x14ac:dyDescent="0.2">
      <c r="C86" s="6">
        <v>13.6</v>
      </c>
      <c r="D86" s="4">
        <v>11005.68035152757</v>
      </c>
      <c r="E86" s="4">
        <v>11291.589790636215</v>
      </c>
      <c r="F86" s="4">
        <v>11570.436465406134</v>
      </c>
      <c r="G86" s="4">
        <v>11842.719282327011</v>
      </c>
      <c r="H86" s="4">
        <v>12108.881038312335</v>
      </c>
      <c r="I86" s="4">
        <v>12369.316876852981</v>
      </c>
      <c r="J86" s="4">
        <v>12624.381172952597</v>
      </c>
      <c r="K86" s="4">
        <v>12874.393189583734</v>
      </c>
      <c r="L86" s="4">
        <v>13119.641763401925</v>
      </c>
    </row>
    <row r="87" spans="1:12" x14ac:dyDescent="0.2">
      <c r="C87" s="6">
        <v>13.7</v>
      </c>
      <c r="D87" s="4">
        <v>11046.068305057688</v>
      </c>
      <c r="E87" s="4">
        <v>11333.026956643136</v>
      </c>
      <c r="F87" s="4">
        <v>11612.896925401516</v>
      </c>
      <c r="G87" s="4">
        <v>11886.178948678167</v>
      </c>
      <c r="H87" s="4">
        <v>12153.317448334838</v>
      </c>
      <c r="I87" s="4">
        <v>12414.709017935136</v>
      </c>
      <c r="J87" s="4">
        <v>12670.709332945808</v>
      </c>
      <c r="K87" s="4">
        <v>12921.638827950577</v>
      </c>
      <c r="L87" s="4">
        <v>13167.787399559578</v>
      </c>
    </row>
    <row r="88" spans="1:12" x14ac:dyDescent="0.2">
      <c r="C88" s="6">
        <v>13.8</v>
      </c>
      <c r="D88" s="4">
        <v>11086.309124320864</v>
      </c>
      <c r="E88" s="4">
        <v>11374.313166077327</v>
      </c>
      <c r="F88" s="4">
        <v>11655.202700940041</v>
      </c>
      <c r="G88" s="4">
        <v>11929.480290440149</v>
      </c>
      <c r="H88" s="4">
        <v>12197.591975467945</v>
      </c>
      <c r="I88" s="4">
        <v>12459.935794377114</v>
      </c>
      <c r="J88" s="4">
        <v>12716.868718359878</v>
      </c>
      <c r="K88" s="4">
        <v>12968.712349342939</v>
      </c>
      <c r="L88" s="4">
        <v>13215.757640029571</v>
      </c>
    </row>
    <row r="89" spans="1:12" x14ac:dyDescent="0.2">
      <c r="C89" s="6">
        <v>13.9</v>
      </c>
      <c r="D89" s="4">
        <v>11126.404405736832</v>
      </c>
      <c r="E89" s="4">
        <v>11415.450056830872</v>
      </c>
      <c r="F89" s="4">
        <v>11697.355470361665</v>
      </c>
      <c r="G89" s="4">
        <v>11972.62502544868</v>
      </c>
      <c r="H89" s="4">
        <v>12241.706376155245</v>
      </c>
      <c r="I89" s="4">
        <v>12504.999000399801</v>
      </c>
      <c r="J89" s="4">
        <v>12762.861160413835</v>
      </c>
      <c r="K89" s="4">
        <v>13015.615621245121</v>
      </c>
      <c r="L89" s="4">
        <v>13263.554387870547</v>
      </c>
    </row>
    <row r="90" spans="1:12" x14ac:dyDescent="0.2">
      <c r="C90" s="6">
        <v>14</v>
      </c>
      <c r="D90" s="4">
        <v>11166.355717063647</v>
      </c>
      <c r="E90" s="4">
        <v>11456.439237389601</v>
      </c>
      <c r="F90" s="4">
        <v>11739.356881873897</v>
      </c>
      <c r="G90" s="4">
        <v>12015.614840697915</v>
      </c>
      <c r="H90" s="4">
        <v>12285.662375305616</v>
      </c>
      <c r="I90" s="4">
        <v>12549.900398011134</v>
      </c>
      <c r="J90" s="4">
        <v>12808.688457449498</v>
      </c>
      <c r="K90" s="4">
        <v>13062.35047761313</v>
      </c>
      <c r="L90" s="4">
        <v>13311.179511974136</v>
      </c>
    </row>
    <row r="91" spans="1:12" x14ac:dyDescent="0.2">
      <c r="C91" s="6">
        <v>14.1</v>
      </c>
      <c r="D91" s="4">
        <v>11206.164598112951</v>
      </c>
      <c r="E91" s="4">
        <v>11497.282287566919</v>
      </c>
      <c r="F91" s="4">
        <v>11781.208554303756</v>
      </c>
      <c r="G91" s="4">
        <v>12058.451393110145</v>
      </c>
      <c r="H91" s="4">
        <v>12329.461667080197</v>
      </c>
      <c r="I91" s="4">
        <v>12594.641717809998</v>
      </c>
      <c r="J91" s="4">
        <v>12854.352375751958</v>
      </c>
      <c r="K91" s="4">
        <v>13108.918719711401</v>
      </c>
      <c r="L91" s="4">
        <v>13358.634847917656</v>
      </c>
    </row>
    <row r="92" spans="1:12" x14ac:dyDescent="0.2">
      <c r="C92" s="6">
        <v>14.2</v>
      </c>
      <c r="D92" s="4">
        <v>11245.832561442483</v>
      </c>
      <c r="E92" s="4">
        <v>11537.980759214326</v>
      </c>
      <c r="F92" s="4">
        <v>11822.912077825833</v>
      </c>
      <c r="G92" s="4">
        <v>12101.136310280948</v>
      </c>
      <c r="H92" s="4">
        <v>12373.105915654322</v>
      </c>
      <c r="I92" s="4">
        <v>12639.224659764539</v>
      </c>
      <c r="J92" s="4">
        <v>12899.854650343932</v>
      </c>
      <c r="K92" s="4">
        <v>13155.322116922869</v>
      </c>
      <c r="L92" s="4">
        <v>13405.922198789609</v>
      </c>
    </row>
    <row r="93" spans="1:12" x14ac:dyDescent="0.2">
      <c r="C93" s="6">
        <v>14.3</v>
      </c>
      <c r="D93" s="4">
        <v>11285.361093026666</v>
      </c>
      <c r="E93" s="4">
        <v>11578.536176909411</v>
      </c>
      <c r="F93" s="4">
        <v>11864.46901466728</v>
      </c>
      <c r="G93" s="4">
        <v>12143.67119120079</v>
      </c>
      <c r="H93" s="4">
        <v>12416.596755955314</v>
      </c>
      <c r="I93" s="4">
        <v>12683.650893965823</v>
      </c>
      <c r="J93" s="4">
        <v>12945.196985754985</v>
      </c>
      <c r="K93" s="4">
        <v>13201.562407533436</v>
      </c>
      <c r="L93" s="4">
        <v>13453.043335989074</v>
      </c>
    </row>
    <row r="94" spans="1:12" x14ac:dyDescent="0.2">
      <c r="C94" s="6">
        <v>14.4</v>
      </c>
      <c r="D94" s="4">
        <v>11324.751652906125</v>
      </c>
      <c r="E94" s="4">
        <v>11618.95003862225</v>
      </c>
      <c r="F94" s="4">
        <v>11905.880899790656</v>
      </c>
      <c r="G94" s="4">
        <v>12186.057606953942</v>
      </c>
      <c r="H94" s="4">
        <v>12459.935794377112</v>
      </c>
      <c r="I94" s="4">
        <v>12727.922061357856</v>
      </c>
      <c r="J94" s="4">
        <v>12990.381056766581</v>
      </c>
      <c r="K94" s="4">
        <v>13247.64129949177</v>
      </c>
      <c r="L94" s="4">
        <v>13500</v>
      </c>
    </row>
    <row r="95" spans="1:12" x14ac:dyDescent="0.2">
      <c r="C95" s="6">
        <v>14.5</v>
      </c>
      <c r="D95" s="4">
        <v>11364.005675816956</v>
      </c>
      <c r="E95" s="4">
        <v>11659.223816361018</v>
      </c>
      <c r="F95" s="4">
        <v>11947.149241555493</v>
      </c>
      <c r="G95" s="4">
        <v>12228.297101395599</v>
      </c>
      <c r="H95" s="4">
        <v>12503.124609472625</v>
      </c>
      <c r="I95" s="4">
        <v>12772.039774444802</v>
      </c>
      <c r="J95" s="4">
        <v>13035.408509133882</v>
      </c>
      <c r="K95" s="4">
        <v>13293.560471145418</v>
      </c>
      <c r="L95" s="4">
        <v>13546.793901141333</v>
      </c>
    </row>
    <row r="96" spans="1:12" x14ac:dyDescent="0.2">
      <c r="C96" s="6">
        <v>14.6</v>
      </c>
      <c r="D96" s="4">
        <v>11403.124571800487</v>
      </c>
      <c r="E96" s="4">
        <v>11699.358956797591</v>
      </c>
      <c r="F96" s="4">
        <v>11988.275522359336</v>
      </c>
      <c r="G96" s="4">
        <v>12270.391191808027</v>
      </c>
      <c r="H96" s="4">
        <v>12546.164752624605</v>
      </c>
      <c r="I96" s="4">
        <v>12816.005617976298</v>
      </c>
      <c r="J96" s="4">
        <v>13080.280960285218</v>
      </c>
      <c r="K96" s="4">
        <v>13339.3215719541</v>
      </c>
      <c r="L96" s="4">
        <v>13593.426720293894</v>
      </c>
    </row>
    <row r="97" spans="3:12" x14ac:dyDescent="0.2">
      <c r="C97" s="6">
        <v>14.7</v>
      </c>
      <c r="D97" s="4">
        <v>11442.109726794268</v>
      </c>
      <c r="E97" s="4">
        <v>11739.356881873897</v>
      </c>
      <c r="F97" s="4">
        <v>12029.261199259081</v>
      </c>
      <c r="G97" s="4">
        <v>12312.341369536502</v>
      </c>
      <c r="H97" s="4">
        <v>12589.057748695888</v>
      </c>
      <c r="I97" s="4">
        <v>12859.821149611686</v>
      </c>
      <c r="J97" s="4">
        <v>13125</v>
      </c>
      <c r="K97" s="4">
        <v>13384.926223181061</v>
      </c>
      <c r="L97" s="4">
        <v>13639.900109604907</v>
      </c>
    </row>
    <row r="98" spans="3:12" x14ac:dyDescent="0.2">
      <c r="C98" s="6">
        <v>14.8</v>
      </c>
      <c r="D98" s="4">
        <v>11480.962503205033</v>
      </c>
      <c r="E98" s="4">
        <v>11779.218989389747</v>
      </c>
      <c r="F98" s="4">
        <v>12070.107704573311</v>
      </c>
      <c r="G98" s="4">
        <v>12354.149100605837</v>
      </c>
      <c r="H98" s="4">
        <v>12631.805096659782</v>
      </c>
      <c r="I98" s="4">
        <v>12903.487900563941</v>
      </c>
      <c r="J98" s="4">
        <v>13169.567191065924</v>
      </c>
      <c r="K98" s="4">
        <v>13430.376018563293</v>
      </c>
      <c r="L98" s="4">
        <v>13686.215693170994</v>
      </c>
    </row>
    <row r="99" spans="3:12" x14ac:dyDescent="0.2">
      <c r="C99" s="6">
        <v>14.9</v>
      </c>
      <c r="D99" s="4">
        <v>11519.684240464232</v>
      </c>
      <c r="E99" s="4">
        <v>11818.946653572813</v>
      </c>
      <c r="F99" s="4">
        <v>12110.816446466357</v>
      </c>
      <c r="G99" s="4">
        <v>12395.815826318169</v>
      </c>
      <c r="H99" s="4">
        <v>12674.408270211277</v>
      </c>
      <c r="I99" s="4">
        <v>12947.007376224052</v>
      </c>
      <c r="J99" s="4">
        <v>13213.984069916232</v>
      </c>
      <c r="K99" s="4">
        <v>13475.672524961417</v>
      </c>
      <c r="L99" s="4">
        <v>13732.375067700417</v>
      </c>
    </row>
    <row r="100" spans="3:12" x14ac:dyDescent="0.2">
      <c r="C100" s="6">
        <v>15</v>
      </c>
      <c r="D100" s="4">
        <v>11558.276255566831</v>
      </c>
      <c r="E100" s="4">
        <v>11858.541225631423</v>
      </c>
      <c r="F100" s="4">
        <v>12151.388809514738</v>
      </c>
      <c r="G100" s="4">
        <v>12437.342963832751</v>
      </c>
      <c r="H100" s="4">
        <v>12716.868718359878</v>
      </c>
      <c r="I100" s="4">
        <v>12990.381056766581</v>
      </c>
      <c r="J100" s="4">
        <v>13258.252147247767</v>
      </c>
      <c r="K100" s="4">
        <v>13520.817282989959</v>
      </c>
      <c r="L100" s="4">
        <v>13778.379803155376</v>
      </c>
    </row>
    <row r="101" spans="3:12" x14ac:dyDescent="0.2">
      <c r="C101" s="6">
        <v>15.1</v>
      </c>
      <c r="D101" s="4">
        <v>11596.739843593974</v>
      </c>
      <c r="E101" s="4">
        <v>11898.004034290792</v>
      </c>
      <c r="F101" s="4">
        <v>12191.826155256644</v>
      </c>
      <c r="G101" s="4">
        <v>12478.731906728342</v>
      </c>
      <c r="H101" s="4">
        <v>12759.187866004639</v>
      </c>
      <c r="I101" s="4">
        <v>13033.610397737075</v>
      </c>
      <c r="J101" s="4">
        <v>13302.372908620477</v>
      </c>
      <c r="K101" s="4">
        <v>13565.811807628765</v>
      </c>
      <c r="L101" s="4">
        <v>13824.231443375073</v>
      </c>
    </row>
    <row r="102" spans="3:12" x14ac:dyDescent="0.2">
      <c r="C102" s="6">
        <v>15.2</v>
      </c>
      <c r="D102" s="4">
        <v>11635.076278220095</v>
      </c>
      <c r="E102" s="4">
        <v>11937.336386313322</v>
      </c>
      <c r="F102" s="4">
        <v>12232.129822725068</v>
      </c>
      <c r="G102" s="4">
        <v>12519.984025548914</v>
      </c>
      <c r="H102" s="4">
        <v>12801.367114492106</v>
      </c>
      <c r="I102" s="4">
        <v>13076.696830622021</v>
      </c>
      <c r="J102" s="4">
        <v>13346.347815039138</v>
      </c>
      <c r="K102" s="4">
        <v>13610.657588816201</v>
      </c>
      <c r="L102" s="4">
        <v>13869.931506680196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2023-02-04T16:57:00Z</dcterms:created>
  <dcterms:modified xsi:type="dcterms:W3CDTF">2023-02-05T02:28:19Z</dcterms:modified>
</cp:coreProperties>
</file>